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706"/>
  <workbookPr codeName="ThisWorkbook"/>
  <mc:AlternateContent xmlns:mc="http://schemas.openxmlformats.org/markup-compatibility/2006">
    <mc:Choice Requires="x15">
      <x15ac:absPath xmlns:x15ac="http://schemas.microsoft.com/office/spreadsheetml/2010/11/ac" url="C:\Users\Alexander Escobar\Downloads\"/>
    </mc:Choice>
  </mc:AlternateContent>
  <xr:revisionPtr revIDLastSave="0" documentId="11_24F0A9E0BB089059A68A5527CE778A2EED4FB0CF" xr6:coauthVersionLast="47" xr6:coauthVersionMax="47" xr10:uidLastSave="{00000000-0000-0000-0000-000000000000}"/>
  <bookViews>
    <workbookView xWindow="0" yWindow="0" windowWidth="23040" windowHeight="7920" tabRatio="900" xr2:uid="{00000000-000D-0000-FFFF-FFFF00000000}"/>
  </bookViews>
  <sheets>
    <sheet name="CONTEXTO" sheetId="16" r:id="rId1"/>
    <sheet name="IDENTIFICACION Y ANALISIS" sheetId="2" r:id="rId2"/>
    <sheet name="EVALUACION" sheetId="11" r:id="rId3"/>
    <sheet name="EVALUACION CON CONTROLES" sheetId="15" r:id="rId4"/>
    <sheet name="ASIGNACION Y TRATAMIENTO" sheetId="6" r:id="rId5"/>
  </sheets>
  <definedNames>
    <definedName name="_xlnm._FilterDatabase" localSheetId="4" hidden="1">'ASIGNACION Y TRATAMIENTO'!#REF!</definedName>
    <definedName name="_xlnm.Print_Area" localSheetId="4">'ASIGNACION Y TRATAMIENTO'!$B$2:$X$58</definedName>
    <definedName name="_xlnm.Print_Area" localSheetId="0">CONTEXTO!$B$2:$F$19</definedName>
    <definedName name="_xlnm.Print_Area" localSheetId="2">EVALUACION!$B$2:$L$73</definedName>
    <definedName name="_xlnm.Print_Area" localSheetId="3">'EVALUACION CON CONTROLES'!$B$2:$R$65</definedName>
    <definedName name="_xlnm.Print_Area" localSheetId="1">'IDENTIFICACION Y ANALISIS'!$B$2:$F$51</definedName>
    <definedName name="contratación">'IDENTIFICACION Y ANALISIS'!$B$37:$B$40</definedName>
    <definedName name="ejecución">'IDENTIFICACION Y ANALISIS'!$B$42:$B$51</definedName>
    <definedName name="OPCIONES">'ASIGNACION Y TRATAMIENTO'!$B$62:$B$64</definedName>
    <definedName name="planeación">'IDENTIFICACION Y ANALISIS'!$B$19:$B$28</definedName>
    <definedName name="selección">'IDENTIFICACION Y ANALISIS'!$B$30:$B$35</definedName>
    <definedName name="_xlnm.Print_Titles" localSheetId="4">'ASIGNACION Y TRATAMIENTO'!$2:$5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X30" i="6" l="1"/>
  <c r="X31" i="6"/>
  <c r="X32" i="6"/>
  <c r="X33" i="6"/>
  <c r="X34" i="6"/>
  <c r="X35" i="6"/>
  <c r="X36" i="6"/>
  <c r="X37" i="6"/>
  <c r="X38" i="6"/>
  <c r="X39" i="6"/>
  <c r="W30" i="6"/>
  <c r="W31" i="6"/>
  <c r="W32" i="6"/>
  <c r="W33" i="6"/>
  <c r="W34" i="6"/>
  <c r="W35" i="6"/>
  <c r="W36" i="6"/>
  <c r="W37" i="6"/>
  <c r="W38" i="6"/>
  <c r="W39" i="6"/>
  <c r="V30" i="6"/>
  <c r="V31" i="6"/>
  <c r="V32" i="6"/>
  <c r="V33" i="6"/>
  <c r="V34" i="6"/>
  <c r="V35" i="6"/>
  <c r="V36" i="6"/>
  <c r="V37" i="6"/>
  <c r="V38" i="6"/>
  <c r="V39" i="6"/>
  <c r="V12" i="6"/>
  <c r="V13" i="6"/>
  <c r="V14" i="6"/>
  <c r="V15" i="6"/>
  <c r="V16" i="6"/>
  <c r="V17" i="6"/>
  <c r="V18" i="6"/>
  <c r="V19" i="6"/>
  <c r="V20" i="6"/>
  <c r="V21" i="6"/>
  <c r="V22" i="6"/>
  <c r="V23" i="6"/>
  <c r="V24" i="6"/>
  <c r="V25" i="6"/>
  <c r="V26" i="6"/>
  <c r="V27" i="6"/>
  <c r="V28" i="6"/>
  <c r="V29" i="6"/>
  <c r="V11" i="6"/>
  <c r="U12" i="6"/>
  <c r="U13" i="6"/>
  <c r="U14" i="6"/>
  <c r="U15" i="6"/>
  <c r="U16" i="6"/>
  <c r="U17" i="6"/>
  <c r="U18" i="6"/>
  <c r="U19" i="6"/>
  <c r="U20" i="6"/>
  <c r="U21" i="6"/>
  <c r="U22" i="6"/>
  <c r="U23" i="6"/>
  <c r="U24" i="6"/>
  <c r="U25" i="6"/>
  <c r="U26" i="6"/>
  <c r="U27" i="6"/>
  <c r="U28" i="6"/>
  <c r="U29" i="6"/>
  <c r="U30" i="6"/>
  <c r="U31" i="6"/>
  <c r="U32" i="6"/>
  <c r="U33" i="6"/>
  <c r="U34" i="6"/>
  <c r="U35" i="6"/>
  <c r="U36" i="6"/>
  <c r="U37" i="6"/>
  <c r="U38" i="6"/>
  <c r="U39" i="6"/>
  <c r="U40" i="6"/>
  <c r="U11" i="6"/>
  <c r="T30" i="6"/>
  <c r="T31" i="6"/>
  <c r="T32" i="6"/>
  <c r="T33" i="6"/>
  <c r="T34" i="6"/>
  <c r="T35" i="6"/>
  <c r="T36" i="6"/>
  <c r="T37" i="6"/>
  <c r="T38" i="6"/>
  <c r="T39" i="6"/>
  <c r="S30" i="6"/>
  <c r="S31" i="6"/>
  <c r="S32" i="6"/>
  <c r="S33" i="6"/>
  <c r="S34" i="6"/>
  <c r="S35" i="6"/>
  <c r="S36" i="6"/>
  <c r="S37" i="6"/>
  <c r="S38" i="6"/>
  <c r="S39" i="6"/>
  <c r="N30" i="6"/>
  <c r="N31" i="6"/>
  <c r="N32" i="6"/>
  <c r="N33" i="6"/>
  <c r="N34" i="6"/>
  <c r="N35" i="6"/>
  <c r="N36" i="6"/>
  <c r="N37" i="6"/>
  <c r="N38" i="6"/>
  <c r="N39" i="6"/>
  <c r="I30" i="6"/>
  <c r="I31" i="6"/>
  <c r="I32" i="6"/>
  <c r="I33" i="6"/>
  <c r="I34" i="6"/>
  <c r="I35" i="6"/>
  <c r="I36" i="6"/>
  <c r="I37" i="6"/>
  <c r="I38" i="6"/>
  <c r="I39" i="6"/>
  <c r="H30" i="6"/>
  <c r="H31" i="6"/>
  <c r="H32" i="6"/>
  <c r="H33" i="6"/>
  <c r="H34" i="6"/>
  <c r="H35" i="6"/>
  <c r="H36" i="6"/>
  <c r="H37" i="6"/>
  <c r="H38" i="6"/>
  <c r="H39" i="6"/>
  <c r="G30" i="6"/>
  <c r="G31" i="6"/>
  <c r="G32" i="6"/>
  <c r="G33" i="6"/>
  <c r="G34" i="6"/>
  <c r="G35" i="6"/>
  <c r="G36" i="6"/>
  <c r="G37" i="6"/>
  <c r="G38" i="6"/>
  <c r="G39" i="6"/>
  <c r="I20" i="6"/>
  <c r="I21" i="6"/>
  <c r="I22" i="6"/>
  <c r="I23" i="6"/>
  <c r="I24" i="6"/>
  <c r="I25" i="6"/>
  <c r="I26" i="6"/>
  <c r="I27" i="6"/>
  <c r="I28" i="6"/>
  <c r="I29" i="6"/>
  <c r="I40" i="6"/>
  <c r="H20" i="6"/>
  <c r="H21" i="6"/>
  <c r="H22" i="6"/>
  <c r="H23" i="6"/>
  <c r="H24" i="6"/>
  <c r="H25" i="6"/>
  <c r="H26" i="6"/>
  <c r="H27" i="6"/>
  <c r="H28" i="6"/>
  <c r="H29" i="6"/>
  <c r="H40" i="6"/>
  <c r="G20" i="6"/>
  <c r="G21" i="6"/>
  <c r="G22" i="6"/>
  <c r="G23" i="6"/>
  <c r="G24" i="6"/>
  <c r="G25" i="6"/>
  <c r="G26" i="6"/>
  <c r="G27" i="6"/>
  <c r="G28" i="6"/>
  <c r="G29" i="6"/>
  <c r="G40" i="6"/>
  <c r="J35" i="15" l="1"/>
  <c r="P30" i="6" s="1"/>
  <c r="J36" i="15"/>
  <c r="P31" i="6" s="1"/>
  <c r="J37" i="15"/>
  <c r="P32" i="6" s="1"/>
  <c r="J38" i="15"/>
  <c r="P33" i="6" s="1"/>
  <c r="J39" i="15"/>
  <c r="P34" i="6" s="1"/>
  <c r="J40" i="15"/>
  <c r="P35" i="6" s="1"/>
  <c r="J41" i="15"/>
  <c r="P36" i="6" s="1"/>
  <c r="J42" i="15"/>
  <c r="P37" i="6" s="1"/>
  <c r="J43" i="15"/>
  <c r="P38" i="6" s="1"/>
  <c r="J44" i="15"/>
  <c r="P39" i="6" s="1"/>
  <c r="J45" i="15"/>
  <c r="J17" i="15"/>
  <c r="J18" i="15"/>
  <c r="J19" i="15"/>
  <c r="J20" i="15"/>
  <c r="J21" i="15"/>
  <c r="J22" i="15"/>
  <c r="J23" i="15"/>
  <c r="J24" i="15"/>
  <c r="J25" i="15"/>
  <c r="J26" i="15"/>
  <c r="J27" i="15"/>
  <c r="J28" i="15"/>
  <c r="J29" i="15"/>
  <c r="J30" i="15"/>
  <c r="J31" i="15"/>
  <c r="J32" i="15"/>
  <c r="J33" i="15"/>
  <c r="J34" i="15"/>
  <c r="I17" i="15"/>
  <c r="K17" i="15" s="1"/>
  <c r="I18" i="15"/>
  <c r="K18" i="15" s="1"/>
  <c r="I19" i="15"/>
  <c r="K19" i="15" s="1"/>
  <c r="I20" i="15"/>
  <c r="K20" i="15" s="1"/>
  <c r="I21" i="15"/>
  <c r="K21" i="15" s="1"/>
  <c r="I22" i="15"/>
  <c r="K22" i="15" s="1"/>
  <c r="I23" i="15"/>
  <c r="K23" i="15" s="1"/>
  <c r="I24" i="15"/>
  <c r="K24" i="15" s="1"/>
  <c r="I25" i="15"/>
  <c r="K25" i="15" s="1"/>
  <c r="I26" i="15"/>
  <c r="K26" i="15" s="1"/>
  <c r="I27" i="15"/>
  <c r="K27" i="15" s="1"/>
  <c r="I28" i="15"/>
  <c r="K28" i="15" s="1"/>
  <c r="I29" i="15"/>
  <c r="K29" i="15" s="1"/>
  <c r="I30" i="15"/>
  <c r="K30" i="15" s="1"/>
  <c r="I31" i="15"/>
  <c r="K31" i="15" s="1"/>
  <c r="I32" i="15"/>
  <c r="K32" i="15" s="1"/>
  <c r="I33" i="15"/>
  <c r="K33" i="15" s="1"/>
  <c r="I34" i="15"/>
  <c r="K34" i="15" s="1"/>
  <c r="I35" i="15"/>
  <c r="I36" i="15"/>
  <c r="I37" i="15"/>
  <c r="I38" i="15"/>
  <c r="I39" i="15"/>
  <c r="I40" i="15"/>
  <c r="I41" i="15"/>
  <c r="I42" i="15"/>
  <c r="I43" i="15"/>
  <c r="I44" i="15"/>
  <c r="I45" i="15"/>
  <c r="B17" i="15"/>
  <c r="B18" i="15"/>
  <c r="B19" i="15"/>
  <c r="B20" i="15"/>
  <c r="B21" i="15"/>
  <c r="B22" i="15"/>
  <c r="B23" i="15"/>
  <c r="B24" i="15"/>
  <c r="B25" i="15"/>
  <c r="B26" i="15"/>
  <c r="B27" i="15"/>
  <c r="B28" i="15"/>
  <c r="B29" i="15"/>
  <c r="B30" i="15"/>
  <c r="B31" i="15"/>
  <c r="B32" i="15"/>
  <c r="B33" i="15"/>
  <c r="B34" i="15"/>
  <c r="B35" i="15"/>
  <c r="D30" i="6" s="1"/>
  <c r="B36" i="15"/>
  <c r="D31" i="6" s="1"/>
  <c r="B37" i="15"/>
  <c r="D32" i="6" s="1"/>
  <c r="B38" i="15"/>
  <c r="D33" i="6" s="1"/>
  <c r="B39" i="15"/>
  <c r="D34" i="6" s="1"/>
  <c r="B40" i="15"/>
  <c r="D35" i="6" s="1"/>
  <c r="B41" i="15"/>
  <c r="D36" i="6" s="1"/>
  <c r="B42" i="15"/>
  <c r="D37" i="6" s="1"/>
  <c r="B43" i="15"/>
  <c r="D38" i="6" s="1"/>
  <c r="B44" i="15"/>
  <c r="D39" i="6" s="1"/>
  <c r="B45" i="15"/>
  <c r="O39" i="6" l="1"/>
  <c r="K44" i="15"/>
  <c r="O38" i="6"/>
  <c r="K43" i="15"/>
  <c r="O37" i="6"/>
  <c r="K42" i="15"/>
  <c r="O36" i="6"/>
  <c r="K41" i="15"/>
  <c r="O35" i="6"/>
  <c r="K40" i="15"/>
  <c r="O34" i="6"/>
  <c r="K39" i="15"/>
  <c r="O33" i="6"/>
  <c r="K38" i="15"/>
  <c r="O32" i="6"/>
  <c r="K37" i="15"/>
  <c r="O31" i="6"/>
  <c r="K36" i="15"/>
  <c r="O30" i="6"/>
  <c r="K35" i="15"/>
  <c r="K34" i="11"/>
  <c r="K35" i="11"/>
  <c r="K36" i="11"/>
  <c r="K37" i="11"/>
  <c r="K38" i="11"/>
  <c r="K39" i="11"/>
  <c r="K40" i="11"/>
  <c r="K41" i="11"/>
  <c r="K42" i="11"/>
  <c r="K43" i="11"/>
  <c r="K44" i="11"/>
  <c r="K45" i="11"/>
  <c r="C35" i="11"/>
  <c r="C34" i="15" s="1"/>
  <c r="C36" i="11"/>
  <c r="C35" i="15" s="1"/>
  <c r="C30" i="6" s="1"/>
  <c r="C37" i="11"/>
  <c r="C36" i="15" s="1"/>
  <c r="C31" i="6" s="1"/>
  <c r="C38" i="11"/>
  <c r="C37" i="15" s="1"/>
  <c r="C32" i="6" s="1"/>
  <c r="C39" i="11"/>
  <c r="C38" i="15" s="1"/>
  <c r="C33" i="6" s="1"/>
  <c r="C40" i="11"/>
  <c r="C39" i="15" s="1"/>
  <c r="C34" i="6" s="1"/>
  <c r="C41" i="11"/>
  <c r="C40" i="15" s="1"/>
  <c r="C35" i="6" s="1"/>
  <c r="C42" i="11"/>
  <c r="C41" i="15" s="1"/>
  <c r="C36" i="6" s="1"/>
  <c r="C43" i="11"/>
  <c r="C42" i="15" s="1"/>
  <c r="C37" i="6" s="1"/>
  <c r="C44" i="11"/>
  <c r="C43" i="15" s="1"/>
  <c r="C38" i="6" s="1"/>
  <c r="C45" i="11"/>
  <c r="C44" i="15" s="1"/>
  <c r="C39" i="6" s="1"/>
  <c r="C46" i="11"/>
  <c r="C45" i="15" s="1"/>
  <c r="C34" i="11"/>
  <c r="C33" i="15" s="1"/>
  <c r="C33" i="11"/>
  <c r="C32" i="15" s="1"/>
  <c r="C28" i="11"/>
  <c r="C27" i="15" s="1"/>
  <c r="C29" i="11"/>
  <c r="C28" i="15" s="1"/>
  <c r="C30" i="11"/>
  <c r="C29" i="15" s="1"/>
  <c r="C31" i="11"/>
  <c r="C30" i="15" s="1"/>
  <c r="C32" i="11"/>
  <c r="C31" i="15" s="1"/>
  <c r="C27" i="11"/>
  <c r="C26" i="15" s="1"/>
  <c r="C18" i="11"/>
  <c r="C17" i="15" s="1"/>
  <c r="C19" i="11"/>
  <c r="C18" i="15" s="1"/>
  <c r="C20" i="11"/>
  <c r="C19" i="15" s="1"/>
  <c r="C21" i="11"/>
  <c r="C20" i="15" s="1"/>
  <c r="C22" i="11"/>
  <c r="C21" i="15" s="1"/>
  <c r="C23" i="11"/>
  <c r="C22" i="15" s="1"/>
  <c r="C24" i="11"/>
  <c r="C23" i="15" s="1"/>
  <c r="C25" i="11"/>
  <c r="C24" i="15" s="1"/>
  <c r="C26" i="11"/>
  <c r="C25" i="15" s="1"/>
  <c r="C17" i="11"/>
  <c r="F39" i="6" l="1"/>
  <c r="E39" i="6"/>
  <c r="F38" i="6"/>
  <c r="E38" i="6"/>
  <c r="F37" i="6"/>
  <c r="E37" i="6"/>
  <c r="F36" i="6"/>
  <c r="E36" i="6"/>
  <c r="F35" i="6"/>
  <c r="E35" i="6"/>
  <c r="F34" i="6"/>
  <c r="E34" i="6"/>
  <c r="F33" i="6"/>
  <c r="E33" i="6"/>
  <c r="F32" i="6"/>
  <c r="E32" i="6"/>
  <c r="F31" i="6"/>
  <c r="E31" i="6"/>
  <c r="F30" i="6"/>
  <c r="E30" i="6"/>
  <c r="L45" i="11"/>
  <c r="K39" i="6" s="1"/>
  <c r="J39" i="6"/>
  <c r="L44" i="11"/>
  <c r="K38" i="6" s="1"/>
  <c r="J38" i="6"/>
  <c r="L43" i="11"/>
  <c r="K37" i="6" s="1"/>
  <c r="J37" i="6"/>
  <c r="L42" i="11"/>
  <c r="K36" i="6" s="1"/>
  <c r="J36" i="6"/>
  <c r="L41" i="11"/>
  <c r="K35" i="6" s="1"/>
  <c r="J35" i="6"/>
  <c r="L40" i="11"/>
  <c r="K34" i="6" s="1"/>
  <c r="J34" i="6"/>
  <c r="L39" i="11"/>
  <c r="K33" i="6" s="1"/>
  <c r="J33" i="6"/>
  <c r="L38" i="11"/>
  <c r="K32" i="6" s="1"/>
  <c r="J32" i="6"/>
  <c r="L37" i="11"/>
  <c r="K31" i="6" s="1"/>
  <c r="J31" i="6"/>
  <c r="L36" i="11"/>
  <c r="J30" i="6"/>
  <c r="J40" i="6"/>
  <c r="L35" i="11"/>
  <c r="K29" i="6" s="1"/>
  <c r="J29" i="6"/>
  <c r="L34" i="11"/>
  <c r="K28" i="6" s="1"/>
  <c r="J28" i="6"/>
  <c r="Q30" i="6"/>
  <c r="L35" i="15"/>
  <c r="R30" i="6" s="1"/>
  <c r="Q31" i="6"/>
  <c r="L36" i="15"/>
  <c r="R31" i="6" s="1"/>
  <c r="Q32" i="6"/>
  <c r="L37" i="15"/>
  <c r="R32" i="6" s="1"/>
  <c r="Q33" i="6"/>
  <c r="L38" i="15"/>
  <c r="R33" i="6" s="1"/>
  <c r="Q34" i="6"/>
  <c r="L39" i="15"/>
  <c r="R34" i="6" s="1"/>
  <c r="Q35" i="6"/>
  <c r="L40" i="15"/>
  <c r="R35" i="6" s="1"/>
  <c r="Q36" i="6"/>
  <c r="L41" i="15"/>
  <c r="R36" i="6" s="1"/>
  <c r="Q37" i="6"/>
  <c r="L42" i="15"/>
  <c r="R37" i="6" s="1"/>
  <c r="Q38" i="6"/>
  <c r="L43" i="15"/>
  <c r="R38" i="6" s="1"/>
  <c r="Q39" i="6"/>
  <c r="L44" i="15"/>
  <c r="R39" i="6" s="1"/>
  <c r="I16" i="15"/>
  <c r="O11" i="6" s="1"/>
  <c r="J16" i="15"/>
  <c r="P11" i="6" s="1"/>
  <c r="C16" i="15"/>
  <c r="C11" i="6" s="1"/>
  <c r="F11" i="6" s="1"/>
  <c r="K17" i="11"/>
  <c r="J11" i="6" s="1"/>
  <c r="B6" i="6"/>
  <c r="G12" i="6"/>
  <c r="H12" i="6"/>
  <c r="I12" i="6"/>
  <c r="N12" i="6"/>
  <c r="S12" i="6"/>
  <c r="T12" i="6"/>
  <c r="W12" i="6"/>
  <c r="X12" i="6"/>
  <c r="G13" i="6"/>
  <c r="H13" i="6"/>
  <c r="I13" i="6"/>
  <c r="N13" i="6"/>
  <c r="S13" i="6"/>
  <c r="T13" i="6"/>
  <c r="W13" i="6"/>
  <c r="X13" i="6"/>
  <c r="G14" i="6"/>
  <c r="H14" i="6"/>
  <c r="I14" i="6"/>
  <c r="N14" i="6"/>
  <c r="S14" i="6"/>
  <c r="T14" i="6"/>
  <c r="W14" i="6"/>
  <c r="X14" i="6"/>
  <c r="G15" i="6"/>
  <c r="H15" i="6"/>
  <c r="I15" i="6"/>
  <c r="N15" i="6"/>
  <c r="S15" i="6"/>
  <c r="T15" i="6"/>
  <c r="W15" i="6"/>
  <c r="X15" i="6"/>
  <c r="G16" i="6"/>
  <c r="H16" i="6"/>
  <c r="I16" i="6"/>
  <c r="N16" i="6"/>
  <c r="S16" i="6"/>
  <c r="T16" i="6"/>
  <c r="W16" i="6"/>
  <c r="X16" i="6"/>
  <c r="G17" i="6"/>
  <c r="H17" i="6"/>
  <c r="I17" i="6"/>
  <c r="N17" i="6"/>
  <c r="S17" i="6"/>
  <c r="T17" i="6"/>
  <c r="W17" i="6"/>
  <c r="X17" i="6"/>
  <c r="G18" i="6"/>
  <c r="H18" i="6"/>
  <c r="I18" i="6"/>
  <c r="N18" i="6"/>
  <c r="S18" i="6"/>
  <c r="T18" i="6"/>
  <c r="W18" i="6"/>
  <c r="X18" i="6"/>
  <c r="G19" i="6"/>
  <c r="H19" i="6"/>
  <c r="I19" i="6"/>
  <c r="N19" i="6"/>
  <c r="S19" i="6"/>
  <c r="T19" i="6"/>
  <c r="W19" i="6"/>
  <c r="X19" i="6"/>
  <c r="N20" i="6"/>
  <c r="S20" i="6"/>
  <c r="T20" i="6"/>
  <c r="W20" i="6"/>
  <c r="X20" i="6"/>
  <c r="N21" i="6"/>
  <c r="S21" i="6"/>
  <c r="T21" i="6"/>
  <c r="W21" i="6"/>
  <c r="X21" i="6"/>
  <c r="N22" i="6"/>
  <c r="S22" i="6"/>
  <c r="T22" i="6"/>
  <c r="W22" i="6"/>
  <c r="X22" i="6"/>
  <c r="N23" i="6"/>
  <c r="S23" i="6"/>
  <c r="T23" i="6"/>
  <c r="W23" i="6"/>
  <c r="X23" i="6"/>
  <c r="N24" i="6"/>
  <c r="S24" i="6"/>
  <c r="T24" i="6"/>
  <c r="W24" i="6"/>
  <c r="X24" i="6"/>
  <c r="N25" i="6"/>
  <c r="S25" i="6"/>
  <c r="T25" i="6"/>
  <c r="W25" i="6"/>
  <c r="X25" i="6"/>
  <c r="N26" i="6"/>
  <c r="S26" i="6"/>
  <c r="T26" i="6"/>
  <c r="W26" i="6"/>
  <c r="X26" i="6"/>
  <c r="N27" i="6"/>
  <c r="S27" i="6"/>
  <c r="T27" i="6"/>
  <c r="W27" i="6"/>
  <c r="X27" i="6"/>
  <c r="N28" i="6"/>
  <c r="S28" i="6"/>
  <c r="T28" i="6"/>
  <c r="W28" i="6"/>
  <c r="X28" i="6"/>
  <c r="N29" i="6"/>
  <c r="S29" i="6"/>
  <c r="T29" i="6"/>
  <c r="W29" i="6"/>
  <c r="X29" i="6"/>
  <c r="N40" i="6"/>
  <c r="S40" i="6"/>
  <c r="T40" i="6"/>
  <c r="V40" i="6"/>
  <c r="W40" i="6"/>
  <c r="X40" i="6"/>
  <c r="D40" i="6"/>
  <c r="C40" i="6"/>
  <c r="P40" i="6"/>
  <c r="D25" i="6"/>
  <c r="C25" i="6"/>
  <c r="P25" i="6"/>
  <c r="D26" i="6"/>
  <c r="C26" i="6"/>
  <c r="O26" i="6"/>
  <c r="P26" i="6"/>
  <c r="D27" i="6"/>
  <c r="C27" i="6"/>
  <c r="P27" i="6"/>
  <c r="D28" i="6"/>
  <c r="C28" i="6"/>
  <c r="P28" i="6"/>
  <c r="D29" i="6"/>
  <c r="C29" i="6"/>
  <c r="P29" i="6"/>
  <c r="D13" i="6"/>
  <c r="C13" i="6"/>
  <c r="P13" i="6"/>
  <c r="D14" i="6"/>
  <c r="C14" i="6"/>
  <c r="O14" i="6"/>
  <c r="P14" i="6"/>
  <c r="D15" i="6"/>
  <c r="C15" i="6"/>
  <c r="P15" i="6"/>
  <c r="D16" i="6"/>
  <c r="C16" i="6"/>
  <c r="O16" i="6"/>
  <c r="P16" i="6"/>
  <c r="D17" i="6"/>
  <c r="C17" i="6"/>
  <c r="P17" i="6"/>
  <c r="D18" i="6"/>
  <c r="C18" i="6"/>
  <c r="O18" i="6"/>
  <c r="P18" i="6"/>
  <c r="D19" i="6"/>
  <c r="C19" i="6"/>
  <c r="O19" i="6"/>
  <c r="P19" i="6"/>
  <c r="D20" i="6"/>
  <c r="C20" i="6"/>
  <c r="O20" i="6"/>
  <c r="P20" i="6"/>
  <c r="D21" i="6"/>
  <c r="C21" i="6"/>
  <c r="O21" i="6"/>
  <c r="P21" i="6"/>
  <c r="D22" i="6"/>
  <c r="C22" i="6"/>
  <c r="O22" i="6"/>
  <c r="P22" i="6"/>
  <c r="D23" i="6"/>
  <c r="C23" i="6"/>
  <c r="O23" i="6"/>
  <c r="P23" i="6"/>
  <c r="D24" i="6"/>
  <c r="C24" i="6"/>
  <c r="F24" i="6" s="1"/>
  <c r="P24" i="6"/>
  <c r="D12" i="6"/>
  <c r="C12" i="6"/>
  <c r="P12" i="6"/>
  <c r="B6" i="15"/>
  <c r="K46" i="11"/>
  <c r="K33" i="11"/>
  <c r="K32" i="11"/>
  <c r="K31" i="11"/>
  <c r="J25" i="6" s="1"/>
  <c r="K30" i="11"/>
  <c r="J24" i="6" s="1"/>
  <c r="K29" i="11"/>
  <c r="K28" i="11"/>
  <c r="K27" i="11"/>
  <c r="J21" i="6" s="1"/>
  <c r="K26" i="11"/>
  <c r="K25" i="11"/>
  <c r="J19" i="6" s="1"/>
  <c r="K24" i="11"/>
  <c r="L24" i="11" s="1"/>
  <c r="K18" i="6" s="1"/>
  <c r="K23" i="11"/>
  <c r="L23" i="11" s="1"/>
  <c r="K17" i="6" s="1"/>
  <c r="K22" i="11"/>
  <c r="L22" i="11" s="1"/>
  <c r="K16" i="6" s="1"/>
  <c r="K21" i="11"/>
  <c r="L21" i="11" s="1"/>
  <c r="K15" i="6" s="1"/>
  <c r="K20" i="11"/>
  <c r="L20" i="11" s="1"/>
  <c r="K14" i="6" s="1"/>
  <c r="K19" i="11"/>
  <c r="J13" i="6" s="1"/>
  <c r="K18" i="11"/>
  <c r="J12" i="6" s="1"/>
  <c r="B16" i="15"/>
  <c r="D11" i="6" s="1"/>
  <c r="X11" i="6"/>
  <c r="W11" i="6"/>
  <c r="T11" i="6"/>
  <c r="S11" i="6"/>
  <c r="N11" i="6"/>
  <c r="I11" i="6"/>
  <c r="H11" i="6"/>
  <c r="G11" i="6"/>
  <c r="O15" i="6"/>
  <c r="L26" i="11" l="1"/>
  <c r="K20" i="6" s="1"/>
  <c r="J20" i="6"/>
  <c r="L28" i="11"/>
  <c r="K22" i="6" s="1"/>
  <c r="J22" i="6"/>
  <c r="L29" i="11"/>
  <c r="K23" i="6" s="1"/>
  <c r="J23" i="6"/>
  <c r="L32" i="11"/>
  <c r="K26" i="6" s="1"/>
  <c r="J26" i="6"/>
  <c r="L33" i="11"/>
  <c r="K27" i="6" s="1"/>
  <c r="J27" i="6"/>
  <c r="K30" i="6"/>
  <c r="K40" i="6"/>
  <c r="L46" i="11"/>
  <c r="Q17" i="6"/>
  <c r="J16" i="6"/>
  <c r="O17" i="6"/>
  <c r="L25" i="11"/>
  <c r="K19" i="6" s="1"/>
  <c r="L19" i="11"/>
  <c r="K13" i="6" s="1"/>
  <c r="J17" i="6"/>
  <c r="L24" i="15"/>
  <c r="R19" i="6" s="1"/>
  <c r="L18" i="11"/>
  <c r="K12" i="6" s="1"/>
  <c r="F18" i="6"/>
  <c r="E18" i="6"/>
  <c r="E23" i="6"/>
  <c r="F23" i="6"/>
  <c r="F20" i="6"/>
  <c r="E20" i="6"/>
  <c r="F22" i="6"/>
  <c r="E22" i="6"/>
  <c r="E17" i="6"/>
  <c r="F17" i="6"/>
  <c r="F21" i="6"/>
  <c r="E21" i="6"/>
  <c r="F19" i="6"/>
  <c r="E19" i="6"/>
  <c r="L30" i="11"/>
  <c r="K24" i="6" s="1"/>
  <c r="L28" i="15"/>
  <c r="R23" i="6" s="1"/>
  <c r="L23" i="15"/>
  <c r="R18" i="6" s="1"/>
  <c r="E11" i="6"/>
  <c r="J15" i="6"/>
  <c r="L17" i="15"/>
  <c r="R12" i="6" s="1"/>
  <c r="L29" i="15"/>
  <c r="R24" i="6" s="1"/>
  <c r="L20" i="15"/>
  <c r="R15" i="6" s="1"/>
  <c r="Q14" i="6"/>
  <c r="Q13" i="6"/>
  <c r="L34" i="15"/>
  <c r="R29" i="6" s="1"/>
  <c r="L33" i="15"/>
  <c r="R28" i="6" s="1"/>
  <c r="Q27" i="6"/>
  <c r="L30" i="15"/>
  <c r="R25" i="6" s="1"/>
  <c r="K45" i="15"/>
  <c r="Q40" i="6" s="1"/>
  <c r="L27" i="11"/>
  <c r="K21" i="6" s="1"/>
  <c r="L31" i="11"/>
  <c r="K25" i="6" s="1"/>
  <c r="O24" i="6"/>
  <c r="E12" i="6"/>
  <c r="F12" i="6"/>
  <c r="E16" i="6"/>
  <c r="F16" i="6"/>
  <c r="F15" i="6"/>
  <c r="E15" i="6"/>
  <c r="F14" i="6"/>
  <c r="E14" i="6"/>
  <c r="E13" i="6"/>
  <c r="F13" i="6"/>
  <c r="F29" i="6"/>
  <c r="E29" i="6"/>
  <c r="F28" i="6"/>
  <c r="E28" i="6"/>
  <c r="F27" i="6"/>
  <c r="E27" i="6"/>
  <c r="E26" i="6"/>
  <c r="F26" i="6"/>
  <c r="E25" i="6"/>
  <c r="F25" i="6"/>
  <c r="F40" i="6"/>
  <c r="E40" i="6"/>
  <c r="Q18" i="6"/>
  <c r="K16" i="15"/>
  <c r="O27" i="6"/>
  <c r="L17" i="11"/>
  <c r="K11" i="6" s="1"/>
  <c r="O12" i="6"/>
  <c r="E24" i="6"/>
  <c r="O28" i="6"/>
  <c r="O29" i="6"/>
  <c r="O25" i="6"/>
  <c r="O13" i="6"/>
  <c r="J14" i="6"/>
  <c r="O40" i="6"/>
  <c r="J18" i="6"/>
  <c r="Q23" i="6" l="1"/>
  <c r="L22" i="15"/>
  <c r="R17" i="6" s="1"/>
  <c r="Q19" i="6"/>
  <c r="Q28" i="6"/>
  <c r="Q15" i="6"/>
  <c r="L45" i="15"/>
  <c r="R40" i="6" s="1"/>
  <c r="Q29" i="6"/>
  <c r="Q25" i="6"/>
  <c r="L18" i="15"/>
  <c r="R13" i="6" s="1"/>
  <c r="Q12" i="6"/>
  <c r="L32" i="15"/>
  <c r="R27" i="6" s="1"/>
  <c r="L19" i="15"/>
  <c r="R14" i="6" s="1"/>
  <c r="Q24" i="6"/>
  <c r="Q16" i="6"/>
  <c r="L21" i="15"/>
  <c r="R16" i="6" s="1"/>
  <c r="L26" i="15"/>
  <c r="R21" i="6" s="1"/>
  <c r="Q21" i="6"/>
  <c r="Q20" i="6"/>
  <c r="L25" i="15"/>
  <c r="R20" i="6" s="1"/>
  <c r="Q22" i="6"/>
  <c r="L27" i="15"/>
  <c r="R22" i="6" s="1"/>
  <c r="Q11" i="6"/>
  <c r="L16" i="15"/>
  <c r="R11" i="6" s="1"/>
  <c r="Q26" i="6"/>
  <c r="L31" i="15"/>
  <c r="R26" i="6" s="1"/>
</calcChain>
</file>

<file path=xl/sharedStrings.xml><?xml version="1.0" encoding="utf-8"?>
<sst xmlns="http://schemas.openxmlformats.org/spreadsheetml/2006/main" count="614" uniqueCount="191">
  <si>
    <t>MATRIZ DE RIESGOS EN CONTRATACIÓN</t>
  </si>
  <si>
    <t>Código: GCO-GCI-F164
Versión: 02
Vigencia: 01 de diciembre de 2022
Caso HOLA: 280117</t>
  </si>
  <si>
    <t>ESTABLECER EL CONTEXTO</t>
  </si>
  <si>
    <r>
      <t>El punto inicial es identificar el contexto en el cual interactúa la Entidad Estatal para conocer el ambiente social, económico y político, e identificar (i) sus propios Riesgos; (ii) los Riesgos comunes a sus Procesos de Contratación; y (iii) los Riesgos del Proceso de Contratación en particular. (</t>
    </r>
    <r>
      <rPr>
        <i/>
        <sz val="12"/>
        <rFont val="Garamond"/>
        <family val="1"/>
      </rPr>
      <t>Aplica igual para contratos interadministrativos</t>
    </r>
    <r>
      <rPr>
        <sz val="12"/>
        <rFont val="Garamond"/>
        <family val="1"/>
      </rPr>
      <t>)
En este paso la Entidad Estatal debe identificar los aspectos que se mencionan a continuación y los posibles efectos adversos que estos pueden generar.</t>
    </r>
  </si>
  <si>
    <t xml:space="preserve">Objeto del Proceso de Contratación:  SUMINISTRAR LOS BIENES Y ELEMENTOS PARA EL FUNCIONAMIENTO DEL CENTRO DE ATENCION DE PROTECCION Y BIENESTAR ANIMAL DE LA LOCALIDAD DE PUENTE ARANDA
</t>
  </si>
  <si>
    <r>
      <rPr>
        <b/>
        <u/>
        <sz val="12"/>
        <rFont val="Garamond"/>
        <family val="1"/>
      </rPr>
      <t>Partícipes del Proceso de Contratación:</t>
    </r>
    <r>
      <rPr>
        <b/>
        <sz val="12"/>
        <rFont val="Garamond"/>
        <family val="1"/>
      </rPr>
      <t xml:space="preserve"> 
</t>
    </r>
    <r>
      <rPr>
        <sz val="12"/>
        <rFont val="Garamond"/>
        <family val="1"/>
      </rPr>
      <t xml:space="preserve">Alcaldía Local de Puente Aranda, responsables del área de planeación para la formulación del proyecto, supervisores y delegados del alcalde para el proceso de ejecución, equipo de acompañamiento jurídico del contrato, funcionarios administrativos relacionados con el proyecto, proponentes partícipes del proceso de selección, contratista adjudicatario, organismos de control. </t>
    </r>
  </si>
  <si>
    <r>
      <t xml:space="preserve">Ciudadanía que se beneficia del Proceso de Contratación: 
</t>
    </r>
    <r>
      <rPr>
        <sz val="12"/>
        <rFont val="Garamond"/>
        <family val="1"/>
      </rPr>
      <t xml:space="preserve">Comunidad en general de la localidad de Puente Aranda.  </t>
    </r>
  </si>
  <si>
    <r>
      <t xml:space="preserve">Capacidad de la Entidad Estatal entendida como la disponibilidad de recursos y conocimientos para el Proceso de Contratación: 
</t>
    </r>
    <r>
      <rPr>
        <sz val="12"/>
        <rFont val="Garamond"/>
        <family val="1"/>
      </rPr>
      <t xml:space="preserve">Área de planeación formulación del proyecto (Etapa de Planeación), Dirección de Contratación, Comité Evaluador (Etapa de selección), Dirección de Contratación (Etapa de contratación) y la supervisión y apoyos a la supervisión delegados por el Alcalde, referentes de participación. </t>
    </r>
  </si>
  <si>
    <r>
      <t>Suficiencia del presupuesto oficial del Proceso de Contratación:</t>
    </r>
    <r>
      <rPr>
        <sz val="12"/>
        <rFont val="Garamond"/>
        <family val="1"/>
      </rPr>
      <t xml:space="preserve"> treinta y seis millones cuatrocientos mil pesos $ 36.400.000 M/CTE</t>
    </r>
  </si>
  <si>
    <r>
      <t xml:space="preserve">Condiciones geográficas y de acceso del lugar en el cual se debe cumplir el objeto del Proceso de Contratación: 
</t>
    </r>
    <r>
      <rPr>
        <sz val="12"/>
        <rFont val="Garamond"/>
        <family val="1"/>
      </rPr>
      <t>En la Alcadia Local de Puente Aranda.</t>
    </r>
  </si>
  <si>
    <r>
      <t xml:space="preserve">Entorno socio ambiental: </t>
    </r>
    <r>
      <rPr>
        <i/>
        <sz val="12"/>
        <rFont val="Garamond"/>
        <family val="1"/>
      </rPr>
      <t>Si aplican</t>
    </r>
  </si>
  <si>
    <r>
      <t xml:space="preserve">Condiciones políticas: </t>
    </r>
    <r>
      <rPr>
        <i/>
        <sz val="12"/>
        <rFont val="Garamond"/>
        <family val="1"/>
      </rPr>
      <t>Si aplican</t>
    </r>
  </si>
  <si>
    <r>
      <t xml:space="preserve">Factores ambientales: 
</t>
    </r>
    <r>
      <rPr>
        <sz val="12"/>
        <rFont val="Garamond"/>
        <family val="1"/>
      </rPr>
      <t xml:space="preserve">El Fondo de Desarrollo Local de Puente Aranda como Entidad Distrital cumple la normatividad ambiental aplicable dentro de los cuales se encuentra Decreto 456 de 2008 “Por el cual se reforma el Plan de Gestión Ambiental del Distrito Capital y se dictan otras disposiciones"; Decreto 815 de 2017 “Por medio del cual se establecen los lineamientos para la formulación e implementación de los instrumentos operativos de planeación ambiental del Distrito PACA, PAL y PIGA, y se dictan otras disposiciones"; Resolución No. 00242 de 2014 “Por la cual se adoptan los lineamientos para la formulación, concertación, implementación, evaluación, control y seguimiento del Plan Institucional de Gestión Ambiental –PIGA”; Acuerdo 19 de 1996 y Acuerdo 248 de 2006 “Por el cual se adopta el Estatuto General de Protección Ambiental del Distrito Capital de Santa Fe de Bogotá y se dictan normas básicas necesarias para garantizar la preservación y defensa del patrimonio ecológico, los recursos naturales y el medio ambiente” y para lo cual dentro de estos lineamientos se encuentra el cumplimiento al Programa de Consumo Sostenible mediante el Acuerdo 450 de 2013 “Por medio del cual se establecen los lineamientos del programa distrital de compras verdes y se dictan otras disposiciones”. El cual se establecen los lineamientos para la formulación del programa distrital de Compras Verdes para la ciudad de Bogotá D.C.”. Así mismo, nos regimos por la Guía Conceptual y Metodológica de Compras Públicas Sostenibles del Ministerio de Ambiente y Desarrollo Sostenible, así como, por la Guía de Contratación Sostenible de la Secretaría Distrital de Gobierno. (Ver Estudio Previo)
</t>
    </r>
  </si>
  <si>
    <r>
      <t xml:space="preserve">Sector del objeto del Proceso de Contratación y su mercado: </t>
    </r>
    <r>
      <rPr>
        <sz val="12"/>
        <rFont val="Garamond"/>
        <family val="1"/>
      </rPr>
      <t>Suministro de bienes y elementos  para la atencion  felinos y caninos  en Brigadas Médico veterinarias</t>
    </r>
  </si>
  <si>
    <r>
      <t xml:space="preserve">Normativa aplicable al objeto del Proceso de Contratación:
</t>
    </r>
    <r>
      <rPr>
        <sz val="12"/>
        <rFont val="Garamond"/>
        <family val="1"/>
      </rPr>
      <t>• Constitución Política de 1991. 
• Plan de Desarrollo Económico, Social, Ambiental y de Obras Públicas para Bogotá D.C. 2020 – 2024, ACUERDO No. 761 DE 2020, titulado “UN NUEVO CONTRATO SOCIAL Y AMBIENTAL PARA LA BOGOTÁ DEL SIGLO XXI” 
- Acuerdo 002 del 2020 mediante el cual se adoptó el Plan de Desarrollo económico, social, ambiental y de obras públicas para la localidad de Puente Aranda 2021-2024 “UN NUEVO CONTRATO SOCIAL Y AMBIENTAL PARA PUENTE  ARANDA”</t>
    </r>
    <r>
      <rPr>
        <b/>
        <sz val="12"/>
        <rFont val="Garamond"/>
        <family val="1"/>
      </rPr>
      <t xml:space="preserve">
- </t>
    </r>
    <r>
      <rPr>
        <sz val="12"/>
        <rFont val="Garamond"/>
        <family val="1"/>
      </rPr>
      <t xml:space="preserve">Decreto Ley 1421 de 1993,
- Decreto 539 de 2006  
- Decreto 101 de 2010 y el manual de funciones y requisitos está determinado por la Resolución 313 del 17 de marzo de 2006 de la Secretaría de Gobierno y demás normas concordantes. </t>
    </r>
    <r>
      <rPr>
        <b/>
        <sz val="12"/>
        <rFont val="Garamond"/>
        <family val="1"/>
      </rPr>
      <t xml:space="preserve">
</t>
    </r>
  </si>
  <si>
    <r>
      <t xml:space="preserve">Experiencia propia y de otras Entidades Estatales en Procesos de Contratación del mismo tipo.
</t>
    </r>
    <r>
      <rPr>
        <sz val="12"/>
        <rFont val="Garamond"/>
        <family val="1"/>
      </rPr>
      <t>Consultando la plataforma de análisis de demanda se evidencia, en relación al antecedente de contratación de servicios identificados con código UNSPSC y descripción 10111300 Tratamiento para los animales domésticos y accesorios y equipo, 41102600 Equipo y accesorios para laboratorio animal, 41116200 Suministros y equipo para lugares de tratamiento de pacientes, 42121500 Equipo veterinario, 42121600 Productos veterinarios, 42121700 Mobiliario clínico veterinario, 42131700 Prendas textiles quirúrgicas, 51211900 Fármacos anestésicos veterinarios, 56101700 Muebles de oficina, 42172000 Kits para los servicios médicos de urgencia y campo, que hay un historial de contratación en el Fondo de Desarrollo Local de Puente Aranda durante los últimos 5 años (2019-2024), que suman un valor de $199.330.153 pesos, en donde se encuentra el mayor valor de contratación en el código 42121500 “equipo veterinario”.</t>
    </r>
    <r>
      <rPr>
        <b/>
        <sz val="12"/>
        <rFont val="Garamond"/>
        <family val="1"/>
      </rPr>
      <t xml:space="preserve"> 
</t>
    </r>
    <r>
      <rPr>
        <sz val="12"/>
        <rFont val="Garamond"/>
        <family val="1"/>
      </rPr>
      <t xml:space="preserve">Consultando la plataforma de análisis de demanda se evidencia alrededor de 56 contratos suscritos en los últimos cinco años, los cuales suman un total de $21.622.243.272 pesos desde el 2019 a 2024.  </t>
    </r>
  </si>
  <si>
    <t>MATRIZ DE RIESGOS DE CONTRATACIÓN</t>
  </si>
  <si>
    <t>DEFINICIONES</t>
  </si>
  <si>
    <r>
      <t xml:space="preserve">RIESGO: </t>
    </r>
    <r>
      <rPr>
        <sz val="12"/>
        <rFont val="Garamond"/>
        <family val="1"/>
      </rPr>
      <t>Evento que puede generar efectos adversos y de distinta magnitud en el logro de los objetivos del Proceso de Contratación o en la ejecución de un contrato</t>
    </r>
    <r>
      <rPr>
        <b/>
        <sz val="12"/>
        <rFont val="Garamond"/>
        <family val="1"/>
      </rPr>
      <t xml:space="preserve">
RIESGOS PREVISIBLES: </t>
    </r>
    <r>
      <rPr>
        <sz val="12"/>
        <rFont val="Garamond"/>
        <family val="1"/>
      </rPr>
      <t>Son los posibles hechos o circunstancias que por la naturaleza del contrato y de la actividad a ejecutar es factible su ocurrencia.</t>
    </r>
    <r>
      <rPr>
        <b/>
        <sz val="12"/>
        <rFont val="Garamond"/>
        <family val="1"/>
      </rPr>
      <t xml:space="preserve">
ETAPA DE PLANEACIÓN: </t>
    </r>
    <r>
      <rPr>
        <sz val="12"/>
        <rFont val="Garamond"/>
        <family val="1"/>
      </rPr>
      <t>Está comprendida desde el momento en que se identifican las necesidades que debe satisfacer la Secretaría Distrital de Gobierno y los Fondos de Desarrollo Local, a través del abastecimiento de bienes, obras o servicios, la elaboración del Plan Anual de Adquisiciones y la estructuración de los documentos y estudios previos.</t>
    </r>
    <r>
      <rPr>
        <b/>
        <sz val="12"/>
        <rFont val="Garamond"/>
        <family val="1"/>
      </rPr>
      <t xml:space="preserve">
ETAPA DE SELECCIÓN: </t>
    </r>
    <r>
      <rPr>
        <sz val="12"/>
        <rFont val="Garamond"/>
        <family val="1"/>
      </rPr>
      <t>Está comprendida entre el acto de Apertura del Proceso de Contratación y la Adjudicación o la declaración de desierto del Proceso de Contratación</t>
    </r>
    <r>
      <rPr>
        <b/>
        <sz val="12"/>
        <rFont val="Garamond"/>
        <family val="1"/>
      </rPr>
      <t xml:space="preserve">
ETAPA DE CONTRATACIÓN: </t>
    </r>
    <r>
      <rPr>
        <sz val="12"/>
        <rFont val="Garamond"/>
        <family val="1"/>
      </rPr>
      <t xml:space="preserve">Una vez adjudicado el contrato objeto del Proceso de Contratación, inicia la etapa para la celebración del contrato y el cumplimiento de los requisitos para de perfeccionamiento y ejecución.
</t>
    </r>
    <r>
      <rPr>
        <b/>
        <sz val="12"/>
        <rFont val="Garamond"/>
        <family val="1"/>
      </rPr>
      <t xml:space="preserve">ETAPA DE EJECUCIÓN: </t>
    </r>
    <r>
      <rPr>
        <sz val="12"/>
        <rFont val="Garamond"/>
        <family val="1"/>
      </rPr>
      <t>Inicia una vez cumplidos los requisitos previstos para iniciar la ejecución del contrato respectivo y termina con el vencimiento del plazo del contrato o la fecha de liquidación si hay lugar a ella.</t>
    </r>
    <r>
      <rPr>
        <b/>
        <sz val="12"/>
        <rFont val="Garamond"/>
        <family val="1"/>
      </rPr>
      <t xml:space="preserve">
RIESGO GENERAL: </t>
    </r>
    <r>
      <rPr>
        <sz val="12"/>
        <rFont val="Garamond"/>
        <family val="1"/>
      </rPr>
      <t xml:space="preserve">Es un riesgo de todos los procesos de contratación adelantados por la Entidad Estatal, por lo cual está presente en toda su actividad contractual.
</t>
    </r>
    <r>
      <rPr>
        <b/>
        <sz val="12"/>
        <rFont val="Garamond"/>
        <family val="1"/>
      </rPr>
      <t xml:space="preserve">RIEGO ESPECIFICO: </t>
    </r>
    <r>
      <rPr>
        <sz val="12"/>
        <rFont val="Garamond"/>
        <family val="1"/>
      </rPr>
      <t xml:space="preserve">Es un riesgo propio del proceso de contratación objeto de análisis.
</t>
    </r>
    <r>
      <rPr>
        <b/>
        <sz val="12"/>
        <rFont val="Garamond"/>
        <family val="1"/>
      </rPr>
      <t xml:space="preserve">RIESGOS ECONÓMICOS: </t>
    </r>
    <r>
      <rPr>
        <sz val="12"/>
        <rFont val="Garamond"/>
        <family val="1"/>
      </rPr>
      <t xml:space="preserve">Son los derivados del comportamiento del mercado, tales como la fluctuación de los precios de los insumos, desabastecimiento y especulación de los mismos, entre otros.
</t>
    </r>
    <r>
      <rPr>
        <b/>
        <sz val="12"/>
        <rFont val="Garamond"/>
        <family val="1"/>
      </rPr>
      <t xml:space="preserve">RIESGOS SOCIALES O POLÍTICOS: </t>
    </r>
    <r>
      <rPr>
        <sz val="12"/>
        <rFont val="Garamond"/>
        <family val="1"/>
      </rPr>
      <t xml:space="preserve">son los derivados de los cambios de las políticas gubernamentales y de cambios en las condiciones sociales que tengan impacto en la ejecución del contrato.
</t>
    </r>
    <r>
      <rPr>
        <b/>
        <sz val="12"/>
        <rFont val="Garamond"/>
        <family val="1"/>
      </rPr>
      <t xml:space="preserve">RIESGOS OPERACIONALES: </t>
    </r>
    <r>
      <rPr>
        <sz val="12"/>
        <rFont val="Garamond"/>
        <family val="1"/>
      </rPr>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r>
    <r>
      <rPr>
        <b/>
        <sz val="12"/>
        <rFont val="Garamond"/>
        <family val="1"/>
      </rPr>
      <t xml:space="preserve">
RIESGOS FINANCIEROS: </t>
    </r>
    <r>
      <rPr>
        <sz val="12"/>
        <rFont val="Garamond"/>
        <family val="1"/>
      </rPr>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r>
    <r>
      <rPr>
        <b/>
        <sz val="12"/>
        <rFont val="Garamond"/>
        <family val="1"/>
      </rPr>
      <t xml:space="preserve">
RIESGOS REGULATORIOS: </t>
    </r>
    <r>
      <rPr>
        <sz val="12"/>
        <rFont val="Garamond"/>
        <family val="1"/>
      </rPr>
      <t xml:space="preserve">Derivados de cambios regulatorios o reglamentarios que afecten la ecuación económica del contrato. 
</t>
    </r>
    <r>
      <rPr>
        <b/>
        <sz val="12"/>
        <rFont val="Garamond"/>
        <family val="1"/>
      </rPr>
      <t xml:space="preserve">RIESGOS DE LA NATURALEZA: </t>
    </r>
    <r>
      <rPr>
        <sz val="12"/>
        <rFont val="Garamond"/>
        <family val="1"/>
      </rPr>
      <t xml:space="preserve">Son los eventos naturales previsibles en los cuales no hay intervención humana que puedan tener impacto en la ejecución del contrato, por ejemplo los temblores, inundaciones, lluvias, sequías, entre otros. </t>
    </r>
    <r>
      <rPr>
        <b/>
        <sz val="12"/>
        <rFont val="Garamond"/>
        <family val="1"/>
      </rPr>
      <t xml:space="preserve">
RIESGOS AMBIENTALES: </t>
    </r>
    <r>
      <rPr>
        <sz val="12"/>
        <rFont val="Garamond"/>
        <family val="1"/>
      </rPr>
      <t>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t>
    </r>
    <r>
      <rPr>
        <b/>
        <sz val="12"/>
        <rFont val="Garamond"/>
        <family val="1"/>
      </rPr>
      <t xml:space="preserve">
RIESGOS TECNOLÓGICOS: </t>
    </r>
    <r>
      <rPr>
        <sz val="12"/>
        <rFont val="Garamond"/>
        <family val="1"/>
      </rPr>
      <t xml:space="preserve">Son los derivados de fallas en los sistemas de comunicación de voz y de datos, suspensión de servicios públicos, nuevos desarrollos tecnológicos o estándares que deben ser tenidos en cuenta para la ejecución del contrato, obsolescencia tecnológica.		
</t>
    </r>
  </si>
  <si>
    <t>INSTRUCCIONES PARA LA IDENTIFICACIÓN,  ANALISIS, EVALUACIÓN , ASIGNACIÓN Y TRATAMIENTO DE RIESGOS EN LA CONTRATACIÓN</t>
  </si>
  <si>
    <t>1) Identifique los riesgos previsibles que le apliquen al objeto contractual que se adelante. Los relacionados a continuación se establecen de manera general y como proforma. No obstante, si del objeto contractual se identifican otros riesgos diferentes a los aquí determinados, por favor reemplace el texto de la casilla teniendo en cuenta la etapa del proceso. Así mismo, seleccione la clase, fuente y el tipo (Operacional, Económico, Sociales o Políticos, Regulatorios, Financieros, Tecnológicos, De la naturaleza, Ambientales)
2) Continúe en la hoja de "EVALUACIÓN"
(SI EXISTEN DUDAS CONCEPTUALES PARA LA ELABORACIÓN DE LA MATRIZ DE RIESGO CONSULTE EL MANUAL PARA LA IDENTIFICACIÓN Y COBERTURA DEL RIESGO EN LOS PROCESOS DE CONTRATACIÓN EXPEDIDO POR COLOMBIA COMPRA EFICIENTE Y LA GUÍA DE RIESGOS PREVISIBLES CONTRACTUALES, EXPEDIDA POR LA VEEDURÍA DISTRITAL)</t>
  </si>
  <si>
    <t>ETAPAS</t>
  </si>
  <si>
    <t>CLASE</t>
  </si>
  <si>
    <t>FUENTE</t>
  </si>
  <si>
    <t>TIPO</t>
  </si>
  <si>
    <t>PLANEACIÓN</t>
  </si>
  <si>
    <t>Inadecuada escogencia de la modalidad de contratación</t>
  </si>
  <si>
    <t>General</t>
  </si>
  <si>
    <t>Interno</t>
  </si>
  <si>
    <t>Operacionales</t>
  </si>
  <si>
    <t xml:space="preserve">Requisitos habilitantes inapropiados para el proceso de selección </t>
  </si>
  <si>
    <t>Inadecuado análisis  económico estimativo del valor del contrato</t>
  </si>
  <si>
    <t>Economicos</t>
  </si>
  <si>
    <t xml:space="preserve">Inadecuada  descripción del bien o servicio requerido </t>
  </si>
  <si>
    <t>Inadecuada elaboración de estudios y diseños</t>
  </si>
  <si>
    <t>Requisitos habilitantes que impidan la selección objetiva</t>
  </si>
  <si>
    <t xml:space="preserve">Falta de profundidad en el estudio de sector no identificandose claramente aspectos de oferta y demanda </t>
  </si>
  <si>
    <t>Ausencia de fundamentación de la justificación y conveniencia de la contratación</t>
  </si>
  <si>
    <t>Inadecuada identificación de las condiciones contractuales</t>
  </si>
  <si>
    <t>Apertura de procesos sin disponibilidad  presupuestal</t>
  </si>
  <si>
    <t>SELECCIÓN</t>
  </si>
  <si>
    <t>Inadecuada evaluación de las ofertas y/o verificación de requisitos habilitantes</t>
  </si>
  <si>
    <t>Falta de claridad en la elaboración de los actos administrativos</t>
  </si>
  <si>
    <t>Contestación inoportuna a todas las observaciones formuladas a los documentos de la contratación</t>
  </si>
  <si>
    <t>No publicación de la documentación del proceso de selección en el SECOP</t>
  </si>
  <si>
    <t>Confabulacion de los proponentes (Colusión)</t>
  </si>
  <si>
    <t>Selección de ofertas con precios  artificialmente bajos.</t>
  </si>
  <si>
    <t>CONTRATACIÓN</t>
  </si>
  <si>
    <t xml:space="preserve">Riesgo de que no se firme el contrato. </t>
  </si>
  <si>
    <t>Externo</t>
  </si>
  <si>
    <t>Falta de constitución o constitución tardía de la garantía única. Aceptación de garantías que no se ajustan a lo contemplado en el contrato</t>
  </si>
  <si>
    <t>Falta de solicitud o solicitud tardía del registro  presupuestal</t>
  </si>
  <si>
    <t>Presentación de reclamos de terceros sobre la selección del oferente que retrasen el perfeccionamiento del contrato.</t>
  </si>
  <si>
    <t>EJECUCIÓN</t>
  </si>
  <si>
    <t>Fluctuaciones del valor de la moneda</t>
  </si>
  <si>
    <t>Variación de los precios del mercado</t>
  </si>
  <si>
    <t>Factores políticos o macroeconómicos.</t>
  </si>
  <si>
    <t>Sociales o Políticos</t>
  </si>
  <si>
    <t>Cancelación de pedidos.</t>
  </si>
  <si>
    <t>Variación en la disponibilidad o en el costo de los insumos necesarios para prestar los servicios.</t>
  </si>
  <si>
    <t>Incumplimiento de compromisos adquiridos por el contratista seleccionado con sus subcontratistas, suministradores de bienes y servicios.</t>
  </si>
  <si>
    <t>Incumplimiento de la administración en los pagos.</t>
  </si>
  <si>
    <t>Defectos en los equipos.</t>
  </si>
  <si>
    <t>Imposición de nuevos tributos</t>
  </si>
  <si>
    <t>Regulatorios</t>
  </si>
  <si>
    <t>Variación de tasas o tarifas</t>
  </si>
  <si>
    <t>Financieros</t>
  </si>
  <si>
    <t>Estatal</t>
  </si>
  <si>
    <t>Especifico</t>
  </si>
  <si>
    <t>Objeto Contractual: SUMINISTRAR LOS BIENES Y ELEMENTOS PARA EL FUNCIONAMIENTO DEL CENTRO DE ATENCION DE PROTECCION Y BIENESTAR ANIMAL DE LA LOCALIDAD DE PUENTE ARANDA</t>
  </si>
  <si>
    <t>1) Diligencie el objeto contractual y seleccione la(s) etapas  y los riesgos que aplican al objeto contractual, de acuerdo a lo definido en la hoja de "IDENTIFICACIÓN Y ANÁLISIS"</t>
  </si>
  <si>
    <t>2) Describa las consecuencias de la ocurrencia del Riesgo/evento.</t>
  </si>
  <si>
    <t>3) Asigne la probabilidad de ocurrencia del riesgo, de conformidad con la tabla de probabilidad  y la valoración del riesgo (Cualitativa o Monetaria)</t>
  </si>
  <si>
    <t>4) Asigne el impacto que generaría la materialización del riesgo, de conformidad con la tabla de impacto   y la valoración del riesgo (Cualitativa o Monetaria)</t>
  </si>
  <si>
    <t>5) Al realizar las anteriores actividades se obtendrá la calificación total y la valoración del riesgo (prioridad).</t>
  </si>
  <si>
    <t>6) Continúe en la hoja de "EVALUACIÓN DE CONTROLES"</t>
  </si>
  <si>
    <t>CALIFICACIÓN</t>
  </si>
  <si>
    <t>Cualitativa</t>
  </si>
  <si>
    <t>ETAPA</t>
  </si>
  <si>
    <t>Descripción (Que puede pasar y, cómo puede ocurrir)</t>
  </si>
  <si>
    <t>Consecuencias de la ocurrencia del evento</t>
  </si>
  <si>
    <t>Probabilidad de Ocurrencia</t>
  </si>
  <si>
    <t>Impacto</t>
  </si>
  <si>
    <t>Calificación Total</t>
  </si>
  <si>
    <t>Prioridad</t>
  </si>
  <si>
    <t>1. Distorsión del proceso de selección
2. Elección de un proponente que no cumpla requisitos legales y/o que no tenga la capacidad para la ejecución
3. Selección adversa
4. Necesidad de iniciar un nuevo proceso</t>
  </si>
  <si>
    <t>1. Sobrecostos o ineficiencia económica del proyecto
2. Pérdidas económica para el contratista o para el FDLPA
3. Necesidade de iniciar un nuevo proceso</t>
  </si>
  <si>
    <t>1. Necesidad de iniciar un nuevo proceso
2. Distorsión del proceso de selección
3. Selección adversa</t>
  </si>
  <si>
    <t>1. Sobrecostos o ineficiencia económica del proyecto
2. Selección adversa
3. No se puede satisfacer la necesidad de la entidad</t>
  </si>
  <si>
    <t>1. Necesidad de iniciar un nuevo proceso.
2. Selección adversa
3. No se puede satisfacer la necesidad de la entidad</t>
  </si>
  <si>
    <t>1. Necesidad de iniciar un nuevo proceso.
2. Selección adversa</t>
  </si>
  <si>
    <t>1. Selecciónar un contratista que no esté en capacidad de cumplir con el objeto del contrato.
2. Selección adversa</t>
  </si>
  <si>
    <t>1. Selecciónar un contratista que no esté en capacidad de cumplir con el objeto del contrato.</t>
  </si>
  <si>
    <t>1. Demoras en el proceso de contratacion.
2.  Selecciónar un contratista que no esté en capacidad de cumplir con el objeto del contrato.</t>
  </si>
  <si>
    <t xml:space="preserve">1. Pérdida de Tiempo por no iniciar el contrato de forma oportuna 
</t>
  </si>
  <si>
    <t>1. Pérdida de Tiempo por no iniciar el contrato de forma oportuna 
2. Falta de respaldo por parte de una aseguradora sobre los riesgos existentes durante la ejecución del Contrato</t>
  </si>
  <si>
    <t>1. Pérdida de Tiempo por no iniciar el contrato de forma oportuna 
2. Necesidad de iniciar un nuevo proceso</t>
  </si>
  <si>
    <t xml:space="preserve">1. Variación presupuestal que afecte la capacidad de adquisición de bienes y servicios </t>
  </si>
  <si>
    <t>1. Variación presupuestal que afecte la capacidad de adquisición de bienes y servicios 
2. Desfase presupuestal
3. reclamaciones de rompimiento del equilibrio económico por parte del contratista.</t>
  </si>
  <si>
    <t>1. Incumplimiento precontractual.</t>
  </si>
  <si>
    <t>1.Insolvencia economica del contratista</t>
  </si>
  <si>
    <t>Probabilidad</t>
  </si>
  <si>
    <t>Catagoria</t>
  </si>
  <si>
    <t>Valoración</t>
  </si>
  <si>
    <t>Categoria</t>
  </si>
  <si>
    <t>Raro (puede ocurrir excepcionalmente)</t>
  </si>
  <si>
    <t>Insignificante</t>
  </si>
  <si>
    <t>Improbable (puede ocurrir ocasionalmente)</t>
  </si>
  <si>
    <t>Menor</t>
  </si>
  <si>
    <t>Posible (puede ocurrir en cualquier momento futuro)</t>
  </si>
  <si>
    <t>Moderado</t>
  </si>
  <si>
    <t>Probable (probablemente va a ocurrir)</t>
  </si>
  <si>
    <t>Mayor</t>
  </si>
  <si>
    <t>Casi cierto (ocurre en la mayoria de circunstancias)</t>
  </si>
  <si>
    <t>Catastrófico</t>
  </si>
  <si>
    <t>Valoración del Riesgo</t>
  </si>
  <si>
    <t>Calificación Cualitativa</t>
  </si>
  <si>
    <t>Obstruye la ejecución del contrato de manera intrascendente.</t>
  </si>
  <si>
    <t>Dificulta la ejecución del contrato de manera baja, aplicando medidas mínimas se pueden lograr el objeto contractual</t>
  </si>
  <si>
    <t>Afecta la ejecución del contrato sin alterar el beneficio para las partes</t>
  </si>
  <si>
    <t>Obstruye la ejecución del contrato sustancialmente pero aun así permite la consecución del objeto contractual</t>
  </si>
  <si>
    <t>Perturba la ejecución del contrato de manera grave imposibilitando la consecución del objeto contractual.</t>
  </si>
  <si>
    <t>Calificación Monetaria</t>
  </si>
  <si>
    <t>Los sobrecostos no representan más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</si>
  <si>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</si>
  <si>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</si>
  <si>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</si>
  <si>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en más del treinta por ciento (30%).</t>
  </si>
  <si>
    <t>Categoría</t>
  </si>
  <si>
    <t>Categoria del Riesgo</t>
  </si>
  <si>
    <t xml:space="preserve">8, 9 y 10 </t>
  </si>
  <si>
    <t>Riesgo extremo</t>
  </si>
  <si>
    <t xml:space="preserve">6 y 7 </t>
  </si>
  <si>
    <t>Riesgo alto</t>
  </si>
  <si>
    <t>Riesgo medio</t>
  </si>
  <si>
    <t xml:space="preserve">2, 3 y 4 </t>
  </si>
  <si>
    <t>Riesgo bajo</t>
  </si>
  <si>
    <t>Monetaria</t>
  </si>
  <si>
    <t>1) Describa el tratamiento/controles a ser implementados</t>
  </si>
  <si>
    <t>2) Diligencie la información de las siguientes columnas, de acuerdo con el análisis realizado a cada riesgo: Afecta el equilibrio económico, persona responsable de implementar el tratamiento, fecha estimada de inicio del tratamiento, fecha estimada en la que se completa el tratamiento, cómo se realiza el monitoreo y la periodicidad.</t>
  </si>
  <si>
    <t>3) Continúe en la hoja de "ASIGNACIÓN Y TRATAMIENTO" y diligencie las siguientes casillas: A quien se le asigna y el porcentaje que asume cada una de las partes en caso de que sea compartido.</t>
  </si>
  <si>
    <t>Tratamiento/Controles a ser implementados</t>
  </si>
  <si>
    <t>¿Afecta el equilibrio económico del contrato?</t>
  </si>
  <si>
    <t>Persona responsable por implementar el tratamiento</t>
  </si>
  <si>
    <t>Fecha estimada en que se inicia el tratamiento</t>
  </si>
  <si>
    <t>Fecha estimada en que se completa el tratamiento</t>
  </si>
  <si>
    <t>¿Cómo se realiza el monitoreo?</t>
  </si>
  <si>
    <t>Periodicidad ¿Cuándo?</t>
  </si>
  <si>
    <t>Revisión jurídica y efectuar revisiones con los lineamientos de Colombia Compra Eficiente</t>
  </si>
  <si>
    <t>SI</t>
  </si>
  <si>
    <t>PROFESIONALES DEL ÁREA DE GESTIÓN DEL DESARROLLO LOCAL DE PUENTE ARANDA (PLANEACIÓN)</t>
  </si>
  <si>
    <t>SEGUIMIENTO AL PROCESO</t>
  </si>
  <si>
    <t>UNICA VEZ</t>
  </si>
  <si>
    <t>Revisión exhaustiva en el proceso de estudio de mercado siguiendo los lineamientos de Colombia Compra Eficiente</t>
  </si>
  <si>
    <t>Utilización del MAE y revisión del proceso</t>
  </si>
  <si>
    <t>NO</t>
  </si>
  <si>
    <t>Capcitaciones al personal de FDLPA en la elaboracion de los documentos precontractuales.</t>
  </si>
  <si>
    <t>Utilizar los lineamientos de Colombia Compra Eficiente y utilizar como referencia procesos similares</t>
  </si>
  <si>
    <t>Revisiones constantes por parte del área de planeación de la entidad tomando como referencia procesos similares</t>
  </si>
  <si>
    <t>PROFESIONALES DEL ÁREA DE GESTIÓN DEL DESARROLLO LOCAL DE PUENTE ARANDA (PLANEACIÓN Y CONTRATACIÓN)</t>
  </si>
  <si>
    <t>Revision de procesos</t>
  </si>
  <si>
    <t>PROFESIONALES DEL ÁREA DE GESTIÓN DEL DESARROLLO LOCAL DE PUENTE ARANDA (CONTRATACIÓN)</t>
  </si>
  <si>
    <t>Efectuar verificaciones a los documentos y propuestas presentadas, con el apoyo de los profesionales del área y el equipo jurídico</t>
  </si>
  <si>
    <t>Cronograma de trabajo y definición de funciones para los involucrados</t>
  </si>
  <si>
    <t>Utilizar la metodología de Colombia Compra Eficiente y dar cumplimiento a la normatividad vigente.</t>
  </si>
  <si>
    <t>verificacion del marco regulatorio del contrato a suscribir y revisión del proceso</t>
  </si>
  <si>
    <t xml:space="preserve"> Incluir declaraciones y garantías del contratista y establecer sistemas de acreditación </t>
  </si>
  <si>
    <t xml:space="preserve">Exigencia de garantias y establecer sistemas de acreditación </t>
  </si>
  <si>
    <t>SUPERVISIÓN, APOYO A LA SUPERVISIÓN Y CONTRATISTA</t>
  </si>
  <si>
    <t>Dar trámite eficiente y oportuno de las PQRS presentadas por terceros</t>
  </si>
  <si>
    <t>Sostenimiento de la oferta ecónomica</t>
  </si>
  <si>
    <t>Plan de trabajo y revisar procesos</t>
  </si>
  <si>
    <t>Cumplimiento de los apartados del E.P. y Verificación por parte del apoyo a la supervisión de cada uno de los item solicitados e ingresados a almacén, así como de su respectiva entrega</t>
  </si>
  <si>
    <t>hacer pruebas e inspecciones de los bienes</t>
  </si>
  <si>
    <t>MUESTREO ALEATORIO DE CALIDAD</t>
  </si>
  <si>
    <t xml:space="preserve">Efectuar revisiones en cada una de las etapas de elaboración de los Estudios Previos, Estudios de Sector, Pliegos de condiciones del proceso de contratación para evitar la ocurrencia del evento. </t>
  </si>
  <si>
    <t>Impacto del Riesgo</t>
  </si>
  <si>
    <t>Esta matriz es un documento anexo del Estudio Previo</t>
  </si>
  <si>
    <t>No</t>
  </si>
  <si>
    <t>Etapa</t>
  </si>
  <si>
    <t>Clase</t>
  </si>
  <si>
    <t>Fuente</t>
  </si>
  <si>
    <t>Calificación total</t>
  </si>
  <si>
    <t>¿A quien se le asigna?</t>
  </si>
  <si>
    <t>%</t>
  </si>
  <si>
    <t>¿Cómo se realiza el monitoreo</t>
  </si>
  <si>
    <t>SDG</t>
  </si>
  <si>
    <t>CONTRATISTA</t>
  </si>
  <si>
    <t>CONTRATISTA Y SDG</t>
  </si>
  <si>
    <t>50-50</t>
  </si>
  <si>
    <t xml:space="preserve">Categoria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</si>
</sst>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font>
      <sz val="10"/>
      <name val="Arial"/>
    </font>
    <font>
      <sz val="8"/>
      <name val="Arial"/>
      <family val="2"/>
    </font>
    <font>
      <b/>
      <sz val="10"/>
      <name val="Arial"/>
      <family val="2"/>
    </font>
    <font>
      <sz val="10"/>
      <name val="Arial"/>
      <family val="2"/>
    </font>
    <font>
      <b/>
      <sz val="10"/>
      <color indexed="9"/>
      <name val="Arial"/>
      <family val="2"/>
    </font>
    <font>
      <sz val="12"/>
      <name val="Arial"/>
      <family val="2"/>
    </font>
    <font>
      <b/>
      <sz val="12"/>
      <name val="Arial"/>
      <family val="2"/>
    </font>
    <font>
      <sz val="11"/>
      <name val="Arial"/>
      <family val="2"/>
    </font>
    <font>
      <sz val="11"/>
      <name val="Arial Narrow"/>
      <family val="2"/>
    </font>
    <font>
      <sz val="10"/>
      <name val="Arial Narrow"/>
      <family val="2"/>
    </font>
    <font>
      <sz val="9"/>
      <name val="Arial Narrow"/>
      <family val="2"/>
    </font>
    <font>
      <b/>
      <sz val="11"/>
      <name val="Arial"/>
      <family val="2"/>
    </font>
    <font>
      <b/>
      <sz val="11"/>
      <color indexed="9"/>
      <name val="Arial"/>
      <family val="2"/>
    </font>
    <font>
      <b/>
      <sz val="20"/>
      <name val="Garamond"/>
      <family val="1"/>
    </font>
    <font>
      <b/>
      <sz val="18"/>
      <name val="Garamond"/>
      <family val="1"/>
    </font>
    <font>
      <b/>
      <sz val="12"/>
      <name val="Garamond"/>
      <family val="1"/>
    </font>
    <font>
      <b/>
      <sz val="10"/>
      <name val="Garamond"/>
      <family val="1"/>
    </font>
    <font>
      <sz val="11"/>
      <name val="Garamond"/>
      <family val="1"/>
    </font>
    <font>
      <sz val="12"/>
      <name val="Garamond"/>
      <family val="1"/>
    </font>
    <font>
      <i/>
      <sz val="12"/>
      <name val="Garamond"/>
      <family val="1"/>
    </font>
    <font>
      <b/>
      <u/>
      <sz val="12"/>
      <name val="Garamond"/>
      <family val="1"/>
    </font>
    <font>
      <sz val="10"/>
      <name val="Garamond"/>
      <family val="1"/>
    </font>
    <font>
      <b/>
      <sz val="12"/>
      <color indexed="9"/>
      <name val="Garamond"/>
      <family val="1"/>
    </font>
    <font>
      <b/>
      <sz val="10"/>
      <color indexed="9"/>
      <name val="Garamond"/>
      <family val="1"/>
    </font>
    <font>
      <b/>
      <sz val="10"/>
      <color theme="1"/>
      <name val="Garamond"/>
      <family val="1"/>
    </font>
    <font>
      <sz val="9"/>
      <name val="Garamond"/>
      <family val="1"/>
    </font>
    <font>
      <b/>
      <sz val="12"/>
      <color rgb="FFFF0D0D"/>
      <name val="Garamond"/>
      <family val="1"/>
    </font>
    <font>
      <b/>
      <sz val="12"/>
      <color rgb="FFFF0000"/>
      <name val="Garamond"/>
      <family val="1"/>
    </font>
  </fonts>
  <fills count="11">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6"/>
        <bgColor indexed="64"/>
      </patternFill>
    </fill>
    <fill>
      <patternFill patternType="solid">
        <fgColor theme="0"/>
        <bgColor indexed="64"/>
      </patternFill>
    </fill>
    <fill>
      <patternFill patternType="solid">
        <fgColor theme="0" tint="-0.14999847407452621"/>
        <bgColor indexed="64"/>
      </patternFill>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rgb="FFFF0000"/>
        <bgColor indexed="64"/>
      </patternFill>
    </fill>
  </fills>
  <borders count="67">
    <border>
      <left/>
      <right/>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style="medium">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top style="hair">
        <color indexed="64"/>
      </top>
      <bottom style="thin">
        <color indexed="64"/>
      </bottom>
      <diagonal/>
    </border>
    <border>
      <left/>
      <right style="medium">
        <color indexed="64"/>
      </right>
      <top style="hair">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thin">
        <color indexed="64"/>
      </top>
      <bottom/>
      <diagonal/>
    </border>
    <border>
      <left style="medium">
        <color indexed="64"/>
      </left>
      <right style="medium">
        <color indexed="64"/>
      </right>
      <top style="medium">
        <color indexed="64"/>
      </top>
      <bottom style="medium">
        <color indexed="64"/>
      </bottom>
      <diagonal/>
    </border>
    <border>
      <left/>
      <right/>
      <top style="thin">
        <color indexed="64"/>
      </top>
      <bottom style="medium">
        <color indexed="64"/>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style="medium">
        <color indexed="64"/>
      </left>
      <right style="thin">
        <color indexed="64"/>
      </right>
      <top/>
      <bottom/>
      <diagonal/>
    </border>
    <border>
      <left style="thin">
        <color indexed="64"/>
      </left>
      <right/>
      <top style="medium">
        <color indexed="64"/>
      </top>
      <bottom/>
      <diagonal/>
    </border>
    <border>
      <left/>
      <right style="thin">
        <color indexed="64"/>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s>
  <cellStyleXfs count="1">
    <xf numFmtId="0" fontId="0" fillId="0" borderId="0"/>
  </cellStyleXfs>
  <cellXfs count="324">
    <xf numFmtId="0" fontId="0" fillId="0" borderId="0" xfId="0"/>
    <xf numFmtId="0" fontId="2" fillId="2" borderId="0" xfId="0" applyFont="1" applyFill="1" applyAlignment="1">
      <alignment vertical="top" wrapText="1" readingOrder="1"/>
    </xf>
    <xf numFmtId="0" fontId="0" fillId="0" borderId="1" xfId="0" applyBorder="1"/>
    <xf numFmtId="0" fontId="0" fillId="0" borderId="2" xfId="0" applyBorder="1" applyAlignment="1">
      <alignment horizontal="center"/>
    </xf>
    <xf numFmtId="0" fontId="0" fillId="0" borderId="0" xfId="0" applyAlignment="1">
      <alignment horizontal="center"/>
    </xf>
    <xf numFmtId="0" fontId="0" fillId="5" borderId="0" xfId="0" applyFill="1"/>
    <xf numFmtId="0" fontId="3" fillId="0" borderId="0" xfId="0" applyFont="1" applyAlignment="1">
      <alignment wrapText="1"/>
    </xf>
    <xf numFmtId="0" fontId="3" fillId="0" borderId="0" xfId="0" applyFont="1"/>
    <xf numFmtId="0" fontId="3" fillId="0" borderId="1" xfId="0" applyFont="1" applyBorder="1"/>
    <xf numFmtId="0" fontId="0" fillId="0" borderId="11" xfId="0" applyBorder="1" applyAlignment="1">
      <alignment horizontal="center"/>
    </xf>
    <xf numFmtId="0" fontId="9" fillId="0" borderId="0" xfId="0" applyFont="1"/>
    <xf numFmtId="0" fontId="4" fillId="4" borderId="28" xfId="0" applyFont="1" applyFill="1" applyBorder="1" applyAlignment="1">
      <alignment horizontal="center" vertical="center" wrapText="1"/>
    </xf>
    <xf numFmtId="0" fontId="5" fillId="0" borderId="0" xfId="0" applyFont="1"/>
    <xf numFmtId="0" fontId="6" fillId="0" borderId="0" xfId="0" applyFont="1" applyAlignment="1">
      <alignment horizontal="center" vertical="center"/>
    </xf>
    <xf numFmtId="0" fontId="7" fillId="0" borderId="0" xfId="0" applyFont="1"/>
    <xf numFmtId="0" fontId="7" fillId="0" borderId="0" xfId="0" applyFont="1" applyAlignment="1">
      <alignment horizontal="center"/>
    </xf>
    <xf numFmtId="0" fontId="7" fillId="0" borderId="0" xfId="0" applyFont="1" applyAlignment="1">
      <alignment horizontal="center" vertical="center" wrapText="1"/>
    </xf>
    <xf numFmtId="0" fontId="7" fillId="0" borderId="32" xfId="0" applyFont="1" applyBorder="1" applyAlignment="1">
      <alignment horizontal="center" vertical="center" wrapText="1"/>
    </xf>
    <xf numFmtId="0" fontId="7" fillId="0" borderId="3" xfId="0" applyFont="1" applyBorder="1" applyAlignment="1">
      <alignment horizontal="center" vertical="center" textRotation="90" wrapText="1"/>
    </xf>
    <xf numFmtId="0" fontId="7" fillId="0" borderId="3" xfId="0" applyFont="1" applyBorder="1" applyAlignment="1">
      <alignment horizontal="center" vertical="center" wrapText="1"/>
    </xf>
    <xf numFmtId="0" fontId="7" fillId="0" borderId="19" xfId="0" applyFont="1" applyBorder="1" applyAlignment="1">
      <alignment horizontal="center" vertical="center" wrapText="1"/>
    </xf>
    <xf numFmtId="0" fontId="7" fillId="0" borderId="4" xfId="0" applyFont="1" applyBorder="1" applyAlignment="1">
      <alignment horizontal="center" vertical="center" wrapText="1"/>
    </xf>
    <xf numFmtId="0" fontId="7" fillId="0" borderId="8"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10" xfId="0" applyFont="1" applyBorder="1"/>
    <xf numFmtId="0" fontId="7" fillId="0" borderId="11" xfId="0" applyFont="1" applyBorder="1" applyAlignment="1">
      <alignment horizontal="center" vertical="center" wrapText="1"/>
    </xf>
    <xf numFmtId="0" fontId="11" fillId="0" borderId="0" xfId="0" applyFont="1"/>
    <xf numFmtId="0" fontId="0" fillId="0" borderId="0" xfId="0" applyAlignment="1">
      <alignment wrapText="1"/>
    </xf>
    <xf numFmtId="0" fontId="7" fillId="0" borderId="39" xfId="0" applyFont="1" applyBorder="1" applyAlignment="1">
      <alignment horizontal="center" vertical="center" wrapText="1"/>
    </xf>
    <xf numFmtId="0" fontId="12" fillId="4" borderId="26" xfId="0" applyFont="1" applyFill="1" applyBorder="1" applyAlignment="1">
      <alignment horizontal="center" vertical="center" wrapText="1"/>
    </xf>
    <xf numFmtId="0" fontId="12" fillId="4" borderId="27" xfId="0" applyFont="1" applyFill="1" applyBorder="1" applyAlignment="1">
      <alignment horizontal="center" vertical="center" wrapText="1"/>
    </xf>
    <xf numFmtId="0" fontId="12" fillId="4" borderId="27" xfId="0" applyFont="1" applyFill="1" applyBorder="1" applyAlignment="1">
      <alignment horizontal="center" vertical="center" textRotation="90" wrapText="1"/>
    </xf>
    <xf numFmtId="0" fontId="12" fillId="4" borderId="28" xfId="0" applyFont="1" applyFill="1" applyBorder="1" applyAlignment="1">
      <alignment horizontal="center" vertical="center" wrapText="1"/>
    </xf>
    <xf numFmtId="0" fontId="7" fillId="0" borderId="30" xfId="0" applyFont="1" applyBorder="1" applyAlignment="1">
      <alignment horizontal="center" vertical="center" wrapText="1"/>
    </xf>
    <xf numFmtId="0" fontId="7" fillId="0" borderId="31" xfId="0" applyFont="1" applyBorder="1" applyAlignment="1">
      <alignment horizontal="center" vertical="center" wrapText="1"/>
    </xf>
    <xf numFmtId="0" fontId="7" fillId="0" borderId="31" xfId="0" applyFont="1" applyBorder="1" applyAlignment="1">
      <alignment horizontal="center" vertical="center" textRotation="90" wrapText="1"/>
    </xf>
    <xf numFmtId="0" fontId="7" fillId="0" borderId="34" xfId="0" applyFont="1" applyBorder="1" applyAlignment="1">
      <alignment horizontal="center" vertical="center" wrapText="1"/>
    </xf>
    <xf numFmtId="0" fontId="7" fillId="0" borderId="9" xfId="0" applyFont="1" applyBorder="1" applyAlignment="1">
      <alignment horizontal="center" vertical="center" wrapText="1"/>
    </xf>
    <xf numFmtId="0" fontId="7" fillId="0" borderId="9" xfId="0" applyFont="1" applyBorder="1" applyAlignment="1">
      <alignment horizontal="center" vertical="center" textRotation="90" wrapText="1"/>
    </xf>
    <xf numFmtId="0" fontId="7" fillId="0" borderId="40" xfId="0" applyFont="1" applyBorder="1" applyAlignment="1">
      <alignment horizontal="center" vertical="center" wrapText="1"/>
    </xf>
    <xf numFmtId="0" fontId="10" fillId="0" borderId="34" xfId="0" applyFont="1" applyBorder="1" applyAlignment="1">
      <alignment horizontal="center" vertical="center" wrapText="1"/>
    </xf>
    <xf numFmtId="0" fontId="7" fillId="0" borderId="41" xfId="0" applyFont="1" applyBorder="1"/>
    <xf numFmtId="0" fontId="7" fillId="0" borderId="41" xfId="0" applyFont="1" applyBorder="1" applyAlignment="1">
      <alignment horizontal="center"/>
    </xf>
    <xf numFmtId="0" fontId="7" fillId="9" borderId="3" xfId="0" applyFont="1" applyFill="1" applyBorder="1" applyAlignment="1">
      <alignment horizontal="center" vertical="center"/>
    </xf>
    <xf numFmtId="0" fontId="7" fillId="7" borderId="3" xfId="0" applyFont="1" applyFill="1" applyBorder="1" applyAlignment="1">
      <alignment horizontal="center" vertical="center"/>
    </xf>
    <xf numFmtId="0" fontId="7" fillId="10" borderId="3" xfId="0" applyFont="1" applyFill="1" applyBorder="1" applyAlignment="1">
      <alignment horizontal="center" vertical="center"/>
    </xf>
    <xf numFmtId="0" fontId="11" fillId="6" borderId="3" xfId="0" applyFont="1" applyFill="1" applyBorder="1" applyAlignment="1">
      <alignment horizontal="center" vertical="center" wrapText="1"/>
    </xf>
    <xf numFmtId="0" fontId="11" fillId="6" borderId="3" xfId="0" applyFont="1" applyFill="1" applyBorder="1" applyAlignment="1">
      <alignment horizontal="center" vertical="center"/>
    </xf>
    <xf numFmtId="0" fontId="7" fillId="6" borderId="3" xfId="0" applyFont="1" applyFill="1" applyBorder="1" applyAlignment="1">
      <alignment horizontal="center"/>
    </xf>
    <xf numFmtId="0" fontId="7" fillId="8" borderId="3" xfId="0" applyFont="1" applyFill="1" applyBorder="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15" fillId="2" borderId="29" xfId="0" applyFont="1" applyFill="1" applyBorder="1" applyAlignment="1">
      <alignment vertical="center" wrapText="1"/>
    </xf>
    <xf numFmtId="0" fontId="15" fillId="2" borderId="24" xfId="0" applyFont="1" applyFill="1" applyBorder="1" applyAlignment="1">
      <alignment horizontal="center" vertical="center" wrapText="1"/>
    </xf>
    <xf numFmtId="0" fontId="21" fillId="2" borderId="21" xfId="0" applyFont="1" applyFill="1" applyBorder="1" applyAlignment="1">
      <alignment vertical="center" wrapText="1"/>
    </xf>
    <xf numFmtId="0" fontId="21" fillId="0" borderId="21" xfId="0" applyFont="1" applyBorder="1"/>
    <xf numFmtId="0" fontId="18" fillId="2" borderId="13" xfId="0" applyFont="1" applyFill="1" applyBorder="1" applyAlignment="1">
      <alignment vertical="center" wrapText="1"/>
    </xf>
    <xf numFmtId="0" fontId="21" fillId="2" borderId="22" xfId="0" applyFont="1" applyFill="1" applyBorder="1" applyAlignment="1">
      <alignment vertical="center" wrapText="1"/>
    </xf>
    <xf numFmtId="0" fontId="21" fillId="0" borderId="22" xfId="0" applyFont="1" applyBorder="1"/>
    <xf numFmtId="0" fontId="18" fillId="2" borderId="15" xfId="0" applyFont="1" applyFill="1" applyBorder="1" applyAlignment="1">
      <alignment vertical="center" wrapText="1"/>
    </xf>
    <xf numFmtId="0" fontId="18" fillId="2" borderId="16" xfId="0" applyFont="1" applyFill="1" applyBorder="1" applyAlignment="1">
      <alignment vertical="center" wrapText="1"/>
    </xf>
    <xf numFmtId="0" fontId="21" fillId="0" borderId="23" xfId="0" applyFont="1" applyBorder="1"/>
    <xf numFmtId="0" fontId="18" fillId="2" borderId="18" xfId="0" applyFont="1" applyFill="1" applyBorder="1" applyAlignment="1">
      <alignment vertical="center" wrapText="1"/>
    </xf>
    <xf numFmtId="0" fontId="21" fillId="2" borderId="3" xfId="0" applyFont="1" applyFill="1" applyBorder="1" applyAlignment="1">
      <alignment vertical="center" wrapText="1"/>
    </xf>
    <xf numFmtId="0" fontId="18" fillId="2" borderId="19" xfId="0" applyFont="1" applyFill="1" applyBorder="1" applyAlignment="1">
      <alignment vertical="center" wrapText="1"/>
    </xf>
    <xf numFmtId="0" fontId="21" fillId="2" borderId="23" xfId="0" applyFont="1" applyFill="1" applyBorder="1" applyAlignment="1">
      <alignment vertical="center" wrapText="1"/>
    </xf>
    <xf numFmtId="0" fontId="21" fillId="2" borderId="24" xfId="0" applyFont="1" applyFill="1" applyBorder="1" applyAlignment="1">
      <alignment vertical="center" wrapText="1"/>
    </xf>
    <xf numFmtId="0" fontId="18" fillId="2" borderId="20" xfId="0" applyFont="1" applyFill="1" applyBorder="1" applyAlignment="1">
      <alignment vertical="center" wrapText="1"/>
    </xf>
    <xf numFmtId="0" fontId="21" fillId="0" borderId="24" xfId="0" applyFont="1" applyBorder="1" applyAlignment="1">
      <alignment vertical="center" wrapText="1"/>
    </xf>
    <xf numFmtId="0" fontId="18" fillId="0" borderId="20" xfId="0" applyFont="1" applyBorder="1" applyAlignment="1">
      <alignment vertical="center" wrapText="1"/>
    </xf>
    <xf numFmtId="0" fontId="18" fillId="0" borderId="13" xfId="0" applyFont="1" applyBorder="1" applyAlignment="1">
      <alignment vertical="center" wrapText="1"/>
    </xf>
    <xf numFmtId="0" fontId="18" fillId="0" borderId="15" xfId="0" applyFont="1" applyBorder="1" applyAlignment="1">
      <alignment vertical="center" wrapText="1"/>
    </xf>
    <xf numFmtId="0" fontId="21" fillId="0" borderId="1" xfId="0" applyFont="1" applyBorder="1"/>
    <xf numFmtId="0" fontId="21" fillId="0" borderId="0" xfId="0" applyFont="1"/>
    <xf numFmtId="0" fontId="21" fillId="0" borderId="2" xfId="0" applyFont="1" applyBorder="1" applyAlignment="1">
      <alignment horizontal="center"/>
    </xf>
    <xf numFmtId="0" fontId="21" fillId="0" borderId="8" xfId="0" applyFont="1" applyBorder="1"/>
    <xf numFmtId="0" fontId="21" fillId="0" borderId="10" xfId="0" applyFont="1" applyBorder="1"/>
    <xf numFmtId="0" fontId="21" fillId="0" borderId="11" xfId="0" applyFont="1" applyBorder="1" applyAlignment="1">
      <alignment horizontal="center"/>
    </xf>
    <xf numFmtId="0" fontId="22" fillId="4" borderId="26" xfId="0" applyFont="1" applyFill="1" applyBorder="1" applyAlignment="1">
      <alignment horizontal="center" vertical="center" wrapText="1"/>
    </xf>
    <xf numFmtId="0" fontId="23" fillId="4" borderId="27" xfId="0" applyFont="1" applyFill="1" applyBorder="1" applyAlignment="1">
      <alignment horizontal="center" vertical="center" wrapText="1"/>
    </xf>
    <xf numFmtId="0" fontId="23" fillId="4" borderId="28" xfId="0" applyFont="1" applyFill="1" applyBorder="1" applyAlignment="1">
      <alignment horizontal="center" vertical="center" wrapText="1"/>
    </xf>
    <xf numFmtId="0" fontId="18" fillId="0" borderId="30" xfId="0" applyFont="1" applyBorder="1" applyAlignment="1">
      <alignment horizontal="left" vertical="center" wrapText="1"/>
    </xf>
    <xf numFmtId="0" fontId="21" fillId="0" borderId="31" xfId="0" applyFont="1" applyBorder="1" applyAlignment="1">
      <alignment horizontal="left" vertical="center" wrapText="1"/>
    </xf>
    <xf numFmtId="0" fontId="18" fillId="0" borderId="3" xfId="0" applyFont="1" applyBorder="1" applyAlignment="1">
      <alignment horizontal="center" vertical="center" wrapText="1"/>
    </xf>
    <xf numFmtId="0" fontId="18" fillId="0" borderId="3" xfId="0" applyFont="1" applyBorder="1" applyAlignment="1">
      <alignment horizontal="center" vertical="center"/>
    </xf>
    <xf numFmtId="0" fontId="18" fillId="0" borderId="34" xfId="0" applyFont="1" applyBorder="1" applyAlignment="1">
      <alignment horizontal="center" vertical="center" wrapText="1"/>
    </xf>
    <xf numFmtId="0" fontId="18" fillId="0" borderId="32" xfId="0" applyFont="1" applyBorder="1" applyAlignment="1">
      <alignment horizontal="left" vertical="center" wrapText="1"/>
    </xf>
    <xf numFmtId="0" fontId="21" fillId="0" borderId="3" xfId="0" applyFont="1" applyBorder="1" applyAlignment="1">
      <alignment horizontal="left" vertical="center" wrapText="1"/>
    </xf>
    <xf numFmtId="0" fontId="18" fillId="0" borderId="19" xfId="0" applyFont="1" applyBorder="1" applyAlignment="1">
      <alignment horizontal="center" vertical="center" wrapText="1"/>
    </xf>
    <xf numFmtId="0" fontId="18" fillId="0" borderId="33" xfId="0" applyFont="1" applyBorder="1" applyAlignment="1">
      <alignment horizontal="left" vertical="center" wrapText="1"/>
    </xf>
    <xf numFmtId="0" fontId="18" fillId="0" borderId="9" xfId="0" applyFont="1" applyBorder="1" applyAlignment="1">
      <alignment horizontal="center" vertical="center" wrapText="1"/>
    </xf>
    <xf numFmtId="0" fontId="18" fillId="0" borderId="9" xfId="0" applyFont="1" applyBorder="1" applyAlignment="1">
      <alignment horizontal="center" vertical="center"/>
    </xf>
    <xf numFmtId="0" fontId="18" fillId="0" borderId="35" xfId="0" applyFont="1" applyBorder="1" applyAlignment="1">
      <alignment horizontal="center" vertical="center" wrapText="1"/>
    </xf>
    <xf numFmtId="0" fontId="21" fillId="0" borderId="36" xfId="0" applyFont="1" applyBorder="1"/>
    <xf numFmtId="0" fontId="21" fillId="0" borderId="37" xfId="0" applyFont="1" applyBorder="1"/>
    <xf numFmtId="0" fontId="21" fillId="0" borderId="38" xfId="0" applyFont="1" applyBorder="1" applyAlignment="1">
      <alignment horizontal="center"/>
    </xf>
    <xf numFmtId="0" fontId="16" fillId="3" borderId="3" xfId="0" applyFont="1" applyFill="1" applyBorder="1" applyAlignment="1">
      <alignment horizontal="center" vertical="center" wrapText="1"/>
    </xf>
    <xf numFmtId="0" fontId="16" fillId="6" borderId="3" xfId="0" applyFont="1" applyFill="1" applyBorder="1" applyAlignment="1">
      <alignment horizontal="center" vertical="center" wrapText="1"/>
    </xf>
    <xf numFmtId="0" fontId="21" fillId="0" borderId="3" xfId="0" applyFont="1" applyBorder="1" applyAlignment="1">
      <alignment horizontal="center" vertical="center" wrapText="1"/>
    </xf>
    <xf numFmtId="0" fontId="21" fillId="0" borderId="3" xfId="0" applyFont="1" applyBorder="1" applyAlignment="1">
      <alignment horizontal="center"/>
    </xf>
    <xf numFmtId="0" fontId="15" fillId="0" borderId="1" xfId="0" applyFont="1" applyBorder="1" applyAlignment="1">
      <alignment horizontal="right" vertical="center" textRotation="90"/>
    </xf>
    <xf numFmtId="0" fontId="21" fillId="0" borderId="0" xfId="0" applyFont="1" applyAlignment="1">
      <alignment horizontal="center" vertical="center" wrapText="1"/>
    </xf>
    <xf numFmtId="0" fontId="16" fillId="6" borderId="3" xfId="0" applyFont="1" applyFill="1" applyBorder="1" applyAlignment="1">
      <alignment horizontal="center" vertical="center"/>
    </xf>
    <xf numFmtId="0" fontId="16" fillId="6" borderId="25" xfId="0" applyFont="1" applyFill="1" applyBorder="1" applyAlignment="1">
      <alignment horizontal="center" vertical="center"/>
    </xf>
    <xf numFmtId="0" fontId="21" fillId="6" borderId="3" xfId="0" applyFont="1" applyFill="1" applyBorder="1" applyAlignment="1">
      <alignment horizontal="center"/>
    </xf>
    <xf numFmtId="0" fontId="21" fillId="0" borderId="4" xfId="0" applyFont="1" applyBorder="1" applyAlignment="1">
      <alignment horizontal="center" vertical="center" wrapText="1"/>
    </xf>
    <xf numFmtId="0" fontId="21" fillId="7" borderId="3" xfId="0" applyFont="1" applyFill="1" applyBorder="1" applyAlignment="1">
      <alignment horizontal="center" vertical="center"/>
    </xf>
    <xf numFmtId="0" fontId="21" fillId="8" borderId="3" xfId="0" applyFont="1" applyFill="1" applyBorder="1" applyAlignment="1">
      <alignment horizontal="center" vertical="center"/>
    </xf>
    <xf numFmtId="0" fontId="21" fillId="9" borderId="3" xfId="0" applyFont="1" applyFill="1" applyBorder="1" applyAlignment="1">
      <alignment horizontal="center" vertical="center"/>
    </xf>
    <xf numFmtId="0" fontId="21" fillId="10" borderId="3" xfId="0" applyFont="1" applyFill="1" applyBorder="1" applyAlignment="1">
      <alignment horizontal="center" vertical="center"/>
    </xf>
    <xf numFmtId="0" fontId="16" fillId="6" borderId="3" xfId="0" applyFont="1" applyFill="1" applyBorder="1" applyAlignment="1">
      <alignment vertical="center"/>
    </xf>
    <xf numFmtId="0" fontId="21" fillId="0" borderId="3" xfId="0" applyFont="1" applyBorder="1" applyAlignment="1">
      <alignment vertical="center"/>
    </xf>
    <xf numFmtId="0" fontId="23" fillId="4" borderId="26" xfId="0" applyFont="1" applyFill="1" applyBorder="1" applyAlignment="1">
      <alignment horizontal="center" vertical="center" wrapText="1"/>
    </xf>
    <xf numFmtId="0" fontId="18" fillId="0" borderId="30" xfId="0" applyFont="1" applyBorder="1" applyAlignment="1">
      <alignment horizontal="center" vertical="center" wrapText="1"/>
    </xf>
    <xf numFmtId="0" fontId="18" fillId="0" borderId="31" xfId="0" applyFont="1" applyBorder="1" applyAlignment="1">
      <alignment horizontal="center" vertical="center" wrapText="1"/>
    </xf>
    <xf numFmtId="0" fontId="25" fillId="0" borderId="31" xfId="0" applyFont="1" applyBorder="1" applyAlignment="1">
      <alignment horizontal="center" vertical="center" wrapText="1"/>
    </xf>
    <xf numFmtId="0" fontId="25" fillId="0" borderId="3" xfId="0" applyFont="1" applyBorder="1" applyAlignment="1">
      <alignment horizontal="center" vertical="center" wrapText="1"/>
    </xf>
    <xf numFmtId="0" fontId="16" fillId="0" borderId="0" xfId="0" applyFont="1" applyAlignment="1">
      <alignment horizontal="center"/>
    </xf>
    <xf numFmtId="0" fontId="21" fillId="0" borderId="9" xfId="0" applyFont="1" applyBorder="1" applyAlignment="1">
      <alignment vertical="center"/>
    </xf>
    <xf numFmtId="0" fontId="26" fillId="0" borderId="1" xfId="0" applyFont="1" applyBorder="1"/>
    <xf numFmtId="0" fontId="26" fillId="0" borderId="0" xfId="0" applyFont="1" applyAlignment="1">
      <alignment horizontal="center" vertical="center"/>
    </xf>
    <xf numFmtId="0" fontId="26" fillId="0" borderId="2" xfId="0" applyFont="1" applyBorder="1" applyAlignment="1">
      <alignment horizontal="center" vertical="center"/>
    </xf>
    <xf numFmtId="0" fontId="26" fillId="0" borderId="0" xfId="0" applyFont="1"/>
    <xf numFmtId="0" fontId="26" fillId="0" borderId="0" xfId="0" applyFont="1" applyAlignment="1">
      <alignment horizontal="left"/>
    </xf>
    <xf numFmtId="0" fontId="26" fillId="0" borderId="2" xfId="0" applyFont="1" applyBorder="1" applyAlignment="1">
      <alignment horizontal="center"/>
    </xf>
    <xf numFmtId="0" fontId="18" fillId="0" borderId="66" xfId="0" applyFont="1" applyBorder="1" applyAlignment="1">
      <alignment horizontal="left" vertical="center" wrapText="1"/>
    </xf>
    <xf numFmtId="0" fontId="21" fillId="0" borderId="45" xfId="0" applyFont="1" applyBorder="1" applyAlignment="1">
      <alignment horizontal="left" vertical="center" wrapText="1"/>
    </xf>
    <xf numFmtId="0" fontId="18" fillId="0" borderId="45" xfId="0" applyFont="1" applyBorder="1" applyAlignment="1">
      <alignment horizontal="center" vertical="center" wrapText="1"/>
    </xf>
    <xf numFmtId="0" fontId="18" fillId="0" borderId="45" xfId="0" applyFont="1" applyBorder="1" applyAlignment="1">
      <alignment horizontal="center" vertical="center"/>
    </xf>
    <xf numFmtId="17" fontId="25" fillId="0" borderId="31" xfId="0" applyNumberFormat="1" applyFont="1" applyBorder="1" applyAlignment="1">
      <alignment horizontal="center" vertical="center" wrapText="1"/>
    </xf>
    <xf numFmtId="17" fontId="7" fillId="0" borderId="31" xfId="0" applyNumberFormat="1" applyFont="1" applyBorder="1" applyAlignment="1">
      <alignment horizontal="center" vertical="center" wrapText="1"/>
    </xf>
    <xf numFmtId="0" fontId="17" fillId="0" borderId="12" xfId="0" applyFont="1" applyBorder="1" applyAlignment="1">
      <alignment vertical="center"/>
    </xf>
    <xf numFmtId="0" fontId="17" fillId="0" borderId="5" xfId="0" applyFont="1" applyBorder="1" applyAlignment="1">
      <alignment vertical="center"/>
    </xf>
    <xf numFmtId="0" fontId="17" fillId="0" borderId="14" xfId="0" applyFont="1" applyBorder="1" applyAlignment="1">
      <alignment vertical="center"/>
    </xf>
    <xf numFmtId="0" fontId="17" fillId="0" borderId="6" xfId="0" applyFont="1" applyBorder="1" applyAlignment="1">
      <alignment vertical="center"/>
    </xf>
    <xf numFmtId="0" fontId="17" fillId="0" borderId="17" xfId="0" applyFont="1" applyBorder="1" applyAlignment="1">
      <alignment vertical="center"/>
    </xf>
    <xf numFmtId="0" fontId="17" fillId="0" borderId="7" xfId="0" applyFont="1" applyBorder="1" applyAlignment="1">
      <alignment vertical="center"/>
    </xf>
    <xf numFmtId="0" fontId="15" fillId="0" borderId="29" xfId="0" applyFont="1" applyBorder="1" applyAlignment="1">
      <alignment vertical="center" wrapText="1"/>
    </xf>
    <xf numFmtId="0" fontId="15" fillId="0" borderId="24" xfId="0" applyFont="1" applyBorder="1" applyAlignment="1">
      <alignment horizontal="center" vertical="center" wrapText="1"/>
    </xf>
    <xf numFmtId="0" fontId="17" fillId="0" borderId="21" xfId="0" applyFont="1" applyBorder="1" applyAlignment="1">
      <alignment vertical="center"/>
    </xf>
    <xf numFmtId="0" fontId="17" fillId="0" borderId="22" xfId="0" applyFont="1" applyBorder="1" applyAlignment="1">
      <alignment vertical="center"/>
    </xf>
    <xf numFmtId="0" fontId="21" fillId="0" borderId="14" xfId="0" applyFont="1" applyBorder="1" applyAlignment="1">
      <alignment vertical="center"/>
    </xf>
    <xf numFmtId="0" fontId="17" fillId="0" borderId="23" xfId="0" applyFont="1" applyBorder="1" applyAlignment="1">
      <alignment vertical="center"/>
    </xf>
    <xf numFmtId="0" fontId="8" fillId="0" borderId="0" xfId="0" applyFont="1" applyAlignment="1">
      <alignment horizontal="left" vertical="center" wrapText="1"/>
    </xf>
    <xf numFmtId="0" fontId="15" fillId="0" borderId="32" xfId="0" applyFont="1" applyBorder="1" applyAlignment="1">
      <alignment horizontal="left" vertical="top" wrapText="1"/>
    </xf>
    <xf numFmtId="0" fontId="15" fillId="0" borderId="3" xfId="0" applyFont="1" applyBorder="1" applyAlignment="1">
      <alignment horizontal="left" vertical="top" wrapText="1"/>
    </xf>
    <xf numFmtId="0" fontId="15" fillId="0" borderId="19" xfId="0" applyFont="1" applyBorder="1" applyAlignment="1">
      <alignment horizontal="left" vertical="top" wrapText="1"/>
    </xf>
    <xf numFmtId="0" fontId="15" fillId="0" borderId="33" xfId="0" applyFont="1" applyBorder="1" applyAlignment="1">
      <alignment horizontal="left" vertical="top" wrapText="1"/>
    </xf>
    <xf numFmtId="0" fontId="15" fillId="0" borderId="9" xfId="0" applyFont="1" applyBorder="1" applyAlignment="1">
      <alignment horizontal="left" vertical="top" wrapText="1"/>
    </xf>
    <xf numFmtId="0" fontId="15" fillId="0" borderId="35" xfId="0" applyFont="1" applyBorder="1" applyAlignment="1">
      <alignment horizontal="left" vertical="top" wrapText="1"/>
    </xf>
    <xf numFmtId="0" fontId="5" fillId="0" borderId="3" xfId="0" applyFont="1" applyBorder="1" applyAlignment="1">
      <alignment horizontal="center"/>
    </xf>
    <xf numFmtId="0" fontId="15" fillId="0" borderId="26" xfId="0" applyFont="1" applyBorder="1" applyAlignment="1">
      <alignment horizontal="center"/>
    </xf>
    <xf numFmtId="0" fontId="15" fillId="0" borderId="27" xfId="0" applyFont="1" applyBorder="1" applyAlignment="1">
      <alignment horizontal="center"/>
    </xf>
    <xf numFmtId="0" fontId="15" fillId="0" borderId="28" xfId="0" applyFont="1" applyBorder="1" applyAlignment="1">
      <alignment horizontal="center"/>
    </xf>
    <xf numFmtId="0" fontId="20" fillId="0" borderId="32" xfId="0" applyFont="1" applyBorder="1" applyAlignment="1">
      <alignment horizontal="left" vertical="top" wrapText="1"/>
    </xf>
    <xf numFmtId="0" fontId="18" fillId="0" borderId="3" xfId="0" applyFont="1" applyBorder="1" applyAlignment="1">
      <alignment horizontal="left" vertical="top" wrapText="1"/>
    </xf>
    <xf numFmtId="0" fontId="18" fillId="0" borderId="19" xfId="0" applyFont="1" applyBorder="1" applyAlignment="1">
      <alignment horizontal="left" vertical="top" wrapText="1"/>
    </xf>
    <xf numFmtId="0" fontId="18" fillId="0" borderId="43" xfId="0" applyFont="1" applyBorder="1" applyAlignment="1">
      <alignment horizontal="left" vertical="center" wrapText="1"/>
    </xf>
    <xf numFmtId="0" fontId="18" fillId="0" borderId="25" xfId="0" applyFont="1" applyBorder="1" applyAlignment="1">
      <alignment horizontal="left" vertical="center" wrapText="1"/>
    </xf>
    <xf numFmtId="0" fontId="18" fillId="0" borderId="44" xfId="0" applyFont="1" applyBorder="1" applyAlignment="1">
      <alignment horizontal="left" vertical="center" wrapText="1"/>
    </xf>
    <xf numFmtId="0" fontId="13" fillId="0" borderId="53" xfId="0" applyFont="1" applyBorder="1" applyAlignment="1">
      <alignment horizontal="center" vertical="center"/>
    </xf>
    <xf numFmtId="0" fontId="13" fillId="0" borderId="54" xfId="0" applyFont="1" applyBorder="1" applyAlignment="1">
      <alignment horizontal="center" vertical="center"/>
    </xf>
    <xf numFmtId="0" fontId="13" fillId="0" borderId="55" xfId="0" applyFont="1" applyBorder="1" applyAlignment="1">
      <alignment horizontal="center" vertical="center"/>
    </xf>
    <xf numFmtId="0" fontId="13" fillId="0" borderId="61" xfId="0" applyFont="1" applyBorder="1" applyAlignment="1">
      <alignment horizontal="center" vertical="center"/>
    </xf>
    <xf numFmtId="0" fontId="13" fillId="0" borderId="0" xfId="0" applyFont="1" applyAlignment="1">
      <alignment horizontal="center" vertical="center"/>
    </xf>
    <xf numFmtId="0" fontId="13" fillId="0" borderId="60" xfId="0" applyFont="1" applyBorder="1" applyAlignment="1">
      <alignment horizontal="center" vertical="center"/>
    </xf>
    <xf numFmtId="0" fontId="13" fillId="0" borderId="56" xfId="0" applyFont="1" applyBorder="1" applyAlignment="1">
      <alignment horizontal="center" vertical="center"/>
    </xf>
    <xf numFmtId="0" fontId="13" fillId="0" borderId="49" xfId="0" applyFont="1" applyBorder="1" applyAlignment="1">
      <alignment horizontal="center" vertical="center"/>
    </xf>
    <xf numFmtId="0" fontId="13" fillId="0" borderId="57" xfId="0" applyFont="1" applyBorder="1" applyAlignment="1">
      <alignment horizontal="center" vertical="center"/>
    </xf>
    <xf numFmtId="0" fontId="18" fillId="0" borderId="45" xfId="0" applyFont="1" applyBorder="1" applyAlignment="1">
      <alignment horizontal="left" vertical="center" wrapText="1"/>
    </xf>
    <xf numFmtId="0" fontId="18" fillId="0" borderId="62" xfId="0" applyFont="1" applyBorder="1" applyAlignment="1">
      <alignment horizontal="left" vertical="center" wrapText="1"/>
    </xf>
    <xf numFmtId="0" fontId="17" fillId="0" borderId="14" xfId="0" applyFont="1" applyBorder="1" applyAlignment="1">
      <alignment vertical="center"/>
    </xf>
    <xf numFmtId="0" fontId="17" fillId="0" borderId="6" xfId="0" applyFont="1" applyBorder="1" applyAlignment="1">
      <alignment vertical="center"/>
    </xf>
    <xf numFmtId="0" fontId="15" fillId="2" borderId="39" xfId="0" applyFont="1" applyFill="1" applyBorder="1" applyAlignment="1">
      <alignment horizontal="center" vertical="center" wrapText="1"/>
    </xf>
    <xf numFmtId="0" fontId="15" fillId="2" borderId="44" xfId="0" applyFont="1" applyFill="1" applyBorder="1" applyAlignment="1">
      <alignment horizontal="center" vertical="center" wrapText="1"/>
    </xf>
    <xf numFmtId="0" fontId="15" fillId="2" borderId="45" xfId="0" applyFont="1" applyFill="1" applyBorder="1" applyAlignment="1">
      <alignment horizontal="center" vertical="center" wrapText="1"/>
    </xf>
    <xf numFmtId="0" fontId="15" fillId="2" borderId="25" xfId="0" applyFont="1" applyFill="1" applyBorder="1" applyAlignment="1">
      <alignment horizontal="center" vertical="center" wrapText="1"/>
    </xf>
    <xf numFmtId="0" fontId="16" fillId="0" borderId="46" xfId="0" applyFont="1" applyBorder="1" applyAlignment="1">
      <alignment horizontal="center" vertical="center" wrapText="1"/>
    </xf>
    <xf numFmtId="0" fontId="16" fillId="0" borderId="47" xfId="0" applyFont="1" applyBorder="1" applyAlignment="1">
      <alignment horizontal="center" vertical="center" wrapText="1"/>
    </xf>
    <xf numFmtId="0" fontId="16" fillId="0" borderId="48" xfId="0" applyFont="1" applyBorder="1" applyAlignment="1">
      <alignment horizontal="center" vertical="center" wrapText="1"/>
    </xf>
    <xf numFmtId="0" fontId="17" fillId="0" borderId="12" xfId="0" applyFont="1" applyBorder="1" applyAlignment="1">
      <alignment vertical="center"/>
    </xf>
    <xf numFmtId="0" fontId="17" fillId="0" borderId="5" xfId="0" applyFont="1" applyBorder="1" applyAlignment="1">
      <alignment vertical="center"/>
    </xf>
    <xf numFmtId="0" fontId="17" fillId="0" borderId="17" xfId="0" applyFont="1" applyBorder="1" applyAlignment="1">
      <alignment vertical="center"/>
    </xf>
    <xf numFmtId="0" fontId="17" fillId="0" borderId="7" xfId="0" applyFont="1" applyBorder="1" applyAlignment="1">
      <alignment vertical="center"/>
    </xf>
    <xf numFmtId="0" fontId="16" fillId="0" borderId="46" xfId="0" applyFont="1" applyBorder="1" applyAlignment="1">
      <alignment horizontal="center" vertical="center"/>
    </xf>
    <xf numFmtId="0" fontId="16" fillId="0" borderId="47" xfId="0" applyFont="1" applyBorder="1" applyAlignment="1">
      <alignment horizontal="center" vertical="center"/>
    </xf>
    <xf numFmtId="0" fontId="16" fillId="0" borderId="48" xfId="0" applyFont="1" applyBorder="1" applyAlignment="1">
      <alignment horizontal="center" vertical="center"/>
    </xf>
    <xf numFmtId="0" fontId="15" fillId="0" borderId="36" xfId="0" applyFont="1" applyBorder="1" applyAlignment="1">
      <alignment horizontal="left" wrapText="1"/>
    </xf>
    <xf numFmtId="0" fontId="15" fillId="0" borderId="37" xfId="0" applyFont="1" applyBorder="1" applyAlignment="1">
      <alignment horizontal="left" wrapText="1"/>
    </xf>
    <xf numFmtId="0" fontId="15" fillId="0" borderId="1" xfId="0" applyFont="1" applyBorder="1" applyAlignment="1">
      <alignment horizontal="left" wrapText="1"/>
    </xf>
    <xf numFmtId="0" fontId="15" fillId="0" borderId="0" xfId="0" applyFont="1" applyAlignment="1">
      <alignment horizontal="left" wrapText="1"/>
    </xf>
    <xf numFmtId="0" fontId="15" fillId="0" borderId="8" xfId="0" applyFont="1" applyBorder="1" applyAlignment="1">
      <alignment horizontal="left" wrapText="1"/>
    </xf>
    <xf numFmtId="0" fontId="15" fillId="0" borderId="10" xfId="0" applyFont="1" applyBorder="1" applyAlignment="1">
      <alignment horizontal="left" wrapText="1"/>
    </xf>
    <xf numFmtId="0" fontId="27" fillId="0" borderId="63" xfId="0" applyFont="1" applyBorder="1" applyAlignment="1">
      <alignment horizontal="left" vertical="center" wrapText="1"/>
    </xf>
    <xf numFmtId="0" fontId="27" fillId="0" borderId="64" xfId="0" applyFont="1" applyBorder="1" applyAlignment="1">
      <alignment horizontal="left" vertical="center" wrapText="1"/>
    </xf>
    <xf numFmtId="0" fontId="27" fillId="0" borderId="65" xfId="0" applyFont="1" applyBorder="1" applyAlignment="1">
      <alignment horizontal="left" vertical="center" wrapText="1"/>
    </xf>
    <xf numFmtId="0" fontId="21" fillId="0" borderId="3" xfId="0" applyFont="1" applyBorder="1" applyAlignment="1">
      <alignment horizontal="center" vertical="center" wrapText="1"/>
    </xf>
    <xf numFmtId="0" fontId="16" fillId="6" borderId="3" xfId="0" applyFont="1" applyFill="1" applyBorder="1" applyAlignment="1">
      <alignment horizontal="center" vertical="center" wrapText="1"/>
    </xf>
    <xf numFmtId="0" fontId="21" fillId="6" borderId="3" xfId="0" applyFont="1" applyFill="1" applyBorder="1" applyAlignment="1">
      <alignment horizontal="center"/>
    </xf>
    <xf numFmtId="0" fontId="16" fillId="0" borderId="49" xfId="0" applyFont="1" applyBorder="1" applyAlignment="1">
      <alignment horizontal="center"/>
    </xf>
    <xf numFmtId="0" fontId="21" fillId="8" borderId="3" xfId="0" applyFont="1" applyFill="1" applyBorder="1" applyAlignment="1">
      <alignment horizontal="center" vertical="center"/>
    </xf>
    <xf numFmtId="0" fontId="21" fillId="9" borderId="3" xfId="0" applyFont="1" applyFill="1" applyBorder="1" applyAlignment="1">
      <alignment horizontal="center" vertical="center"/>
    </xf>
    <xf numFmtId="0" fontId="16" fillId="0" borderId="0" xfId="0" applyFont="1" applyAlignment="1">
      <alignment horizontal="center"/>
    </xf>
    <xf numFmtId="0" fontId="16" fillId="6" borderId="19" xfId="0" applyFont="1" applyFill="1" applyBorder="1" applyAlignment="1">
      <alignment horizontal="center" vertical="center" wrapText="1"/>
    </xf>
    <xf numFmtId="0" fontId="21" fillId="6" borderId="19" xfId="0" applyFont="1" applyFill="1" applyBorder="1" applyAlignment="1">
      <alignment horizontal="center"/>
    </xf>
    <xf numFmtId="0" fontId="21" fillId="0" borderId="19" xfId="0" applyFont="1" applyBorder="1" applyAlignment="1">
      <alignment horizontal="center" vertical="center" wrapText="1"/>
    </xf>
    <xf numFmtId="0" fontId="16" fillId="2" borderId="0" xfId="0" applyFont="1" applyFill="1" applyAlignment="1">
      <alignment horizontal="center"/>
    </xf>
    <xf numFmtId="0" fontId="21" fillId="10" borderId="3" xfId="0" applyFont="1" applyFill="1" applyBorder="1" applyAlignment="1">
      <alignment horizontal="center" vertical="center"/>
    </xf>
    <xf numFmtId="0" fontId="16" fillId="6" borderId="3" xfId="0" applyFont="1" applyFill="1" applyBorder="1" applyAlignment="1">
      <alignment horizontal="center" vertical="center"/>
    </xf>
    <xf numFmtId="0" fontId="21" fillId="9" borderId="19" xfId="0" applyFont="1" applyFill="1" applyBorder="1" applyAlignment="1">
      <alignment horizontal="center" vertical="center"/>
    </xf>
    <xf numFmtId="0" fontId="21" fillId="9" borderId="4" xfId="0" applyFont="1" applyFill="1" applyBorder="1" applyAlignment="1">
      <alignment horizontal="center" vertical="center"/>
    </xf>
    <xf numFmtId="0" fontId="21" fillId="9" borderId="20" xfId="0" applyFont="1" applyFill="1" applyBorder="1" applyAlignment="1">
      <alignment horizontal="center" vertical="center"/>
    </xf>
    <xf numFmtId="0" fontId="21" fillId="10" borderId="19" xfId="0" applyFont="1" applyFill="1" applyBorder="1" applyAlignment="1">
      <alignment horizontal="center" vertical="center"/>
    </xf>
    <xf numFmtId="0" fontId="15" fillId="0" borderId="50" xfId="0" applyFont="1" applyBorder="1" applyAlignment="1">
      <alignment horizontal="right" vertical="center" textRotation="90"/>
    </xf>
    <xf numFmtId="0" fontId="17" fillId="0" borderId="31" xfId="0" applyFont="1" applyBorder="1" applyAlignment="1">
      <alignment horizontal="left" vertical="center" wrapText="1"/>
    </xf>
    <xf numFmtId="0" fontId="15" fillId="0" borderId="0" xfId="0" applyFont="1" applyAlignment="1">
      <alignment horizontal="right" vertical="center" textRotation="90"/>
    </xf>
    <xf numFmtId="0" fontId="16" fillId="0" borderId="51" xfId="0" applyFont="1" applyBorder="1" applyAlignment="1">
      <alignment horizontal="center" vertical="center"/>
    </xf>
    <xf numFmtId="0" fontId="16" fillId="0" borderId="37" xfId="0" applyFont="1" applyBorder="1" applyAlignment="1">
      <alignment horizontal="center" vertical="center"/>
    </xf>
    <xf numFmtId="0" fontId="16" fillId="0" borderId="38" xfId="0" applyFont="1" applyBorder="1" applyAlignment="1">
      <alignment horizontal="center" vertical="center"/>
    </xf>
    <xf numFmtId="0" fontId="22" fillId="4" borderId="46" xfId="0" applyFont="1" applyFill="1" applyBorder="1" applyAlignment="1">
      <alignment horizontal="center" vertical="center" wrapText="1"/>
    </xf>
    <xf numFmtId="0" fontId="22" fillId="4" borderId="47" xfId="0" applyFont="1" applyFill="1" applyBorder="1" applyAlignment="1">
      <alignment horizontal="center" vertical="center" wrapText="1"/>
    </xf>
    <xf numFmtId="0" fontId="22" fillId="4" borderId="52" xfId="0" applyFont="1" applyFill="1" applyBorder="1" applyAlignment="1">
      <alignment horizontal="center" vertical="center" wrapText="1"/>
    </xf>
    <xf numFmtId="0" fontId="14" fillId="2" borderId="46" xfId="0" applyFont="1" applyFill="1" applyBorder="1" applyAlignment="1">
      <alignment horizontal="left" vertical="top" wrapText="1" readingOrder="1"/>
    </xf>
    <xf numFmtId="0" fontId="14" fillId="2" borderId="47" xfId="0" applyFont="1" applyFill="1" applyBorder="1" applyAlignment="1">
      <alignment horizontal="left" vertical="top" wrapText="1" readingOrder="1"/>
    </xf>
    <xf numFmtId="0" fontId="14" fillId="2" borderId="48" xfId="0" applyFont="1" applyFill="1" applyBorder="1" applyAlignment="1">
      <alignment horizontal="left" vertical="top" wrapText="1" readingOrder="1"/>
    </xf>
    <xf numFmtId="0" fontId="26" fillId="0" borderId="1" xfId="0" applyFont="1" applyBorder="1" applyAlignment="1">
      <alignment horizontal="left" vertical="center" wrapText="1"/>
    </xf>
    <xf numFmtId="0" fontId="26" fillId="0" borderId="0" xfId="0" applyFont="1" applyAlignment="1">
      <alignment horizontal="left" vertical="center" wrapText="1"/>
    </xf>
    <xf numFmtId="0" fontId="26" fillId="0" borderId="2" xfId="0" applyFont="1" applyBorder="1" applyAlignment="1">
      <alignment horizontal="left" vertical="center" wrapText="1"/>
    </xf>
    <xf numFmtId="0" fontId="24" fillId="0" borderId="36" xfId="0" applyFont="1" applyBorder="1" applyAlignment="1">
      <alignment horizontal="center" vertical="center"/>
    </xf>
    <xf numFmtId="0" fontId="24" fillId="0" borderId="37" xfId="0" applyFont="1" applyBorder="1" applyAlignment="1">
      <alignment horizontal="center" vertical="center"/>
    </xf>
    <xf numFmtId="0" fontId="24" fillId="0" borderId="38" xfId="0" applyFont="1" applyBorder="1" applyAlignment="1">
      <alignment horizontal="center" vertical="center"/>
    </xf>
    <xf numFmtId="0" fontId="18" fillId="0" borderId="53" xfId="0" applyFont="1" applyBorder="1" applyAlignment="1">
      <alignment horizontal="left" vertical="center" wrapText="1"/>
    </xf>
    <xf numFmtId="0" fontId="18" fillId="0" borderId="55" xfId="0" applyFont="1" applyBorder="1" applyAlignment="1">
      <alignment horizontal="left" vertical="center" wrapText="1"/>
    </xf>
    <xf numFmtId="0" fontId="18" fillId="0" borderId="61" xfId="0" applyFont="1" applyBorder="1" applyAlignment="1">
      <alignment horizontal="left" vertical="center" wrapText="1"/>
    </xf>
    <xf numFmtId="0" fontId="18" fillId="0" borderId="60" xfId="0" applyFont="1" applyBorder="1" applyAlignment="1">
      <alignment horizontal="left" vertical="center" wrapText="1"/>
    </xf>
    <xf numFmtId="0" fontId="18" fillId="0" borderId="56" xfId="0" applyFont="1" applyBorder="1" applyAlignment="1">
      <alignment horizontal="left" vertical="center" wrapText="1"/>
    </xf>
    <xf numFmtId="0" fontId="18" fillId="0" borderId="57" xfId="0" applyFont="1" applyBorder="1" applyAlignment="1">
      <alignment horizontal="left" vertical="center" wrapText="1"/>
    </xf>
    <xf numFmtId="0" fontId="22" fillId="4" borderId="27" xfId="0" applyFont="1" applyFill="1" applyBorder="1" applyAlignment="1">
      <alignment horizontal="center" vertical="center" wrapText="1"/>
    </xf>
    <xf numFmtId="0" fontId="17" fillId="0" borderId="31" xfId="0" applyFont="1" applyBorder="1" applyAlignment="1">
      <alignment horizontal="center" vertical="center" wrapText="1"/>
    </xf>
    <xf numFmtId="0" fontId="21" fillId="9" borderId="42" xfId="0" applyFont="1" applyFill="1" applyBorder="1" applyAlignment="1">
      <alignment horizontal="center" vertical="center"/>
    </xf>
    <xf numFmtId="0" fontId="21" fillId="9" borderId="24" xfId="0" applyFont="1" applyFill="1" applyBorder="1" applyAlignment="1">
      <alignment horizontal="center" vertical="center"/>
    </xf>
    <xf numFmtId="0" fontId="16" fillId="6" borderId="4" xfId="0" applyFont="1" applyFill="1" applyBorder="1" applyAlignment="1">
      <alignment horizontal="center" vertical="center"/>
    </xf>
    <xf numFmtId="0" fontId="16" fillId="6" borderId="24" xfId="0" applyFont="1" applyFill="1" applyBorder="1" applyAlignment="1">
      <alignment horizontal="center" vertical="center"/>
    </xf>
    <xf numFmtId="0" fontId="21" fillId="6" borderId="4" xfId="0" applyFont="1" applyFill="1" applyBorder="1" applyAlignment="1">
      <alignment horizontal="center"/>
    </xf>
    <xf numFmtId="0" fontId="21" fillId="6" borderId="24" xfId="0" applyFont="1" applyFill="1" applyBorder="1" applyAlignment="1">
      <alignment horizontal="center"/>
    </xf>
    <xf numFmtId="0" fontId="21" fillId="7" borderId="4" xfId="0" applyFont="1" applyFill="1" applyBorder="1" applyAlignment="1">
      <alignment horizontal="center" vertical="center"/>
    </xf>
    <xf numFmtId="0" fontId="21" fillId="7" borderId="24" xfId="0" applyFont="1" applyFill="1" applyBorder="1" applyAlignment="1">
      <alignment horizontal="center" vertical="center"/>
    </xf>
    <xf numFmtId="0" fontId="16" fillId="6" borderId="42" xfId="0" applyFont="1" applyFill="1" applyBorder="1" applyAlignment="1">
      <alignment horizontal="center" vertical="center"/>
    </xf>
    <xf numFmtId="0" fontId="16" fillId="6" borderId="4" xfId="0" applyFont="1" applyFill="1" applyBorder="1" applyAlignment="1">
      <alignment horizontal="center" vertical="center" wrapText="1"/>
    </xf>
    <xf numFmtId="0" fontId="16" fillId="6" borderId="24" xfId="0" applyFont="1" applyFill="1" applyBorder="1" applyAlignment="1">
      <alignment horizontal="center" vertical="center" wrapText="1"/>
    </xf>
    <xf numFmtId="0" fontId="21" fillId="10" borderId="4" xfId="0" applyFont="1" applyFill="1" applyBorder="1" applyAlignment="1">
      <alignment horizontal="center" vertical="center"/>
    </xf>
    <xf numFmtId="0" fontId="21" fillId="10" borderId="24" xfId="0" applyFont="1" applyFill="1" applyBorder="1" applyAlignment="1">
      <alignment horizontal="center" vertical="center"/>
    </xf>
    <xf numFmtId="0" fontId="21" fillId="7" borderId="42" xfId="0" applyFont="1" applyFill="1" applyBorder="1" applyAlignment="1">
      <alignment horizontal="center" vertical="center"/>
    </xf>
    <xf numFmtId="0" fontId="21" fillId="8" borderId="4" xfId="0" applyFont="1" applyFill="1" applyBorder="1" applyAlignment="1">
      <alignment horizontal="center" vertical="center"/>
    </xf>
    <xf numFmtId="0" fontId="21" fillId="8" borderId="24" xfId="0" applyFont="1" applyFill="1" applyBorder="1" applyAlignment="1">
      <alignment horizontal="center" vertical="center"/>
    </xf>
    <xf numFmtId="0" fontId="21" fillId="6" borderId="42" xfId="0" applyFont="1" applyFill="1" applyBorder="1" applyAlignment="1">
      <alignment horizontal="center"/>
    </xf>
    <xf numFmtId="0" fontId="16" fillId="6" borderId="42" xfId="0" applyFont="1" applyFill="1" applyBorder="1" applyAlignment="1">
      <alignment horizontal="center" vertical="center" wrapText="1"/>
    </xf>
    <xf numFmtId="0" fontId="21" fillId="0" borderId="4" xfId="0" applyFont="1" applyBorder="1" applyAlignment="1">
      <alignment horizontal="center" vertical="center" wrapText="1"/>
    </xf>
    <xf numFmtId="0" fontId="21" fillId="0" borderId="42" xfId="0" applyFont="1" applyBorder="1" applyAlignment="1">
      <alignment horizontal="center" vertical="center" wrapText="1"/>
    </xf>
    <xf numFmtId="0" fontId="21" fillId="0" borderId="24" xfId="0" applyFont="1" applyBorder="1" applyAlignment="1">
      <alignment horizontal="center" vertical="center" wrapText="1"/>
    </xf>
    <xf numFmtId="0" fontId="21" fillId="8" borderId="42" xfId="0" applyFont="1" applyFill="1" applyBorder="1" applyAlignment="1">
      <alignment horizontal="center" vertical="center"/>
    </xf>
    <xf numFmtId="0" fontId="16" fillId="6" borderId="53" xfId="0" applyFont="1" applyFill="1" applyBorder="1" applyAlignment="1">
      <alignment horizontal="center" vertical="center" wrapText="1"/>
    </xf>
    <xf numFmtId="0" fontId="16" fillId="6" borderId="54" xfId="0" applyFont="1" applyFill="1" applyBorder="1" applyAlignment="1">
      <alignment horizontal="center" vertical="center" wrapText="1"/>
    </xf>
    <xf numFmtId="0" fontId="16" fillId="6" borderId="55" xfId="0" applyFont="1" applyFill="1" applyBorder="1" applyAlignment="1">
      <alignment horizontal="center" vertical="center" wrapText="1"/>
    </xf>
    <xf numFmtId="0" fontId="16" fillId="6" borderId="56" xfId="0" applyFont="1" applyFill="1" applyBorder="1" applyAlignment="1">
      <alignment horizontal="center" vertical="center" wrapText="1"/>
    </xf>
    <xf numFmtId="0" fontId="16" fillId="6" borderId="49" xfId="0" applyFont="1" applyFill="1" applyBorder="1" applyAlignment="1">
      <alignment horizontal="center" vertical="center" wrapText="1"/>
    </xf>
    <xf numFmtId="0" fontId="16" fillId="6" borderId="57" xfId="0" applyFont="1" applyFill="1" applyBorder="1" applyAlignment="1">
      <alignment horizontal="center" vertical="center" wrapText="1"/>
    </xf>
    <xf numFmtId="0" fontId="16" fillId="6" borderId="45" xfId="0" applyFont="1" applyFill="1" applyBorder="1" applyAlignment="1">
      <alignment horizontal="center" vertical="center" wrapText="1"/>
    </xf>
    <xf numFmtId="0" fontId="16" fillId="6" borderId="25" xfId="0" applyFont="1" applyFill="1" applyBorder="1" applyAlignment="1">
      <alignment horizontal="center" vertical="center" wrapText="1"/>
    </xf>
    <xf numFmtId="0" fontId="21" fillId="7" borderId="58" xfId="0" applyFont="1" applyFill="1" applyBorder="1" applyAlignment="1">
      <alignment horizontal="center" vertical="center"/>
    </xf>
    <xf numFmtId="0" fontId="21" fillId="7" borderId="59" xfId="0" applyFont="1" applyFill="1" applyBorder="1" applyAlignment="1">
      <alignment horizontal="center" vertical="center"/>
    </xf>
    <xf numFmtId="0" fontId="16" fillId="2" borderId="49" xfId="0" applyFont="1" applyFill="1" applyBorder="1" applyAlignment="1">
      <alignment horizontal="center"/>
    </xf>
    <xf numFmtId="0" fontId="13" fillId="2" borderId="46" xfId="0" applyFont="1" applyFill="1" applyBorder="1" applyAlignment="1">
      <alignment horizontal="left" vertical="top" wrapText="1" readingOrder="1"/>
    </xf>
    <xf numFmtId="0" fontId="13" fillId="2" borderId="47" xfId="0" applyFont="1" applyFill="1" applyBorder="1" applyAlignment="1">
      <alignment horizontal="left" vertical="top" wrapText="1" readingOrder="1"/>
    </xf>
    <xf numFmtId="0" fontId="13" fillId="2" borderId="48" xfId="0" applyFont="1" applyFill="1" applyBorder="1" applyAlignment="1">
      <alignment horizontal="left" vertical="top" wrapText="1" readingOrder="1"/>
    </xf>
    <xf numFmtId="0" fontId="16" fillId="0" borderId="1" xfId="0" applyFont="1" applyBorder="1" applyAlignment="1">
      <alignment horizontal="center" vertical="center"/>
    </xf>
    <xf numFmtId="0" fontId="16" fillId="0" borderId="0" xfId="0" applyFont="1" applyAlignment="1">
      <alignment horizontal="center" vertical="center"/>
    </xf>
    <xf numFmtId="0" fontId="16" fillId="0" borderId="2" xfId="0" applyFont="1" applyBorder="1" applyAlignment="1">
      <alignment horizontal="center" vertical="center"/>
    </xf>
    <xf numFmtId="0" fontId="21" fillId="0" borderId="31" xfId="0" applyFont="1" applyBorder="1" applyAlignment="1">
      <alignment horizontal="center" vertical="center" wrapText="1"/>
    </xf>
    <xf numFmtId="0" fontId="23" fillId="4" borderId="27" xfId="0" applyFont="1" applyFill="1" applyBorder="1" applyAlignment="1">
      <alignment horizontal="center" vertical="center" wrapText="1"/>
    </xf>
    <xf numFmtId="0" fontId="27" fillId="0" borderId="1" xfId="0" applyFont="1" applyBorder="1" applyAlignment="1">
      <alignment vertical="center" wrapText="1"/>
    </xf>
    <xf numFmtId="0" fontId="27" fillId="0" borderId="0" xfId="0" applyFont="1" applyAlignment="1">
      <alignment vertical="center" wrapText="1"/>
    </xf>
    <xf numFmtId="0" fontId="18" fillId="0" borderId="55" xfId="0" applyFont="1" applyBorder="1" applyAlignment="1">
      <alignment horizontal="left" vertical="center"/>
    </xf>
    <xf numFmtId="0" fontId="18" fillId="0" borderId="61" xfId="0" applyFont="1" applyBorder="1" applyAlignment="1">
      <alignment horizontal="left" vertical="center"/>
    </xf>
    <xf numFmtId="0" fontId="18" fillId="0" borderId="60" xfId="0" applyFont="1" applyBorder="1" applyAlignment="1">
      <alignment horizontal="left" vertical="center"/>
    </xf>
    <xf numFmtId="0" fontId="18" fillId="0" borderId="56" xfId="0" applyFont="1" applyBorder="1" applyAlignment="1">
      <alignment horizontal="left" vertical="center"/>
    </xf>
    <xf numFmtId="0" fontId="18" fillId="0" borderId="57" xfId="0" applyFont="1" applyBorder="1" applyAlignment="1">
      <alignment horizontal="left" vertical="center"/>
    </xf>
    <xf numFmtId="0" fontId="7" fillId="0" borderId="32"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9" xfId="0" applyFont="1" applyBorder="1" applyAlignment="1">
      <alignment horizontal="center" vertical="center" wrapText="1"/>
    </xf>
    <xf numFmtId="0" fontId="7" fillId="9" borderId="3" xfId="0" applyFont="1" applyFill="1" applyBorder="1" applyAlignment="1">
      <alignment horizontal="center" vertical="center"/>
    </xf>
    <xf numFmtId="0" fontId="7" fillId="9" borderId="4" xfId="0" applyFont="1" applyFill="1" applyBorder="1" applyAlignment="1">
      <alignment horizontal="center" vertical="center"/>
    </xf>
    <xf numFmtId="0" fontId="7" fillId="9" borderId="24" xfId="0" applyFont="1" applyFill="1" applyBorder="1" applyAlignment="1">
      <alignment horizontal="center" vertical="center"/>
    </xf>
    <xf numFmtId="0" fontId="11" fillId="6" borderId="3" xfId="0" applyFont="1" applyFill="1" applyBorder="1" applyAlignment="1">
      <alignment horizontal="center" vertical="center"/>
    </xf>
    <xf numFmtId="0" fontId="7" fillId="7" borderId="4" xfId="0" applyFont="1" applyFill="1" applyBorder="1" applyAlignment="1">
      <alignment horizontal="center" vertical="center"/>
    </xf>
    <xf numFmtId="0" fontId="7" fillId="7" borderId="24" xfId="0" applyFont="1" applyFill="1" applyBorder="1" applyAlignment="1">
      <alignment horizontal="center" vertical="center"/>
    </xf>
    <xf numFmtId="0" fontId="7" fillId="7" borderId="3" xfId="0" applyFont="1" applyFill="1" applyBorder="1" applyAlignment="1">
      <alignment horizontal="center" vertical="center"/>
    </xf>
    <xf numFmtId="0" fontId="7" fillId="8" borderId="3" xfId="0" applyFont="1" applyFill="1" applyBorder="1" applyAlignment="1">
      <alignment horizontal="center" vertical="center"/>
    </xf>
    <xf numFmtId="0" fontId="11" fillId="6" borderId="4" xfId="0" applyFont="1" applyFill="1" applyBorder="1" applyAlignment="1">
      <alignment horizontal="center" vertical="center" wrapText="1"/>
    </xf>
    <xf numFmtId="0" fontId="11" fillId="6" borderId="24" xfId="0" applyFont="1" applyFill="1" applyBorder="1" applyAlignment="1">
      <alignment horizontal="center" vertical="center" wrapText="1"/>
    </xf>
    <xf numFmtId="0" fontId="7" fillId="0" borderId="4" xfId="0" applyFont="1" applyBorder="1" applyAlignment="1">
      <alignment horizontal="center" vertical="center" wrapText="1"/>
    </xf>
    <xf numFmtId="0" fontId="7" fillId="0" borderId="24" xfId="0" applyFont="1" applyBorder="1" applyAlignment="1">
      <alignment horizontal="center" vertical="center" wrapText="1"/>
    </xf>
    <xf numFmtId="0" fontId="11" fillId="0" borderId="49" xfId="0" applyFont="1" applyBorder="1" applyAlignment="1">
      <alignment horizontal="center"/>
    </xf>
    <xf numFmtId="0" fontId="13" fillId="0" borderId="3" xfId="0" applyFont="1" applyBorder="1" applyAlignment="1">
      <alignment vertical="center"/>
    </xf>
    <xf numFmtId="0" fontId="13" fillId="0" borderId="3" xfId="0" applyFont="1" applyBorder="1" applyAlignment="1">
      <alignment horizontal="center" vertical="center"/>
    </xf>
    <xf numFmtId="0" fontId="11" fillId="6" borderId="3" xfId="0" applyFont="1" applyFill="1" applyBorder="1" applyAlignment="1">
      <alignment horizontal="center" vertical="center" wrapText="1"/>
    </xf>
    <xf numFmtId="0" fontId="7" fillId="6" borderId="4" xfId="0" applyFont="1" applyFill="1" applyBorder="1" applyAlignment="1">
      <alignment horizontal="center"/>
    </xf>
    <xf numFmtId="0" fontId="7" fillId="6" borderId="24" xfId="0" applyFont="1" applyFill="1" applyBorder="1" applyAlignment="1">
      <alignment horizontal="center"/>
    </xf>
    <xf numFmtId="0" fontId="7" fillId="6" borderId="3" xfId="0" applyFont="1" applyFill="1" applyBorder="1" applyAlignment="1">
      <alignment horizontal="center"/>
    </xf>
    <xf numFmtId="0" fontId="11" fillId="0" borderId="60" xfId="0" applyFont="1" applyBorder="1" applyAlignment="1">
      <alignment horizontal="right" vertical="center" textRotation="90"/>
    </xf>
    <xf numFmtId="0" fontId="7" fillId="0" borderId="3" xfId="0" applyFont="1" applyBorder="1" applyAlignment="1">
      <alignment horizontal="center" vertical="center"/>
    </xf>
    <xf numFmtId="0" fontId="7" fillId="8" borderId="4" xfId="0" applyFont="1" applyFill="1" applyBorder="1" applyAlignment="1">
      <alignment horizontal="center" vertical="center"/>
    </xf>
    <xf numFmtId="0" fontId="7" fillId="8" borderId="24" xfId="0" applyFont="1" applyFill="1" applyBorder="1" applyAlignment="1">
      <alignment horizontal="center" vertical="center"/>
    </xf>
    <xf numFmtId="0" fontId="7" fillId="10" borderId="3" xfId="0" applyFont="1" applyFill="1" applyBorder="1" applyAlignment="1">
      <alignment horizontal="center" vertical="center"/>
    </xf>
    <xf numFmtId="0" fontId="11" fillId="0" borderId="1" xfId="0" applyFont="1" applyBorder="1" applyAlignment="1">
      <alignment horizontal="center" vertical="top" wrapText="1"/>
    </xf>
    <xf numFmtId="0" fontId="11" fillId="0" borderId="0" xfId="0" applyFont="1" applyAlignment="1">
      <alignment horizontal="center" vertical="top" wrapText="1"/>
    </xf>
    <xf numFmtId="0" fontId="13" fillId="0" borderId="36" xfId="0" applyFont="1" applyBorder="1" applyAlignment="1">
      <alignment horizontal="left" vertical="top" wrapText="1"/>
    </xf>
    <xf numFmtId="0" fontId="13" fillId="0" borderId="37" xfId="0" applyFont="1" applyBorder="1" applyAlignment="1">
      <alignment horizontal="left" vertical="top" wrapText="1"/>
    </xf>
    <xf numFmtId="0" fontId="13" fillId="0" borderId="38" xfId="0" applyFont="1" applyBorder="1" applyAlignment="1">
      <alignment horizontal="left" vertical="top" wrapText="1"/>
    </xf>
    <xf numFmtId="0" fontId="11" fillId="2" borderId="0" xfId="0" applyFont="1" applyFill="1" applyAlignment="1">
      <alignment horizontal="center"/>
    </xf>
    <xf numFmtId="0" fontId="11" fillId="6" borderId="4" xfId="0" applyFont="1" applyFill="1" applyBorder="1" applyAlignment="1">
      <alignment horizontal="center" vertical="center"/>
    </xf>
    <xf numFmtId="0" fontId="11" fillId="6" borderId="24" xfId="0" applyFont="1" applyFill="1" applyBorder="1" applyAlignment="1">
      <alignment horizontal="center" vertical="center"/>
    </xf>
    <xf numFmtId="0" fontId="27" fillId="0" borderId="1" xfId="0" applyFont="1" applyBorder="1" applyAlignment="1"/>
    <xf numFmtId="0" fontId="27" fillId="0" borderId="0" xfId="0" applyFont="1" applyAlignment="1"/>
  </cellXfs>
  <cellStyles count="1">
    <cellStyle name="Normal" xfId="0" builtinId="0"/>
  </cellStyles>
  <dxfs count="53">
    <dxf>
      <fill>
        <patternFill>
          <bgColor rgb="FF92D050"/>
        </patternFill>
      </fill>
    </dxf>
    <dxf>
      <fill>
        <patternFill>
          <bgColor rgb="FFFFFF00"/>
        </patternFill>
      </fill>
    </dxf>
    <dxf>
      <fill>
        <patternFill>
          <bgColor rgb="FFEEBF3A"/>
        </patternFill>
      </fill>
    </dxf>
    <dxf>
      <font>
        <color rgb="FF9C0006"/>
      </font>
      <fill>
        <patternFill>
          <bgColor rgb="FFFF0000"/>
        </patternFill>
      </fill>
    </dxf>
    <dxf>
      <fill>
        <patternFill>
          <bgColor rgb="FF92D050"/>
        </patternFill>
      </fill>
    </dxf>
    <dxf>
      <fill>
        <patternFill>
          <bgColor rgb="FFFFFF00"/>
        </patternFill>
      </fill>
    </dxf>
    <dxf>
      <fill>
        <patternFill>
          <bgColor rgb="FFF9C645"/>
        </patternFill>
      </fill>
    </dxf>
    <dxf>
      <font>
        <color rgb="FF9C0006"/>
      </font>
      <fill>
        <patternFill>
          <bgColor rgb="FFFF0000"/>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ill>
        <patternFill>
          <bgColor rgb="FF92D050"/>
        </patternFill>
      </fill>
    </dxf>
    <dxf>
      <fill>
        <patternFill>
          <bgColor rgb="FFFFFF00"/>
        </patternFill>
      </fill>
    </dxf>
    <dxf>
      <fill>
        <patternFill>
          <bgColor rgb="FFEFAE2D"/>
        </patternFill>
      </fill>
    </dxf>
    <dxf>
      <font>
        <color rgb="FF9C0006"/>
      </font>
      <fill>
        <patternFill>
          <bgColor rgb="FFFF0000"/>
        </patternFill>
      </fill>
    </dxf>
    <dxf>
      <font>
        <condense val="0"/>
        <extend val="0"/>
        <color indexed="11"/>
      </font>
      <fill>
        <patternFill>
          <fgColor indexed="11"/>
        </patternFill>
      </fill>
    </dxf>
    <dxf>
      <font>
        <condense val="0"/>
        <extend val="0"/>
        <color indexed="11"/>
      </font>
      <fill>
        <patternFill>
          <fgColor indexed="11"/>
        </patternFill>
      </fill>
    </dxf>
    <dxf>
      <fill>
        <patternFill>
          <bgColor rgb="FF92D050"/>
        </patternFill>
      </fill>
    </dxf>
    <dxf>
      <fill>
        <patternFill>
          <bgColor rgb="FFFFFF00"/>
        </patternFill>
      </fill>
    </dxf>
    <dxf>
      <fill>
        <patternFill>
          <bgColor rgb="FFF3BA2D"/>
        </patternFill>
      </fill>
    </dxf>
    <dxf>
      <font>
        <color theme="0"/>
        <name val="Cambria"/>
        <scheme val="none"/>
      </font>
      <fill>
        <patternFill>
          <bgColor rgb="FFFF0000"/>
        </patternFill>
      </fill>
    </dxf>
    <dxf>
      <font>
        <condense val="0"/>
        <extend val="0"/>
        <color indexed="11"/>
      </font>
      <fill>
        <patternFill>
          <fgColor indexed="11"/>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0D0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56030</xdr:colOff>
      <xdr:row>1</xdr:row>
      <xdr:rowOff>549089</xdr:rowOff>
    </xdr:from>
    <xdr:to>
      <xdr:col>1</xdr:col>
      <xdr:colOff>2745442</xdr:colOff>
      <xdr:row>2</xdr:row>
      <xdr:rowOff>380999</xdr:rowOff>
    </xdr:to>
    <xdr:pic>
      <xdr:nvPicPr>
        <xdr:cNvPr id="2" name="Imagen 1">
          <a:extLst>
            <a:ext uri="{FF2B5EF4-FFF2-40B4-BE49-F238E27FC236}">
              <a16:creationId xmlns:a16="http://schemas.microsoft.com/office/drawing/2014/main" id="{548B922F-836C-47EA-B8D5-C3ADFDF44DAF}"/>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35324" y="728383"/>
          <a:ext cx="2689412" cy="89646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312964</xdr:colOff>
      <xdr:row>1</xdr:row>
      <xdr:rowOff>326572</xdr:rowOff>
    </xdr:from>
    <xdr:to>
      <xdr:col>1</xdr:col>
      <xdr:colOff>3436604</xdr:colOff>
      <xdr:row>2</xdr:row>
      <xdr:rowOff>593646</xdr:rowOff>
    </xdr:to>
    <xdr:pic>
      <xdr:nvPicPr>
        <xdr:cNvPr id="4" name="Imagen 3">
          <a:extLst>
            <a:ext uri="{FF2B5EF4-FFF2-40B4-BE49-F238E27FC236}">
              <a16:creationId xmlns:a16="http://schemas.microsoft.com/office/drawing/2014/main" id="{473FDAE2-19E2-4EB2-A873-D5895E2EC805}"/>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66750" y="489858"/>
          <a:ext cx="3123640" cy="126039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219075</xdr:colOff>
      <xdr:row>1</xdr:row>
      <xdr:rowOff>180975</xdr:rowOff>
    </xdr:from>
    <xdr:to>
      <xdr:col>1</xdr:col>
      <xdr:colOff>2657475</xdr:colOff>
      <xdr:row>2</xdr:row>
      <xdr:rowOff>431800</xdr:rowOff>
    </xdr:to>
    <xdr:pic>
      <xdr:nvPicPr>
        <xdr:cNvPr id="2" name="Imagen 1">
          <a:extLst>
            <a:ext uri="{FF2B5EF4-FFF2-40B4-BE49-F238E27FC236}">
              <a16:creationId xmlns:a16="http://schemas.microsoft.com/office/drawing/2014/main" id="{F479DB95-9782-4717-A20B-ED6F2A65022A}"/>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95300" y="342900"/>
          <a:ext cx="2438400" cy="86677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104775</xdr:colOff>
      <xdr:row>1</xdr:row>
      <xdr:rowOff>133350</xdr:rowOff>
    </xdr:from>
    <xdr:to>
      <xdr:col>1</xdr:col>
      <xdr:colOff>2686050</xdr:colOff>
      <xdr:row>3</xdr:row>
      <xdr:rowOff>13607</xdr:rowOff>
    </xdr:to>
    <xdr:pic>
      <xdr:nvPicPr>
        <xdr:cNvPr id="2" name="Imagen 1">
          <a:extLst>
            <a:ext uri="{FF2B5EF4-FFF2-40B4-BE49-F238E27FC236}">
              <a16:creationId xmlns:a16="http://schemas.microsoft.com/office/drawing/2014/main" id="{F9642F37-146B-4154-AE7C-77EB4C3795EC}"/>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95275" y="295275"/>
          <a:ext cx="2581275" cy="881742"/>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95251</xdr:colOff>
      <xdr:row>1</xdr:row>
      <xdr:rowOff>204107</xdr:rowOff>
    </xdr:from>
    <xdr:to>
      <xdr:col>1</xdr:col>
      <xdr:colOff>3156858</xdr:colOff>
      <xdr:row>3</xdr:row>
      <xdr:rowOff>204107</xdr:rowOff>
    </xdr:to>
    <xdr:pic>
      <xdr:nvPicPr>
        <xdr:cNvPr id="2" name="Imagen 1">
          <a:extLst>
            <a:ext uri="{FF2B5EF4-FFF2-40B4-BE49-F238E27FC236}">
              <a16:creationId xmlns:a16="http://schemas.microsoft.com/office/drawing/2014/main" id="{C9C916BE-BC61-41F2-AFDD-06DDA213F302}"/>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81001" y="381000"/>
          <a:ext cx="3061607" cy="1074964"/>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F22"/>
  <sheetViews>
    <sheetView showGridLines="0" tabSelected="1" topLeftCell="A10" zoomScale="85" zoomScaleNormal="85" zoomScalePageLayoutView="40" workbookViewId="0">
      <selection activeCell="B8" sqref="B8:F8"/>
    </sheetView>
  </sheetViews>
  <sheetFormatPr defaultColWidth="11.42578125" defaultRowHeight="13.15"/>
  <cols>
    <col min="1" max="1" width="2.7109375" customWidth="1"/>
    <col min="2" max="2" width="42" customWidth="1"/>
    <col min="3" max="3" width="71.42578125" customWidth="1"/>
    <col min="4" max="4" width="36.7109375" customWidth="1"/>
    <col min="5" max="5" width="28.5703125" customWidth="1"/>
    <col min="6" max="6" width="35.85546875" customWidth="1"/>
    <col min="7" max="7" width="2.7109375" customWidth="1"/>
  </cols>
  <sheetData>
    <row r="1" spans="2:6" ht="14.25" customHeight="1"/>
    <row r="2" spans="2:6" ht="84" customHeight="1">
      <c r="B2" s="150"/>
      <c r="C2" s="160" t="s">
        <v>0</v>
      </c>
      <c r="D2" s="161"/>
      <c r="E2" s="162"/>
      <c r="F2" s="169" t="s">
        <v>1</v>
      </c>
    </row>
    <row r="3" spans="2:6" ht="42.75" customHeight="1">
      <c r="B3" s="150"/>
      <c r="C3" s="163"/>
      <c r="D3" s="164"/>
      <c r="E3" s="165"/>
      <c r="F3" s="170"/>
    </row>
    <row r="4" spans="2:6" ht="41.25" customHeight="1">
      <c r="B4" s="150"/>
      <c r="C4" s="166"/>
      <c r="D4" s="167"/>
      <c r="E4" s="168"/>
      <c r="F4" s="158"/>
    </row>
    <row r="5" spans="2:6" ht="37.5" customHeight="1" thickBot="1">
      <c r="B5" s="12"/>
      <c r="C5" s="13"/>
      <c r="D5" s="13"/>
      <c r="E5" s="13"/>
      <c r="F5" s="13"/>
    </row>
    <row r="6" spans="2:6" ht="21" customHeight="1" thickBot="1">
      <c r="B6" s="151" t="s">
        <v>2</v>
      </c>
      <c r="C6" s="152"/>
      <c r="D6" s="152"/>
      <c r="E6" s="152"/>
      <c r="F6" s="153"/>
    </row>
    <row r="7" spans="2:6" ht="78.75" customHeight="1">
      <c r="B7" s="157" t="s">
        <v>3</v>
      </c>
      <c r="C7" s="158"/>
      <c r="D7" s="158"/>
      <c r="E7" s="158"/>
      <c r="F7" s="159"/>
    </row>
    <row r="8" spans="2:6" ht="43.15" customHeight="1">
      <c r="B8" s="154" t="s">
        <v>4</v>
      </c>
      <c r="C8" s="155"/>
      <c r="D8" s="155"/>
      <c r="E8" s="155"/>
      <c r="F8" s="156"/>
    </row>
    <row r="9" spans="2:6" ht="34.5" customHeight="1">
      <c r="B9" s="144" t="s">
        <v>5</v>
      </c>
      <c r="C9" s="145"/>
      <c r="D9" s="145"/>
      <c r="E9" s="145"/>
      <c r="F9" s="146"/>
    </row>
    <row r="10" spans="2:6" ht="36" customHeight="1">
      <c r="B10" s="144" t="s">
        <v>6</v>
      </c>
      <c r="C10" s="145"/>
      <c r="D10" s="145"/>
      <c r="E10" s="145"/>
      <c r="F10" s="146"/>
    </row>
    <row r="11" spans="2:6" ht="72" customHeight="1">
      <c r="B11" s="144" t="s">
        <v>7</v>
      </c>
      <c r="C11" s="145"/>
      <c r="D11" s="145"/>
      <c r="E11" s="145"/>
      <c r="F11" s="146"/>
    </row>
    <row r="12" spans="2:6" ht="34.5" customHeight="1">
      <c r="B12" s="144" t="s">
        <v>8</v>
      </c>
      <c r="C12" s="145"/>
      <c r="D12" s="145"/>
      <c r="E12" s="145"/>
      <c r="F12" s="146"/>
    </row>
    <row r="13" spans="2:6" ht="44.25" customHeight="1">
      <c r="B13" s="144" t="s">
        <v>9</v>
      </c>
      <c r="C13" s="145"/>
      <c r="D13" s="145"/>
      <c r="E13" s="145"/>
      <c r="F13" s="146"/>
    </row>
    <row r="14" spans="2:6" ht="26.25" customHeight="1">
      <c r="B14" s="144" t="s">
        <v>10</v>
      </c>
      <c r="C14" s="145"/>
      <c r="D14" s="145"/>
      <c r="E14" s="145"/>
      <c r="F14" s="146"/>
    </row>
    <row r="15" spans="2:6" ht="22.5" customHeight="1">
      <c r="B15" s="144" t="s">
        <v>11</v>
      </c>
      <c r="C15" s="145"/>
      <c r="D15" s="145"/>
      <c r="E15" s="145"/>
      <c r="F15" s="146"/>
    </row>
    <row r="16" spans="2:6" ht="33" customHeight="1">
      <c r="B16" s="144" t="s">
        <v>12</v>
      </c>
      <c r="C16" s="145"/>
      <c r="D16" s="145"/>
      <c r="E16" s="145"/>
      <c r="F16" s="146"/>
    </row>
    <row r="17" spans="2:6" ht="36.75" customHeight="1">
      <c r="B17" s="144" t="s">
        <v>13</v>
      </c>
      <c r="C17" s="145"/>
      <c r="D17" s="145"/>
      <c r="E17" s="145"/>
      <c r="F17" s="146"/>
    </row>
    <row r="18" spans="2:6" ht="74.45" customHeight="1">
      <c r="B18" s="144" t="s">
        <v>14</v>
      </c>
      <c r="C18" s="145"/>
      <c r="D18" s="145"/>
      <c r="E18" s="145"/>
      <c r="F18" s="146"/>
    </row>
    <row r="19" spans="2:6" ht="115.9" customHeight="1" thickBot="1">
      <c r="B19" s="147" t="s">
        <v>15</v>
      </c>
      <c r="C19" s="148"/>
      <c r="D19" s="148"/>
      <c r="E19" s="148"/>
      <c r="F19" s="149"/>
    </row>
    <row r="20" spans="2:6" ht="14.25" customHeight="1">
      <c r="B20" s="6"/>
    </row>
    <row r="21" spans="2:6">
      <c r="B21" s="7"/>
    </row>
    <row r="22" spans="2:6" ht="17.25" customHeight="1">
      <c r="B22" s="143"/>
      <c r="C22" s="143"/>
      <c r="D22" s="143"/>
      <c r="E22" s="143"/>
      <c r="F22" s="143"/>
    </row>
  </sheetData>
  <mergeCells count="18">
    <mergeCell ref="B2:B4"/>
    <mergeCell ref="B15:F15"/>
    <mergeCell ref="B6:F6"/>
    <mergeCell ref="B8:F8"/>
    <mergeCell ref="B9:F9"/>
    <mergeCell ref="B7:F7"/>
    <mergeCell ref="B10:F10"/>
    <mergeCell ref="B11:F11"/>
    <mergeCell ref="B12:F12"/>
    <mergeCell ref="B13:F13"/>
    <mergeCell ref="B14:F14"/>
    <mergeCell ref="C2:E4"/>
    <mergeCell ref="F2:F4"/>
    <mergeCell ref="B22:F22"/>
    <mergeCell ref="B16:F16"/>
    <mergeCell ref="B17:F17"/>
    <mergeCell ref="B18:F18"/>
    <mergeCell ref="B19:F19"/>
  </mergeCells>
  <printOptions horizontalCentered="1"/>
  <pageMargins left="0.7" right="0.7" top="0.75" bottom="0.75" header="0.3" footer="0.3"/>
  <pageSetup scale="52" orientation="portrait" horizontalDpi="4294967295" verticalDpi="4294967295" r:id="rId1"/>
  <headerFooter alignWithMargins="0">
    <oddFooter>&amp;L&amp;12Calle 26 No. 57-41 Torre 8, Pisos 7 y 8 CEMSA – C.P. 111321
PBX. 3779555  - Información: Línea 195
www.umv.gov.co&amp;C
CON-FM-089
&amp;P de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B2:F61"/>
  <sheetViews>
    <sheetView showGridLines="0" topLeftCell="A18" zoomScale="80" zoomScaleNormal="80" zoomScalePageLayoutView="85" workbookViewId="0">
      <selection activeCell="B19" sqref="B19:C52"/>
    </sheetView>
  </sheetViews>
  <sheetFormatPr defaultColWidth="11.42578125" defaultRowHeight="13.15"/>
  <cols>
    <col min="1" max="1" width="5.28515625" customWidth="1"/>
    <col min="2" max="2" width="57.85546875" customWidth="1"/>
    <col min="3" max="3" width="105.28515625" customWidth="1"/>
    <col min="4" max="4" width="20" customWidth="1"/>
    <col min="5" max="5" width="23.42578125" customWidth="1"/>
    <col min="6" max="6" width="31" customWidth="1"/>
  </cols>
  <sheetData>
    <row r="2" spans="2:6" ht="78" customHeight="1">
      <c r="B2" s="150"/>
      <c r="C2" s="160" t="s">
        <v>16</v>
      </c>
      <c r="D2" s="161"/>
      <c r="E2" s="162"/>
      <c r="F2" s="169" t="s">
        <v>1</v>
      </c>
    </row>
    <row r="3" spans="2:6" ht="51" customHeight="1">
      <c r="B3" s="150"/>
      <c r="C3" s="163"/>
      <c r="D3" s="164"/>
      <c r="E3" s="165"/>
      <c r="F3" s="170"/>
    </row>
    <row r="4" spans="2:6" ht="54" customHeight="1">
      <c r="B4" s="150"/>
      <c r="C4" s="166"/>
      <c r="D4" s="167"/>
      <c r="E4" s="168"/>
      <c r="F4" s="158"/>
    </row>
    <row r="5" spans="2:6" ht="24.75" customHeight="1" thickBot="1">
      <c r="B5" s="12"/>
      <c r="C5" s="13"/>
      <c r="D5" s="13"/>
      <c r="E5" s="13"/>
      <c r="F5" s="13"/>
    </row>
    <row r="6" spans="2:6" ht="18" customHeight="1" thickBot="1">
      <c r="B6" s="184" t="s">
        <v>17</v>
      </c>
      <c r="C6" s="185"/>
      <c r="D6" s="185"/>
      <c r="E6" s="185"/>
      <c r="F6" s="186"/>
    </row>
    <row r="7" spans="2:6" ht="42.75" customHeight="1">
      <c r="B7" s="187" t="s">
        <v>18</v>
      </c>
      <c r="C7" s="188"/>
      <c r="D7" s="188"/>
      <c r="E7" s="188"/>
      <c r="F7" s="188"/>
    </row>
    <row r="8" spans="2:6" ht="63" customHeight="1">
      <c r="B8" s="189"/>
      <c r="C8" s="190"/>
      <c r="D8" s="190"/>
      <c r="E8" s="190"/>
      <c r="F8" s="190"/>
    </row>
    <row r="9" spans="2:6" ht="37.5" customHeight="1">
      <c r="B9" s="189"/>
      <c r="C9" s="190"/>
      <c r="D9" s="190"/>
      <c r="E9" s="190"/>
      <c r="F9" s="190"/>
    </row>
    <row r="10" spans="2:6" ht="43.5" customHeight="1">
      <c r="B10" s="189"/>
      <c r="C10" s="190"/>
      <c r="D10" s="190"/>
      <c r="E10" s="190"/>
      <c r="F10" s="190"/>
    </row>
    <row r="11" spans="2:6" ht="58.5" customHeight="1">
      <c r="B11" s="189"/>
      <c r="C11" s="190"/>
      <c r="D11" s="190"/>
      <c r="E11" s="190"/>
      <c r="F11" s="190"/>
    </row>
    <row r="12" spans="2:6" ht="46.5" customHeight="1">
      <c r="B12" s="189"/>
      <c r="C12" s="190"/>
      <c r="D12" s="190"/>
      <c r="E12" s="190"/>
      <c r="F12" s="190"/>
    </row>
    <row r="13" spans="2:6" ht="47.25" customHeight="1">
      <c r="B13" s="189"/>
      <c r="C13" s="190"/>
      <c r="D13" s="190"/>
      <c r="E13" s="190"/>
      <c r="F13" s="190"/>
    </row>
    <row r="14" spans="2:6" ht="22.5" customHeight="1" thickBot="1">
      <c r="B14" s="191"/>
      <c r="C14" s="192"/>
      <c r="D14" s="192"/>
      <c r="E14" s="192"/>
      <c r="F14" s="192"/>
    </row>
    <row r="15" spans="2:6" ht="16.5" customHeight="1" thickBot="1">
      <c r="B15" s="177" t="s">
        <v>19</v>
      </c>
      <c r="C15" s="178"/>
      <c r="D15" s="178"/>
      <c r="E15" s="178"/>
      <c r="F15" s="179"/>
    </row>
    <row r="16" spans="2:6" ht="127.5" customHeight="1">
      <c r="B16" s="193" t="s">
        <v>20</v>
      </c>
      <c r="C16" s="194"/>
      <c r="D16" s="194"/>
      <c r="E16" s="194"/>
      <c r="F16" s="195"/>
    </row>
    <row r="17" spans="2:6" ht="19.5" customHeight="1">
      <c r="B17" s="52"/>
      <c r="C17" s="53" t="s">
        <v>21</v>
      </c>
      <c r="D17" s="175" t="s">
        <v>22</v>
      </c>
      <c r="E17" s="175" t="s">
        <v>23</v>
      </c>
      <c r="F17" s="173" t="s">
        <v>24</v>
      </c>
    </row>
    <row r="18" spans="2:6" ht="21" customHeight="1">
      <c r="B18" s="52"/>
      <c r="C18" s="53" t="s">
        <v>25</v>
      </c>
      <c r="D18" s="176"/>
      <c r="E18" s="176"/>
      <c r="F18" s="174"/>
    </row>
    <row r="19" spans="2:6" ht="18.75" customHeight="1">
      <c r="B19" s="131" t="s">
        <v>26</v>
      </c>
      <c r="C19" s="132"/>
      <c r="D19" s="54" t="s">
        <v>27</v>
      </c>
      <c r="E19" s="55" t="s">
        <v>28</v>
      </c>
      <c r="F19" s="56" t="s">
        <v>29</v>
      </c>
    </row>
    <row r="20" spans="2:6" ht="18.75" customHeight="1">
      <c r="B20" s="133" t="s">
        <v>30</v>
      </c>
      <c r="C20" s="134"/>
      <c r="D20" s="57" t="s">
        <v>27</v>
      </c>
      <c r="E20" s="58" t="s">
        <v>28</v>
      </c>
      <c r="F20" s="59" t="s">
        <v>29</v>
      </c>
    </row>
    <row r="21" spans="2:6" ht="18.75" customHeight="1">
      <c r="B21" s="133" t="s">
        <v>31</v>
      </c>
      <c r="C21" s="134"/>
      <c r="D21" s="57" t="s">
        <v>27</v>
      </c>
      <c r="E21" s="58" t="s">
        <v>28</v>
      </c>
      <c r="F21" s="59" t="s">
        <v>32</v>
      </c>
    </row>
    <row r="22" spans="2:6" ht="18.75" customHeight="1">
      <c r="B22" s="133" t="s">
        <v>33</v>
      </c>
      <c r="C22" s="134"/>
      <c r="D22" s="57" t="s">
        <v>27</v>
      </c>
      <c r="E22" s="58" t="s">
        <v>28</v>
      </c>
      <c r="F22" s="59" t="s">
        <v>29</v>
      </c>
    </row>
    <row r="23" spans="2:6" ht="18.75" customHeight="1">
      <c r="B23" s="133" t="s">
        <v>34</v>
      </c>
      <c r="C23" s="134"/>
      <c r="D23" s="57" t="s">
        <v>27</v>
      </c>
      <c r="E23" s="58" t="s">
        <v>28</v>
      </c>
      <c r="F23" s="59" t="s">
        <v>29</v>
      </c>
    </row>
    <row r="24" spans="2:6" ht="18.75" customHeight="1">
      <c r="B24" s="133" t="s">
        <v>35</v>
      </c>
      <c r="C24" s="134"/>
      <c r="D24" s="57" t="s">
        <v>27</v>
      </c>
      <c r="E24" s="58" t="s">
        <v>28</v>
      </c>
      <c r="F24" s="59" t="s">
        <v>29</v>
      </c>
    </row>
    <row r="25" spans="2:6" ht="18.75" customHeight="1">
      <c r="B25" s="133" t="s">
        <v>36</v>
      </c>
      <c r="C25" s="134"/>
      <c r="D25" s="57" t="s">
        <v>27</v>
      </c>
      <c r="E25" s="58" t="s">
        <v>28</v>
      </c>
      <c r="F25" s="60" t="s">
        <v>32</v>
      </c>
    </row>
    <row r="26" spans="2:6" ht="18.75" customHeight="1">
      <c r="B26" s="133" t="s">
        <v>37</v>
      </c>
      <c r="C26" s="134"/>
      <c r="D26" s="57" t="s">
        <v>27</v>
      </c>
      <c r="E26" s="58" t="s">
        <v>28</v>
      </c>
      <c r="F26" s="59" t="s">
        <v>29</v>
      </c>
    </row>
    <row r="27" spans="2:6" ht="18.75" customHeight="1">
      <c r="B27" s="133" t="s">
        <v>38</v>
      </c>
      <c r="C27" s="134"/>
      <c r="D27" s="57" t="s">
        <v>27</v>
      </c>
      <c r="E27" s="58" t="s">
        <v>28</v>
      </c>
      <c r="F27" s="59" t="s">
        <v>29</v>
      </c>
    </row>
    <row r="28" spans="2:6" ht="18.75" customHeight="1">
      <c r="B28" s="135" t="s">
        <v>39</v>
      </c>
      <c r="C28" s="136"/>
      <c r="D28" s="57" t="s">
        <v>27</v>
      </c>
      <c r="E28" s="61" t="s">
        <v>28</v>
      </c>
      <c r="F28" s="62" t="s">
        <v>29</v>
      </c>
    </row>
    <row r="29" spans="2:6" ht="24" customHeight="1">
      <c r="B29" s="137"/>
      <c r="C29" s="138" t="s">
        <v>40</v>
      </c>
      <c r="D29" s="63"/>
      <c r="E29" s="63"/>
      <c r="F29" s="64"/>
    </row>
    <row r="30" spans="2:6" ht="19.5" customHeight="1">
      <c r="B30" s="131" t="s">
        <v>41</v>
      </c>
      <c r="C30" s="139"/>
      <c r="D30" s="54" t="s">
        <v>27</v>
      </c>
      <c r="E30" s="55" t="s">
        <v>28</v>
      </c>
      <c r="F30" s="56" t="s">
        <v>29</v>
      </c>
    </row>
    <row r="31" spans="2:6" ht="19.5" customHeight="1">
      <c r="B31" s="171" t="s">
        <v>42</v>
      </c>
      <c r="C31" s="172"/>
      <c r="D31" s="57" t="s">
        <v>27</v>
      </c>
      <c r="E31" s="58" t="s">
        <v>28</v>
      </c>
      <c r="F31" s="59" t="s">
        <v>29</v>
      </c>
    </row>
    <row r="32" spans="2:6" ht="19.5" customHeight="1">
      <c r="B32" s="133" t="s">
        <v>43</v>
      </c>
      <c r="C32" s="140"/>
      <c r="D32" s="57" t="s">
        <v>27</v>
      </c>
      <c r="E32" s="58" t="s">
        <v>28</v>
      </c>
      <c r="F32" s="59" t="s">
        <v>29</v>
      </c>
    </row>
    <row r="33" spans="2:6" ht="19.5" customHeight="1">
      <c r="B33" s="133" t="s">
        <v>44</v>
      </c>
      <c r="C33" s="140"/>
      <c r="D33" s="57" t="s">
        <v>27</v>
      </c>
      <c r="E33" s="58" t="s">
        <v>28</v>
      </c>
      <c r="F33" s="59" t="s">
        <v>29</v>
      </c>
    </row>
    <row r="34" spans="2:6" ht="19.5" customHeight="1">
      <c r="B34" s="171" t="s">
        <v>45</v>
      </c>
      <c r="C34" s="172"/>
      <c r="D34" s="57" t="s">
        <v>27</v>
      </c>
      <c r="E34" s="58" t="s">
        <v>28</v>
      </c>
      <c r="F34" s="59" t="s">
        <v>29</v>
      </c>
    </row>
    <row r="35" spans="2:6" ht="19.5" customHeight="1">
      <c r="B35" s="182" t="s">
        <v>46</v>
      </c>
      <c r="C35" s="183"/>
      <c r="D35" s="65" t="s">
        <v>27</v>
      </c>
      <c r="E35" s="61" t="s">
        <v>28</v>
      </c>
      <c r="F35" s="62" t="s">
        <v>29</v>
      </c>
    </row>
    <row r="36" spans="2:6" ht="23.25" customHeight="1">
      <c r="B36" s="137"/>
      <c r="C36" s="138" t="s">
        <v>47</v>
      </c>
      <c r="D36" s="66"/>
      <c r="E36" s="66"/>
      <c r="F36" s="67"/>
    </row>
    <row r="37" spans="2:6" ht="19.5" customHeight="1">
      <c r="B37" s="180" t="s">
        <v>48</v>
      </c>
      <c r="C37" s="181"/>
      <c r="D37" s="54" t="s">
        <v>27</v>
      </c>
      <c r="E37" s="55" t="s">
        <v>49</v>
      </c>
      <c r="F37" s="56" t="s">
        <v>29</v>
      </c>
    </row>
    <row r="38" spans="2:6" ht="19.5" customHeight="1">
      <c r="B38" s="141" t="s">
        <v>50</v>
      </c>
      <c r="C38" s="140"/>
      <c r="D38" s="57" t="s">
        <v>27</v>
      </c>
      <c r="E38" s="58" t="s">
        <v>28</v>
      </c>
      <c r="F38" s="59" t="s">
        <v>29</v>
      </c>
    </row>
    <row r="39" spans="2:6" ht="19.5" customHeight="1">
      <c r="B39" s="171" t="s">
        <v>51</v>
      </c>
      <c r="C39" s="172"/>
      <c r="D39" s="57" t="s">
        <v>27</v>
      </c>
      <c r="E39" s="58" t="s">
        <v>28</v>
      </c>
      <c r="F39" s="59" t="s">
        <v>29</v>
      </c>
    </row>
    <row r="40" spans="2:6" ht="19.5" customHeight="1">
      <c r="B40" s="135" t="s">
        <v>52</v>
      </c>
      <c r="C40" s="142"/>
      <c r="D40" s="65" t="s">
        <v>27</v>
      </c>
      <c r="E40" s="61" t="s">
        <v>28</v>
      </c>
      <c r="F40" s="62" t="s">
        <v>29</v>
      </c>
    </row>
    <row r="41" spans="2:6" ht="23.25" customHeight="1">
      <c r="B41" s="137"/>
      <c r="C41" s="138" t="s">
        <v>53</v>
      </c>
      <c r="D41" s="68"/>
      <c r="E41" s="68"/>
      <c r="F41" s="69"/>
    </row>
    <row r="42" spans="2:6" ht="19.5" customHeight="1">
      <c r="B42" s="180" t="s">
        <v>54</v>
      </c>
      <c r="C42" s="181"/>
      <c r="D42" s="57" t="s">
        <v>27</v>
      </c>
      <c r="E42" s="55" t="s">
        <v>49</v>
      </c>
      <c r="F42" s="70" t="s">
        <v>32</v>
      </c>
    </row>
    <row r="43" spans="2:6" ht="19.5" customHeight="1">
      <c r="B43" s="171" t="s">
        <v>55</v>
      </c>
      <c r="C43" s="172"/>
      <c r="D43" s="57" t="s">
        <v>27</v>
      </c>
      <c r="E43" s="58" t="s">
        <v>49</v>
      </c>
      <c r="F43" s="71" t="s">
        <v>32</v>
      </c>
    </row>
    <row r="44" spans="2:6" ht="19.5" customHeight="1">
      <c r="B44" s="171" t="s">
        <v>56</v>
      </c>
      <c r="C44" s="172"/>
      <c r="D44" s="57" t="s">
        <v>27</v>
      </c>
      <c r="E44" s="58" t="s">
        <v>49</v>
      </c>
      <c r="F44" s="71" t="s">
        <v>57</v>
      </c>
    </row>
    <row r="45" spans="2:6" ht="19.5" customHeight="1">
      <c r="B45" s="171" t="s">
        <v>58</v>
      </c>
      <c r="C45" s="172"/>
      <c r="D45" s="57" t="s">
        <v>27</v>
      </c>
      <c r="E45" s="58" t="s">
        <v>49</v>
      </c>
      <c r="F45" s="71" t="s">
        <v>32</v>
      </c>
    </row>
    <row r="46" spans="2:6" ht="19.5" customHeight="1">
      <c r="B46" s="133" t="s">
        <v>59</v>
      </c>
      <c r="C46" s="140"/>
      <c r="D46" s="57" t="s">
        <v>27</v>
      </c>
      <c r="E46" s="58" t="s">
        <v>49</v>
      </c>
      <c r="F46" s="71" t="s">
        <v>32</v>
      </c>
    </row>
    <row r="47" spans="2:6" ht="21" customHeight="1">
      <c r="B47" s="133" t="s">
        <v>60</v>
      </c>
      <c r="C47" s="140"/>
      <c r="D47" s="57" t="s">
        <v>27</v>
      </c>
      <c r="E47" s="58" t="s">
        <v>49</v>
      </c>
      <c r="F47" s="71" t="s">
        <v>32</v>
      </c>
    </row>
    <row r="48" spans="2:6" ht="19.5" customHeight="1">
      <c r="B48" s="171" t="s">
        <v>61</v>
      </c>
      <c r="C48" s="172"/>
      <c r="D48" s="57" t="s">
        <v>27</v>
      </c>
      <c r="E48" s="58" t="s">
        <v>28</v>
      </c>
      <c r="F48" s="71" t="s">
        <v>32</v>
      </c>
    </row>
    <row r="49" spans="2:6" ht="19.5" customHeight="1">
      <c r="B49" s="171" t="s">
        <v>62</v>
      </c>
      <c r="C49" s="172"/>
      <c r="D49" s="57" t="s">
        <v>27</v>
      </c>
      <c r="E49" s="58" t="s">
        <v>49</v>
      </c>
      <c r="F49" s="71" t="s">
        <v>29</v>
      </c>
    </row>
    <row r="50" spans="2:6" ht="19.5" customHeight="1">
      <c r="B50" s="171" t="s">
        <v>63</v>
      </c>
      <c r="C50" s="172"/>
      <c r="D50" s="57" t="s">
        <v>27</v>
      </c>
      <c r="E50" s="58" t="s">
        <v>49</v>
      </c>
      <c r="F50" s="71" t="s">
        <v>64</v>
      </c>
    </row>
    <row r="51" spans="2:6" ht="19.5" customHeight="1">
      <c r="B51" s="171" t="s">
        <v>65</v>
      </c>
      <c r="C51" s="172"/>
      <c r="D51" s="57" t="s">
        <v>27</v>
      </c>
      <c r="E51" s="58" t="s">
        <v>49</v>
      </c>
      <c r="F51" s="71" t="s">
        <v>66</v>
      </c>
    </row>
    <row r="56" spans="2:6" hidden="1">
      <c r="B56" s="6" t="s">
        <v>27</v>
      </c>
    </row>
    <row r="57" spans="2:6" hidden="1">
      <c r="B57" s="7" t="s">
        <v>67</v>
      </c>
    </row>
    <row r="58" spans="2:6" hidden="1">
      <c r="B58" s="7" t="s">
        <v>68</v>
      </c>
    </row>
    <row r="59" spans="2:6" hidden="1"/>
    <row r="60" spans="2:6" hidden="1">
      <c r="B60" t="s">
        <v>28</v>
      </c>
    </row>
    <row r="61" spans="2:6" hidden="1">
      <c r="B61" t="s">
        <v>49</v>
      </c>
    </row>
  </sheetData>
  <mergeCells count="23">
    <mergeCell ref="B6:F6"/>
    <mergeCell ref="B7:F14"/>
    <mergeCell ref="B16:F16"/>
    <mergeCell ref="C2:E4"/>
    <mergeCell ref="F2:F4"/>
    <mergeCell ref="B2:B4"/>
    <mergeCell ref="F17:F18"/>
    <mergeCell ref="E17:E18"/>
    <mergeCell ref="D17:D18"/>
    <mergeCell ref="B15:F15"/>
    <mergeCell ref="B42:C42"/>
    <mergeCell ref="B39:C39"/>
    <mergeCell ref="B37:C37"/>
    <mergeCell ref="B31:C31"/>
    <mergeCell ref="B34:C34"/>
    <mergeCell ref="B35:C35"/>
    <mergeCell ref="B50:C50"/>
    <mergeCell ref="B51:C51"/>
    <mergeCell ref="B43:C43"/>
    <mergeCell ref="B44:C44"/>
    <mergeCell ref="B45:C45"/>
    <mergeCell ref="B48:C48"/>
    <mergeCell ref="B49:C49"/>
  </mergeCells>
  <phoneticPr fontId="1" type="noConversion"/>
  <dataValidations count="2">
    <dataValidation type="list" allowBlank="1" showInputMessage="1" showErrorMessage="1" sqref="D30:D35 D19:D28 D37:D40 D42:D51" xr:uid="{00000000-0002-0000-0100-000000000000}">
      <formula1>$B$56:$B$58</formula1>
    </dataValidation>
    <dataValidation type="list" allowBlank="1" showInputMessage="1" showErrorMessage="1" sqref="E30:E35 E19:E28 E37:E40 E42:E51" xr:uid="{00000000-0002-0000-0100-000001000000}">
      <formula1>$B$60:$B$61</formula1>
    </dataValidation>
  </dataValidations>
  <printOptions horizontalCentered="1"/>
  <pageMargins left="0.7" right="0.7" top="0.75" bottom="0.75" header="0.3" footer="0.3"/>
  <pageSetup scale="38" orientation="portrait" verticalDpi="4294967295"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pageSetUpPr fitToPage="1"/>
  </sheetPr>
  <dimension ref="B1:Q78"/>
  <sheetViews>
    <sheetView showGridLines="0" topLeftCell="A40" zoomScale="90" zoomScaleNormal="90" zoomScalePageLayoutView="70" workbookViewId="0">
      <selection activeCell="B17" sqref="B17:B46"/>
    </sheetView>
  </sheetViews>
  <sheetFormatPr defaultColWidth="11.42578125" defaultRowHeight="13.9"/>
  <cols>
    <col min="1" max="1" width="4.140625" customWidth="1"/>
    <col min="2" max="2" width="41.42578125" customWidth="1"/>
    <col min="3" max="3" width="25.140625" customWidth="1"/>
    <col min="4" max="4" width="14.7109375" customWidth="1"/>
    <col min="5" max="5" width="12.42578125" customWidth="1"/>
    <col min="6" max="6" width="18.28515625" customWidth="1"/>
    <col min="7" max="7" width="24.85546875" customWidth="1"/>
    <col min="8" max="8" width="31.42578125" style="10" customWidth="1"/>
    <col min="9" max="9" width="14.7109375" customWidth="1"/>
    <col min="10" max="10" width="11.85546875" customWidth="1"/>
    <col min="11" max="11" width="14" customWidth="1"/>
    <col min="12" max="12" width="15.28515625" style="4" customWidth="1"/>
    <col min="13" max="13" width="4.85546875" customWidth="1"/>
  </cols>
  <sheetData>
    <row r="1" spans="2:17" ht="13.15">
      <c r="H1"/>
      <c r="L1"/>
    </row>
    <row r="2" spans="2:17" ht="48.75" customHeight="1">
      <c r="B2" s="150"/>
      <c r="C2" s="160" t="s">
        <v>16</v>
      </c>
      <c r="D2" s="161"/>
      <c r="E2" s="161"/>
      <c r="F2" s="161"/>
      <c r="G2" s="161"/>
      <c r="H2" s="161"/>
      <c r="I2" s="161"/>
      <c r="J2" s="162"/>
      <c r="K2" s="231" t="s">
        <v>1</v>
      </c>
      <c r="L2" s="232"/>
    </row>
    <row r="3" spans="2:17" ht="42" customHeight="1">
      <c r="B3" s="150"/>
      <c r="C3" s="163"/>
      <c r="D3" s="164"/>
      <c r="E3" s="164"/>
      <c r="F3" s="164"/>
      <c r="G3" s="164"/>
      <c r="H3" s="164"/>
      <c r="I3" s="164"/>
      <c r="J3" s="165"/>
      <c r="K3" s="233"/>
      <c r="L3" s="234"/>
    </row>
    <row r="4" spans="2:17" ht="36.75" customHeight="1">
      <c r="B4" s="150"/>
      <c r="C4" s="166"/>
      <c r="D4" s="167"/>
      <c r="E4" s="167"/>
      <c r="F4" s="167"/>
      <c r="G4" s="167"/>
      <c r="H4" s="167"/>
      <c r="I4" s="167"/>
      <c r="J4" s="168"/>
      <c r="K4" s="235"/>
      <c r="L4" s="236"/>
    </row>
    <row r="5" spans="2:17" ht="24.75" customHeight="1" thickBot="1">
      <c r="C5" s="12"/>
      <c r="D5" s="13"/>
      <c r="E5" s="13"/>
      <c r="F5" s="13"/>
      <c r="G5" s="13"/>
      <c r="H5"/>
      <c r="L5"/>
    </row>
    <row r="6" spans="2:17" ht="103.5" customHeight="1" thickBot="1">
      <c r="B6" s="222" t="s">
        <v>69</v>
      </c>
      <c r="C6" s="223"/>
      <c r="D6" s="223"/>
      <c r="E6" s="223"/>
      <c r="F6" s="223"/>
      <c r="G6" s="223"/>
      <c r="H6" s="223"/>
      <c r="I6" s="223"/>
      <c r="J6" s="223"/>
      <c r="K6" s="223"/>
      <c r="L6" s="224"/>
      <c r="M6" s="1"/>
      <c r="N6" s="1"/>
      <c r="O6" s="1"/>
      <c r="P6" s="1"/>
      <c r="Q6" s="1"/>
    </row>
    <row r="7" spans="2:17" ht="24.75" customHeight="1">
      <c r="B7" s="228" t="s">
        <v>19</v>
      </c>
      <c r="C7" s="229"/>
      <c r="D7" s="229"/>
      <c r="E7" s="229"/>
      <c r="F7" s="229"/>
      <c r="G7" s="229"/>
      <c r="H7" s="229"/>
      <c r="I7" s="229"/>
      <c r="J7" s="229"/>
      <c r="K7" s="229"/>
      <c r="L7" s="230"/>
    </row>
    <row r="8" spans="2:17" ht="18" customHeight="1">
      <c r="B8" s="119" t="s">
        <v>70</v>
      </c>
      <c r="C8" s="120"/>
      <c r="D8" s="120"/>
      <c r="E8" s="120"/>
      <c r="F8" s="120"/>
      <c r="G8" s="120"/>
      <c r="H8" s="120"/>
      <c r="I8" s="120"/>
      <c r="J8" s="120"/>
      <c r="K8" s="120"/>
      <c r="L8" s="121"/>
    </row>
    <row r="9" spans="2:17" ht="15.6">
      <c r="B9" s="119" t="s">
        <v>71</v>
      </c>
      <c r="C9" s="122"/>
      <c r="D9" s="122"/>
      <c r="E9" s="122"/>
      <c r="F9" s="122"/>
      <c r="G9" s="122"/>
      <c r="H9" s="122"/>
      <c r="I9" s="123"/>
      <c r="J9" s="122"/>
      <c r="K9" s="122"/>
      <c r="L9" s="124"/>
    </row>
    <row r="10" spans="2:17" ht="15.6">
      <c r="B10" s="119" t="s">
        <v>72</v>
      </c>
      <c r="C10" s="122"/>
      <c r="D10" s="122"/>
      <c r="E10" s="122"/>
      <c r="F10" s="122"/>
      <c r="G10" s="122"/>
      <c r="H10" s="122"/>
      <c r="I10" s="122"/>
      <c r="J10" s="122"/>
      <c r="K10" s="122"/>
      <c r="L10" s="124"/>
    </row>
    <row r="11" spans="2:17" ht="15.6">
      <c r="B11" s="119" t="s">
        <v>73</v>
      </c>
      <c r="C11" s="122"/>
      <c r="D11" s="122"/>
      <c r="E11" s="122"/>
      <c r="F11" s="122"/>
      <c r="G11" s="122"/>
      <c r="H11" s="122"/>
      <c r="I11" s="122"/>
      <c r="J11" s="122"/>
      <c r="K11" s="122"/>
      <c r="L11" s="124"/>
    </row>
    <row r="12" spans="2:17" ht="18" customHeight="1">
      <c r="B12" s="225" t="s">
        <v>74</v>
      </c>
      <c r="C12" s="226"/>
      <c r="D12" s="226"/>
      <c r="E12" s="226"/>
      <c r="F12" s="226"/>
      <c r="G12" s="226"/>
      <c r="H12" s="226"/>
      <c r="I12" s="226"/>
      <c r="J12" s="226"/>
      <c r="K12" s="226"/>
      <c r="L12" s="227"/>
    </row>
    <row r="13" spans="2:17" ht="15.6">
      <c r="B13" s="119" t="s">
        <v>75</v>
      </c>
      <c r="C13" s="122"/>
      <c r="D13" s="122"/>
      <c r="E13" s="122"/>
      <c r="F13" s="122"/>
      <c r="G13" s="122"/>
      <c r="H13" s="122"/>
      <c r="I13" s="122"/>
      <c r="J13" s="122"/>
      <c r="K13" s="122"/>
      <c r="L13" s="124"/>
    </row>
    <row r="14" spans="2:17" ht="7.5" customHeight="1" thickBot="1">
      <c r="B14" s="75"/>
      <c r="C14" s="76"/>
      <c r="D14" s="76"/>
      <c r="E14" s="76"/>
      <c r="F14" s="76"/>
      <c r="G14" s="76"/>
      <c r="H14" s="76"/>
      <c r="I14" s="76"/>
      <c r="J14" s="76"/>
      <c r="K14" s="76"/>
      <c r="L14" s="77"/>
    </row>
    <row r="15" spans="2:17" ht="33.75" customHeight="1" thickBot="1">
      <c r="B15" s="219" t="s">
        <v>76</v>
      </c>
      <c r="C15" s="220"/>
      <c r="D15" s="220"/>
      <c r="E15" s="220"/>
      <c r="F15" s="220"/>
      <c r="G15" s="221"/>
      <c r="H15" s="216" t="s">
        <v>77</v>
      </c>
      <c r="I15" s="217"/>
      <c r="J15" s="217"/>
      <c r="K15" s="217"/>
      <c r="L15" s="218"/>
    </row>
    <row r="16" spans="2:17" ht="40.5" customHeight="1" thickBot="1">
      <c r="B16" s="78" t="s">
        <v>78</v>
      </c>
      <c r="C16" s="237" t="s">
        <v>79</v>
      </c>
      <c r="D16" s="237"/>
      <c r="E16" s="237"/>
      <c r="F16" s="237"/>
      <c r="G16" s="237"/>
      <c r="H16" s="79" t="s">
        <v>80</v>
      </c>
      <c r="I16" s="79" t="s">
        <v>81</v>
      </c>
      <c r="J16" s="79" t="s">
        <v>82</v>
      </c>
      <c r="K16" s="79" t="s">
        <v>83</v>
      </c>
      <c r="L16" s="80" t="s">
        <v>84</v>
      </c>
    </row>
    <row r="17" spans="2:12" ht="53.25" customHeight="1" thickBot="1">
      <c r="B17" s="81" t="s">
        <v>25</v>
      </c>
      <c r="C17" s="214" t="str">
        <f>'IDENTIFICACION Y ANALISIS'!B19</f>
        <v>Inadecuada escogencia de la modalidad de contratación</v>
      </c>
      <c r="D17" s="214"/>
      <c r="E17" s="214"/>
      <c r="F17" s="214"/>
      <c r="G17" s="214"/>
      <c r="H17" s="82" t="s">
        <v>85</v>
      </c>
      <c r="I17" s="83">
        <v>2</v>
      </c>
      <c r="J17" s="84">
        <v>3</v>
      </c>
      <c r="K17" s="84">
        <f>I17+J17</f>
        <v>5</v>
      </c>
      <c r="L17" s="85" t="str">
        <f t="shared" ref="L17:L46" si="0">IF(K17&lt;=4,"BAJO",IF(K17=5,"MEDIO",IF(K17=6,"ALTO",IF(K17=7,"ALTO","EXTREMO"))))</f>
        <v>MEDIO</v>
      </c>
    </row>
    <row r="18" spans="2:12" ht="53.25" customHeight="1" thickBot="1">
      <c r="B18" s="86" t="s">
        <v>25</v>
      </c>
      <c r="C18" s="214" t="str">
        <f>'IDENTIFICACION Y ANALISIS'!B20</f>
        <v xml:space="preserve">Requisitos habilitantes inapropiados para el proceso de selección </v>
      </c>
      <c r="D18" s="214"/>
      <c r="E18" s="214"/>
      <c r="F18" s="214"/>
      <c r="G18" s="214"/>
      <c r="H18" s="82" t="s">
        <v>85</v>
      </c>
      <c r="I18" s="83">
        <v>2</v>
      </c>
      <c r="J18" s="84">
        <v>3</v>
      </c>
      <c r="K18" s="84">
        <f t="shared" ref="K18:K46" si="1">+I18+J18</f>
        <v>5</v>
      </c>
      <c r="L18" s="88" t="str">
        <f t="shared" si="0"/>
        <v>MEDIO</v>
      </c>
    </row>
    <row r="19" spans="2:12" ht="53.25" customHeight="1" thickBot="1">
      <c r="B19" s="86" t="s">
        <v>25</v>
      </c>
      <c r="C19" s="214" t="str">
        <f>'IDENTIFICACION Y ANALISIS'!B21</f>
        <v>Inadecuado análisis  económico estimativo del valor del contrato</v>
      </c>
      <c r="D19" s="214"/>
      <c r="E19" s="214"/>
      <c r="F19" s="214"/>
      <c r="G19" s="214"/>
      <c r="H19" s="87" t="s">
        <v>86</v>
      </c>
      <c r="I19" s="83">
        <v>2</v>
      </c>
      <c r="J19" s="84">
        <v>3</v>
      </c>
      <c r="K19" s="84">
        <f t="shared" si="1"/>
        <v>5</v>
      </c>
      <c r="L19" s="88" t="str">
        <f t="shared" si="0"/>
        <v>MEDIO</v>
      </c>
    </row>
    <row r="20" spans="2:12" ht="53.25" customHeight="1" thickBot="1">
      <c r="B20" s="86" t="s">
        <v>25</v>
      </c>
      <c r="C20" s="214" t="str">
        <f>'IDENTIFICACION Y ANALISIS'!B22</f>
        <v xml:space="preserve">Inadecuada  descripción del bien o servicio requerido </v>
      </c>
      <c r="D20" s="214"/>
      <c r="E20" s="214"/>
      <c r="F20" s="214"/>
      <c r="G20" s="214"/>
      <c r="H20" s="87" t="s">
        <v>87</v>
      </c>
      <c r="I20" s="83">
        <v>2</v>
      </c>
      <c r="J20" s="84">
        <v>3</v>
      </c>
      <c r="K20" s="84">
        <f t="shared" si="1"/>
        <v>5</v>
      </c>
      <c r="L20" s="88" t="str">
        <f t="shared" si="0"/>
        <v>MEDIO</v>
      </c>
    </row>
    <row r="21" spans="2:12" ht="53.25" customHeight="1" thickBot="1">
      <c r="B21" s="86" t="s">
        <v>25</v>
      </c>
      <c r="C21" s="214" t="str">
        <f>'IDENTIFICACION Y ANALISIS'!B23</f>
        <v>Inadecuada elaboración de estudios y diseños</v>
      </c>
      <c r="D21" s="214"/>
      <c r="E21" s="214"/>
      <c r="F21" s="214"/>
      <c r="G21" s="214"/>
      <c r="H21" s="82" t="s">
        <v>85</v>
      </c>
      <c r="I21" s="83">
        <v>2</v>
      </c>
      <c r="J21" s="84">
        <v>3</v>
      </c>
      <c r="K21" s="84">
        <f t="shared" si="1"/>
        <v>5</v>
      </c>
      <c r="L21" s="88" t="str">
        <f t="shared" si="0"/>
        <v>MEDIO</v>
      </c>
    </row>
    <row r="22" spans="2:12" ht="53.25" customHeight="1" thickBot="1">
      <c r="B22" s="86" t="s">
        <v>25</v>
      </c>
      <c r="C22" s="214" t="str">
        <f>'IDENTIFICACION Y ANALISIS'!B24</f>
        <v>Requisitos habilitantes que impidan la selección objetiva</v>
      </c>
      <c r="D22" s="214"/>
      <c r="E22" s="214"/>
      <c r="F22" s="214"/>
      <c r="G22" s="214"/>
      <c r="H22" s="82" t="s">
        <v>85</v>
      </c>
      <c r="I22" s="83">
        <v>2</v>
      </c>
      <c r="J22" s="84">
        <v>2</v>
      </c>
      <c r="K22" s="84">
        <f t="shared" si="1"/>
        <v>4</v>
      </c>
      <c r="L22" s="88" t="str">
        <f t="shared" si="0"/>
        <v>BAJO</v>
      </c>
    </row>
    <row r="23" spans="2:12" ht="53.25" customHeight="1" thickBot="1">
      <c r="B23" s="86" t="s">
        <v>25</v>
      </c>
      <c r="C23" s="214" t="str">
        <f>'IDENTIFICACION Y ANALISIS'!B25</f>
        <v xml:space="preserve">Falta de profundidad en el estudio de sector no identificandose claramente aspectos de oferta y demanda </v>
      </c>
      <c r="D23" s="214"/>
      <c r="E23" s="214"/>
      <c r="F23" s="214"/>
      <c r="G23" s="214"/>
      <c r="H23" s="87" t="s">
        <v>88</v>
      </c>
      <c r="I23" s="83">
        <v>2</v>
      </c>
      <c r="J23" s="84">
        <v>3</v>
      </c>
      <c r="K23" s="84">
        <f t="shared" si="1"/>
        <v>5</v>
      </c>
      <c r="L23" s="88" t="str">
        <f t="shared" si="0"/>
        <v>MEDIO</v>
      </c>
    </row>
    <row r="24" spans="2:12" ht="53.25" customHeight="1" thickBot="1">
      <c r="B24" s="86" t="s">
        <v>25</v>
      </c>
      <c r="C24" s="214" t="str">
        <f>'IDENTIFICACION Y ANALISIS'!B26</f>
        <v>Ausencia de fundamentación de la justificación y conveniencia de la contratación</v>
      </c>
      <c r="D24" s="214"/>
      <c r="E24" s="214"/>
      <c r="F24" s="214"/>
      <c r="G24" s="214"/>
      <c r="H24" s="87" t="s">
        <v>89</v>
      </c>
      <c r="I24" s="83">
        <v>2</v>
      </c>
      <c r="J24" s="84">
        <v>3</v>
      </c>
      <c r="K24" s="84">
        <f t="shared" si="1"/>
        <v>5</v>
      </c>
      <c r="L24" s="88" t="str">
        <f t="shared" si="0"/>
        <v>MEDIO</v>
      </c>
    </row>
    <row r="25" spans="2:12" ht="53.25" customHeight="1" thickBot="1">
      <c r="B25" s="86" t="s">
        <v>25</v>
      </c>
      <c r="C25" s="214" t="str">
        <f>'IDENTIFICACION Y ANALISIS'!B27</f>
        <v>Inadecuada identificación de las condiciones contractuales</v>
      </c>
      <c r="D25" s="214"/>
      <c r="E25" s="214"/>
      <c r="F25" s="214"/>
      <c r="G25" s="214"/>
      <c r="H25" s="87" t="s">
        <v>89</v>
      </c>
      <c r="I25" s="83">
        <v>2</v>
      </c>
      <c r="J25" s="84">
        <v>3</v>
      </c>
      <c r="K25" s="84">
        <f t="shared" si="1"/>
        <v>5</v>
      </c>
      <c r="L25" s="88" t="str">
        <f t="shared" si="0"/>
        <v>MEDIO</v>
      </c>
    </row>
    <row r="26" spans="2:12" ht="53.25" customHeight="1" thickBot="1">
      <c r="B26" s="86" t="s">
        <v>25</v>
      </c>
      <c r="C26" s="214" t="str">
        <f>'IDENTIFICACION Y ANALISIS'!B28</f>
        <v>Apertura de procesos sin disponibilidad  presupuestal</v>
      </c>
      <c r="D26" s="214"/>
      <c r="E26" s="214"/>
      <c r="F26" s="214"/>
      <c r="G26" s="214"/>
      <c r="H26" s="87" t="s">
        <v>90</v>
      </c>
      <c r="I26" s="83">
        <v>2</v>
      </c>
      <c r="J26" s="84">
        <v>4</v>
      </c>
      <c r="K26" s="84">
        <f t="shared" si="1"/>
        <v>6</v>
      </c>
      <c r="L26" s="88" t="str">
        <f t="shared" si="0"/>
        <v>ALTO</v>
      </c>
    </row>
    <row r="27" spans="2:12" ht="53.25" customHeight="1" thickBot="1">
      <c r="B27" s="86" t="s">
        <v>40</v>
      </c>
      <c r="C27" s="214" t="str">
        <f>'IDENTIFICACION Y ANALISIS'!B30</f>
        <v>Inadecuada evaluación de las ofertas y/o verificación de requisitos habilitantes</v>
      </c>
      <c r="D27" s="214"/>
      <c r="E27" s="214"/>
      <c r="F27" s="214"/>
      <c r="G27" s="214"/>
      <c r="H27" s="87" t="s">
        <v>91</v>
      </c>
      <c r="I27" s="83">
        <v>2</v>
      </c>
      <c r="J27" s="84">
        <v>3</v>
      </c>
      <c r="K27" s="84">
        <f t="shared" si="1"/>
        <v>5</v>
      </c>
      <c r="L27" s="88" t="str">
        <f t="shared" si="0"/>
        <v>MEDIO</v>
      </c>
    </row>
    <row r="28" spans="2:12" ht="53.25" customHeight="1" thickBot="1">
      <c r="B28" s="86" t="s">
        <v>40</v>
      </c>
      <c r="C28" s="214" t="str">
        <f>'IDENTIFICACION Y ANALISIS'!B31</f>
        <v>Falta de claridad en la elaboración de los actos administrativos</v>
      </c>
      <c r="D28" s="214"/>
      <c r="E28" s="214"/>
      <c r="F28" s="214"/>
      <c r="G28" s="214"/>
      <c r="H28" s="87" t="s">
        <v>92</v>
      </c>
      <c r="I28" s="83">
        <v>2</v>
      </c>
      <c r="J28" s="84">
        <v>4</v>
      </c>
      <c r="K28" s="84">
        <f t="shared" si="1"/>
        <v>6</v>
      </c>
      <c r="L28" s="88" t="str">
        <f t="shared" si="0"/>
        <v>ALTO</v>
      </c>
    </row>
    <row r="29" spans="2:12" ht="53.25" customHeight="1" thickBot="1">
      <c r="B29" s="86" t="s">
        <v>40</v>
      </c>
      <c r="C29" s="214" t="str">
        <f>'IDENTIFICACION Y ANALISIS'!B32</f>
        <v>Contestación inoportuna a todas las observaciones formuladas a los documentos de la contratación</v>
      </c>
      <c r="D29" s="214"/>
      <c r="E29" s="214"/>
      <c r="F29" s="214"/>
      <c r="G29" s="214"/>
      <c r="H29" s="87" t="s">
        <v>93</v>
      </c>
      <c r="I29" s="83">
        <v>2</v>
      </c>
      <c r="J29" s="84">
        <v>4</v>
      </c>
      <c r="K29" s="84">
        <f t="shared" si="1"/>
        <v>6</v>
      </c>
      <c r="L29" s="88" t="str">
        <f t="shared" si="0"/>
        <v>ALTO</v>
      </c>
    </row>
    <row r="30" spans="2:12" ht="53.25" customHeight="1" thickBot="1">
      <c r="B30" s="86" t="s">
        <v>40</v>
      </c>
      <c r="C30" s="214" t="str">
        <f>'IDENTIFICACION Y ANALISIS'!B33</f>
        <v>No publicación de la documentación del proceso de selección en el SECOP</v>
      </c>
      <c r="D30" s="214"/>
      <c r="E30" s="214"/>
      <c r="F30" s="214"/>
      <c r="G30" s="214"/>
      <c r="H30" s="87" t="s">
        <v>91</v>
      </c>
      <c r="I30" s="83">
        <v>2</v>
      </c>
      <c r="J30" s="84">
        <v>4</v>
      </c>
      <c r="K30" s="84">
        <f t="shared" si="1"/>
        <v>6</v>
      </c>
      <c r="L30" s="88" t="str">
        <f t="shared" si="0"/>
        <v>ALTO</v>
      </c>
    </row>
    <row r="31" spans="2:12" ht="53.25" customHeight="1" thickBot="1">
      <c r="B31" s="86" t="s">
        <v>40</v>
      </c>
      <c r="C31" s="214" t="str">
        <f>'IDENTIFICACION Y ANALISIS'!B34</f>
        <v>Confabulacion de los proponentes (Colusión)</v>
      </c>
      <c r="D31" s="214"/>
      <c r="E31" s="214"/>
      <c r="F31" s="214"/>
      <c r="G31" s="214"/>
      <c r="H31" s="87" t="s">
        <v>91</v>
      </c>
      <c r="I31" s="83">
        <v>2</v>
      </c>
      <c r="J31" s="84">
        <v>3</v>
      </c>
      <c r="K31" s="84">
        <f t="shared" si="1"/>
        <v>5</v>
      </c>
      <c r="L31" s="88" t="str">
        <f t="shared" si="0"/>
        <v>MEDIO</v>
      </c>
    </row>
    <row r="32" spans="2:12" ht="53.25" customHeight="1" thickBot="1">
      <c r="B32" s="86" t="s">
        <v>40</v>
      </c>
      <c r="C32" s="214" t="str">
        <f>'IDENTIFICACION Y ANALISIS'!B35</f>
        <v>Selección de ofertas con precios  artificialmente bajos.</v>
      </c>
      <c r="D32" s="214"/>
      <c r="E32" s="214"/>
      <c r="F32" s="214"/>
      <c r="G32" s="214"/>
      <c r="H32" s="87" t="s">
        <v>92</v>
      </c>
      <c r="I32" s="83">
        <v>2</v>
      </c>
      <c r="J32" s="84">
        <v>4</v>
      </c>
      <c r="K32" s="84">
        <f t="shared" si="1"/>
        <v>6</v>
      </c>
      <c r="L32" s="88" t="str">
        <f t="shared" si="0"/>
        <v>ALTO</v>
      </c>
    </row>
    <row r="33" spans="2:12" ht="53.25" customHeight="1" thickBot="1">
      <c r="B33" s="86" t="s">
        <v>47</v>
      </c>
      <c r="C33" s="214" t="str">
        <f>'IDENTIFICACION Y ANALISIS'!B37</f>
        <v xml:space="preserve">Riesgo de que no se firme el contrato. </v>
      </c>
      <c r="D33" s="214"/>
      <c r="E33" s="214"/>
      <c r="F33" s="214"/>
      <c r="G33" s="214"/>
      <c r="H33" s="87" t="s">
        <v>94</v>
      </c>
      <c r="I33" s="83">
        <v>2</v>
      </c>
      <c r="J33" s="84">
        <v>4</v>
      </c>
      <c r="K33" s="84">
        <f t="shared" si="1"/>
        <v>6</v>
      </c>
      <c r="L33" s="88" t="str">
        <f t="shared" si="0"/>
        <v>ALTO</v>
      </c>
    </row>
    <row r="34" spans="2:12" ht="53.25" customHeight="1" thickBot="1">
      <c r="B34" s="125" t="s">
        <v>47</v>
      </c>
      <c r="C34" s="214" t="str">
        <f>'IDENTIFICACION Y ANALISIS'!B38</f>
        <v>Falta de constitución o constitución tardía de la garantía única. Aceptación de garantías que no se ajustan a lo contemplado en el contrato</v>
      </c>
      <c r="D34" s="214"/>
      <c r="E34" s="214"/>
      <c r="F34" s="214"/>
      <c r="G34" s="214"/>
      <c r="H34" s="87" t="s">
        <v>95</v>
      </c>
      <c r="I34" s="127">
        <v>2</v>
      </c>
      <c r="J34" s="128">
        <v>3</v>
      </c>
      <c r="K34" s="84">
        <f t="shared" si="1"/>
        <v>5</v>
      </c>
      <c r="L34" s="88" t="str">
        <f t="shared" si="0"/>
        <v>MEDIO</v>
      </c>
    </row>
    <row r="35" spans="2:12" ht="53.25" customHeight="1" thickBot="1">
      <c r="B35" s="125" t="s">
        <v>47</v>
      </c>
      <c r="C35" s="214" t="str">
        <f>'IDENTIFICACION Y ANALISIS'!B39</f>
        <v>Falta de solicitud o solicitud tardía del registro  presupuestal</v>
      </c>
      <c r="D35" s="214"/>
      <c r="E35" s="214"/>
      <c r="F35" s="214"/>
      <c r="G35" s="214"/>
      <c r="H35" s="87" t="s">
        <v>94</v>
      </c>
      <c r="I35" s="127">
        <v>2</v>
      </c>
      <c r="J35" s="128">
        <v>4</v>
      </c>
      <c r="K35" s="84">
        <f t="shared" si="1"/>
        <v>6</v>
      </c>
      <c r="L35" s="88" t="str">
        <f t="shared" si="0"/>
        <v>ALTO</v>
      </c>
    </row>
    <row r="36" spans="2:12" ht="53.25" customHeight="1" thickBot="1">
      <c r="B36" s="125" t="s">
        <v>47</v>
      </c>
      <c r="C36" s="214" t="str">
        <f>'IDENTIFICACION Y ANALISIS'!B40</f>
        <v>Presentación de reclamos de terceros sobre la selección del oferente que retrasen el perfeccionamiento del contrato.</v>
      </c>
      <c r="D36" s="214"/>
      <c r="E36" s="214"/>
      <c r="F36" s="214"/>
      <c r="G36" s="214"/>
      <c r="H36" s="87" t="s">
        <v>96</v>
      </c>
      <c r="I36" s="127">
        <v>2</v>
      </c>
      <c r="J36" s="128">
        <v>2</v>
      </c>
      <c r="K36" s="84">
        <f t="shared" si="1"/>
        <v>4</v>
      </c>
      <c r="L36" s="88" t="str">
        <f t="shared" si="0"/>
        <v>BAJO</v>
      </c>
    </row>
    <row r="37" spans="2:12" ht="53.25" customHeight="1" thickBot="1">
      <c r="B37" s="125" t="s">
        <v>53</v>
      </c>
      <c r="C37" s="214" t="str">
        <f>'IDENTIFICACION Y ANALISIS'!B42</f>
        <v>Fluctuaciones del valor de la moneda</v>
      </c>
      <c r="D37" s="214"/>
      <c r="E37" s="214"/>
      <c r="F37" s="214"/>
      <c r="G37" s="214"/>
      <c r="H37" s="126" t="s">
        <v>97</v>
      </c>
      <c r="I37" s="127">
        <v>2</v>
      </c>
      <c r="J37" s="128">
        <v>3</v>
      </c>
      <c r="K37" s="84">
        <f t="shared" si="1"/>
        <v>5</v>
      </c>
      <c r="L37" s="88" t="str">
        <f t="shared" si="0"/>
        <v>MEDIO</v>
      </c>
    </row>
    <row r="38" spans="2:12" ht="53.25" customHeight="1" thickBot="1">
      <c r="B38" s="125" t="s">
        <v>53</v>
      </c>
      <c r="C38" s="214" t="str">
        <f>'IDENTIFICACION Y ANALISIS'!B43</f>
        <v>Variación de los precios del mercado</v>
      </c>
      <c r="D38" s="214"/>
      <c r="E38" s="214"/>
      <c r="F38" s="214"/>
      <c r="G38" s="214"/>
      <c r="H38" s="87" t="s">
        <v>98</v>
      </c>
      <c r="I38" s="127">
        <v>2</v>
      </c>
      <c r="J38" s="128">
        <v>4</v>
      </c>
      <c r="K38" s="84">
        <f t="shared" si="1"/>
        <v>6</v>
      </c>
      <c r="L38" s="88" t="str">
        <f t="shared" si="0"/>
        <v>ALTO</v>
      </c>
    </row>
    <row r="39" spans="2:12" ht="53.25" customHeight="1" thickBot="1">
      <c r="B39" s="125" t="s">
        <v>53</v>
      </c>
      <c r="C39" s="214" t="str">
        <f>'IDENTIFICACION Y ANALISIS'!B44</f>
        <v>Factores políticos o macroeconómicos.</v>
      </c>
      <c r="D39" s="214"/>
      <c r="E39" s="214"/>
      <c r="F39" s="214"/>
      <c r="G39" s="214"/>
      <c r="H39" s="87" t="s">
        <v>98</v>
      </c>
      <c r="I39" s="127">
        <v>2</v>
      </c>
      <c r="J39" s="128">
        <v>3</v>
      </c>
      <c r="K39" s="84">
        <f t="shared" si="1"/>
        <v>5</v>
      </c>
      <c r="L39" s="88" t="str">
        <f t="shared" si="0"/>
        <v>MEDIO</v>
      </c>
    </row>
    <row r="40" spans="2:12" ht="53.25" customHeight="1" thickBot="1">
      <c r="B40" s="125" t="s">
        <v>53</v>
      </c>
      <c r="C40" s="214" t="str">
        <f>'IDENTIFICACION Y ANALISIS'!B45</f>
        <v>Cancelación de pedidos.</v>
      </c>
      <c r="D40" s="214"/>
      <c r="E40" s="214"/>
      <c r="F40" s="214"/>
      <c r="G40" s="214"/>
      <c r="H40" s="126" t="s">
        <v>99</v>
      </c>
      <c r="I40" s="127">
        <v>2</v>
      </c>
      <c r="J40" s="128">
        <v>3</v>
      </c>
      <c r="K40" s="84">
        <f t="shared" si="1"/>
        <v>5</v>
      </c>
      <c r="L40" s="88" t="str">
        <f t="shared" si="0"/>
        <v>MEDIO</v>
      </c>
    </row>
    <row r="41" spans="2:12" ht="53.25" customHeight="1" thickBot="1">
      <c r="B41" s="125" t="s">
        <v>53</v>
      </c>
      <c r="C41" s="214" t="str">
        <f>'IDENTIFICACION Y ANALISIS'!B46</f>
        <v>Variación en la disponibilidad o en el costo de los insumos necesarios para prestar los servicios.</v>
      </c>
      <c r="D41" s="214"/>
      <c r="E41" s="214"/>
      <c r="F41" s="214"/>
      <c r="G41" s="214"/>
      <c r="H41" s="87" t="s">
        <v>98</v>
      </c>
      <c r="I41" s="127">
        <v>2</v>
      </c>
      <c r="J41" s="128">
        <v>2</v>
      </c>
      <c r="K41" s="84">
        <f t="shared" si="1"/>
        <v>4</v>
      </c>
      <c r="L41" s="88" t="str">
        <f t="shared" si="0"/>
        <v>BAJO</v>
      </c>
    </row>
    <row r="42" spans="2:12" ht="53.25" customHeight="1" thickBot="1">
      <c r="B42" s="125" t="s">
        <v>53</v>
      </c>
      <c r="C42" s="214" t="str">
        <f>'IDENTIFICACION Y ANALISIS'!B47</f>
        <v>Incumplimiento de compromisos adquiridos por el contratista seleccionado con sus subcontratistas, suministradores de bienes y servicios.</v>
      </c>
      <c r="D42" s="214"/>
      <c r="E42" s="214"/>
      <c r="F42" s="214"/>
      <c r="G42" s="214"/>
      <c r="H42" s="126" t="s">
        <v>99</v>
      </c>
      <c r="I42" s="127">
        <v>2</v>
      </c>
      <c r="J42" s="128">
        <v>4</v>
      </c>
      <c r="K42" s="84">
        <f t="shared" si="1"/>
        <v>6</v>
      </c>
      <c r="L42" s="88" t="str">
        <f t="shared" si="0"/>
        <v>ALTO</v>
      </c>
    </row>
    <row r="43" spans="2:12" ht="53.25" customHeight="1" thickBot="1">
      <c r="B43" s="125" t="s">
        <v>53</v>
      </c>
      <c r="C43" s="214" t="str">
        <f>'IDENTIFICACION Y ANALISIS'!B48</f>
        <v>Incumplimiento de la administración en los pagos.</v>
      </c>
      <c r="D43" s="214"/>
      <c r="E43" s="214"/>
      <c r="F43" s="214"/>
      <c r="G43" s="214"/>
      <c r="H43" s="126" t="s">
        <v>100</v>
      </c>
      <c r="I43" s="127">
        <v>2</v>
      </c>
      <c r="J43" s="128">
        <v>2</v>
      </c>
      <c r="K43" s="84">
        <f t="shared" si="1"/>
        <v>4</v>
      </c>
      <c r="L43" s="88" t="str">
        <f t="shared" si="0"/>
        <v>BAJO</v>
      </c>
    </row>
    <row r="44" spans="2:12" ht="53.25" customHeight="1" thickBot="1">
      <c r="B44" s="125" t="s">
        <v>53</v>
      </c>
      <c r="C44" s="214" t="str">
        <f>'IDENTIFICACION Y ANALISIS'!B49</f>
        <v>Defectos en los equipos.</v>
      </c>
      <c r="D44" s="214"/>
      <c r="E44" s="214"/>
      <c r="F44" s="214"/>
      <c r="G44" s="214"/>
      <c r="H44" s="126" t="s">
        <v>99</v>
      </c>
      <c r="I44" s="127">
        <v>2</v>
      </c>
      <c r="J44" s="128">
        <v>3</v>
      </c>
      <c r="K44" s="84">
        <f t="shared" si="1"/>
        <v>5</v>
      </c>
      <c r="L44" s="88" t="str">
        <f t="shared" si="0"/>
        <v>MEDIO</v>
      </c>
    </row>
    <row r="45" spans="2:12" ht="53.25" customHeight="1" thickBot="1">
      <c r="B45" s="125" t="s">
        <v>53</v>
      </c>
      <c r="C45" s="214" t="str">
        <f>'IDENTIFICACION Y ANALISIS'!B50</f>
        <v>Imposición de nuevos tributos</v>
      </c>
      <c r="D45" s="214"/>
      <c r="E45" s="214"/>
      <c r="F45" s="214"/>
      <c r="G45" s="214"/>
      <c r="H45" s="87" t="s">
        <v>98</v>
      </c>
      <c r="I45" s="127">
        <v>2</v>
      </c>
      <c r="J45" s="128">
        <v>3</v>
      </c>
      <c r="K45" s="84">
        <f t="shared" si="1"/>
        <v>5</v>
      </c>
      <c r="L45" s="88" t="str">
        <f t="shared" si="0"/>
        <v>MEDIO</v>
      </c>
    </row>
    <row r="46" spans="2:12" ht="53.25" customHeight="1" thickBot="1">
      <c r="B46" s="89" t="s">
        <v>53</v>
      </c>
      <c r="C46" s="214" t="str">
        <f>'IDENTIFICACION Y ANALISIS'!B51</f>
        <v>Variación de tasas o tarifas</v>
      </c>
      <c r="D46" s="214"/>
      <c r="E46" s="214"/>
      <c r="F46" s="214"/>
      <c r="G46" s="214"/>
      <c r="H46" s="87" t="s">
        <v>98</v>
      </c>
      <c r="I46" s="90">
        <v>2</v>
      </c>
      <c r="J46" s="91">
        <v>3</v>
      </c>
      <c r="K46" s="91">
        <f t="shared" si="1"/>
        <v>5</v>
      </c>
      <c r="L46" s="92" t="str">
        <f t="shared" si="0"/>
        <v>MEDIO</v>
      </c>
    </row>
    <row r="47" spans="2:12" ht="12.75" customHeight="1">
      <c r="B47" s="93"/>
      <c r="C47" s="94"/>
      <c r="D47" s="94"/>
      <c r="E47" s="94"/>
      <c r="F47" s="94"/>
      <c r="G47" s="94"/>
      <c r="H47" s="94"/>
      <c r="I47" s="94"/>
      <c r="J47" s="94"/>
      <c r="K47" s="94"/>
      <c r="L47" s="95"/>
    </row>
    <row r="48" spans="2:12" ht="13.15">
      <c r="B48" s="72"/>
      <c r="C48" s="206"/>
      <c r="D48" s="206"/>
      <c r="E48" s="206"/>
      <c r="F48" s="73"/>
      <c r="G48" s="73"/>
      <c r="H48" s="199"/>
      <c r="I48" s="199"/>
      <c r="J48" s="73"/>
      <c r="K48" s="73"/>
      <c r="L48" s="74"/>
    </row>
    <row r="49" spans="2:14" ht="19.5" customHeight="1">
      <c r="B49" s="213" t="s">
        <v>101</v>
      </c>
      <c r="C49" s="197" t="s">
        <v>102</v>
      </c>
      <c r="D49" s="197"/>
      <c r="E49" s="96" t="s">
        <v>103</v>
      </c>
      <c r="F49" s="73"/>
      <c r="G49" s="215" t="s">
        <v>82</v>
      </c>
      <c r="H49" s="97" t="s">
        <v>104</v>
      </c>
      <c r="I49" s="97" t="s">
        <v>103</v>
      </c>
      <c r="J49" s="73"/>
      <c r="K49" s="73"/>
      <c r="L49" s="74"/>
    </row>
    <row r="50" spans="2:14" ht="21" customHeight="1">
      <c r="B50" s="213"/>
      <c r="C50" s="196" t="s">
        <v>105</v>
      </c>
      <c r="D50" s="196"/>
      <c r="E50" s="98">
        <v>1</v>
      </c>
      <c r="F50" s="73"/>
      <c r="G50" s="215"/>
      <c r="H50" s="98" t="s">
        <v>106</v>
      </c>
      <c r="I50" s="99">
        <v>1</v>
      </c>
      <c r="J50" s="73"/>
      <c r="K50" s="73"/>
      <c r="L50" s="74"/>
    </row>
    <row r="51" spans="2:14" ht="15.75" customHeight="1">
      <c r="B51" s="213"/>
      <c r="C51" s="196" t="s">
        <v>107</v>
      </c>
      <c r="D51" s="196"/>
      <c r="E51" s="98">
        <v>2</v>
      </c>
      <c r="F51" s="73"/>
      <c r="G51" s="215"/>
      <c r="H51" s="98" t="s">
        <v>108</v>
      </c>
      <c r="I51" s="99">
        <v>2</v>
      </c>
      <c r="J51" s="73"/>
      <c r="K51" s="73"/>
      <c r="L51" s="74"/>
      <c r="N51" s="5"/>
    </row>
    <row r="52" spans="2:14" ht="24.75" customHeight="1">
      <c r="B52" s="213"/>
      <c r="C52" s="196" t="s">
        <v>109</v>
      </c>
      <c r="D52" s="196"/>
      <c r="E52" s="98">
        <v>3</v>
      </c>
      <c r="F52" s="73"/>
      <c r="G52" s="215"/>
      <c r="H52" s="98" t="s">
        <v>110</v>
      </c>
      <c r="I52" s="99">
        <v>3</v>
      </c>
      <c r="J52" s="73"/>
      <c r="K52" s="73"/>
      <c r="L52" s="74"/>
    </row>
    <row r="53" spans="2:14" ht="18" customHeight="1">
      <c r="B53" s="213"/>
      <c r="C53" s="196" t="s">
        <v>111</v>
      </c>
      <c r="D53" s="196"/>
      <c r="E53" s="98">
        <v>4</v>
      </c>
      <c r="F53" s="73"/>
      <c r="G53" s="215"/>
      <c r="H53" s="98" t="s">
        <v>112</v>
      </c>
      <c r="I53" s="99">
        <v>4</v>
      </c>
      <c r="J53" s="73"/>
      <c r="K53" s="73"/>
      <c r="L53" s="74"/>
    </row>
    <row r="54" spans="2:14" ht="29.25" customHeight="1">
      <c r="B54" s="213"/>
      <c r="C54" s="196" t="s">
        <v>113</v>
      </c>
      <c r="D54" s="196"/>
      <c r="E54" s="98">
        <v>5</v>
      </c>
      <c r="F54" s="73"/>
      <c r="G54" s="215"/>
      <c r="H54" s="98" t="s">
        <v>114</v>
      </c>
      <c r="I54" s="99">
        <v>5</v>
      </c>
      <c r="J54" s="73"/>
      <c r="K54" s="73"/>
      <c r="L54" s="74"/>
    </row>
    <row r="55" spans="2:14" ht="16.5" customHeight="1">
      <c r="B55" s="100"/>
      <c r="C55" s="101"/>
      <c r="D55" s="101"/>
      <c r="E55" s="101"/>
      <c r="F55" s="73"/>
      <c r="G55" s="101"/>
      <c r="H55" s="101"/>
      <c r="I55" s="101"/>
      <c r="J55" s="101"/>
      <c r="K55" s="101"/>
      <c r="L55" s="74"/>
    </row>
    <row r="56" spans="2:14" ht="16.5" customHeight="1">
      <c r="B56" s="100"/>
      <c r="C56" s="199" t="s">
        <v>115</v>
      </c>
      <c r="D56" s="199"/>
      <c r="E56" s="199"/>
      <c r="F56" s="199"/>
      <c r="G56" s="199"/>
      <c r="H56" s="202"/>
      <c r="I56" s="202"/>
      <c r="J56" s="202"/>
      <c r="K56" s="202"/>
      <c r="L56" s="74"/>
    </row>
    <row r="57" spans="2:14" ht="69.75" customHeight="1">
      <c r="B57" s="100"/>
      <c r="C57" s="196" t="s">
        <v>116</v>
      </c>
      <c r="D57" s="196"/>
      <c r="E57" s="196"/>
      <c r="F57" s="98" t="s">
        <v>117</v>
      </c>
      <c r="G57" s="98" t="s">
        <v>118</v>
      </c>
      <c r="H57" s="98" t="s">
        <v>119</v>
      </c>
      <c r="I57" s="196" t="s">
        <v>120</v>
      </c>
      <c r="J57" s="196"/>
      <c r="K57" s="196" t="s">
        <v>121</v>
      </c>
      <c r="L57" s="205"/>
    </row>
    <row r="58" spans="2:14" ht="69.75" customHeight="1">
      <c r="B58" s="100"/>
      <c r="C58" s="196" t="s">
        <v>122</v>
      </c>
      <c r="D58" s="196"/>
      <c r="E58" s="196"/>
      <c r="F58" s="98" t="s">
        <v>123</v>
      </c>
      <c r="G58" s="98" t="s">
        <v>124</v>
      </c>
      <c r="H58" s="98" t="s">
        <v>125</v>
      </c>
      <c r="I58" s="196" t="s">
        <v>126</v>
      </c>
      <c r="J58" s="196"/>
      <c r="K58" s="196" t="s">
        <v>127</v>
      </c>
      <c r="L58" s="205"/>
    </row>
    <row r="59" spans="2:14" ht="13.15">
      <c r="B59" s="72"/>
      <c r="C59" s="197" t="s">
        <v>128</v>
      </c>
      <c r="D59" s="197"/>
      <c r="E59" s="197" t="s">
        <v>103</v>
      </c>
      <c r="F59" s="102" t="s">
        <v>106</v>
      </c>
      <c r="G59" s="102" t="s">
        <v>108</v>
      </c>
      <c r="H59" s="103" t="s">
        <v>110</v>
      </c>
      <c r="I59" s="208" t="s">
        <v>112</v>
      </c>
      <c r="J59" s="208"/>
      <c r="K59" s="197" t="s">
        <v>114</v>
      </c>
      <c r="L59" s="203"/>
    </row>
    <row r="60" spans="2:14" ht="13.15">
      <c r="B60" s="72"/>
      <c r="C60" s="197"/>
      <c r="D60" s="197"/>
      <c r="E60" s="197"/>
      <c r="F60" s="104">
        <v>1</v>
      </c>
      <c r="G60" s="104">
        <v>2</v>
      </c>
      <c r="H60" s="104">
        <v>3</v>
      </c>
      <c r="I60" s="198">
        <v>4</v>
      </c>
      <c r="J60" s="198"/>
      <c r="K60" s="198">
        <v>5</v>
      </c>
      <c r="L60" s="204"/>
    </row>
    <row r="61" spans="2:14" ht="19.5" customHeight="1">
      <c r="B61" s="72"/>
      <c r="C61" s="196" t="s">
        <v>105</v>
      </c>
      <c r="D61" s="196"/>
      <c r="E61" s="105">
        <v>1</v>
      </c>
      <c r="F61" s="106">
        <v>2</v>
      </c>
      <c r="G61" s="106">
        <v>3</v>
      </c>
      <c r="H61" s="106">
        <v>4</v>
      </c>
      <c r="I61" s="200">
        <v>5</v>
      </c>
      <c r="J61" s="200"/>
      <c r="K61" s="201">
        <v>6</v>
      </c>
      <c r="L61" s="209"/>
    </row>
    <row r="62" spans="2:14" ht="21.75" customHeight="1">
      <c r="B62" s="72"/>
      <c r="C62" s="196" t="s">
        <v>107</v>
      </c>
      <c r="D62" s="196"/>
      <c r="E62" s="105">
        <v>2</v>
      </c>
      <c r="F62" s="106">
        <v>3</v>
      </c>
      <c r="G62" s="106">
        <v>4</v>
      </c>
      <c r="H62" s="107">
        <v>5</v>
      </c>
      <c r="I62" s="201">
        <v>6</v>
      </c>
      <c r="J62" s="201"/>
      <c r="K62" s="210">
        <v>7</v>
      </c>
      <c r="L62" s="211"/>
    </row>
    <row r="63" spans="2:14" ht="26.25" customHeight="1">
      <c r="B63" s="72"/>
      <c r="C63" s="196" t="s">
        <v>109</v>
      </c>
      <c r="D63" s="196"/>
      <c r="E63" s="105">
        <v>3</v>
      </c>
      <c r="F63" s="106">
        <v>4</v>
      </c>
      <c r="G63" s="107">
        <v>5</v>
      </c>
      <c r="H63" s="108">
        <v>6</v>
      </c>
      <c r="I63" s="201">
        <v>7</v>
      </c>
      <c r="J63" s="201"/>
      <c r="K63" s="207">
        <v>8</v>
      </c>
      <c r="L63" s="212"/>
    </row>
    <row r="64" spans="2:14" ht="21" customHeight="1">
      <c r="B64" s="72"/>
      <c r="C64" s="196" t="s">
        <v>111</v>
      </c>
      <c r="D64" s="196"/>
      <c r="E64" s="105">
        <v>4</v>
      </c>
      <c r="F64" s="107">
        <v>5</v>
      </c>
      <c r="G64" s="108">
        <v>6</v>
      </c>
      <c r="H64" s="108">
        <v>7</v>
      </c>
      <c r="I64" s="207">
        <v>8</v>
      </c>
      <c r="J64" s="207"/>
      <c r="K64" s="207">
        <v>9</v>
      </c>
      <c r="L64" s="212"/>
    </row>
    <row r="65" spans="2:12" ht="27" customHeight="1">
      <c r="B65" s="72"/>
      <c r="C65" s="196" t="s">
        <v>113</v>
      </c>
      <c r="D65" s="196"/>
      <c r="E65" s="105">
        <v>5</v>
      </c>
      <c r="F65" s="108">
        <v>6</v>
      </c>
      <c r="G65" s="108">
        <v>7</v>
      </c>
      <c r="H65" s="109">
        <v>8</v>
      </c>
      <c r="I65" s="207">
        <v>9</v>
      </c>
      <c r="J65" s="207"/>
      <c r="K65" s="207">
        <v>10</v>
      </c>
      <c r="L65" s="212"/>
    </row>
    <row r="66" spans="2:12" ht="13.15">
      <c r="B66" s="72"/>
      <c r="C66" s="73"/>
      <c r="D66" s="73"/>
      <c r="E66" s="73"/>
      <c r="F66" s="73"/>
      <c r="G66" s="73"/>
      <c r="H66" s="73"/>
      <c r="I66" s="73"/>
      <c r="J66" s="73"/>
      <c r="K66" s="73"/>
      <c r="L66" s="74"/>
    </row>
    <row r="67" spans="2:12" ht="19.5" customHeight="1">
      <c r="B67" s="72"/>
      <c r="C67" s="73"/>
      <c r="D67" s="73"/>
      <c r="E67" s="73"/>
      <c r="F67" s="73"/>
      <c r="G67" s="199" t="s">
        <v>129</v>
      </c>
      <c r="H67" s="199"/>
      <c r="I67" s="73"/>
      <c r="J67" s="73"/>
      <c r="K67" s="73"/>
      <c r="L67" s="74"/>
    </row>
    <row r="68" spans="2:12" ht="18" customHeight="1">
      <c r="B68" s="72"/>
      <c r="C68" s="73"/>
      <c r="D68" s="73"/>
      <c r="E68" s="73"/>
      <c r="F68" s="73"/>
      <c r="G68" s="102" t="s">
        <v>115</v>
      </c>
      <c r="H68" s="110" t="s">
        <v>128</v>
      </c>
      <c r="I68" s="73"/>
      <c r="J68" s="73"/>
      <c r="K68" s="73"/>
      <c r="L68" s="74"/>
    </row>
    <row r="69" spans="2:12" ht="18" customHeight="1">
      <c r="B69" s="72"/>
      <c r="C69" s="73"/>
      <c r="D69" s="73"/>
      <c r="E69" s="73"/>
      <c r="F69" s="73"/>
      <c r="G69" s="109" t="s">
        <v>130</v>
      </c>
      <c r="H69" s="111" t="s">
        <v>131</v>
      </c>
      <c r="I69" s="73"/>
      <c r="J69" s="73"/>
      <c r="K69" s="73"/>
      <c r="L69" s="74"/>
    </row>
    <row r="70" spans="2:12" ht="18" customHeight="1">
      <c r="B70" s="72"/>
      <c r="C70" s="73"/>
      <c r="D70" s="73"/>
      <c r="E70" s="73"/>
      <c r="F70" s="73"/>
      <c r="G70" s="108" t="s">
        <v>132</v>
      </c>
      <c r="H70" s="111" t="s">
        <v>133</v>
      </c>
      <c r="I70" s="73"/>
      <c r="J70" s="73"/>
      <c r="K70" s="73"/>
      <c r="L70" s="74"/>
    </row>
    <row r="71" spans="2:12" ht="18" customHeight="1">
      <c r="B71" s="72"/>
      <c r="C71" s="73"/>
      <c r="D71" s="73"/>
      <c r="E71" s="73"/>
      <c r="F71" s="73"/>
      <c r="G71" s="107">
        <v>5</v>
      </c>
      <c r="H71" s="111" t="s">
        <v>134</v>
      </c>
      <c r="I71" s="73"/>
      <c r="J71" s="73"/>
      <c r="K71" s="73"/>
      <c r="L71" s="74"/>
    </row>
    <row r="72" spans="2:12" ht="18" customHeight="1">
      <c r="B72" s="72"/>
      <c r="C72" s="73"/>
      <c r="D72" s="73"/>
      <c r="E72" s="73"/>
      <c r="F72" s="73"/>
      <c r="G72" s="106" t="s">
        <v>135</v>
      </c>
      <c r="H72" s="111" t="s">
        <v>136</v>
      </c>
      <c r="I72" s="73"/>
      <c r="J72" s="73"/>
      <c r="K72" s="73"/>
      <c r="L72" s="74"/>
    </row>
    <row r="73" spans="2:12" thickBot="1">
      <c r="B73" s="75"/>
      <c r="C73" s="76"/>
      <c r="D73" s="76"/>
      <c r="E73" s="76"/>
      <c r="F73" s="76"/>
      <c r="G73" s="76"/>
      <c r="H73" s="76"/>
      <c r="I73" s="76"/>
      <c r="J73" s="76"/>
      <c r="K73" s="76"/>
      <c r="L73" s="77"/>
    </row>
    <row r="77" spans="2:12" hidden="1">
      <c r="B77" s="7" t="s">
        <v>77</v>
      </c>
    </row>
    <row r="78" spans="2:12" hidden="1">
      <c r="B78" s="7" t="s">
        <v>137</v>
      </c>
    </row>
  </sheetData>
  <mergeCells count="78">
    <mergeCell ref="C44:G44"/>
    <mergeCell ref="C46:G46"/>
    <mergeCell ref="C30:G30"/>
    <mergeCell ref="C24:G24"/>
    <mergeCell ref="C25:G25"/>
    <mergeCell ref="C29:G29"/>
    <mergeCell ref="C34:G34"/>
    <mergeCell ref="C35:G35"/>
    <mergeCell ref="C36:G36"/>
    <mergeCell ref="C37:G37"/>
    <mergeCell ref="C38:G38"/>
    <mergeCell ref="C39:G39"/>
    <mergeCell ref="C45:G45"/>
    <mergeCell ref="C40:G40"/>
    <mergeCell ref="C41:G41"/>
    <mergeCell ref="C42:G42"/>
    <mergeCell ref="C43:G43"/>
    <mergeCell ref="C16:G16"/>
    <mergeCell ref="C18:G18"/>
    <mergeCell ref="C19:G19"/>
    <mergeCell ref="C20:G20"/>
    <mergeCell ref="C21:G21"/>
    <mergeCell ref="H15:L15"/>
    <mergeCell ref="B15:G15"/>
    <mergeCell ref="B6:L6"/>
    <mergeCell ref="B2:B4"/>
    <mergeCell ref="B12:L12"/>
    <mergeCell ref="B7:L7"/>
    <mergeCell ref="C2:J4"/>
    <mergeCell ref="K2:L4"/>
    <mergeCell ref="B49:B54"/>
    <mergeCell ref="C49:D49"/>
    <mergeCell ref="C50:D50"/>
    <mergeCell ref="C17:G17"/>
    <mergeCell ref="C51:D51"/>
    <mergeCell ref="C52:D52"/>
    <mergeCell ref="C53:D53"/>
    <mergeCell ref="G49:G54"/>
    <mergeCell ref="C26:G26"/>
    <mergeCell ref="C27:G27"/>
    <mergeCell ref="C28:G28"/>
    <mergeCell ref="C22:G22"/>
    <mergeCell ref="C23:G23"/>
    <mergeCell ref="C31:G31"/>
    <mergeCell ref="C32:G32"/>
    <mergeCell ref="C33:G33"/>
    <mergeCell ref="G67:H67"/>
    <mergeCell ref="C62:D62"/>
    <mergeCell ref="K57:L57"/>
    <mergeCell ref="C65:D65"/>
    <mergeCell ref="C64:D64"/>
    <mergeCell ref="I65:J65"/>
    <mergeCell ref="I59:J59"/>
    <mergeCell ref="I57:J57"/>
    <mergeCell ref="I58:J58"/>
    <mergeCell ref="K61:L61"/>
    <mergeCell ref="K62:L62"/>
    <mergeCell ref="K63:L63"/>
    <mergeCell ref="K64:L64"/>
    <mergeCell ref="K65:L65"/>
    <mergeCell ref="I64:J64"/>
    <mergeCell ref="I63:J63"/>
    <mergeCell ref="C63:D63"/>
    <mergeCell ref="C59:D60"/>
    <mergeCell ref="I60:J60"/>
    <mergeCell ref="H48:I48"/>
    <mergeCell ref="C58:E58"/>
    <mergeCell ref="C61:D61"/>
    <mergeCell ref="I61:J61"/>
    <mergeCell ref="C54:D54"/>
    <mergeCell ref="C57:E57"/>
    <mergeCell ref="I62:J62"/>
    <mergeCell ref="E59:E60"/>
    <mergeCell ref="C56:K56"/>
    <mergeCell ref="K59:L59"/>
    <mergeCell ref="K60:L60"/>
    <mergeCell ref="K58:L58"/>
    <mergeCell ref="C48:E48"/>
  </mergeCells>
  <phoneticPr fontId="1" type="noConversion"/>
  <conditionalFormatting sqref="J18:K46">
    <cfRule type="expression" dxfId="52" priority="7" stopIfTrue="1">
      <formula>"""bajo"""</formula>
    </cfRule>
  </conditionalFormatting>
  <conditionalFormatting sqref="L17:L46">
    <cfRule type="cellIs" dxfId="51" priority="2" stopIfTrue="1" operator="equal">
      <formula>"EXTREMO"</formula>
    </cfRule>
    <cfRule type="cellIs" dxfId="50" priority="3" stopIfTrue="1" operator="equal">
      <formula>"ALTO"</formula>
    </cfRule>
    <cfRule type="cellIs" dxfId="49" priority="4" stopIfTrue="1" operator="equal">
      <formula>"MEDIO"</formula>
    </cfRule>
    <cfRule type="cellIs" dxfId="48" priority="5" stopIfTrue="1" operator="equal">
      <formula>"BAJO"</formula>
    </cfRule>
  </conditionalFormatting>
  <conditionalFormatting sqref="J17:K17">
    <cfRule type="expression" dxfId="47" priority="1" stopIfTrue="1">
      <formula>"""bajo"""</formula>
    </cfRule>
  </conditionalFormatting>
  <dataValidations count="5">
    <dataValidation type="list" allowBlank="1" showInputMessage="1" showErrorMessage="1" sqref="H15" xr:uid="{00000000-0002-0000-0200-000000000000}">
      <formula1>$B$77:$B$78</formula1>
    </dataValidation>
    <dataValidation type="list" allowBlank="1" showInputMessage="1" showErrorMessage="1" sqref="I17:I46" xr:uid="{00000000-0002-0000-0200-000001000000}">
      <formula1>$E$50:$E$54</formula1>
    </dataValidation>
    <dataValidation type="list" allowBlank="1" showInputMessage="1" showErrorMessage="1" sqref="J17:J46" xr:uid="{00000000-0002-0000-0200-000002000000}">
      <formula1>$I$50:$I$54</formula1>
    </dataValidation>
    <dataValidation type="list" allowBlank="1" showInputMessage="1" showErrorMessage="1" sqref="C17:G46" xr:uid="{00000000-0002-0000-0200-000003000000}">
      <formula1>INDIRECT($B$17)</formula1>
    </dataValidation>
    <dataValidation type="list" allowBlank="1" showInputMessage="1" showErrorMessage="1" sqref="B17:B46" xr:uid="{00000000-0002-0000-0200-000004000000}">
      <formula1>"PLANEACIÓN,SELECCIÓN,CONTRATACIÓN,EJECUCIÓN"</formula1>
    </dataValidation>
  </dataValidations>
  <printOptions horizontalCentered="1"/>
  <pageMargins left="0.7" right="0.7" top="0.75" bottom="0.75" header="0.3" footer="0.3"/>
  <pageSetup scale="32" orientation="portrait" verticalDpi="4294967295" r:id="rId1"/>
  <headerFooter alignWithMargins="0">
    <oddFooter xml:space="preserve">&amp;C
</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2:Z65"/>
  <sheetViews>
    <sheetView showGridLines="0" topLeftCell="B36" zoomScale="64" zoomScaleNormal="90" zoomScalePageLayoutView="70" workbookViewId="0">
      <selection activeCell="B16" sqref="B16:B45"/>
    </sheetView>
  </sheetViews>
  <sheetFormatPr defaultColWidth="11.42578125" defaultRowHeight="13.15"/>
  <cols>
    <col min="1" max="1" width="2.85546875" customWidth="1"/>
    <col min="2" max="2" width="41.7109375" customWidth="1"/>
    <col min="3" max="3" width="15.85546875" customWidth="1"/>
    <col min="4" max="4" width="13.140625" customWidth="1"/>
    <col min="5" max="5" width="16.42578125" customWidth="1"/>
    <col min="6" max="6" width="14.85546875" customWidth="1"/>
    <col min="7" max="7" width="17.42578125" customWidth="1"/>
    <col min="8" max="8" width="14.42578125" customWidth="1"/>
    <col min="9" max="9" width="15.85546875" customWidth="1"/>
    <col min="10" max="10" width="9.42578125" customWidth="1"/>
    <col min="11" max="17" width="14" customWidth="1"/>
    <col min="18" max="18" width="20.85546875" style="4" customWidth="1"/>
  </cols>
  <sheetData>
    <row r="2" spans="2:26" ht="48.75" customHeight="1">
      <c r="B2" s="150"/>
      <c r="C2" s="160" t="s">
        <v>16</v>
      </c>
      <c r="D2" s="161"/>
      <c r="E2" s="161"/>
      <c r="F2" s="161"/>
      <c r="G2" s="161"/>
      <c r="H2" s="161"/>
      <c r="I2" s="161"/>
      <c r="J2" s="161"/>
      <c r="K2" s="161"/>
      <c r="L2" s="161"/>
      <c r="M2" s="161"/>
      <c r="N2" s="161"/>
      <c r="O2" s="161"/>
      <c r="P2" s="162"/>
      <c r="Q2" s="231" t="s">
        <v>1</v>
      </c>
      <c r="R2" s="232"/>
    </row>
    <row r="3" spans="2:26" ht="30" customHeight="1">
      <c r="B3" s="150"/>
      <c r="C3" s="163"/>
      <c r="D3" s="164"/>
      <c r="E3" s="164"/>
      <c r="F3" s="164"/>
      <c r="G3" s="164"/>
      <c r="H3" s="164"/>
      <c r="I3" s="164"/>
      <c r="J3" s="164"/>
      <c r="K3" s="164"/>
      <c r="L3" s="164"/>
      <c r="M3" s="164"/>
      <c r="N3" s="164"/>
      <c r="O3" s="164"/>
      <c r="P3" s="165"/>
      <c r="Q3" s="233"/>
      <c r="R3" s="234"/>
    </row>
    <row r="4" spans="2:26" ht="39.75" customHeight="1">
      <c r="B4" s="150"/>
      <c r="C4" s="166"/>
      <c r="D4" s="167"/>
      <c r="E4" s="167"/>
      <c r="F4" s="167"/>
      <c r="G4" s="167"/>
      <c r="H4" s="167"/>
      <c r="I4" s="167"/>
      <c r="J4" s="167"/>
      <c r="K4" s="167"/>
      <c r="L4" s="167"/>
      <c r="M4" s="167"/>
      <c r="N4" s="167"/>
      <c r="O4" s="167"/>
      <c r="P4" s="168"/>
      <c r="Q4" s="235"/>
      <c r="R4" s="236"/>
    </row>
    <row r="5" spans="2:26" ht="13.9" thickBot="1"/>
    <row r="6" spans="2:26" ht="78.75" customHeight="1" thickBot="1">
      <c r="B6" s="272" t="str">
        <f>+EVALUACION!B6</f>
        <v>Objeto Contractual: SUMINISTRAR LOS BIENES Y ELEMENTOS PARA EL FUNCIONAMIENTO DEL CENTRO DE ATENCION DE PROTECCION Y BIENESTAR ANIMAL DE LA LOCALIDAD DE PUENTE ARANDA</v>
      </c>
      <c r="C6" s="273"/>
      <c r="D6" s="273"/>
      <c r="E6" s="273"/>
      <c r="F6" s="273"/>
      <c r="G6" s="273"/>
      <c r="H6" s="273"/>
      <c r="I6" s="273"/>
      <c r="J6" s="273"/>
      <c r="K6" s="273"/>
      <c r="L6" s="273"/>
      <c r="M6" s="273"/>
      <c r="N6" s="273"/>
      <c r="O6" s="273"/>
      <c r="P6" s="273"/>
      <c r="Q6" s="273"/>
      <c r="R6" s="274"/>
      <c r="S6" s="1"/>
      <c r="T6" s="1"/>
      <c r="U6" s="1"/>
      <c r="V6" s="1"/>
      <c r="W6" s="1"/>
      <c r="X6" s="1"/>
      <c r="Y6" s="1"/>
      <c r="Z6" s="1"/>
    </row>
    <row r="7" spans="2:26" ht="24.75" customHeight="1">
      <c r="B7" s="275" t="s">
        <v>19</v>
      </c>
      <c r="C7" s="276"/>
      <c r="D7" s="276"/>
      <c r="E7" s="276"/>
      <c r="F7" s="276"/>
      <c r="G7" s="276"/>
      <c r="H7" s="276"/>
      <c r="I7" s="276"/>
      <c r="J7" s="276"/>
      <c r="K7" s="276"/>
      <c r="L7" s="276"/>
      <c r="M7" s="276"/>
      <c r="N7" s="276"/>
      <c r="O7" s="276"/>
      <c r="P7" s="276"/>
      <c r="Q7" s="276"/>
      <c r="R7" s="277"/>
    </row>
    <row r="8" spans="2:26" ht="15.6">
      <c r="B8" s="322" t="s">
        <v>138</v>
      </c>
      <c r="C8" s="323"/>
      <c r="D8" s="323"/>
      <c r="E8" s="323"/>
      <c r="F8" s="323"/>
      <c r="G8" s="323"/>
      <c r="H8" s="323"/>
      <c r="I8" s="323"/>
      <c r="J8" s="323"/>
      <c r="K8" s="323"/>
      <c r="L8" s="323"/>
      <c r="M8" s="323"/>
      <c r="N8" s="323"/>
      <c r="O8" s="323"/>
      <c r="P8" s="323"/>
      <c r="Q8" s="323"/>
      <c r="R8" s="323"/>
    </row>
    <row r="9" spans="2:26" ht="34.5" customHeight="1">
      <c r="B9" s="280" t="s">
        <v>139</v>
      </c>
      <c r="C9" s="281"/>
      <c r="D9" s="281"/>
      <c r="E9" s="281"/>
      <c r="F9" s="281"/>
      <c r="G9" s="281"/>
      <c r="H9" s="281"/>
      <c r="I9" s="281"/>
      <c r="J9" s="281"/>
      <c r="K9" s="281"/>
      <c r="L9" s="281"/>
      <c r="M9" s="281"/>
      <c r="N9" s="281"/>
      <c r="O9" s="281"/>
      <c r="P9" s="281"/>
      <c r="Q9" s="281"/>
      <c r="R9" s="281"/>
    </row>
    <row r="10" spans="2:26" ht="15.6">
      <c r="B10" s="322" t="s">
        <v>140</v>
      </c>
      <c r="C10" s="323"/>
      <c r="D10" s="323"/>
      <c r="E10" s="323"/>
      <c r="F10" s="323"/>
      <c r="G10" s="323"/>
      <c r="H10" s="323"/>
      <c r="I10" s="323"/>
      <c r="J10" s="323"/>
      <c r="K10" s="323"/>
      <c r="L10" s="323"/>
      <c r="M10" s="323"/>
      <c r="N10" s="323"/>
      <c r="O10" s="323"/>
      <c r="P10" s="323"/>
      <c r="Q10" s="323"/>
      <c r="R10" s="323"/>
    </row>
    <row r="11" spans="2:26">
      <c r="B11" s="72"/>
      <c r="R11" s="3"/>
    </row>
    <row r="12" spans="2:26">
      <c r="B12" s="8"/>
      <c r="R12" s="3"/>
    </row>
    <row r="13" spans="2:26">
      <c r="B13" s="8"/>
      <c r="R13" s="3"/>
    </row>
    <row r="14" spans="2:26" ht="7.5" customHeight="1" thickBot="1">
      <c r="B14" s="2"/>
      <c r="R14" s="3"/>
    </row>
    <row r="15" spans="2:26" ht="93.75" customHeight="1" thickBot="1">
      <c r="B15" s="112" t="s">
        <v>78</v>
      </c>
      <c r="C15" s="279" t="s">
        <v>79</v>
      </c>
      <c r="D15" s="279"/>
      <c r="E15" s="279"/>
      <c r="F15" s="279"/>
      <c r="G15" s="237" t="s">
        <v>141</v>
      </c>
      <c r="H15" s="237"/>
      <c r="I15" s="79" t="s">
        <v>81</v>
      </c>
      <c r="J15" s="79" t="s">
        <v>82</v>
      </c>
      <c r="K15" s="79" t="s">
        <v>83</v>
      </c>
      <c r="L15" s="79" t="s">
        <v>84</v>
      </c>
      <c r="M15" s="79" t="s">
        <v>142</v>
      </c>
      <c r="N15" s="79" t="s">
        <v>143</v>
      </c>
      <c r="O15" s="79" t="s">
        <v>144</v>
      </c>
      <c r="P15" s="79" t="s">
        <v>145</v>
      </c>
      <c r="Q15" s="79" t="s">
        <v>146</v>
      </c>
      <c r="R15" s="11" t="s">
        <v>147</v>
      </c>
    </row>
    <row r="16" spans="2:26" s="27" customFormat="1" ht="57.75" customHeight="1" thickBot="1">
      <c r="B16" s="113" t="str">
        <f>+EVALUACION!B17</f>
        <v>PLANEACIÓN</v>
      </c>
      <c r="C16" s="238" t="str">
        <f>+EVALUACION!C17</f>
        <v>Inadecuada escogencia de la modalidad de contratación</v>
      </c>
      <c r="D16" s="238"/>
      <c r="E16" s="238"/>
      <c r="F16" s="238"/>
      <c r="G16" s="278" t="s">
        <v>148</v>
      </c>
      <c r="H16" s="278"/>
      <c r="I16" s="114">
        <f>+EVALUACION!I17</f>
        <v>2</v>
      </c>
      <c r="J16" s="114">
        <f>+EVALUACION!J17</f>
        <v>3</v>
      </c>
      <c r="K16" s="114">
        <f>+I16+J16</f>
        <v>5</v>
      </c>
      <c r="L16" s="114" t="str">
        <f>IF(K16&lt;=4,"BAJO",IF(K16=5,"MEDIO",IF(K16=6,"ALTO",IF(K16=7,"ALTO","EXTREMO"))))</f>
        <v>MEDIO</v>
      </c>
      <c r="M16" s="114" t="s">
        <v>149</v>
      </c>
      <c r="N16" s="116" t="s">
        <v>150</v>
      </c>
      <c r="O16" s="129">
        <v>45444</v>
      </c>
      <c r="P16" s="129">
        <v>45536</v>
      </c>
      <c r="Q16" s="115" t="s">
        <v>151</v>
      </c>
      <c r="R16" s="40" t="s">
        <v>152</v>
      </c>
    </row>
    <row r="17" spans="2:18" s="27" customFormat="1" ht="57.75" customHeight="1" thickBot="1">
      <c r="B17" s="113" t="str">
        <f>+EVALUACION!B18</f>
        <v>PLANEACIÓN</v>
      </c>
      <c r="C17" s="238" t="str">
        <f>+EVALUACION!C18</f>
        <v xml:space="preserve">Requisitos habilitantes inapropiados para el proceso de selección </v>
      </c>
      <c r="D17" s="238"/>
      <c r="E17" s="238"/>
      <c r="F17" s="238"/>
      <c r="G17" s="278" t="s">
        <v>148</v>
      </c>
      <c r="H17" s="278"/>
      <c r="I17" s="114">
        <f>+EVALUACION!I18</f>
        <v>2</v>
      </c>
      <c r="J17" s="114">
        <f>+EVALUACION!J18</f>
        <v>3</v>
      </c>
      <c r="K17" s="114">
        <f t="shared" ref="K17:K44" si="0">+I17+J17</f>
        <v>5</v>
      </c>
      <c r="L17" s="83" t="str">
        <f>IF(K17&lt;=4,"BAJO",IF(K17=5,"MEDIO",IF(K17=6,"ALTO",IF(K17=7,"ALTO","EXTREMO"))))</f>
        <v>MEDIO</v>
      </c>
      <c r="M17" s="83" t="s">
        <v>149</v>
      </c>
      <c r="N17" s="116" t="s">
        <v>150</v>
      </c>
      <c r="O17" s="129">
        <v>45444</v>
      </c>
      <c r="P17" s="129">
        <v>45536</v>
      </c>
      <c r="Q17" s="115" t="s">
        <v>151</v>
      </c>
      <c r="R17" s="40" t="s">
        <v>152</v>
      </c>
    </row>
    <row r="18" spans="2:18" s="27" customFormat="1" ht="57.75" customHeight="1" thickBot="1">
      <c r="B18" s="113" t="str">
        <f>+EVALUACION!B19</f>
        <v>PLANEACIÓN</v>
      </c>
      <c r="C18" s="238" t="str">
        <f>+EVALUACION!C19</f>
        <v>Inadecuado análisis  económico estimativo del valor del contrato</v>
      </c>
      <c r="D18" s="238"/>
      <c r="E18" s="238"/>
      <c r="F18" s="238"/>
      <c r="G18" s="196" t="s">
        <v>153</v>
      </c>
      <c r="H18" s="196"/>
      <c r="I18" s="114">
        <f>+EVALUACION!I19</f>
        <v>2</v>
      </c>
      <c r="J18" s="114">
        <f>+EVALUACION!J19</f>
        <v>3</v>
      </c>
      <c r="K18" s="114">
        <f t="shared" si="0"/>
        <v>5</v>
      </c>
      <c r="L18" s="83" t="str">
        <f t="shared" ref="L18:L45" si="1">IF(K18&lt;=4,"BAJO",IF(K18=5,"MEDIO",IF(K18=6,"ALTO",IF(K18=7,"ALTO","EXTREMO"))))</f>
        <v>MEDIO</v>
      </c>
      <c r="M18" s="83" t="s">
        <v>149</v>
      </c>
      <c r="N18" s="116" t="s">
        <v>150</v>
      </c>
      <c r="O18" s="129">
        <v>45444</v>
      </c>
      <c r="P18" s="129">
        <v>45536</v>
      </c>
      <c r="Q18" s="115" t="s">
        <v>151</v>
      </c>
      <c r="R18" s="40" t="s">
        <v>152</v>
      </c>
    </row>
    <row r="19" spans="2:18" s="27" customFormat="1" ht="57.75" customHeight="1" thickBot="1">
      <c r="B19" s="113" t="str">
        <f>+EVALUACION!B20</f>
        <v>PLANEACIÓN</v>
      </c>
      <c r="C19" s="238" t="str">
        <f>+EVALUACION!C20</f>
        <v xml:space="preserve">Inadecuada  descripción del bien o servicio requerido </v>
      </c>
      <c r="D19" s="238"/>
      <c r="E19" s="238"/>
      <c r="F19" s="238"/>
      <c r="G19" s="196" t="s">
        <v>154</v>
      </c>
      <c r="H19" s="196"/>
      <c r="I19" s="114">
        <f>+EVALUACION!I20</f>
        <v>2</v>
      </c>
      <c r="J19" s="114">
        <f>+EVALUACION!J20</f>
        <v>3</v>
      </c>
      <c r="K19" s="114">
        <f t="shared" si="0"/>
        <v>5</v>
      </c>
      <c r="L19" s="83" t="str">
        <f t="shared" si="1"/>
        <v>MEDIO</v>
      </c>
      <c r="M19" s="83" t="s">
        <v>155</v>
      </c>
      <c r="N19" s="116" t="s">
        <v>150</v>
      </c>
      <c r="O19" s="129">
        <v>45444</v>
      </c>
      <c r="P19" s="129">
        <v>45536</v>
      </c>
      <c r="Q19" s="115" t="s">
        <v>151</v>
      </c>
      <c r="R19" s="40" t="s">
        <v>152</v>
      </c>
    </row>
    <row r="20" spans="2:18" s="27" customFormat="1" ht="57.75" customHeight="1" thickBot="1">
      <c r="B20" s="113" t="str">
        <f>+EVALUACION!B21</f>
        <v>PLANEACIÓN</v>
      </c>
      <c r="C20" s="238" t="str">
        <f>+EVALUACION!C21</f>
        <v>Inadecuada elaboración de estudios y diseños</v>
      </c>
      <c r="D20" s="238"/>
      <c r="E20" s="238"/>
      <c r="F20" s="238"/>
      <c r="G20" s="196" t="s">
        <v>156</v>
      </c>
      <c r="H20" s="196"/>
      <c r="I20" s="114">
        <f>+EVALUACION!I21</f>
        <v>2</v>
      </c>
      <c r="J20" s="114">
        <f>+EVALUACION!J21</f>
        <v>3</v>
      </c>
      <c r="K20" s="114">
        <f t="shared" si="0"/>
        <v>5</v>
      </c>
      <c r="L20" s="83" t="str">
        <f t="shared" si="1"/>
        <v>MEDIO</v>
      </c>
      <c r="M20" s="83" t="s">
        <v>155</v>
      </c>
      <c r="N20" s="116" t="s">
        <v>150</v>
      </c>
      <c r="O20" s="129">
        <v>45444</v>
      </c>
      <c r="P20" s="129">
        <v>45536</v>
      </c>
      <c r="Q20" s="115" t="s">
        <v>151</v>
      </c>
      <c r="R20" s="40" t="s">
        <v>152</v>
      </c>
    </row>
    <row r="21" spans="2:18" s="27" customFormat="1" ht="57.75" customHeight="1" thickBot="1">
      <c r="B21" s="113" t="str">
        <f>+EVALUACION!B22</f>
        <v>PLANEACIÓN</v>
      </c>
      <c r="C21" s="238" t="str">
        <f>+EVALUACION!C22</f>
        <v>Requisitos habilitantes que impidan la selección objetiva</v>
      </c>
      <c r="D21" s="238"/>
      <c r="E21" s="238"/>
      <c r="F21" s="238"/>
      <c r="G21" s="196" t="s">
        <v>157</v>
      </c>
      <c r="H21" s="196"/>
      <c r="I21" s="114">
        <f>+EVALUACION!I22</f>
        <v>2</v>
      </c>
      <c r="J21" s="114">
        <f>+EVALUACION!J22</f>
        <v>2</v>
      </c>
      <c r="K21" s="114">
        <f t="shared" si="0"/>
        <v>4</v>
      </c>
      <c r="L21" s="83" t="str">
        <f t="shared" si="1"/>
        <v>BAJO</v>
      </c>
      <c r="M21" s="83" t="s">
        <v>155</v>
      </c>
      <c r="N21" s="116" t="s">
        <v>150</v>
      </c>
      <c r="O21" s="129">
        <v>45444</v>
      </c>
      <c r="P21" s="129">
        <v>45536</v>
      </c>
      <c r="Q21" s="115" t="s">
        <v>151</v>
      </c>
      <c r="R21" s="40" t="s">
        <v>152</v>
      </c>
    </row>
    <row r="22" spans="2:18" s="27" customFormat="1" ht="57.75" customHeight="1" thickBot="1">
      <c r="B22" s="113" t="str">
        <f>+EVALUACION!B23</f>
        <v>PLANEACIÓN</v>
      </c>
      <c r="C22" s="238" t="str">
        <f>+EVALUACION!C23</f>
        <v xml:space="preserve">Falta de profundidad en el estudio de sector no identificandose claramente aspectos de oferta y demanda </v>
      </c>
      <c r="D22" s="238"/>
      <c r="E22" s="238"/>
      <c r="F22" s="238"/>
      <c r="G22" s="196" t="s">
        <v>157</v>
      </c>
      <c r="H22" s="196"/>
      <c r="I22" s="114">
        <f>+EVALUACION!I23</f>
        <v>2</v>
      </c>
      <c r="J22" s="114">
        <f>+EVALUACION!J23</f>
        <v>3</v>
      </c>
      <c r="K22" s="114">
        <f t="shared" si="0"/>
        <v>5</v>
      </c>
      <c r="L22" s="83" t="str">
        <f t="shared" si="1"/>
        <v>MEDIO</v>
      </c>
      <c r="M22" s="83" t="s">
        <v>149</v>
      </c>
      <c r="N22" s="116" t="s">
        <v>150</v>
      </c>
      <c r="O22" s="129">
        <v>45444</v>
      </c>
      <c r="P22" s="129">
        <v>45536</v>
      </c>
      <c r="Q22" s="115" t="s">
        <v>151</v>
      </c>
      <c r="R22" s="40" t="s">
        <v>152</v>
      </c>
    </row>
    <row r="23" spans="2:18" s="27" customFormat="1" ht="57.75" customHeight="1" thickBot="1">
      <c r="B23" s="113" t="str">
        <f>+EVALUACION!B24</f>
        <v>PLANEACIÓN</v>
      </c>
      <c r="C23" s="238" t="str">
        <f>+EVALUACION!C24</f>
        <v>Ausencia de fundamentación de la justificación y conveniencia de la contratación</v>
      </c>
      <c r="D23" s="238"/>
      <c r="E23" s="238"/>
      <c r="F23" s="238"/>
      <c r="G23" s="196" t="s">
        <v>158</v>
      </c>
      <c r="H23" s="196"/>
      <c r="I23" s="114">
        <f>+EVALUACION!I24</f>
        <v>2</v>
      </c>
      <c r="J23" s="114">
        <f>+EVALUACION!J24</f>
        <v>3</v>
      </c>
      <c r="K23" s="114">
        <f t="shared" si="0"/>
        <v>5</v>
      </c>
      <c r="L23" s="83" t="str">
        <f t="shared" si="1"/>
        <v>MEDIO</v>
      </c>
      <c r="M23" s="83" t="s">
        <v>155</v>
      </c>
      <c r="N23" s="116" t="s">
        <v>159</v>
      </c>
      <c r="O23" s="129">
        <v>45444</v>
      </c>
      <c r="P23" s="129">
        <v>45536</v>
      </c>
      <c r="Q23" s="115" t="s">
        <v>151</v>
      </c>
      <c r="R23" s="40" t="s">
        <v>152</v>
      </c>
    </row>
    <row r="24" spans="2:18" s="27" customFormat="1" ht="57.75" customHeight="1" thickBot="1">
      <c r="B24" s="113" t="str">
        <f>+EVALUACION!B25</f>
        <v>PLANEACIÓN</v>
      </c>
      <c r="C24" s="238" t="str">
        <f>+EVALUACION!C25</f>
        <v>Inadecuada identificación de las condiciones contractuales</v>
      </c>
      <c r="D24" s="238"/>
      <c r="E24" s="238"/>
      <c r="F24" s="238"/>
      <c r="G24" s="196" t="s">
        <v>160</v>
      </c>
      <c r="H24" s="196"/>
      <c r="I24" s="114">
        <f>+EVALUACION!I25</f>
        <v>2</v>
      </c>
      <c r="J24" s="114">
        <f>+EVALUACION!J25</f>
        <v>3</v>
      </c>
      <c r="K24" s="114">
        <f t="shared" si="0"/>
        <v>5</v>
      </c>
      <c r="L24" s="83" t="str">
        <f t="shared" si="1"/>
        <v>MEDIO</v>
      </c>
      <c r="M24" s="83" t="s">
        <v>155</v>
      </c>
      <c r="N24" s="116" t="s">
        <v>161</v>
      </c>
      <c r="O24" s="129">
        <v>45444</v>
      </c>
      <c r="P24" s="129">
        <v>45536</v>
      </c>
      <c r="Q24" s="115" t="s">
        <v>151</v>
      </c>
      <c r="R24" s="40" t="s">
        <v>152</v>
      </c>
    </row>
    <row r="25" spans="2:18" s="27" customFormat="1" ht="57.75" customHeight="1" thickBot="1">
      <c r="B25" s="113" t="str">
        <f>+EVALUACION!B26</f>
        <v>PLANEACIÓN</v>
      </c>
      <c r="C25" s="238" t="str">
        <f>+EVALUACION!C26</f>
        <v>Apertura de procesos sin disponibilidad  presupuestal</v>
      </c>
      <c r="D25" s="238"/>
      <c r="E25" s="238"/>
      <c r="F25" s="238"/>
      <c r="G25" s="196" t="s">
        <v>160</v>
      </c>
      <c r="H25" s="196"/>
      <c r="I25" s="114">
        <f>+EVALUACION!I26</f>
        <v>2</v>
      </c>
      <c r="J25" s="114">
        <f>+EVALUACION!J26</f>
        <v>4</v>
      </c>
      <c r="K25" s="114">
        <f t="shared" si="0"/>
        <v>6</v>
      </c>
      <c r="L25" s="83" t="str">
        <f t="shared" si="1"/>
        <v>ALTO</v>
      </c>
      <c r="M25" s="83" t="s">
        <v>155</v>
      </c>
      <c r="N25" s="116" t="s">
        <v>159</v>
      </c>
      <c r="O25" s="129">
        <v>45444</v>
      </c>
      <c r="P25" s="129">
        <v>45536</v>
      </c>
      <c r="Q25" s="115" t="s">
        <v>151</v>
      </c>
      <c r="R25" s="40" t="s">
        <v>152</v>
      </c>
    </row>
    <row r="26" spans="2:18" s="27" customFormat="1" ht="57.75" customHeight="1" thickBot="1">
      <c r="B26" s="113" t="str">
        <f>+EVALUACION!B27</f>
        <v>SELECCIÓN</v>
      </c>
      <c r="C26" s="238" t="str">
        <f>+EVALUACION!C27</f>
        <v>Inadecuada evaluación de las ofertas y/o verificación de requisitos habilitantes</v>
      </c>
      <c r="D26" s="238"/>
      <c r="E26" s="238"/>
      <c r="F26" s="238"/>
      <c r="G26" s="196" t="s">
        <v>162</v>
      </c>
      <c r="H26" s="196"/>
      <c r="I26" s="114">
        <f>+EVALUACION!I27</f>
        <v>2</v>
      </c>
      <c r="J26" s="114">
        <f>+EVALUACION!J27</f>
        <v>3</v>
      </c>
      <c r="K26" s="114">
        <f t="shared" si="0"/>
        <v>5</v>
      </c>
      <c r="L26" s="83" t="str">
        <f t="shared" si="1"/>
        <v>MEDIO</v>
      </c>
      <c r="M26" s="83" t="s">
        <v>149</v>
      </c>
      <c r="N26" s="116" t="s">
        <v>150</v>
      </c>
      <c r="O26" s="129">
        <v>45444</v>
      </c>
      <c r="P26" s="129">
        <v>45536</v>
      </c>
      <c r="Q26" s="115" t="s">
        <v>151</v>
      </c>
      <c r="R26" s="40" t="s">
        <v>152</v>
      </c>
    </row>
    <row r="27" spans="2:18" s="27" customFormat="1" ht="57.75" customHeight="1" thickBot="1">
      <c r="B27" s="113" t="str">
        <f>+EVALUACION!B28</f>
        <v>SELECCIÓN</v>
      </c>
      <c r="C27" s="238" t="str">
        <f>+EVALUACION!C28</f>
        <v>Falta de claridad en la elaboración de los actos administrativos</v>
      </c>
      <c r="D27" s="238"/>
      <c r="E27" s="238"/>
      <c r="F27" s="238"/>
      <c r="G27" s="196" t="s">
        <v>160</v>
      </c>
      <c r="H27" s="196"/>
      <c r="I27" s="114">
        <f>+EVALUACION!I28</f>
        <v>2</v>
      </c>
      <c r="J27" s="114">
        <f>+EVALUACION!J28</f>
        <v>4</v>
      </c>
      <c r="K27" s="114">
        <f t="shared" si="0"/>
        <v>6</v>
      </c>
      <c r="L27" s="83" t="str">
        <f t="shared" si="1"/>
        <v>ALTO</v>
      </c>
      <c r="M27" s="83" t="s">
        <v>155</v>
      </c>
      <c r="N27" s="116" t="s">
        <v>161</v>
      </c>
      <c r="O27" s="129">
        <v>45444</v>
      </c>
      <c r="P27" s="129">
        <v>45536</v>
      </c>
      <c r="Q27" s="115" t="s">
        <v>151</v>
      </c>
      <c r="R27" s="40" t="s">
        <v>152</v>
      </c>
    </row>
    <row r="28" spans="2:18" s="27" customFormat="1" ht="57.75" customHeight="1" thickBot="1">
      <c r="B28" s="113" t="str">
        <f>+EVALUACION!B29</f>
        <v>SELECCIÓN</v>
      </c>
      <c r="C28" s="238" t="str">
        <f>+EVALUACION!C29</f>
        <v>Contestación inoportuna a todas las observaciones formuladas a los documentos de la contratación</v>
      </c>
      <c r="D28" s="238"/>
      <c r="E28" s="238"/>
      <c r="F28" s="238"/>
      <c r="G28" s="196" t="s">
        <v>163</v>
      </c>
      <c r="H28" s="196"/>
      <c r="I28" s="114">
        <f>+EVALUACION!I29</f>
        <v>2</v>
      </c>
      <c r="J28" s="114">
        <f>+EVALUACION!J29</f>
        <v>4</v>
      </c>
      <c r="K28" s="114">
        <f t="shared" si="0"/>
        <v>6</v>
      </c>
      <c r="L28" s="83" t="str">
        <f t="shared" si="1"/>
        <v>ALTO</v>
      </c>
      <c r="M28" s="83" t="s">
        <v>155</v>
      </c>
      <c r="N28" s="116" t="s">
        <v>150</v>
      </c>
      <c r="O28" s="129">
        <v>45444</v>
      </c>
      <c r="P28" s="129">
        <v>45536</v>
      </c>
      <c r="Q28" s="115" t="s">
        <v>151</v>
      </c>
      <c r="R28" s="40" t="s">
        <v>152</v>
      </c>
    </row>
    <row r="29" spans="2:18" s="27" customFormat="1" ht="57.75" customHeight="1" thickBot="1">
      <c r="B29" s="113" t="str">
        <f>+EVALUACION!B30</f>
        <v>SELECCIÓN</v>
      </c>
      <c r="C29" s="238" t="str">
        <f>+EVALUACION!C30</f>
        <v>No publicación de la documentación del proceso de selección en el SECOP</v>
      </c>
      <c r="D29" s="238"/>
      <c r="E29" s="238"/>
      <c r="F29" s="238"/>
      <c r="G29" s="196" t="s">
        <v>160</v>
      </c>
      <c r="H29" s="196"/>
      <c r="I29" s="114">
        <f>+EVALUACION!I30</f>
        <v>2</v>
      </c>
      <c r="J29" s="114">
        <f>+EVALUACION!J30</f>
        <v>4</v>
      </c>
      <c r="K29" s="114">
        <f t="shared" si="0"/>
        <v>6</v>
      </c>
      <c r="L29" s="83" t="str">
        <f t="shared" si="1"/>
        <v>ALTO</v>
      </c>
      <c r="M29" s="83" t="s">
        <v>155</v>
      </c>
      <c r="N29" s="116" t="s">
        <v>161</v>
      </c>
      <c r="O29" s="129">
        <v>45444</v>
      </c>
      <c r="P29" s="129">
        <v>45536</v>
      </c>
      <c r="Q29" s="115" t="s">
        <v>151</v>
      </c>
      <c r="R29" s="40" t="s">
        <v>152</v>
      </c>
    </row>
    <row r="30" spans="2:18" s="27" customFormat="1" ht="57.75" customHeight="1" thickBot="1">
      <c r="B30" s="113" t="str">
        <f>+EVALUACION!B31</f>
        <v>SELECCIÓN</v>
      </c>
      <c r="C30" s="238" t="str">
        <f>+EVALUACION!C31</f>
        <v>Confabulacion de los proponentes (Colusión)</v>
      </c>
      <c r="D30" s="238"/>
      <c r="E30" s="238"/>
      <c r="F30" s="238"/>
      <c r="G30" s="196" t="s">
        <v>164</v>
      </c>
      <c r="H30" s="196"/>
      <c r="I30" s="114">
        <f>+EVALUACION!I31</f>
        <v>2</v>
      </c>
      <c r="J30" s="114">
        <f>+EVALUACION!J31</f>
        <v>3</v>
      </c>
      <c r="K30" s="114">
        <f t="shared" si="0"/>
        <v>5</v>
      </c>
      <c r="L30" s="83" t="str">
        <f t="shared" si="1"/>
        <v>MEDIO</v>
      </c>
      <c r="M30" s="83" t="s">
        <v>149</v>
      </c>
      <c r="N30" s="116" t="s">
        <v>159</v>
      </c>
      <c r="O30" s="129">
        <v>45444</v>
      </c>
      <c r="P30" s="129">
        <v>45536</v>
      </c>
      <c r="Q30" s="115" t="s">
        <v>151</v>
      </c>
      <c r="R30" s="40" t="s">
        <v>152</v>
      </c>
    </row>
    <row r="31" spans="2:18" s="27" customFormat="1" ht="57.75" customHeight="1" thickBot="1">
      <c r="B31" s="113" t="str">
        <f>+EVALUACION!B32</f>
        <v>SELECCIÓN</v>
      </c>
      <c r="C31" s="238" t="str">
        <f>+EVALUACION!C32</f>
        <v>Selección de ofertas con precios  artificialmente bajos.</v>
      </c>
      <c r="D31" s="238"/>
      <c r="E31" s="238"/>
      <c r="F31" s="238"/>
      <c r="G31" s="196" t="s">
        <v>165</v>
      </c>
      <c r="H31" s="196"/>
      <c r="I31" s="114">
        <f>+EVALUACION!I32</f>
        <v>2</v>
      </c>
      <c r="J31" s="114">
        <f>+EVALUACION!J32</f>
        <v>4</v>
      </c>
      <c r="K31" s="114">
        <f t="shared" si="0"/>
        <v>6</v>
      </c>
      <c r="L31" s="83" t="str">
        <f t="shared" si="1"/>
        <v>ALTO</v>
      </c>
      <c r="M31" s="83" t="s">
        <v>149</v>
      </c>
      <c r="N31" s="116" t="s">
        <v>159</v>
      </c>
      <c r="O31" s="129">
        <v>45444</v>
      </c>
      <c r="P31" s="129">
        <v>45536</v>
      </c>
      <c r="Q31" s="115" t="s">
        <v>151</v>
      </c>
      <c r="R31" s="40" t="s">
        <v>152</v>
      </c>
    </row>
    <row r="32" spans="2:18" s="27" customFormat="1" ht="57.75" customHeight="1" thickBot="1">
      <c r="B32" s="113" t="str">
        <f>+EVALUACION!B33</f>
        <v>CONTRATACIÓN</v>
      </c>
      <c r="C32" s="238" t="str">
        <f>+EVALUACION!C33</f>
        <v xml:space="preserve">Riesgo de que no se firme el contrato. </v>
      </c>
      <c r="D32" s="238"/>
      <c r="E32" s="238"/>
      <c r="F32" s="238"/>
      <c r="G32" s="196" t="s">
        <v>166</v>
      </c>
      <c r="H32" s="196"/>
      <c r="I32" s="114">
        <f>+EVALUACION!I33</f>
        <v>2</v>
      </c>
      <c r="J32" s="114">
        <f>+EVALUACION!J33</f>
        <v>4</v>
      </c>
      <c r="K32" s="114">
        <f t="shared" si="0"/>
        <v>6</v>
      </c>
      <c r="L32" s="83" t="str">
        <f t="shared" si="1"/>
        <v>ALTO</v>
      </c>
      <c r="M32" s="83" t="s">
        <v>155</v>
      </c>
      <c r="N32" s="116" t="s">
        <v>161</v>
      </c>
      <c r="O32" s="129">
        <v>45444</v>
      </c>
      <c r="P32" s="129">
        <v>45536</v>
      </c>
      <c r="Q32" s="115" t="s">
        <v>151</v>
      </c>
      <c r="R32" s="40" t="s">
        <v>152</v>
      </c>
    </row>
    <row r="33" spans="2:18" s="27" customFormat="1" ht="57.75" customHeight="1" thickBot="1">
      <c r="B33" s="113" t="str">
        <f>+EVALUACION!B34</f>
        <v>CONTRATACIÓN</v>
      </c>
      <c r="C33" s="238" t="str">
        <f>+EVALUACION!C34</f>
        <v>Falta de constitución o constitución tardía de la garantía única. Aceptación de garantías que no se ajustan a lo contemplado en el contrato</v>
      </c>
      <c r="D33" s="238"/>
      <c r="E33" s="238"/>
      <c r="F33" s="238"/>
      <c r="G33" s="196" t="s">
        <v>167</v>
      </c>
      <c r="H33" s="196"/>
      <c r="I33" s="114">
        <f>+EVALUACION!I34</f>
        <v>2</v>
      </c>
      <c r="J33" s="114">
        <f>+EVALUACION!J34</f>
        <v>3</v>
      </c>
      <c r="K33" s="114">
        <f t="shared" si="0"/>
        <v>5</v>
      </c>
      <c r="L33" s="83" t="str">
        <f t="shared" si="1"/>
        <v>MEDIO</v>
      </c>
      <c r="M33" s="83" t="s">
        <v>155</v>
      </c>
      <c r="N33" s="116" t="s">
        <v>168</v>
      </c>
      <c r="O33" s="129">
        <v>45444</v>
      </c>
      <c r="P33" s="129">
        <v>45536</v>
      </c>
      <c r="Q33" s="115" t="s">
        <v>151</v>
      </c>
      <c r="R33" s="40" t="s">
        <v>152</v>
      </c>
    </row>
    <row r="34" spans="2:18" s="27" customFormat="1" ht="57.75" customHeight="1" thickBot="1">
      <c r="B34" s="113" t="str">
        <f>+EVALUACION!B35</f>
        <v>CONTRATACIÓN</v>
      </c>
      <c r="C34" s="238" t="str">
        <f>+EVALUACION!C35</f>
        <v>Falta de solicitud o solicitud tardía del registro  presupuestal</v>
      </c>
      <c r="D34" s="238"/>
      <c r="E34" s="238"/>
      <c r="F34" s="238"/>
      <c r="G34" s="196" t="s">
        <v>160</v>
      </c>
      <c r="H34" s="196"/>
      <c r="I34" s="114">
        <f>+EVALUACION!I35</f>
        <v>2</v>
      </c>
      <c r="J34" s="114">
        <f>+EVALUACION!J35</f>
        <v>4</v>
      </c>
      <c r="K34" s="114">
        <f t="shared" si="0"/>
        <v>6</v>
      </c>
      <c r="L34" s="83" t="str">
        <f t="shared" si="1"/>
        <v>ALTO</v>
      </c>
      <c r="M34" s="83" t="s">
        <v>155</v>
      </c>
      <c r="N34" s="116" t="s">
        <v>161</v>
      </c>
      <c r="O34" s="129">
        <v>45444</v>
      </c>
      <c r="P34" s="129">
        <v>45536</v>
      </c>
      <c r="Q34" s="115" t="s">
        <v>151</v>
      </c>
      <c r="R34" s="40" t="s">
        <v>152</v>
      </c>
    </row>
    <row r="35" spans="2:18" s="27" customFormat="1" ht="57.75" customHeight="1" thickBot="1">
      <c r="B35" s="113" t="str">
        <f>+EVALUACION!B36</f>
        <v>CONTRATACIÓN</v>
      </c>
      <c r="C35" s="238" t="str">
        <f>+EVALUACION!C36</f>
        <v>Presentación de reclamos de terceros sobre la selección del oferente que retrasen el perfeccionamiento del contrato.</v>
      </c>
      <c r="D35" s="238"/>
      <c r="E35" s="238"/>
      <c r="F35" s="238"/>
      <c r="G35" s="196" t="s">
        <v>169</v>
      </c>
      <c r="H35" s="196"/>
      <c r="I35" s="114">
        <f>+EVALUACION!I36</f>
        <v>2</v>
      </c>
      <c r="J35" s="114">
        <f>+EVALUACION!J36</f>
        <v>2</v>
      </c>
      <c r="K35" s="114">
        <f t="shared" si="0"/>
        <v>4</v>
      </c>
      <c r="L35" s="83" t="str">
        <f t="shared" si="1"/>
        <v>BAJO</v>
      </c>
      <c r="M35" s="127" t="s">
        <v>155</v>
      </c>
      <c r="N35" s="116" t="s">
        <v>161</v>
      </c>
      <c r="O35" s="129">
        <v>45444</v>
      </c>
      <c r="P35" s="129">
        <v>45536</v>
      </c>
      <c r="Q35" s="115" t="s">
        <v>151</v>
      </c>
      <c r="R35" s="40" t="s">
        <v>152</v>
      </c>
    </row>
    <row r="36" spans="2:18" s="27" customFormat="1" ht="57.75" customHeight="1" thickBot="1">
      <c r="B36" s="113" t="str">
        <f>+EVALUACION!B37</f>
        <v>EJECUCIÓN</v>
      </c>
      <c r="C36" s="238" t="str">
        <f>+EVALUACION!C37</f>
        <v>Fluctuaciones del valor de la moneda</v>
      </c>
      <c r="D36" s="238"/>
      <c r="E36" s="238"/>
      <c r="F36" s="238"/>
      <c r="G36" s="196" t="s">
        <v>170</v>
      </c>
      <c r="H36" s="196"/>
      <c r="I36" s="114">
        <f>+EVALUACION!I37</f>
        <v>2</v>
      </c>
      <c r="J36" s="114">
        <f>+EVALUACION!J37</f>
        <v>3</v>
      </c>
      <c r="K36" s="114">
        <f t="shared" si="0"/>
        <v>5</v>
      </c>
      <c r="L36" s="83" t="str">
        <f t="shared" si="1"/>
        <v>MEDIO</v>
      </c>
      <c r="M36" s="127" t="s">
        <v>149</v>
      </c>
      <c r="N36" s="116" t="s">
        <v>159</v>
      </c>
      <c r="O36" s="129">
        <v>45444</v>
      </c>
      <c r="P36" s="129">
        <v>45536</v>
      </c>
      <c r="Q36" s="115" t="s">
        <v>151</v>
      </c>
      <c r="R36" s="40" t="s">
        <v>152</v>
      </c>
    </row>
    <row r="37" spans="2:18" s="27" customFormat="1" ht="57.75" customHeight="1" thickBot="1">
      <c r="B37" s="113" t="str">
        <f>+EVALUACION!B38</f>
        <v>EJECUCIÓN</v>
      </c>
      <c r="C37" s="238" t="str">
        <f>+EVALUACION!C38</f>
        <v>Variación de los precios del mercado</v>
      </c>
      <c r="D37" s="238"/>
      <c r="E37" s="238"/>
      <c r="F37" s="238"/>
      <c r="G37" s="196" t="s">
        <v>170</v>
      </c>
      <c r="H37" s="196"/>
      <c r="I37" s="114">
        <f>+EVALUACION!I38</f>
        <v>2</v>
      </c>
      <c r="J37" s="114">
        <f>+EVALUACION!J38</f>
        <v>4</v>
      </c>
      <c r="K37" s="114">
        <f t="shared" si="0"/>
        <v>6</v>
      </c>
      <c r="L37" s="83" t="str">
        <f t="shared" si="1"/>
        <v>ALTO</v>
      </c>
      <c r="M37" s="127" t="s">
        <v>149</v>
      </c>
      <c r="N37" s="116" t="s">
        <v>159</v>
      </c>
      <c r="O37" s="129">
        <v>45444</v>
      </c>
      <c r="P37" s="129">
        <v>45536</v>
      </c>
      <c r="Q37" s="115" t="s">
        <v>151</v>
      </c>
      <c r="R37" s="40" t="s">
        <v>152</v>
      </c>
    </row>
    <row r="38" spans="2:18" s="27" customFormat="1" ht="57.75" customHeight="1" thickBot="1">
      <c r="B38" s="113" t="str">
        <f>+EVALUACION!B39</f>
        <v>EJECUCIÓN</v>
      </c>
      <c r="C38" s="238" t="str">
        <f>+EVALUACION!C39</f>
        <v>Factores políticos o macroeconómicos.</v>
      </c>
      <c r="D38" s="238"/>
      <c r="E38" s="238"/>
      <c r="F38" s="238"/>
      <c r="G38" s="196" t="s">
        <v>160</v>
      </c>
      <c r="H38" s="196"/>
      <c r="I38" s="114">
        <f>+EVALUACION!I39</f>
        <v>2</v>
      </c>
      <c r="J38" s="114">
        <f>+EVALUACION!J39</f>
        <v>3</v>
      </c>
      <c r="K38" s="114">
        <f t="shared" si="0"/>
        <v>5</v>
      </c>
      <c r="L38" s="83" t="str">
        <f t="shared" si="1"/>
        <v>MEDIO</v>
      </c>
      <c r="M38" s="127" t="s">
        <v>155</v>
      </c>
      <c r="N38" s="116" t="s">
        <v>159</v>
      </c>
      <c r="O38" s="129">
        <v>45444</v>
      </c>
      <c r="P38" s="129">
        <v>45536</v>
      </c>
      <c r="Q38" s="115" t="s">
        <v>151</v>
      </c>
      <c r="R38" s="40" t="s">
        <v>152</v>
      </c>
    </row>
    <row r="39" spans="2:18" s="27" customFormat="1" ht="57.75" customHeight="1" thickBot="1">
      <c r="B39" s="113" t="str">
        <f>+EVALUACION!B40</f>
        <v>EJECUCIÓN</v>
      </c>
      <c r="C39" s="238" t="str">
        <f>+EVALUACION!C40</f>
        <v>Cancelación de pedidos.</v>
      </c>
      <c r="D39" s="238"/>
      <c r="E39" s="238"/>
      <c r="F39" s="238"/>
      <c r="G39" s="196" t="s">
        <v>171</v>
      </c>
      <c r="H39" s="196"/>
      <c r="I39" s="114">
        <f>+EVALUACION!I40</f>
        <v>2</v>
      </c>
      <c r="J39" s="114">
        <f>+EVALUACION!J40</f>
        <v>3</v>
      </c>
      <c r="K39" s="114">
        <f t="shared" si="0"/>
        <v>5</v>
      </c>
      <c r="L39" s="83" t="str">
        <f t="shared" si="1"/>
        <v>MEDIO</v>
      </c>
      <c r="M39" s="127" t="s">
        <v>155</v>
      </c>
      <c r="N39" s="116" t="s">
        <v>168</v>
      </c>
      <c r="O39" s="129">
        <v>45444</v>
      </c>
      <c r="P39" s="129">
        <v>45536</v>
      </c>
      <c r="Q39" s="115" t="s">
        <v>151</v>
      </c>
      <c r="R39" s="40" t="s">
        <v>152</v>
      </c>
    </row>
    <row r="40" spans="2:18" s="27" customFormat="1" ht="57.75" customHeight="1" thickBot="1">
      <c r="B40" s="113" t="str">
        <f>+EVALUACION!B41</f>
        <v>EJECUCIÓN</v>
      </c>
      <c r="C40" s="238" t="str">
        <f>+EVALUACION!C41</f>
        <v>Variación en la disponibilidad o en el costo de los insumos necesarios para prestar los servicios.</v>
      </c>
      <c r="D40" s="238"/>
      <c r="E40" s="238"/>
      <c r="F40" s="238"/>
      <c r="G40" s="196" t="s">
        <v>170</v>
      </c>
      <c r="H40" s="196"/>
      <c r="I40" s="114">
        <f>+EVALUACION!I41</f>
        <v>2</v>
      </c>
      <c r="J40" s="114">
        <f>+EVALUACION!J41</f>
        <v>2</v>
      </c>
      <c r="K40" s="114">
        <f t="shared" si="0"/>
        <v>4</v>
      </c>
      <c r="L40" s="83" t="str">
        <f t="shared" si="1"/>
        <v>BAJO</v>
      </c>
      <c r="M40" s="127" t="s">
        <v>149</v>
      </c>
      <c r="N40" s="116" t="s">
        <v>168</v>
      </c>
      <c r="O40" s="129">
        <v>45444</v>
      </c>
      <c r="P40" s="129">
        <v>45536</v>
      </c>
      <c r="Q40" s="115" t="s">
        <v>151</v>
      </c>
      <c r="R40" s="40" t="s">
        <v>152</v>
      </c>
    </row>
    <row r="41" spans="2:18" s="27" customFormat="1" ht="57.75" customHeight="1" thickBot="1">
      <c r="B41" s="113" t="str">
        <f>+EVALUACION!B42</f>
        <v>EJECUCIÓN</v>
      </c>
      <c r="C41" s="238" t="str">
        <f>+EVALUACION!C42</f>
        <v>Incumplimiento de compromisos adquiridos por el contratista seleccionado con sus subcontratistas, suministradores de bienes y servicios.</v>
      </c>
      <c r="D41" s="238"/>
      <c r="E41" s="238"/>
      <c r="F41" s="238"/>
      <c r="G41" s="196" t="s">
        <v>172</v>
      </c>
      <c r="H41" s="196"/>
      <c r="I41" s="114">
        <f>+EVALUACION!I42</f>
        <v>2</v>
      </c>
      <c r="J41" s="114">
        <f>+EVALUACION!J42</f>
        <v>4</v>
      </c>
      <c r="K41" s="114">
        <f t="shared" si="0"/>
        <v>6</v>
      </c>
      <c r="L41" s="83" t="str">
        <f t="shared" si="1"/>
        <v>ALTO</v>
      </c>
      <c r="M41" s="127" t="s">
        <v>155</v>
      </c>
      <c r="N41" s="116" t="s">
        <v>168</v>
      </c>
      <c r="O41" s="129">
        <v>45444</v>
      </c>
      <c r="P41" s="129">
        <v>45536</v>
      </c>
      <c r="Q41" s="115" t="s">
        <v>151</v>
      </c>
      <c r="R41" s="40" t="s">
        <v>152</v>
      </c>
    </row>
    <row r="42" spans="2:18" s="27" customFormat="1" ht="57.75" customHeight="1" thickBot="1">
      <c r="B42" s="113" t="str">
        <f>+EVALUACION!B43</f>
        <v>EJECUCIÓN</v>
      </c>
      <c r="C42" s="238" t="str">
        <f>+EVALUACION!C43</f>
        <v>Incumplimiento de la administración en los pagos.</v>
      </c>
      <c r="D42" s="238"/>
      <c r="E42" s="238"/>
      <c r="F42" s="238"/>
      <c r="G42" s="196" t="s">
        <v>160</v>
      </c>
      <c r="H42" s="196"/>
      <c r="I42" s="114">
        <f>+EVALUACION!I43</f>
        <v>2</v>
      </c>
      <c r="J42" s="114">
        <f>+EVALUACION!J43</f>
        <v>2</v>
      </c>
      <c r="K42" s="114">
        <f t="shared" si="0"/>
        <v>4</v>
      </c>
      <c r="L42" s="83" t="str">
        <f t="shared" si="1"/>
        <v>BAJO</v>
      </c>
      <c r="M42" s="127" t="s">
        <v>149</v>
      </c>
      <c r="N42" s="116" t="s">
        <v>168</v>
      </c>
      <c r="O42" s="129">
        <v>45444</v>
      </c>
      <c r="P42" s="129">
        <v>45536</v>
      </c>
      <c r="Q42" s="115" t="s">
        <v>151</v>
      </c>
      <c r="R42" s="40" t="s">
        <v>152</v>
      </c>
    </row>
    <row r="43" spans="2:18" s="27" customFormat="1" ht="57.75" customHeight="1" thickBot="1">
      <c r="B43" s="113" t="str">
        <f>+EVALUACION!B44</f>
        <v>EJECUCIÓN</v>
      </c>
      <c r="C43" s="238" t="str">
        <f>+EVALUACION!C44</f>
        <v>Defectos en los equipos.</v>
      </c>
      <c r="D43" s="238"/>
      <c r="E43" s="238"/>
      <c r="F43" s="238"/>
      <c r="G43" s="196" t="s">
        <v>173</v>
      </c>
      <c r="H43" s="196"/>
      <c r="I43" s="114">
        <f>+EVALUACION!I44</f>
        <v>2</v>
      </c>
      <c r="J43" s="114">
        <f>+EVALUACION!J44</f>
        <v>3</v>
      </c>
      <c r="K43" s="114">
        <f t="shared" si="0"/>
        <v>5</v>
      </c>
      <c r="L43" s="83" t="str">
        <f t="shared" si="1"/>
        <v>MEDIO</v>
      </c>
      <c r="M43" s="127" t="s">
        <v>155</v>
      </c>
      <c r="N43" s="116" t="s">
        <v>168</v>
      </c>
      <c r="O43" s="129">
        <v>45444</v>
      </c>
      <c r="P43" s="129">
        <v>45536</v>
      </c>
      <c r="Q43" s="116" t="s">
        <v>174</v>
      </c>
      <c r="R43" s="40" t="s">
        <v>152</v>
      </c>
    </row>
    <row r="44" spans="2:18" s="27" customFormat="1" ht="57.75" customHeight="1" thickBot="1">
      <c r="B44" s="113" t="str">
        <f>+EVALUACION!B45</f>
        <v>EJECUCIÓN</v>
      </c>
      <c r="C44" s="238" t="str">
        <f>+EVALUACION!C45</f>
        <v>Imposición de nuevos tributos</v>
      </c>
      <c r="D44" s="238"/>
      <c r="E44" s="238"/>
      <c r="F44" s="238"/>
      <c r="G44" s="196" t="s">
        <v>175</v>
      </c>
      <c r="H44" s="196"/>
      <c r="I44" s="114">
        <f>+EVALUACION!I45</f>
        <v>2</v>
      </c>
      <c r="J44" s="114">
        <f>+EVALUACION!J45</f>
        <v>3</v>
      </c>
      <c r="K44" s="114">
        <f t="shared" si="0"/>
        <v>5</v>
      </c>
      <c r="L44" s="83" t="str">
        <f t="shared" si="1"/>
        <v>MEDIO</v>
      </c>
      <c r="M44" s="127" t="s">
        <v>149</v>
      </c>
      <c r="N44" s="116" t="s">
        <v>168</v>
      </c>
      <c r="O44" s="129">
        <v>45444</v>
      </c>
      <c r="P44" s="129">
        <v>45536</v>
      </c>
      <c r="Q44" s="115" t="s">
        <v>151</v>
      </c>
      <c r="R44" s="40" t="s">
        <v>152</v>
      </c>
    </row>
    <row r="45" spans="2:18" s="27" customFormat="1" ht="57.75" customHeight="1" thickBot="1">
      <c r="B45" s="113" t="str">
        <f>+EVALUACION!B46</f>
        <v>EJECUCIÓN</v>
      </c>
      <c r="C45" s="238" t="str">
        <f>+EVALUACION!C46</f>
        <v>Variación de tasas o tarifas</v>
      </c>
      <c r="D45" s="238"/>
      <c r="E45" s="238"/>
      <c r="F45" s="238"/>
      <c r="G45" s="196" t="s">
        <v>175</v>
      </c>
      <c r="H45" s="196"/>
      <c r="I45" s="114">
        <f>+EVALUACION!I46</f>
        <v>2</v>
      </c>
      <c r="J45" s="114">
        <f>+EVALUACION!J46</f>
        <v>3</v>
      </c>
      <c r="K45" s="90">
        <f t="shared" ref="K30:K45" si="2">+I45+J45</f>
        <v>5</v>
      </c>
      <c r="L45" s="90" t="str">
        <f t="shared" si="1"/>
        <v>MEDIO</v>
      </c>
      <c r="M45" s="90" t="s">
        <v>149</v>
      </c>
      <c r="N45" s="116" t="s">
        <v>168</v>
      </c>
      <c r="O45" s="129">
        <v>45444</v>
      </c>
      <c r="P45" s="129">
        <v>45536</v>
      </c>
      <c r="Q45" s="115" t="s">
        <v>151</v>
      </c>
      <c r="R45" s="40" t="s">
        <v>152</v>
      </c>
    </row>
    <row r="46" spans="2:18" ht="12.75" customHeight="1">
      <c r="B46" s="72"/>
      <c r="C46" s="73"/>
      <c r="D46" s="73"/>
      <c r="E46" s="73"/>
      <c r="F46" s="73"/>
      <c r="G46" s="73"/>
      <c r="H46" s="73"/>
      <c r="I46" s="73"/>
      <c r="J46" s="73"/>
      <c r="K46" s="73"/>
      <c r="L46" s="73"/>
      <c r="M46" s="73"/>
      <c r="N46" s="73"/>
      <c r="O46" s="73"/>
      <c r="P46" s="73"/>
      <c r="Q46" s="73"/>
      <c r="R46" s="3"/>
    </row>
    <row r="47" spans="2:18">
      <c r="B47" s="72"/>
      <c r="C47" s="271" t="s">
        <v>129</v>
      </c>
      <c r="D47" s="271"/>
      <c r="E47" s="271"/>
      <c r="F47" s="271"/>
      <c r="G47" s="73"/>
      <c r="H47" s="199" t="s">
        <v>176</v>
      </c>
      <c r="I47" s="199"/>
      <c r="J47" s="199"/>
      <c r="K47" s="199"/>
      <c r="L47" s="117"/>
      <c r="M47" s="117"/>
      <c r="N47" s="117"/>
      <c r="O47" s="117"/>
      <c r="P47" s="117"/>
      <c r="Q47" s="117"/>
      <c r="R47" s="3"/>
    </row>
    <row r="48" spans="2:18" ht="19.5" customHeight="1">
      <c r="B48" s="213" t="s">
        <v>101</v>
      </c>
      <c r="C48" s="248" t="s">
        <v>102</v>
      </c>
      <c r="D48" s="256"/>
      <c r="E48" s="249"/>
      <c r="F48" s="96" t="s">
        <v>103</v>
      </c>
      <c r="G48" s="73"/>
      <c r="H48" s="248" t="s">
        <v>104</v>
      </c>
      <c r="I48" s="249"/>
      <c r="J48" s="248" t="s">
        <v>103</v>
      </c>
      <c r="K48" s="249"/>
      <c r="L48" s="101"/>
      <c r="M48" s="101"/>
      <c r="N48" s="199" t="s">
        <v>129</v>
      </c>
      <c r="O48" s="199"/>
      <c r="P48" s="199"/>
      <c r="Q48" s="101"/>
      <c r="R48" s="3"/>
    </row>
    <row r="49" spans="2:23" ht="21" customHeight="1">
      <c r="B49" s="213"/>
      <c r="C49" s="257" t="s">
        <v>105</v>
      </c>
      <c r="D49" s="258"/>
      <c r="E49" s="259"/>
      <c r="F49" s="98">
        <v>1</v>
      </c>
      <c r="G49" s="73"/>
      <c r="H49" s="257" t="s">
        <v>106</v>
      </c>
      <c r="I49" s="259"/>
      <c r="J49" s="257">
        <v>1</v>
      </c>
      <c r="K49" s="259"/>
      <c r="L49" s="101"/>
      <c r="M49" s="101"/>
      <c r="N49" s="241" t="s">
        <v>115</v>
      </c>
      <c r="O49" s="242"/>
      <c r="P49" s="110" t="s">
        <v>128</v>
      </c>
      <c r="Q49" s="101"/>
      <c r="R49" s="3"/>
    </row>
    <row r="50" spans="2:23" ht="15.75" customHeight="1">
      <c r="B50" s="213"/>
      <c r="C50" s="257" t="s">
        <v>107</v>
      </c>
      <c r="D50" s="258"/>
      <c r="E50" s="259"/>
      <c r="F50" s="98">
        <v>2</v>
      </c>
      <c r="G50" s="73"/>
      <c r="H50" s="257" t="s">
        <v>108</v>
      </c>
      <c r="I50" s="259"/>
      <c r="J50" s="257">
        <v>2</v>
      </c>
      <c r="K50" s="259"/>
      <c r="L50" s="101"/>
      <c r="M50" s="101"/>
      <c r="N50" s="250" t="s">
        <v>130</v>
      </c>
      <c r="O50" s="251"/>
      <c r="P50" s="111" t="s">
        <v>131</v>
      </c>
      <c r="Q50" s="101"/>
      <c r="R50" s="3"/>
      <c r="T50" s="5"/>
      <c r="U50" s="5"/>
      <c r="V50" s="5"/>
      <c r="W50" s="5"/>
    </row>
    <row r="51" spans="2:23" ht="24.75" customHeight="1">
      <c r="B51" s="213"/>
      <c r="C51" s="257" t="s">
        <v>109</v>
      </c>
      <c r="D51" s="258"/>
      <c r="E51" s="259"/>
      <c r="F51" s="98">
        <v>3</v>
      </c>
      <c r="G51" s="73"/>
      <c r="H51" s="257" t="s">
        <v>110</v>
      </c>
      <c r="I51" s="259"/>
      <c r="J51" s="257">
        <v>3</v>
      </c>
      <c r="K51" s="259"/>
      <c r="L51" s="101"/>
      <c r="M51" s="101"/>
      <c r="N51" s="210" t="s">
        <v>132</v>
      </c>
      <c r="O51" s="240"/>
      <c r="P51" s="111" t="s">
        <v>133</v>
      </c>
      <c r="Q51" s="101"/>
      <c r="R51" s="3"/>
    </row>
    <row r="52" spans="2:23" ht="18" customHeight="1">
      <c r="B52" s="213"/>
      <c r="C52" s="257" t="s">
        <v>111</v>
      </c>
      <c r="D52" s="258"/>
      <c r="E52" s="259"/>
      <c r="F52" s="98">
        <v>4</v>
      </c>
      <c r="G52" s="73"/>
      <c r="H52" s="257" t="s">
        <v>112</v>
      </c>
      <c r="I52" s="259"/>
      <c r="J52" s="257">
        <v>4</v>
      </c>
      <c r="K52" s="259"/>
      <c r="L52" s="101"/>
      <c r="M52" s="101"/>
      <c r="N52" s="253">
        <v>5</v>
      </c>
      <c r="O52" s="254"/>
      <c r="P52" s="111" t="s">
        <v>134</v>
      </c>
      <c r="Q52" s="101"/>
      <c r="R52" s="3"/>
    </row>
    <row r="53" spans="2:23" ht="21" customHeight="1" thickBot="1">
      <c r="B53" s="213"/>
      <c r="C53" s="257" t="s">
        <v>113</v>
      </c>
      <c r="D53" s="258"/>
      <c r="E53" s="259"/>
      <c r="F53" s="98">
        <v>5</v>
      </c>
      <c r="G53" s="73"/>
      <c r="H53" s="257" t="s">
        <v>114</v>
      </c>
      <c r="I53" s="259"/>
      <c r="J53" s="257">
        <v>5</v>
      </c>
      <c r="K53" s="259"/>
      <c r="L53" s="101"/>
      <c r="M53" s="101"/>
      <c r="N53" s="269" t="s">
        <v>135</v>
      </c>
      <c r="O53" s="270"/>
      <c r="P53" s="118" t="s">
        <v>136</v>
      </c>
      <c r="Q53" s="101"/>
      <c r="R53" s="3"/>
    </row>
    <row r="54" spans="2:23">
      <c r="B54" s="72"/>
      <c r="C54" s="73"/>
      <c r="D54" s="73"/>
      <c r="E54" s="73"/>
      <c r="F54" s="73"/>
      <c r="G54" s="73"/>
      <c r="H54" s="73"/>
      <c r="I54" s="73"/>
      <c r="J54" s="73"/>
      <c r="K54" s="73"/>
      <c r="L54" s="73"/>
      <c r="M54" s="73"/>
      <c r="N54" s="73"/>
      <c r="O54" s="73"/>
      <c r="P54" s="73"/>
      <c r="Q54" s="73"/>
      <c r="R54" s="3"/>
    </row>
    <row r="55" spans="2:23" ht="18" customHeight="1">
      <c r="B55" s="72"/>
      <c r="C55" s="199" t="s">
        <v>115</v>
      </c>
      <c r="D55" s="199"/>
      <c r="E55" s="199"/>
      <c r="F55" s="199"/>
      <c r="G55" s="199"/>
      <c r="H55" s="199"/>
      <c r="I55" s="199"/>
      <c r="J55" s="199"/>
      <c r="K55" s="199"/>
      <c r="L55" s="199"/>
      <c r="M55" s="199"/>
      <c r="N55" s="199"/>
      <c r="O55" s="199"/>
      <c r="P55" s="199"/>
      <c r="Q55" s="199"/>
      <c r="R55" s="3"/>
    </row>
    <row r="56" spans="2:23" ht="68.25" customHeight="1">
      <c r="B56" s="72"/>
      <c r="C56" s="257" t="s">
        <v>116</v>
      </c>
      <c r="D56" s="258"/>
      <c r="E56" s="258"/>
      <c r="F56" s="259"/>
      <c r="G56" s="257" t="s">
        <v>117</v>
      </c>
      <c r="H56" s="259"/>
      <c r="I56" s="257" t="s">
        <v>118</v>
      </c>
      <c r="J56" s="258"/>
      <c r="K56" s="259"/>
      <c r="L56" s="257" t="s">
        <v>119</v>
      </c>
      <c r="M56" s="259"/>
      <c r="N56" s="257" t="s">
        <v>120</v>
      </c>
      <c r="O56" s="259"/>
      <c r="P56" s="257" t="s">
        <v>121</v>
      </c>
      <c r="Q56" s="259"/>
      <c r="R56" s="3"/>
    </row>
    <row r="57" spans="2:23" ht="60" customHeight="1">
      <c r="B57" s="72"/>
      <c r="C57" s="257" t="s">
        <v>122</v>
      </c>
      <c r="D57" s="258"/>
      <c r="E57" s="258"/>
      <c r="F57" s="259"/>
      <c r="G57" s="257" t="s">
        <v>123</v>
      </c>
      <c r="H57" s="259"/>
      <c r="I57" s="257" t="s">
        <v>124</v>
      </c>
      <c r="J57" s="258"/>
      <c r="K57" s="259"/>
      <c r="L57" s="257" t="s">
        <v>125</v>
      </c>
      <c r="M57" s="259"/>
      <c r="N57" s="257" t="s">
        <v>126</v>
      </c>
      <c r="O57" s="259"/>
      <c r="P57" s="257" t="s">
        <v>127</v>
      </c>
      <c r="Q57" s="259"/>
      <c r="R57" s="3"/>
    </row>
    <row r="58" spans="2:23">
      <c r="B58" s="72"/>
      <c r="C58" s="261" t="s">
        <v>102</v>
      </c>
      <c r="D58" s="262"/>
      <c r="E58" s="263"/>
      <c r="F58" s="267" t="s">
        <v>103</v>
      </c>
      <c r="G58" s="241" t="s">
        <v>106</v>
      </c>
      <c r="H58" s="242"/>
      <c r="I58" s="241" t="s">
        <v>108</v>
      </c>
      <c r="J58" s="247"/>
      <c r="K58" s="242"/>
      <c r="L58" s="241" t="s">
        <v>110</v>
      </c>
      <c r="M58" s="242"/>
      <c r="N58" s="241" t="s">
        <v>112</v>
      </c>
      <c r="O58" s="242"/>
      <c r="P58" s="248" t="s">
        <v>114</v>
      </c>
      <c r="Q58" s="249"/>
      <c r="R58" s="3"/>
    </row>
    <row r="59" spans="2:23">
      <c r="B59" s="72"/>
      <c r="C59" s="264"/>
      <c r="D59" s="265"/>
      <c r="E59" s="266"/>
      <c r="F59" s="268"/>
      <c r="G59" s="243">
        <v>1</v>
      </c>
      <c r="H59" s="244"/>
      <c r="I59" s="243">
        <v>2</v>
      </c>
      <c r="J59" s="255"/>
      <c r="K59" s="244"/>
      <c r="L59" s="243">
        <v>3</v>
      </c>
      <c r="M59" s="244"/>
      <c r="N59" s="243">
        <v>4</v>
      </c>
      <c r="O59" s="244"/>
      <c r="P59" s="243">
        <v>5</v>
      </c>
      <c r="Q59" s="244"/>
      <c r="R59" s="3"/>
    </row>
    <row r="60" spans="2:23" ht="19.5" customHeight="1">
      <c r="B60" s="72"/>
      <c r="C60" s="257" t="s">
        <v>105</v>
      </c>
      <c r="D60" s="258"/>
      <c r="E60" s="259"/>
      <c r="F60" s="105">
        <v>1</v>
      </c>
      <c r="G60" s="245">
        <v>2</v>
      </c>
      <c r="H60" s="246"/>
      <c r="I60" s="245">
        <v>3</v>
      </c>
      <c r="J60" s="252"/>
      <c r="K60" s="246"/>
      <c r="L60" s="245">
        <v>4</v>
      </c>
      <c r="M60" s="246"/>
      <c r="N60" s="253">
        <v>5</v>
      </c>
      <c r="O60" s="254"/>
      <c r="P60" s="210">
        <v>6</v>
      </c>
      <c r="Q60" s="240"/>
      <c r="R60" s="3"/>
    </row>
    <row r="61" spans="2:23" ht="21.75" customHeight="1">
      <c r="B61" s="72"/>
      <c r="C61" s="257" t="s">
        <v>107</v>
      </c>
      <c r="D61" s="258"/>
      <c r="E61" s="259"/>
      <c r="F61" s="105">
        <v>2</v>
      </c>
      <c r="G61" s="245">
        <v>3</v>
      </c>
      <c r="H61" s="246"/>
      <c r="I61" s="245">
        <v>4</v>
      </c>
      <c r="J61" s="252"/>
      <c r="K61" s="246"/>
      <c r="L61" s="253">
        <v>5</v>
      </c>
      <c r="M61" s="254"/>
      <c r="N61" s="210">
        <v>6</v>
      </c>
      <c r="O61" s="240"/>
      <c r="P61" s="210">
        <v>7</v>
      </c>
      <c r="Q61" s="240"/>
      <c r="R61" s="3"/>
    </row>
    <row r="62" spans="2:23" ht="21" customHeight="1">
      <c r="B62" s="72"/>
      <c r="C62" s="257" t="s">
        <v>109</v>
      </c>
      <c r="D62" s="258"/>
      <c r="E62" s="259"/>
      <c r="F62" s="105">
        <v>3</v>
      </c>
      <c r="G62" s="245">
        <v>4</v>
      </c>
      <c r="H62" s="246"/>
      <c r="I62" s="253">
        <v>5</v>
      </c>
      <c r="J62" s="260"/>
      <c r="K62" s="254"/>
      <c r="L62" s="210">
        <v>6</v>
      </c>
      <c r="M62" s="240"/>
      <c r="N62" s="210">
        <v>7</v>
      </c>
      <c r="O62" s="240"/>
      <c r="P62" s="250">
        <v>8</v>
      </c>
      <c r="Q62" s="251"/>
      <c r="R62" s="3"/>
    </row>
    <row r="63" spans="2:23" ht="21" customHeight="1">
      <c r="B63" s="72"/>
      <c r="C63" s="257" t="s">
        <v>111</v>
      </c>
      <c r="D63" s="258"/>
      <c r="E63" s="259"/>
      <c r="F63" s="105">
        <v>4</v>
      </c>
      <c r="G63" s="253">
        <v>5</v>
      </c>
      <c r="H63" s="254"/>
      <c r="I63" s="210">
        <v>6</v>
      </c>
      <c r="J63" s="239"/>
      <c r="K63" s="240"/>
      <c r="L63" s="210">
        <v>7</v>
      </c>
      <c r="M63" s="240"/>
      <c r="N63" s="250">
        <v>8</v>
      </c>
      <c r="O63" s="251"/>
      <c r="P63" s="250">
        <v>9</v>
      </c>
      <c r="Q63" s="251"/>
      <c r="R63" s="3"/>
    </row>
    <row r="64" spans="2:23" ht="21" customHeight="1">
      <c r="B64" s="72"/>
      <c r="C64" s="257" t="s">
        <v>113</v>
      </c>
      <c r="D64" s="258"/>
      <c r="E64" s="259"/>
      <c r="F64" s="105">
        <v>5</v>
      </c>
      <c r="G64" s="210">
        <v>6</v>
      </c>
      <c r="H64" s="240"/>
      <c r="I64" s="210">
        <v>7</v>
      </c>
      <c r="J64" s="239"/>
      <c r="K64" s="240"/>
      <c r="L64" s="250">
        <v>8</v>
      </c>
      <c r="M64" s="251"/>
      <c r="N64" s="250">
        <v>9</v>
      </c>
      <c r="O64" s="251"/>
      <c r="P64" s="250">
        <v>10</v>
      </c>
      <c r="Q64" s="251"/>
      <c r="R64" s="3"/>
    </row>
    <row r="65" spans="2:18" ht="13.9" thickBot="1">
      <c r="B65" s="75"/>
      <c r="C65" s="76"/>
      <c r="D65" s="76"/>
      <c r="E65" s="76"/>
      <c r="F65" s="76"/>
      <c r="G65" s="76"/>
      <c r="H65" s="76"/>
      <c r="I65" s="76"/>
      <c r="J65" s="76"/>
      <c r="K65" s="76"/>
      <c r="L65" s="76"/>
      <c r="M65" s="76"/>
      <c r="N65" s="76"/>
      <c r="O65" s="76"/>
      <c r="P65" s="76"/>
      <c r="Q65" s="76"/>
      <c r="R65" s="9"/>
    </row>
  </sheetData>
  <mergeCells count="152">
    <mergeCell ref="G38:H38"/>
    <mergeCell ref="G37:H37"/>
    <mergeCell ref="G36:H36"/>
    <mergeCell ref="G35:H35"/>
    <mergeCell ref="C40:F40"/>
    <mergeCell ref="C41:F41"/>
    <mergeCell ref="C42:F42"/>
    <mergeCell ref="C43:F43"/>
    <mergeCell ref="G43:H43"/>
    <mergeCell ref="G42:H42"/>
    <mergeCell ref="G41:H41"/>
    <mergeCell ref="G40:H40"/>
    <mergeCell ref="G39:H39"/>
    <mergeCell ref="C22:F22"/>
    <mergeCell ref="G22:H22"/>
    <mergeCell ref="C18:F18"/>
    <mergeCell ref="G18:H18"/>
    <mergeCell ref="C19:F19"/>
    <mergeCell ref="G19:H19"/>
    <mergeCell ref="C23:F23"/>
    <mergeCell ref="G23:H23"/>
    <mergeCell ref="C24:F24"/>
    <mergeCell ref="G24:H24"/>
    <mergeCell ref="B6:R6"/>
    <mergeCell ref="B7:R7"/>
    <mergeCell ref="G16:H16"/>
    <mergeCell ref="G15:H15"/>
    <mergeCell ref="C21:F21"/>
    <mergeCell ref="G21:H21"/>
    <mergeCell ref="B2:B4"/>
    <mergeCell ref="C16:F16"/>
    <mergeCell ref="C20:F20"/>
    <mergeCell ref="G20:H20"/>
    <mergeCell ref="C17:F17"/>
    <mergeCell ref="G17:H17"/>
    <mergeCell ref="C15:F15"/>
    <mergeCell ref="C2:P4"/>
    <mergeCell ref="Q2:R4"/>
    <mergeCell ref="B9:R9"/>
    <mergeCell ref="B8:R8"/>
    <mergeCell ref="B10:R10"/>
    <mergeCell ref="C25:F25"/>
    <mergeCell ref="G25:H25"/>
    <mergeCell ref="G31:H31"/>
    <mergeCell ref="C32:F32"/>
    <mergeCell ref="G32:H32"/>
    <mergeCell ref="C33:F33"/>
    <mergeCell ref="G33:H33"/>
    <mergeCell ref="C63:E63"/>
    <mergeCell ref="G62:H62"/>
    <mergeCell ref="G63:H63"/>
    <mergeCell ref="G30:H30"/>
    <mergeCell ref="C31:F31"/>
    <mergeCell ref="H49:I49"/>
    <mergeCell ref="C47:F47"/>
    <mergeCell ref="H47:K47"/>
    <mergeCell ref="C30:F30"/>
    <mergeCell ref="C27:F27"/>
    <mergeCell ref="G27:H27"/>
    <mergeCell ref="C28:F28"/>
    <mergeCell ref="G28:H28"/>
    <mergeCell ref="C29:F29"/>
    <mergeCell ref="G29:H29"/>
    <mergeCell ref="C26:F26"/>
    <mergeCell ref="G26:H26"/>
    <mergeCell ref="C64:E64"/>
    <mergeCell ref="N48:P48"/>
    <mergeCell ref="N49:O49"/>
    <mergeCell ref="N50:O50"/>
    <mergeCell ref="C51:E51"/>
    <mergeCell ref="H51:I51"/>
    <mergeCell ref="J51:K51"/>
    <mergeCell ref="J48:K48"/>
    <mergeCell ref="C49:E49"/>
    <mergeCell ref="J50:K50"/>
    <mergeCell ref="N51:O51"/>
    <mergeCell ref="N56:O56"/>
    <mergeCell ref="N57:O57"/>
    <mergeCell ref="L56:M56"/>
    <mergeCell ref="L57:M57"/>
    <mergeCell ref="N52:O52"/>
    <mergeCell ref="N53:O53"/>
    <mergeCell ref="P56:Q56"/>
    <mergeCell ref="P57:Q57"/>
    <mergeCell ref="L58:M58"/>
    <mergeCell ref="I64:K64"/>
    <mergeCell ref="P64:Q64"/>
    <mergeCell ref="N64:O64"/>
    <mergeCell ref="G61:H61"/>
    <mergeCell ref="B48:B53"/>
    <mergeCell ref="C48:E48"/>
    <mergeCell ref="H48:I48"/>
    <mergeCell ref="C60:E60"/>
    <mergeCell ref="C61:E61"/>
    <mergeCell ref="C62:E62"/>
    <mergeCell ref="C56:F56"/>
    <mergeCell ref="C57:F57"/>
    <mergeCell ref="I62:K62"/>
    <mergeCell ref="C52:E52"/>
    <mergeCell ref="C53:E53"/>
    <mergeCell ref="H53:I53"/>
    <mergeCell ref="J53:K53"/>
    <mergeCell ref="C58:E59"/>
    <mergeCell ref="J52:K52"/>
    <mergeCell ref="F58:F59"/>
    <mergeCell ref="H52:I52"/>
    <mergeCell ref="G56:H56"/>
    <mergeCell ref="G57:H57"/>
    <mergeCell ref="I56:K56"/>
    <mergeCell ref="I57:K57"/>
    <mergeCell ref="J49:K49"/>
    <mergeCell ref="C50:E50"/>
    <mergeCell ref="H50:I50"/>
    <mergeCell ref="L64:M64"/>
    <mergeCell ref="L62:M62"/>
    <mergeCell ref="L59:M59"/>
    <mergeCell ref="G64:H64"/>
    <mergeCell ref="I61:K61"/>
    <mergeCell ref="N59:O59"/>
    <mergeCell ref="N60:O60"/>
    <mergeCell ref="N61:O61"/>
    <mergeCell ref="N62:O62"/>
    <mergeCell ref="N63:O63"/>
    <mergeCell ref="L63:M63"/>
    <mergeCell ref="L60:M60"/>
    <mergeCell ref="L61:M61"/>
    <mergeCell ref="I59:K59"/>
    <mergeCell ref="I60:K60"/>
    <mergeCell ref="C34:F34"/>
    <mergeCell ref="G34:H34"/>
    <mergeCell ref="C45:F45"/>
    <mergeCell ref="I63:K63"/>
    <mergeCell ref="C55:Q55"/>
    <mergeCell ref="G58:H58"/>
    <mergeCell ref="G59:H59"/>
    <mergeCell ref="G60:H60"/>
    <mergeCell ref="G45:H45"/>
    <mergeCell ref="P60:Q60"/>
    <mergeCell ref="P61:Q61"/>
    <mergeCell ref="I58:K58"/>
    <mergeCell ref="P59:Q59"/>
    <mergeCell ref="N58:O58"/>
    <mergeCell ref="P58:Q58"/>
    <mergeCell ref="P62:Q62"/>
    <mergeCell ref="P63:Q63"/>
    <mergeCell ref="C44:F44"/>
    <mergeCell ref="G44:H44"/>
    <mergeCell ref="C35:F35"/>
    <mergeCell ref="C36:F36"/>
    <mergeCell ref="C37:F37"/>
    <mergeCell ref="C38:F38"/>
    <mergeCell ref="C39:F39"/>
  </mergeCells>
  <conditionalFormatting sqref="J16:K45 M16:M45 O16:P45">
    <cfRule type="expression" dxfId="46" priority="63" stopIfTrue="1">
      <formula>"""bajo"""</formula>
    </cfRule>
  </conditionalFormatting>
  <conditionalFormatting sqref="L16:L45">
    <cfRule type="cellIs" dxfId="45" priority="58" stopIfTrue="1" operator="equal">
      <formula>"EXTREMO"</formula>
    </cfRule>
    <cfRule type="cellIs" dxfId="44" priority="59" stopIfTrue="1" operator="equal">
      <formula>"ALTO"</formula>
    </cfRule>
    <cfRule type="cellIs" dxfId="43" priority="60" stopIfTrue="1" operator="equal">
      <formula>"MEDIO"</formula>
    </cfRule>
    <cfRule type="cellIs" dxfId="42" priority="61" stopIfTrue="1" operator="equal">
      <formula>"BAJO"</formula>
    </cfRule>
  </conditionalFormatting>
  <conditionalFormatting sqref="N16">
    <cfRule type="expression" dxfId="41" priority="34" stopIfTrue="1">
      <formula>"""bajo"""</formula>
    </cfRule>
  </conditionalFormatting>
  <conditionalFormatting sqref="N17">
    <cfRule type="expression" dxfId="40" priority="33" stopIfTrue="1">
      <formula>"""bajo"""</formula>
    </cfRule>
  </conditionalFormatting>
  <conditionalFormatting sqref="N18">
    <cfRule type="expression" dxfId="39" priority="32" stopIfTrue="1">
      <formula>"""bajo"""</formula>
    </cfRule>
  </conditionalFormatting>
  <conditionalFormatting sqref="N19">
    <cfRule type="expression" dxfId="38" priority="31" stopIfTrue="1">
      <formula>"""bajo"""</formula>
    </cfRule>
  </conditionalFormatting>
  <conditionalFormatting sqref="N20">
    <cfRule type="expression" dxfId="37" priority="30" stopIfTrue="1">
      <formula>"""bajo"""</formula>
    </cfRule>
  </conditionalFormatting>
  <conditionalFormatting sqref="N21">
    <cfRule type="expression" dxfId="36" priority="29" stopIfTrue="1">
      <formula>"""bajo"""</formula>
    </cfRule>
  </conditionalFormatting>
  <conditionalFormatting sqref="N22">
    <cfRule type="expression" dxfId="35" priority="28" stopIfTrue="1">
      <formula>"""bajo"""</formula>
    </cfRule>
  </conditionalFormatting>
  <conditionalFormatting sqref="N24">
    <cfRule type="expression" dxfId="34" priority="27" stopIfTrue="1">
      <formula>"""bajo"""</formula>
    </cfRule>
  </conditionalFormatting>
  <conditionalFormatting sqref="N27">
    <cfRule type="expression" dxfId="33" priority="26" stopIfTrue="1">
      <formula>"""bajo"""</formula>
    </cfRule>
  </conditionalFormatting>
  <conditionalFormatting sqref="N29">
    <cfRule type="expression" dxfId="32" priority="25" stopIfTrue="1">
      <formula>"""bajo"""</formula>
    </cfRule>
  </conditionalFormatting>
  <conditionalFormatting sqref="N26">
    <cfRule type="expression" dxfId="31" priority="24" stopIfTrue="1">
      <formula>"""bajo"""</formula>
    </cfRule>
  </conditionalFormatting>
  <conditionalFormatting sqref="N25">
    <cfRule type="expression" dxfId="30" priority="23" stopIfTrue="1">
      <formula>"""bajo"""</formula>
    </cfRule>
  </conditionalFormatting>
  <conditionalFormatting sqref="N23">
    <cfRule type="expression" dxfId="29" priority="22" stopIfTrue="1">
      <formula>"""bajo"""</formula>
    </cfRule>
  </conditionalFormatting>
  <conditionalFormatting sqref="N28">
    <cfRule type="expression" dxfId="28" priority="21" stopIfTrue="1">
      <formula>"""bajo"""</formula>
    </cfRule>
  </conditionalFormatting>
  <conditionalFormatting sqref="N30">
    <cfRule type="expression" dxfId="27" priority="20" stopIfTrue="1">
      <formula>"""bajo"""</formula>
    </cfRule>
  </conditionalFormatting>
  <conditionalFormatting sqref="N31">
    <cfRule type="expression" dxfId="26" priority="19" stopIfTrue="1">
      <formula>"""bajo"""</formula>
    </cfRule>
  </conditionalFormatting>
  <conditionalFormatting sqref="N32">
    <cfRule type="expression" dxfId="25" priority="18" stopIfTrue="1">
      <formula>"""bajo"""</formula>
    </cfRule>
  </conditionalFormatting>
  <conditionalFormatting sqref="N33">
    <cfRule type="expression" dxfId="24" priority="17" stopIfTrue="1">
      <formula>"""bajo"""</formula>
    </cfRule>
  </conditionalFormatting>
  <conditionalFormatting sqref="N34">
    <cfRule type="expression" dxfId="23" priority="16" stopIfTrue="1">
      <formula>"""bajo"""</formula>
    </cfRule>
  </conditionalFormatting>
  <conditionalFormatting sqref="N35">
    <cfRule type="expression" dxfId="22" priority="15" stopIfTrue="1">
      <formula>"""bajo"""</formula>
    </cfRule>
  </conditionalFormatting>
  <conditionalFormatting sqref="N36">
    <cfRule type="expression" dxfId="21" priority="14" stopIfTrue="1">
      <formula>"""bajo"""</formula>
    </cfRule>
  </conditionalFormatting>
  <conditionalFormatting sqref="N37">
    <cfRule type="expression" dxfId="20" priority="13" stopIfTrue="1">
      <formula>"""bajo"""</formula>
    </cfRule>
  </conditionalFormatting>
  <conditionalFormatting sqref="N38">
    <cfRule type="expression" dxfId="19" priority="12" stopIfTrue="1">
      <formula>"""bajo"""</formula>
    </cfRule>
  </conditionalFormatting>
  <conditionalFormatting sqref="N39">
    <cfRule type="expression" dxfId="18" priority="11" stopIfTrue="1">
      <formula>"""bajo"""</formula>
    </cfRule>
  </conditionalFormatting>
  <conditionalFormatting sqref="N40">
    <cfRule type="expression" dxfId="17" priority="10" stopIfTrue="1">
      <formula>"""bajo"""</formula>
    </cfRule>
  </conditionalFormatting>
  <conditionalFormatting sqref="N41">
    <cfRule type="expression" dxfId="16" priority="9" stopIfTrue="1">
      <formula>"""bajo"""</formula>
    </cfRule>
  </conditionalFormatting>
  <conditionalFormatting sqref="N42">
    <cfRule type="expression" dxfId="15" priority="8" stopIfTrue="1">
      <formula>"""bajo"""</formula>
    </cfRule>
  </conditionalFormatting>
  <conditionalFormatting sqref="N43">
    <cfRule type="expression" dxfId="14" priority="7" stopIfTrue="1">
      <formula>"""bajo"""</formula>
    </cfRule>
  </conditionalFormatting>
  <conditionalFormatting sqref="N44">
    <cfRule type="expression" dxfId="13" priority="6" stopIfTrue="1">
      <formula>"""bajo"""</formula>
    </cfRule>
  </conditionalFormatting>
  <conditionalFormatting sqref="N45">
    <cfRule type="expression" dxfId="12" priority="5" stopIfTrue="1">
      <formula>"""bajo"""</formula>
    </cfRule>
  </conditionalFormatting>
  <conditionalFormatting sqref="Q16:Q42">
    <cfRule type="expression" dxfId="11" priority="4" stopIfTrue="1">
      <formula>"""bajo"""</formula>
    </cfRule>
  </conditionalFormatting>
  <conditionalFormatting sqref="Q44">
    <cfRule type="expression" dxfId="10" priority="3" stopIfTrue="1">
      <formula>"""bajo"""</formula>
    </cfRule>
  </conditionalFormatting>
  <conditionalFormatting sqref="Q45">
    <cfRule type="expression" dxfId="9" priority="2" stopIfTrue="1">
      <formula>"""bajo"""</formula>
    </cfRule>
  </conditionalFormatting>
  <conditionalFormatting sqref="Q43">
    <cfRule type="expression" dxfId="8" priority="1" stopIfTrue="1">
      <formula>"""bajo"""</formula>
    </cfRule>
  </conditionalFormatting>
  <printOptions horizontalCentered="1"/>
  <pageMargins left="0.7" right="0.7" top="0.75" bottom="0.75" header="0.3" footer="0.3"/>
  <pageSetup scale="32" orientation="portrait" horizontalDpi="4294967295" verticalDpi="4294967295"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4"/>
  <dimension ref="B1:X1048576"/>
  <sheetViews>
    <sheetView showGridLines="0" zoomScale="70" zoomScaleNormal="70" zoomScaleSheetLayoutView="25" zoomScalePageLayoutView="70" workbookViewId="0">
      <selection activeCell="L61" sqref="L61"/>
    </sheetView>
  </sheetViews>
  <sheetFormatPr defaultColWidth="11.42578125" defaultRowHeight="13.9"/>
  <cols>
    <col min="1" max="1" width="4.28515625" style="16" customWidth="1"/>
    <col min="2" max="2" width="48.85546875" style="16" customWidth="1"/>
    <col min="3" max="3" width="42" style="16" customWidth="1"/>
    <col min="4" max="4" width="17.7109375" style="16" customWidth="1"/>
    <col min="5" max="5" width="22.5703125" style="16" customWidth="1"/>
    <col min="6" max="6" width="15.140625" style="16" customWidth="1"/>
    <col min="7" max="7" width="17.42578125" style="16" customWidth="1"/>
    <col min="8" max="8" width="5.140625" style="16" customWidth="1"/>
    <col min="9" max="9" width="4.28515625" style="16" customWidth="1"/>
    <col min="10" max="10" width="5.85546875" style="16" customWidth="1"/>
    <col min="11" max="11" width="5.28515625" style="16" customWidth="1"/>
    <col min="12" max="12" width="14.140625" style="16" customWidth="1"/>
    <col min="13" max="13" width="5.28515625" style="16" customWidth="1"/>
    <col min="14" max="14" width="18" style="16" customWidth="1"/>
    <col min="15" max="15" width="5.7109375" style="16" customWidth="1"/>
    <col min="16" max="16" width="6.42578125" style="16" customWidth="1"/>
    <col min="17" max="17" width="8.42578125" style="16" customWidth="1"/>
    <col min="18" max="18" width="6" style="16" customWidth="1"/>
    <col min="19" max="19" width="9.7109375" style="16" customWidth="1"/>
    <col min="20" max="20" width="12.85546875" style="16" customWidth="1"/>
    <col min="21" max="21" width="11.42578125" style="16"/>
    <col min="22" max="22" width="10.85546875" style="16" customWidth="1"/>
    <col min="23" max="23" width="15.7109375" style="16" customWidth="1"/>
    <col min="24" max="24" width="13.85546875" style="16" customWidth="1"/>
    <col min="25" max="16384" width="11.42578125" style="16"/>
  </cols>
  <sheetData>
    <row r="1" spans="2:24" s="14" customFormat="1">
      <c r="S1" s="15"/>
    </row>
    <row r="2" spans="2:24" s="14" customFormat="1" ht="54" customHeight="1">
      <c r="B2" s="303"/>
      <c r="C2" s="304" t="s">
        <v>16</v>
      </c>
      <c r="D2" s="304"/>
      <c r="E2" s="304"/>
      <c r="F2" s="304"/>
      <c r="G2" s="304"/>
      <c r="H2" s="304"/>
      <c r="I2" s="304"/>
      <c r="J2" s="304"/>
      <c r="K2" s="304"/>
      <c r="L2" s="304"/>
      <c r="M2" s="304"/>
      <c r="N2" s="304"/>
      <c r="O2" s="304"/>
      <c r="P2" s="304"/>
      <c r="Q2" s="304"/>
      <c r="R2" s="304"/>
      <c r="S2" s="304"/>
      <c r="T2" s="304"/>
      <c r="U2" s="304"/>
      <c r="V2" s="304"/>
      <c r="W2" s="231" t="s">
        <v>1</v>
      </c>
      <c r="X2" s="282"/>
    </row>
    <row r="3" spans="2:24" s="14" customFormat="1" ht="31.5" customHeight="1">
      <c r="B3" s="303"/>
      <c r="C3" s="304"/>
      <c r="D3" s="304"/>
      <c r="E3" s="304"/>
      <c r="F3" s="304"/>
      <c r="G3" s="304"/>
      <c r="H3" s="304"/>
      <c r="I3" s="304"/>
      <c r="J3" s="304"/>
      <c r="K3" s="304"/>
      <c r="L3" s="304"/>
      <c r="M3" s="304"/>
      <c r="N3" s="304"/>
      <c r="O3" s="304"/>
      <c r="P3" s="304"/>
      <c r="Q3" s="304"/>
      <c r="R3" s="304"/>
      <c r="S3" s="304"/>
      <c r="T3" s="304"/>
      <c r="U3" s="304"/>
      <c r="V3" s="304"/>
      <c r="W3" s="283"/>
      <c r="X3" s="284"/>
    </row>
    <row r="4" spans="2:24" s="14" customFormat="1" ht="47.25" customHeight="1">
      <c r="B4" s="303"/>
      <c r="C4" s="304"/>
      <c r="D4" s="304"/>
      <c r="E4" s="304"/>
      <c r="F4" s="304"/>
      <c r="G4" s="304"/>
      <c r="H4" s="304"/>
      <c r="I4" s="304"/>
      <c r="J4" s="304"/>
      <c r="K4" s="304"/>
      <c r="L4" s="304"/>
      <c r="M4" s="304"/>
      <c r="N4" s="304"/>
      <c r="O4" s="304"/>
      <c r="P4" s="304"/>
      <c r="Q4" s="304"/>
      <c r="R4" s="304"/>
      <c r="S4" s="304"/>
      <c r="T4" s="304"/>
      <c r="U4" s="304"/>
      <c r="V4" s="304"/>
      <c r="W4" s="285"/>
      <c r="X4" s="286"/>
    </row>
    <row r="5" spans="2:24" s="14" customFormat="1" ht="32.25" customHeight="1" thickBot="1">
      <c r="B5" s="41"/>
      <c r="C5" s="41"/>
      <c r="D5" s="41"/>
      <c r="E5" s="41"/>
      <c r="F5" s="41"/>
      <c r="G5" s="41"/>
      <c r="H5" s="41"/>
      <c r="I5" s="41"/>
      <c r="J5" s="41"/>
      <c r="K5" s="41"/>
      <c r="L5" s="41"/>
      <c r="M5" s="41"/>
      <c r="N5" s="41"/>
      <c r="O5" s="41"/>
      <c r="P5" s="41"/>
      <c r="Q5" s="41"/>
      <c r="R5" s="41"/>
      <c r="S5" s="42"/>
      <c r="T5" s="41"/>
      <c r="U5" s="41"/>
      <c r="V5" s="41"/>
      <c r="W5" s="41"/>
      <c r="X5" s="41"/>
    </row>
    <row r="6" spans="2:24" ht="91.5" customHeight="1">
      <c r="B6" s="316" t="str">
        <f>+EVALUACION!B6</f>
        <v>Objeto Contractual: SUMINISTRAR LOS BIENES Y ELEMENTOS PARA EL FUNCIONAMIENTO DEL CENTRO DE ATENCION DE PROTECCION Y BIENESTAR ANIMAL DE LA LOCALIDAD DE PUENTE ARANDA</v>
      </c>
      <c r="C6" s="317"/>
      <c r="D6" s="317"/>
      <c r="E6" s="317"/>
      <c r="F6" s="317"/>
      <c r="G6" s="317"/>
      <c r="H6" s="317"/>
      <c r="I6" s="317"/>
      <c r="J6" s="317"/>
      <c r="K6" s="317"/>
      <c r="L6" s="317"/>
      <c r="M6" s="317"/>
      <c r="N6" s="317"/>
      <c r="O6" s="317"/>
      <c r="P6" s="317"/>
      <c r="Q6" s="317"/>
      <c r="R6" s="317"/>
      <c r="S6" s="317"/>
      <c r="T6" s="317"/>
      <c r="U6" s="317"/>
      <c r="V6" s="317"/>
      <c r="W6" s="317"/>
      <c r="X6" s="318"/>
    </row>
    <row r="7" spans="2:24" ht="26.25" customHeight="1">
      <c r="B7" s="287" t="s">
        <v>177</v>
      </c>
      <c r="C7" s="288"/>
      <c r="D7" s="288"/>
      <c r="E7" s="288"/>
      <c r="F7" s="288"/>
      <c r="G7" s="288"/>
      <c r="H7" s="288"/>
      <c r="I7" s="288"/>
      <c r="J7" s="288"/>
      <c r="K7" s="288"/>
      <c r="L7" s="288"/>
      <c r="M7" s="288"/>
      <c r="N7" s="288"/>
      <c r="O7" s="288"/>
      <c r="P7" s="288"/>
      <c r="Q7" s="288"/>
      <c r="R7" s="288"/>
      <c r="S7" s="288"/>
      <c r="T7" s="288"/>
      <c r="U7" s="288"/>
      <c r="V7" s="288"/>
      <c r="W7" s="288"/>
      <c r="X7" s="289"/>
    </row>
    <row r="8" spans="2:24" ht="20.25" customHeight="1">
      <c r="B8" s="287"/>
      <c r="C8" s="288"/>
      <c r="D8" s="288"/>
      <c r="E8" s="288"/>
      <c r="F8" s="288"/>
      <c r="G8" s="288"/>
      <c r="H8" s="288"/>
      <c r="I8" s="288"/>
      <c r="J8" s="288"/>
      <c r="K8" s="288"/>
      <c r="L8" s="288"/>
      <c r="M8" s="288"/>
      <c r="N8" s="288"/>
      <c r="O8" s="288"/>
      <c r="P8" s="288"/>
      <c r="Q8" s="288"/>
      <c r="R8" s="288"/>
      <c r="S8" s="288"/>
      <c r="T8" s="288"/>
      <c r="U8" s="288"/>
      <c r="V8" s="288"/>
      <c r="W8" s="288"/>
      <c r="X8" s="289"/>
    </row>
    <row r="9" spans="2:24" ht="24.75" customHeight="1" thickBot="1">
      <c r="B9" s="314"/>
      <c r="C9" s="315"/>
      <c r="D9" s="315"/>
      <c r="E9" s="315"/>
      <c r="F9" s="315"/>
      <c r="G9" s="315"/>
      <c r="H9" s="315"/>
      <c r="I9" s="315"/>
      <c r="J9" s="315"/>
      <c r="K9" s="315"/>
      <c r="L9" s="315"/>
      <c r="M9" s="315"/>
      <c r="N9" s="315"/>
      <c r="O9" s="315"/>
      <c r="P9" s="315"/>
      <c r="Q9" s="315"/>
      <c r="R9" s="315"/>
      <c r="X9" s="51"/>
    </row>
    <row r="10" spans="2:24" ht="106.5" customHeight="1" thickBot="1">
      <c r="B10" s="29" t="s">
        <v>178</v>
      </c>
      <c r="C10" s="30" t="s">
        <v>79</v>
      </c>
      <c r="D10" s="31" t="s">
        <v>179</v>
      </c>
      <c r="E10" s="31" t="s">
        <v>180</v>
      </c>
      <c r="F10" s="31" t="s">
        <v>181</v>
      </c>
      <c r="G10" s="30" t="s">
        <v>80</v>
      </c>
      <c r="H10" s="31" t="s">
        <v>101</v>
      </c>
      <c r="I10" s="31" t="s">
        <v>82</v>
      </c>
      <c r="J10" s="31" t="s">
        <v>182</v>
      </c>
      <c r="K10" s="31" t="s">
        <v>84</v>
      </c>
      <c r="L10" s="31" t="s">
        <v>183</v>
      </c>
      <c r="M10" s="30" t="s">
        <v>184</v>
      </c>
      <c r="N10" s="30" t="s">
        <v>141</v>
      </c>
      <c r="O10" s="31" t="s">
        <v>101</v>
      </c>
      <c r="P10" s="31" t="s">
        <v>82</v>
      </c>
      <c r="Q10" s="31" t="s">
        <v>182</v>
      </c>
      <c r="R10" s="31" t="s">
        <v>84</v>
      </c>
      <c r="S10" s="30" t="s">
        <v>142</v>
      </c>
      <c r="T10" s="30" t="s">
        <v>143</v>
      </c>
      <c r="U10" s="30" t="s">
        <v>144</v>
      </c>
      <c r="V10" s="30" t="s">
        <v>145</v>
      </c>
      <c r="W10" s="30" t="s">
        <v>185</v>
      </c>
      <c r="X10" s="32" t="s">
        <v>147</v>
      </c>
    </row>
    <row r="11" spans="2:24" ht="106.5" customHeight="1" thickBot="1">
      <c r="B11" s="33">
        <v>1</v>
      </c>
      <c r="C11" s="34" t="str">
        <f>+'EVALUACION CON CONTROLES'!C16:F16</f>
        <v>Inadecuada escogencia de la modalidad de contratación</v>
      </c>
      <c r="D11" s="35" t="str">
        <f>+'EVALUACION CON CONTROLES'!B16</f>
        <v>PLANEACIÓN</v>
      </c>
      <c r="E11" s="35" t="str">
        <f>VLOOKUP(C11,'IDENTIFICACION Y ANALISIS'!$B$19:$F$51,3,FALSE)</f>
        <v>General</v>
      </c>
      <c r="F11" s="35" t="str">
        <f>VLOOKUP(C11,'IDENTIFICACION Y ANALISIS'!$B$19:$F$51,4,FALSE)</f>
        <v>Interno</v>
      </c>
      <c r="G11" s="34" t="str">
        <f>+EVALUACION!H17</f>
        <v>1. Distorsión del proceso de selección
2. Elección de un proponente que no cumpla requisitos legales y/o que no tenga la capacidad para la ejecución
3. Selección adversa
4. Necesidad de iniciar un nuevo proceso</v>
      </c>
      <c r="H11" s="34">
        <f>+EVALUACION!I17</f>
        <v>2</v>
      </c>
      <c r="I11" s="34">
        <f>+EVALUACION!J17</f>
        <v>3</v>
      </c>
      <c r="J11" s="34">
        <f>+EVALUACION!K17</f>
        <v>5</v>
      </c>
      <c r="K11" s="35" t="str">
        <f>+EVALUACION!L17</f>
        <v>MEDIO</v>
      </c>
      <c r="L11" s="34" t="s">
        <v>186</v>
      </c>
      <c r="M11" s="35">
        <v>100</v>
      </c>
      <c r="N11" s="34" t="str">
        <f>+'EVALUACION CON CONTROLES'!G16</f>
        <v>Revisión jurídica y efectuar revisiones con los lineamientos de Colombia Compra Eficiente</v>
      </c>
      <c r="O11" s="34">
        <f>+'EVALUACION CON CONTROLES'!I16</f>
        <v>2</v>
      </c>
      <c r="P11" s="34">
        <f>+'EVALUACION CON CONTROLES'!J16</f>
        <v>3</v>
      </c>
      <c r="Q11" s="34">
        <f>+'EVALUACION CON CONTROLES'!K16</f>
        <v>5</v>
      </c>
      <c r="R11" s="35" t="str">
        <f>+'EVALUACION CON CONTROLES'!L16</f>
        <v>MEDIO</v>
      </c>
      <c r="S11" s="34" t="str">
        <f>+'EVALUACION CON CONTROLES'!M16</f>
        <v>SI</v>
      </c>
      <c r="T11" s="34" t="str">
        <f>+'EVALUACION CON CONTROLES'!N16</f>
        <v>PROFESIONALES DEL ÁREA DE GESTIÓN DEL DESARROLLO LOCAL DE PUENTE ARANDA (PLANEACIÓN)</v>
      </c>
      <c r="U11" s="130">
        <f>+'EVALUACION CON CONTROLES'!O16</f>
        <v>45444</v>
      </c>
      <c r="V11" s="130">
        <f>+'EVALUACION CON CONTROLES'!P16</f>
        <v>45536</v>
      </c>
      <c r="W11" s="34" t="str">
        <f>+'EVALUACION CON CONTROLES'!Q16</f>
        <v>SEGUIMIENTO AL PROCESO</v>
      </c>
      <c r="X11" s="36" t="str">
        <f>+'EVALUACION CON CONTROLES'!R16</f>
        <v>UNICA VEZ</v>
      </c>
    </row>
    <row r="12" spans="2:24" ht="106.5" customHeight="1" thickBot="1">
      <c r="B12" s="17">
        <v>2</v>
      </c>
      <c r="C12" s="19" t="str">
        <f>+'EVALUACION CON CONTROLES'!C17:F17</f>
        <v xml:space="preserve">Requisitos habilitantes inapropiados para el proceso de selección </v>
      </c>
      <c r="D12" s="18" t="str">
        <f>+'EVALUACION CON CONTROLES'!B17</f>
        <v>PLANEACIÓN</v>
      </c>
      <c r="E12" s="18" t="str">
        <f>VLOOKUP(C12,'IDENTIFICACION Y ANALISIS'!$B$19:$F$51,3,FALSE)</f>
        <v>General</v>
      </c>
      <c r="F12" s="18" t="str">
        <f>VLOOKUP(C12,'IDENTIFICACION Y ANALISIS'!$B$19:$F$51,4,FALSE)</f>
        <v>Interno</v>
      </c>
      <c r="G12" s="19" t="str">
        <f>+EVALUACION!H18</f>
        <v>1. Distorsión del proceso de selección
2. Elección de un proponente que no cumpla requisitos legales y/o que no tenga la capacidad para la ejecución
3. Selección adversa
4. Necesidad de iniciar un nuevo proceso</v>
      </c>
      <c r="H12" s="19">
        <f>+EVALUACION!I18</f>
        <v>2</v>
      </c>
      <c r="I12" s="19">
        <f>+EVALUACION!J18</f>
        <v>3</v>
      </c>
      <c r="J12" s="19">
        <f>+EVALUACION!K18</f>
        <v>5</v>
      </c>
      <c r="K12" s="18" t="str">
        <f>+EVALUACION!L18</f>
        <v>MEDIO</v>
      </c>
      <c r="L12" s="19" t="s">
        <v>186</v>
      </c>
      <c r="M12" s="18">
        <v>100</v>
      </c>
      <c r="N12" s="19" t="str">
        <f>+'EVALUACION CON CONTROLES'!G17</f>
        <v>Revisión jurídica y efectuar revisiones con los lineamientos de Colombia Compra Eficiente</v>
      </c>
      <c r="O12" s="19">
        <f>+'EVALUACION CON CONTROLES'!I17</f>
        <v>2</v>
      </c>
      <c r="P12" s="19">
        <f>+'EVALUACION CON CONTROLES'!J17</f>
        <v>3</v>
      </c>
      <c r="Q12" s="19">
        <f>+'EVALUACION CON CONTROLES'!K17</f>
        <v>5</v>
      </c>
      <c r="R12" s="18" t="str">
        <f>+'EVALUACION CON CONTROLES'!L17</f>
        <v>MEDIO</v>
      </c>
      <c r="S12" s="19" t="str">
        <f>+'EVALUACION CON CONTROLES'!M17</f>
        <v>SI</v>
      </c>
      <c r="T12" s="19" t="str">
        <f>+'EVALUACION CON CONTROLES'!N17</f>
        <v>PROFESIONALES DEL ÁREA DE GESTIÓN DEL DESARROLLO LOCAL DE PUENTE ARANDA (PLANEACIÓN)</v>
      </c>
      <c r="U12" s="130">
        <f>+'EVALUACION CON CONTROLES'!O17</f>
        <v>45444</v>
      </c>
      <c r="V12" s="130">
        <f>+'EVALUACION CON CONTROLES'!P17</f>
        <v>45536</v>
      </c>
      <c r="W12" s="19" t="str">
        <f>+'EVALUACION CON CONTROLES'!Q17</f>
        <v>SEGUIMIENTO AL PROCESO</v>
      </c>
      <c r="X12" s="20" t="str">
        <f>+'EVALUACION CON CONTROLES'!R17</f>
        <v>UNICA VEZ</v>
      </c>
    </row>
    <row r="13" spans="2:24" ht="106.5" customHeight="1" thickBot="1">
      <c r="B13" s="17">
        <v>3</v>
      </c>
      <c r="C13" s="19" t="str">
        <f>+'EVALUACION CON CONTROLES'!C18:F18</f>
        <v>Inadecuado análisis  económico estimativo del valor del contrato</v>
      </c>
      <c r="D13" s="18" t="str">
        <f>+'EVALUACION CON CONTROLES'!B18</f>
        <v>PLANEACIÓN</v>
      </c>
      <c r="E13" s="18" t="str">
        <f>VLOOKUP(C13,'IDENTIFICACION Y ANALISIS'!$B$19:$F$51,3,FALSE)</f>
        <v>General</v>
      </c>
      <c r="F13" s="18" t="str">
        <f>VLOOKUP(C13,'IDENTIFICACION Y ANALISIS'!$B$19:$F$51,4,FALSE)</f>
        <v>Interno</v>
      </c>
      <c r="G13" s="19" t="str">
        <f>+EVALUACION!H19</f>
        <v>1. Sobrecostos o ineficiencia económica del proyecto
2. Pérdidas económica para el contratista o para el FDLPA
3. Necesidade de iniciar un nuevo proceso</v>
      </c>
      <c r="H13" s="19">
        <f>+EVALUACION!I19</f>
        <v>2</v>
      </c>
      <c r="I13" s="19">
        <f>+EVALUACION!J19</f>
        <v>3</v>
      </c>
      <c r="J13" s="19">
        <f>+EVALUACION!K19</f>
        <v>5</v>
      </c>
      <c r="K13" s="18" t="str">
        <f>+EVALUACION!L19</f>
        <v>MEDIO</v>
      </c>
      <c r="L13" s="19" t="s">
        <v>186</v>
      </c>
      <c r="M13" s="18">
        <v>100</v>
      </c>
      <c r="N13" s="19" t="str">
        <f>+'EVALUACION CON CONTROLES'!G18</f>
        <v>Revisión exhaustiva en el proceso de estudio de mercado siguiendo los lineamientos de Colombia Compra Eficiente</v>
      </c>
      <c r="O13" s="19">
        <f>+'EVALUACION CON CONTROLES'!I18</f>
        <v>2</v>
      </c>
      <c r="P13" s="19">
        <f>+'EVALUACION CON CONTROLES'!J18</f>
        <v>3</v>
      </c>
      <c r="Q13" s="19">
        <f>+'EVALUACION CON CONTROLES'!K18</f>
        <v>5</v>
      </c>
      <c r="R13" s="18" t="str">
        <f>+'EVALUACION CON CONTROLES'!L18</f>
        <v>MEDIO</v>
      </c>
      <c r="S13" s="19" t="str">
        <f>+'EVALUACION CON CONTROLES'!M18</f>
        <v>SI</v>
      </c>
      <c r="T13" s="19" t="str">
        <f>+'EVALUACION CON CONTROLES'!N18</f>
        <v>PROFESIONALES DEL ÁREA DE GESTIÓN DEL DESARROLLO LOCAL DE PUENTE ARANDA (PLANEACIÓN)</v>
      </c>
      <c r="U13" s="130">
        <f>+'EVALUACION CON CONTROLES'!O18</f>
        <v>45444</v>
      </c>
      <c r="V13" s="130">
        <f>+'EVALUACION CON CONTROLES'!P18</f>
        <v>45536</v>
      </c>
      <c r="W13" s="19" t="str">
        <f>+'EVALUACION CON CONTROLES'!Q18</f>
        <v>SEGUIMIENTO AL PROCESO</v>
      </c>
      <c r="X13" s="20" t="str">
        <f>+'EVALUACION CON CONTROLES'!R18</f>
        <v>UNICA VEZ</v>
      </c>
    </row>
    <row r="14" spans="2:24" ht="106.5" customHeight="1" thickBot="1">
      <c r="B14" s="17">
        <v>4</v>
      </c>
      <c r="C14" s="19" t="str">
        <f>+'EVALUACION CON CONTROLES'!C19:F19</f>
        <v xml:space="preserve">Inadecuada  descripción del bien o servicio requerido </v>
      </c>
      <c r="D14" s="18" t="str">
        <f>+'EVALUACION CON CONTROLES'!B19</f>
        <v>PLANEACIÓN</v>
      </c>
      <c r="E14" s="18" t="str">
        <f>VLOOKUP(C14,'IDENTIFICACION Y ANALISIS'!$B$19:$F$51,3,FALSE)</f>
        <v>General</v>
      </c>
      <c r="F14" s="18" t="str">
        <f>VLOOKUP(C14,'IDENTIFICACION Y ANALISIS'!$B$19:$F$51,4,FALSE)</f>
        <v>Interno</v>
      </c>
      <c r="G14" s="19" t="str">
        <f>+EVALUACION!H20</f>
        <v>1. Necesidad de iniciar un nuevo proceso
2. Distorsión del proceso de selección
3. Selección adversa</v>
      </c>
      <c r="H14" s="19">
        <f>+EVALUACION!I20</f>
        <v>2</v>
      </c>
      <c r="I14" s="19">
        <f>+EVALUACION!J20</f>
        <v>3</v>
      </c>
      <c r="J14" s="19">
        <f>+EVALUACION!K20</f>
        <v>5</v>
      </c>
      <c r="K14" s="18" t="str">
        <f>+EVALUACION!L20</f>
        <v>MEDIO</v>
      </c>
      <c r="L14" s="19" t="s">
        <v>186</v>
      </c>
      <c r="M14" s="18">
        <v>100</v>
      </c>
      <c r="N14" s="19" t="str">
        <f>+'EVALUACION CON CONTROLES'!G19</f>
        <v>Utilización del MAE y revisión del proceso</v>
      </c>
      <c r="O14" s="19">
        <f>+'EVALUACION CON CONTROLES'!I19</f>
        <v>2</v>
      </c>
      <c r="P14" s="19">
        <f>+'EVALUACION CON CONTROLES'!J19</f>
        <v>3</v>
      </c>
      <c r="Q14" s="19">
        <f>+'EVALUACION CON CONTROLES'!K19</f>
        <v>5</v>
      </c>
      <c r="R14" s="18" t="str">
        <f>+'EVALUACION CON CONTROLES'!L19</f>
        <v>MEDIO</v>
      </c>
      <c r="S14" s="19" t="str">
        <f>+'EVALUACION CON CONTROLES'!M19</f>
        <v>NO</v>
      </c>
      <c r="T14" s="19" t="str">
        <f>+'EVALUACION CON CONTROLES'!N19</f>
        <v>PROFESIONALES DEL ÁREA DE GESTIÓN DEL DESARROLLO LOCAL DE PUENTE ARANDA (PLANEACIÓN)</v>
      </c>
      <c r="U14" s="130">
        <f>+'EVALUACION CON CONTROLES'!O19</f>
        <v>45444</v>
      </c>
      <c r="V14" s="130">
        <f>+'EVALUACION CON CONTROLES'!P19</f>
        <v>45536</v>
      </c>
      <c r="W14" s="19" t="str">
        <f>+'EVALUACION CON CONTROLES'!Q19</f>
        <v>SEGUIMIENTO AL PROCESO</v>
      </c>
      <c r="X14" s="20" t="str">
        <f>+'EVALUACION CON CONTROLES'!R19</f>
        <v>UNICA VEZ</v>
      </c>
    </row>
    <row r="15" spans="2:24" ht="106.5" customHeight="1" thickBot="1">
      <c r="B15" s="17">
        <v>5</v>
      </c>
      <c r="C15" s="19" t="str">
        <f>+'EVALUACION CON CONTROLES'!C20:F20</f>
        <v>Inadecuada elaboración de estudios y diseños</v>
      </c>
      <c r="D15" s="18" t="str">
        <f>+'EVALUACION CON CONTROLES'!B20</f>
        <v>PLANEACIÓN</v>
      </c>
      <c r="E15" s="18" t="str">
        <f>VLOOKUP(C15,'IDENTIFICACION Y ANALISIS'!$B$19:$F$51,3,FALSE)</f>
        <v>General</v>
      </c>
      <c r="F15" s="18" t="str">
        <f>VLOOKUP(C15,'IDENTIFICACION Y ANALISIS'!$B$19:$F$51,4,FALSE)</f>
        <v>Interno</v>
      </c>
      <c r="G15" s="19" t="str">
        <f>+EVALUACION!H21</f>
        <v>1. Distorsión del proceso de selección
2. Elección de un proponente que no cumpla requisitos legales y/o que no tenga la capacidad para la ejecución
3. Selección adversa
4. Necesidad de iniciar un nuevo proceso</v>
      </c>
      <c r="H15" s="19">
        <f>+EVALUACION!I21</f>
        <v>2</v>
      </c>
      <c r="I15" s="19">
        <f>+EVALUACION!J21</f>
        <v>3</v>
      </c>
      <c r="J15" s="19">
        <f>+EVALUACION!K21</f>
        <v>5</v>
      </c>
      <c r="K15" s="18" t="str">
        <f>+EVALUACION!L21</f>
        <v>MEDIO</v>
      </c>
      <c r="L15" s="19" t="s">
        <v>186</v>
      </c>
      <c r="M15" s="18">
        <v>100</v>
      </c>
      <c r="N15" s="19" t="str">
        <f>+'EVALUACION CON CONTROLES'!G20</f>
        <v>Capcitaciones al personal de FDLPA en la elaboracion de los documentos precontractuales.</v>
      </c>
      <c r="O15" s="19">
        <f>+'EVALUACION CON CONTROLES'!I20</f>
        <v>2</v>
      </c>
      <c r="P15" s="19">
        <f>+'EVALUACION CON CONTROLES'!J20</f>
        <v>3</v>
      </c>
      <c r="Q15" s="19">
        <f>+'EVALUACION CON CONTROLES'!K20</f>
        <v>5</v>
      </c>
      <c r="R15" s="18" t="str">
        <f>+'EVALUACION CON CONTROLES'!L20</f>
        <v>MEDIO</v>
      </c>
      <c r="S15" s="19" t="str">
        <f>+'EVALUACION CON CONTROLES'!M20</f>
        <v>NO</v>
      </c>
      <c r="T15" s="19" t="str">
        <f>+'EVALUACION CON CONTROLES'!N20</f>
        <v>PROFESIONALES DEL ÁREA DE GESTIÓN DEL DESARROLLO LOCAL DE PUENTE ARANDA (PLANEACIÓN)</v>
      </c>
      <c r="U15" s="130">
        <f>+'EVALUACION CON CONTROLES'!O20</f>
        <v>45444</v>
      </c>
      <c r="V15" s="130">
        <f>+'EVALUACION CON CONTROLES'!P20</f>
        <v>45536</v>
      </c>
      <c r="W15" s="19" t="str">
        <f>+'EVALUACION CON CONTROLES'!Q20</f>
        <v>SEGUIMIENTO AL PROCESO</v>
      </c>
      <c r="X15" s="20" t="str">
        <f>+'EVALUACION CON CONTROLES'!R20</f>
        <v>UNICA VEZ</v>
      </c>
    </row>
    <row r="16" spans="2:24" ht="106.5" customHeight="1" thickBot="1">
      <c r="B16" s="17">
        <v>6</v>
      </c>
      <c r="C16" s="19" t="str">
        <f>+'EVALUACION CON CONTROLES'!C21:F21</f>
        <v>Requisitos habilitantes que impidan la selección objetiva</v>
      </c>
      <c r="D16" s="18" t="str">
        <f>+'EVALUACION CON CONTROLES'!B21</f>
        <v>PLANEACIÓN</v>
      </c>
      <c r="E16" s="18" t="str">
        <f>VLOOKUP(C16,'IDENTIFICACION Y ANALISIS'!$B$19:$F$51,3,FALSE)</f>
        <v>General</v>
      </c>
      <c r="F16" s="18" t="str">
        <f>VLOOKUP(C16,'IDENTIFICACION Y ANALISIS'!$B$19:$F$51,4,FALSE)</f>
        <v>Interno</v>
      </c>
      <c r="G16" s="19" t="str">
        <f>+EVALUACION!H22</f>
        <v>1. Distorsión del proceso de selección
2. Elección de un proponente que no cumpla requisitos legales y/o que no tenga la capacidad para la ejecución
3. Selección adversa
4. Necesidad de iniciar un nuevo proceso</v>
      </c>
      <c r="H16" s="19">
        <f>+EVALUACION!I22</f>
        <v>2</v>
      </c>
      <c r="I16" s="19">
        <f>+EVALUACION!J22</f>
        <v>2</v>
      </c>
      <c r="J16" s="19">
        <f>+EVALUACION!K22</f>
        <v>4</v>
      </c>
      <c r="K16" s="18" t="str">
        <f>+EVALUACION!L22</f>
        <v>BAJO</v>
      </c>
      <c r="L16" s="19" t="s">
        <v>186</v>
      </c>
      <c r="M16" s="18">
        <v>100</v>
      </c>
      <c r="N16" s="19" t="str">
        <f>+'EVALUACION CON CONTROLES'!G21</f>
        <v>Utilizar los lineamientos de Colombia Compra Eficiente y utilizar como referencia procesos similares</v>
      </c>
      <c r="O16" s="19">
        <f>+'EVALUACION CON CONTROLES'!I21</f>
        <v>2</v>
      </c>
      <c r="P16" s="19">
        <f>+'EVALUACION CON CONTROLES'!J21</f>
        <v>2</v>
      </c>
      <c r="Q16" s="19">
        <f>+'EVALUACION CON CONTROLES'!K21</f>
        <v>4</v>
      </c>
      <c r="R16" s="18" t="str">
        <f>+'EVALUACION CON CONTROLES'!L21</f>
        <v>BAJO</v>
      </c>
      <c r="S16" s="19" t="str">
        <f>+'EVALUACION CON CONTROLES'!M21</f>
        <v>NO</v>
      </c>
      <c r="T16" s="19" t="str">
        <f>+'EVALUACION CON CONTROLES'!N21</f>
        <v>PROFESIONALES DEL ÁREA DE GESTIÓN DEL DESARROLLO LOCAL DE PUENTE ARANDA (PLANEACIÓN)</v>
      </c>
      <c r="U16" s="130">
        <f>+'EVALUACION CON CONTROLES'!O21</f>
        <v>45444</v>
      </c>
      <c r="V16" s="130">
        <f>+'EVALUACION CON CONTROLES'!P21</f>
        <v>45536</v>
      </c>
      <c r="W16" s="19" t="str">
        <f>+'EVALUACION CON CONTROLES'!Q21</f>
        <v>SEGUIMIENTO AL PROCESO</v>
      </c>
      <c r="X16" s="20" t="str">
        <f>+'EVALUACION CON CONTROLES'!R21</f>
        <v>UNICA VEZ</v>
      </c>
    </row>
    <row r="17" spans="2:24" ht="106.5" customHeight="1" thickBot="1">
      <c r="B17" s="17">
        <v>7</v>
      </c>
      <c r="C17" s="19" t="str">
        <f>+'EVALUACION CON CONTROLES'!C22:F22</f>
        <v xml:space="preserve">Falta de profundidad en el estudio de sector no identificandose claramente aspectos de oferta y demanda </v>
      </c>
      <c r="D17" s="18" t="str">
        <f>+'EVALUACION CON CONTROLES'!B22</f>
        <v>PLANEACIÓN</v>
      </c>
      <c r="E17" s="18" t="str">
        <f>VLOOKUP(C17,'IDENTIFICACION Y ANALISIS'!$B$19:$F$51,3,FALSE)</f>
        <v>General</v>
      </c>
      <c r="F17" s="18" t="str">
        <f>VLOOKUP(C17,'IDENTIFICACION Y ANALISIS'!$B$19:$F$51,4,FALSE)</f>
        <v>Interno</v>
      </c>
      <c r="G17" s="19" t="str">
        <f>+EVALUACION!H23</f>
        <v>1. Sobrecostos o ineficiencia económica del proyecto
2. Selección adversa
3. No se puede satisfacer la necesidad de la entidad</v>
      </c>
      <c r="H17" s="19">
        <f>+EVALUACION!I23</f>
        <v>2</v>
      </c>
      <c r="I17" s="19">
        <f>+EVALUACION!J23</f>
        <v>3</v>
      </c>
      <c r="J17" s="19">
        <f>+EVALUACION!K23</f>
        <v>5</v>
      </c>
      <c r="K17" s="18" t="str">
        <f>+EVALUACION!L23</f>
        <v>MEDIO</v>
      </c>
      <c r="L17" s="19" t="s">
        <v>186</v>
      </c>
      <c r="M17" s="18">
        <v>100</v>
      </c>
      <c r="N17" s="19" t="str">
        <f>+'EVALUACION CON CONTROLES'!G22</f>
        <v>Utilizar los lineamientos de Colombia Compra Eficiente y utilizar como referencia procesos similares</v>
      </c>
      <c r="O17" s="19">
        <f>+'EVALUACION CON CONTROLES'!I22</f>
        <v>2</v>
      </c>
      <c r="P17" s="19">
        <f>+'EVALUACION CON CONTROLES'!J22</f>
        <v>3</v>
      </c>
      <c r="Q17" s="19">
        <f>+'EVALUACION CON CONTROLES'!K22</f>
        <v>5</v>
      </c>
      <c r="R17" s="18" t="str">
        <f>+'EVALUACION CON CONTROLES'!L22</f>
        <v>MEDIO</v>
      </c>
      <c r="S17" s="19" t="str">
        <f>+'EVALUACION CON CONTROLES'!M22</f>
        <v>SI</v>
      </c>
      <c r="T17" s="19" t="str">
        <f>+'EVALUACION CON CONTROLES'!N22</f>
        <v>PROFESIONALES DEL ÁREA DE GESTIÓN DEL DESARROLLO LOCAL DE PUENTE ARANDA (PLANEACIÓN)</v>
      </c>
      <c r="U17" s="130">
        <f>+'EVALUACION CON CONTROLES'!O22</f>
        <v>45444</v>
      </c>
      <c r="V17" s="130">
        <f>+'EVALUACION CON CONTROLES'!P22</f>
        <v>45536</v>
      </c>
      <c r="W17" s="19" t="str">
        <f>+'EVALUACION CON CONTROLES'!Q22</f>
        <v>SEGUIMIENTO AL PROCESO</v>
      </c>
      <c r="X17" s="20" t="str">
        <f>+'EVALUACION CON CONTROLES'!R22</f>
        <v>UNICA VEZ</v>
      </c>
    </row>
    <row r="18" spans="2:24" ht="106.5" customHeight="1" thickBot="1">
      <c r="B18" s="17">
        <v>8</v>
      </c>
      <c r="C18" s="19" t="str">
        <f>+'EVALUACION CON CONTROLES'!C23:F23</f>
        <v>Ausencia de fundamentación de la justificación y conveniencia de la contratación</v>
      </c>
      <c r="D18" s="18" t="str">
        <f>+'EVALUACION CON CONTROLES'!B23</f>
        <v>PLANEACIÓN</v>
      </c>
      <c r="E18" s="18" t="str">
        <f>VLOOKUP(C18,'IDENTIFICACION Y ANALISIS'!$B$19:$F$51,3,FALSE)</f>
        <v>General</v>
      </c>
      <c r="F18" s="18" t="str">
        <f>VLOOKUP(C18,'IDENTIFICACION Y ANALISIS'!$B$19:$F$51,4,FALSE)</f>
        <v>Interno</v>
      </c>
      <c r="G18" s="19" t="str">
        <f>+EVALUACION!H24</f>
        <v>1. Necesidad de iniciar un nuevo proceso.
2. Selección adversa
3. No se puede satisfacer la necesidad de la entidad</v>
      </c>
      <c r="H18" s="19">
        <f>+EVALUACION!I24</f>
        <v>2</v>
      </c>
      <c r="I18" s="19">
        <f>+EVALUACION!J24</f>
        <v>3</v>
      </c>
      <c r="J18" s="19">
        <f>+EVALUACION!K24</f>
        <v>5</v>
      </c>
      <c r="K18" s="18" t="str">
        <f>+EVALUACION!L24</f>
        <v>MEDIO</v>
      </c>
      <c r="L18" s="19" t="s">
        <v>186</v>
      </c>
      <c r="M18" s="18">
        <v>100</v>
      </c>
      <c r="N18" s="19" t="str">
        <f>+'EVALUACION CON CONTROLES'!G23</f>
        <v>Revisiones constantes por parte del área de planeación de la entidad tomando como referencia procesos similares</v>
      </c>
      <c r="O18" s="19">
        <f>+'EVALUACION CON CONTROLES'!I23</f>
        <v>2</v>
      </c>
      <c r="P18" s="19">
        <f>+'EVALUACION CON CONTROLES'!J23</f>
        <v>3</v>
      </c>
      <c r="Q18" s="19">
        <f>+'EVALUACION CON CONTROLES'!K23</f>
        <v>5</v>
      </c>
      <c r="R18" s="18" t="str">
        <f>+'EVALUACION CON CONTROLES'!L23</f>
        <v>MEDIO</v>
      </c>
      <c r="S18" s="19" t="str">
        <f>+'EVALUACION CON CONTROLES'!M23</f>
        <v>NO</v>
      </c>
      <c r="T18" s="19" t="str">
        <f>+'EVALUACION CON CONTROLES'!N23</f>
        <v>PROFESIONALES DEL ÁREA DE GESTIÓN DEL DESARROLLO LOCAL DE PUENTE ARANDA (PLANEACIÓN Y CONTRATACIÓN)</v>
      </c>
      <c r="U18" s="130">
        <f>+'EVALUACION CON CONTROLES'!O23</f>
        <v>45444</v>
      </c>
      <c r="V18" s="130">
        <f>+'EVALUACION CON CONTROLES'!P23</f>
        <v>45536</v>
      </c>
      <c r="W18" s="19" t="str">
        <f>+'EVALUACION CON CONTROLES'!Q23</f>
        <v>SEGUIMIENTO AL PROCESO</v>
      </c>
      <c r="X18" s="20" t="str">
        <f>+'EVALUACION CON CONTROLES'!R23</f>
        <v>UNICA VEZ</v>
      </c>
    </row>
    <row r="19" spans="2:24" ht="106.5" customHeight="1" thickBot="1">
      <c r="B19" s="17">
        <v>9</v>
      </c>
      <c r="C19" s="19" t="str">
        <f>+'EVALUACION CON CONTROLES'!C24:F24</f>
        <v>Inadecuada identificación de las condiciones contractuales</v>
      </c>
      <c r="D19" s="18" t="str">
        <f>+'EVALUACION CON CONTROLES'!B24</f>
        <v>PLANEACIÓN</v>
      </c>
      <c r="E19" s="18" t="str">
        <f>VLOOKUP(C19,'IDENTIFICACION Y ANALISIS'!$B$19:$F$51,3,FALSE)</f>
        <v>General</v>
      </c>
      <c r="F19" s="18" t="str">
        <f>VLOOKUP(C19,'IDENTIFICACION Y ANALISIS'!$B$19:$F$51,4,FALSE)</f>
        <v>Interno</v>
      </c>
      <c r="G19" s="19" t="str">
        <f>+EVALUACION!H25</f>
        <v>1. Necesidad de iniciar un nuevo proceso.
2. Selección adversa
3. No se puede satisfacer la necesidad de la entidad</v>
      </c>
      <c r="H19" s="19">
        <f>+EVALUACION!I25</f>
        <v>2</v>
      </c>
      <c r="I19" s="19">
        <f>+EVALUACION!J25</f>
        <v>3</v>
      </c>
      <c r="J19" s="19">
        <f>+EVALUACION!K25</f>
        <v>5</v>
      </c>
      <c r="K19" s="18" t="str">
        <f>+EVALUACION!L25</f>
        <v>MEDIO</v>
      </c>
      <c r="L19" s="19" t="s">
        <v>186</v>
      </c>
      <c r="M19" s="18">
        <v>100</v>
      </c>
      <c r="N19" s="19" t="str">
        <f>+'EVALUACION CON CONTROLES'!G24</f>
        <v>Revision de procesos</v>
      </c>
      <c r="O19" s="19">
        <f>+'EVALUACION CON CONTROLES'!I24</f>
        <v>2</v>
      </c>
      <c r="P19" s="19">
        <f>+'EVALUACION CON CONTROLES'!J24</f>
        <v>3</v>
      </c>
      <c r="Q19" s="19">
        <f>+'EVALUACION CON CONTROLES'!K24</f>
        <v>5</v>
      </c>
      <c r="R19" s="18" t="str">
        <f>+'EVALUACION CON CONTROLES'!L24</f>
        <v>MEDIO</v>
      </c>
      <c r="S19" s="19" t="str">
        <f>+'EVALUACION CON CONTROLES'!M24</f>
        <v>NO</v>
      </c>
      <c r="T19" s="19" t="str">
        <f>+'EVALUACION CON CONTROLES'!N24</f>
        <v>PROFESIONALES DEL ÁREA DE GESTIÓN DEL DESARROLLO LOCAL DE PUENTE ARANDA (CONTRATACIÓN)</v>
      </c>
      <c r="U19" s="130">
        <f>+'EVALUACION CON CONTROLES'!O24</f>
        <v>45444</v>
      </c>
      <c r="V19" s="130">
        <f>+'EVALUACION CON CONTROLES'!P24</f>
        <v>45536</v>
      </c>
      <c r="W19" s="19" t="str">
        <f>+'EVALUACION CON CONTROLES'!Q24</f>
        <v>SEGUIMIENTO AL PROCESO</v>
      </c>
      <c r="X19" s="20" t="str">
        <f>+'EVALUACION CON CONTROLES'!R24</f>
        <v>UNICA VEZ</v>
      </c>
    </row>
    <row r="20" spans="2:24" ht="106.5" customHeight="1" thickBot="1">
      <c r="B20" s="17">
        <v>10</v>
      </c>
      <c r="C20" s="19" t="str">
        <f>+'EVALUACION CON CONTROLES'!C25:F25</f>
        <v>Apertura de procesos sin disponibilidad  presupuestal</v>
      </c>
      <c r="D20" s="18" t="str">
        <f>+'EVALUACION CON CONTROLES'!B25</f>
        <v>PLANEACIÓN</v>
      </c>
      <c r="E20" s="18" t="str">
        <f>VLOOKUP(C20,'IDENTIFICACION Y ANALISIS'!$B$19:$F$51,3,FALSE)</f>
        <v>General</v>
      </c>
      <c r="F20" s="18" t="str">
        <f>VLOOKUP(C20,'IDENTIFICACION Y ANALISIS'!$B$19:$F$51,4,FALSE)</f>
        <v>Interno</v>
      </c>
      <c r="G20" s="19" t="str">
        <f>+EVALUACION!H26</f>
        <v>1. Necesidad de iniciar un nuevo proceso.
2. Selección adversa</v>
      </c>
      <c r="H20" s="19">
        <f>+EVALUACION!I26</f>
        <v>2</v>
      </c>
      <c r="I20" s="19">
        <f>+EVALUACION!J26</f>
        <v>4</v>
      </c>
      <c r="J20" s="19">
        <f>+EVALUACION!K26</f>
        <v>6</v>
      </c>
      <c r="K20" s="18" t="str">
        <f>+EVALUACION!L26</f>
        <v>ALTO</v>
      </c>
      <c r="L20" s="19" t="s">
        <v>186</v>
      </c>
      <c r="M20" s="18">
        <v>100</v>
      </c>
      <c r="N20" s="19" t="str">
        <f>+'EVALUACION CON CONTROLES'!G25</f>
        <v>Revision de procesos</v>
      </c>
      <c r="O20" s="19">
        <f>+'EVALUACION CON CONTROLES'!I25</f>
        <v>2</v>
      </c>
      <c r="P20" s="19">
        <f>+'EVALUACION CON CONTROLES'!J25</f>
        <v>4</v>
      </c>
      <c r="Q20" s="19">
        <f>+'EVALUACION CON CONTROLES'!K25</f>
        <v>6</v>
      </c>
      <c r="R20" s="18" t="str">
        <f>+'EVALUACION CON CONTROLES'!L25</f>
        <v>ALTO</v>
      </c>
      <c r="S20" s="19" t="str">
        <f>+'EVALUACION CON CONTROLES'!M25</f>
        <v>NO</v>
      </c>
      <c r="T20" s="19" t="str">
        <f>+'EVALUACION CON CONTROLES'!N25</f>
        <v>PROFESIONALES DEL ÁREA DE GESTIÓN DEL DESARROLLO LOCAL DE PUENTE ARANDA (PLANEACIÓN Y CONTRATACIÓN)</v>
      </c>
      <c r="U20" s="130">
        <f>+'EVALUACION CON CONTROLES'!O25</f>
        <v>45444</v>
      </c>
      <c r="V20" s="130">
        <f>+'EVALUACION CON CONTROLES'!P25</f>
        <v>45536</v>
      </c>
      <c r="W20" s="19" t="str">
        <f>+'EVALUACION CON CONTROLES'!Q25</f>
        <v>SEGUIMIENTO AL PROCESO</v>
      </c>
      <c r="X20" s="20" t="str">
        <f>+'EVALUACION CON CONTROLES'!R25</f>
        <v>UNICA VEZ</v>
      </c>
    </row>
    <row r="21" spans="2:24" ht="106.5" customHeight="1" thickBot="1">
      <c r="B21" s="17">
        <v>11</v>
      </c>
      <c r="C21" s="19" t="str">
        <f>+'EVALUACION CON CONTROLES'!C26:F26</f>
        <v>Inadecuada evaluación de las ofertas y/o verificación de requisitos habilitantes</v>
      </c>
      <c r="D21" s="18" t="str">
        <f>+'EVALUACION CON CONTROLES'!B26</f>
        <v>SELECCIÓN</v>
      </c>
      <c r="E21" s="18" t="str">
        <f>VLOOKUP(C21,'IDENTIFICACION Y ANALISIS'!$B$19:$F$51,3,FALSE)</f>
        <v>General</v>
      </c>
      <c r="F21" s="18" t="str">
        <f>VLOOKUP(C21,'IDENTIFICACION Y ANALISIS'!$B$19:$F$51,4,FALSE)</f>
        <v>Interno</v>
      </c>
      <c r="G21" s="19" t="str">
        <f>+EVALUACION!H27</f>
        <v>1. Selecciónar un contratista que no esté en capacidad de cumplir con el objeto del contrato.
2. Selección adversa</v>
      </c>
      <c r="H21" s="19">
        <f>+EVALUACION!I27</f>
        <v>2</v>
      </c>
      <c r="I21" s="19">
        <f>+EVALUACION!J27</f>
        <v>3</v>
      </c>
      <c r="J21" s="19">
        <f>+EVALUACION!K27</f>
        <v>5</v>
      </c>
      <c r="K21" s="18" t="str">
        <f>+EVALUACION!L27</f>
        <v>MEDIO</v>
      </c>
      <c r="L21" s="19" t="s">
        <v>186</v>
      </c>
      <c r="M21" s="18">
        <v>100</v>
      </c>
      <c r="N21" s="19" t="str">
        <f>+'EVALUACION CON CONTROLES'!G26</f>
        <v>Efectuar verificaciones a los documentos y propuestas presentadas, con el apoyo de los profesionales del área y el equipo jurídico</v>
      </c>
      <c r="O21" s="19">
        <f>+'EVALUACION CON CONTROLES'!I26</f>
        <v>2</v>
      </c>
      <c r="P21" s="19">
        <f>+'EVALUACION CON CONTROLES'!J26</f>
        <v>3</v>
      </c>
      <c r="Q21" s="19">
        <f>+'EVALUACION CON CONTROLES'!K26</f>
        <v>5</v>
      </c>
      <c r="R21" s="18" t="str">
        <f>+'EVALUACION CON CONTROLES'!L26</f>
        <v>MEDIO</v>
      </c>
      <c r="S21" s="19" t="str">
        <f>+'EVALUACION CON CONTROLES'!M26</f>
        <v>SI</v>
      </c>
      <c r="T21" s="19" t="str">
        <f>+'EVALUACION CON CONTROLES'!N26</f>
        <v>PROFESIONALES DEL ÁREA DE GESTIÓN DEL DESARROLLO LOCAL DE PUENTE ARANDA (PLANEACIÓN)</v>
      </c>
      <c r="U21" s="130">
        <f>+'EVALUACION CON CONTROLES'!O26</f>
        <v>45444</v>
      </c>
      <c r="V21" s="130">
        <f>+'EVALUACION CON CONTROLES'!P26</f>
        <v>45536</v>
      </c>
      <c r="W21" s="19" t="str">
        <f>+'EVALUACION CON CONTROLES'!Q26</f>
        <v>SEGUIMIENTO AL PROCESO</v>
      </c>
      <c r="X21" s="20" t="str">
        <f>+'EVALUACION CON CONTROLES'!R26</f>
        <v>UNICA VEZ</v>
      </c>
    </row>
    <row r="22" spans="2:24" ht="106.5" customHeight="1" thickBot="1">
      <c r="B22" s="17">
        <v>12</v>
      </c>
      <c r="C22" s="19" t="str">
        <f>+'EVALUACION CON CONTROLES'!C27:F27</f>
        <v>Falta de claridad en la elaboración de los actos administrativos</v>
      </c>
      <c r="D22" s="18" t="str">
        <f>+'EVALUACION CON CONTROLES'!B27</f>
        <v>SELECCIÓN</v>
      </c>
      <c r="E22" s="18" t="str">
        <f>VLOOKUP(C22,'IDENTIFICACION Y ANALISIS'!$B$19:$F$51,3,FALSE)</f>
        <v>General</v>
      </c>
      <c r="F22" s="18" t="str">
        <f>VLOOKUP(C22,'IDENTIFICACION Y ANALISIS'!$B$19:$F$51,4,FALSE)</f>
        <v>Interno</v>
      </c>
      <c r="G22" s="19" t="str">
        <f>+EVALUACION!H28</f>
        <v>1. Selecciónar un contratista que no esté en capacidad de cumplir con el objeto del contrato.</v>
      </c>
      <c r="H22" s="19">
        <f>+EVALUACION!I28</f>
        <v>2</v>
      </c>
      <c r="I22" s="19">
        <f>+EVALUACION!J28</f>
        <v>4</v>
      </c>
      <c r="J22" s="19">
        <f>+EVALUACION!K28</f>
        <v>6</v>
      </c>
      <c r="K22" s="18" t="str">
        <f>+EVALUACION!L28</f>
        <v>ALTO</v>
      </c>
      <c r="L22" s="19" t="s">
        <v>186</v>
      </c>
      <c r="M22" s="18">
        <v>100</v>
      </c>
      <c r="N22" s="19" t="str">
        <f>+'EVALUACION CON CONTROLES'!G27</f>
        <v>Revision de procesos</v>
      </c>
      <c r="O22" s="19">
        <f>+'EVALUACION CON CONTROLES'!I27</f>
        <v>2</v>
      </c>
      <c r="P22" s="19">
        <f>+'EVALUACION CON CONTROLES'!J27</f>
        <v>4</v>
      </c>
      <c r="Q22" s="19">
        <f>+'EVALUACION CON CONTROLES'!K27</f>
        <v>6</v>
      </c>
      <c r="R22" s="18" t="str">
        <f>+'EVALUACION CON CONTROLES'!L27</f>
        <v>ALTO</v>
      </c>
      <c r="S22" s="19" t="str">
        <f>+'EVALUACION CON CONTROLES'!M27</f>
        <v>NO</v>
      </c>
      <c r="T22" s="19" t="str">
        <f>+'EVALUACION CON CONTROLES'!N27</f>
        <v>PROFESIONALES DEL ÁREA DE GESTIÓN DEL DESARROLLO LOCAL DE PUENTE ARANDA (CONTRATACIÓN)</v>
      </c>
      <c r="U22" s="130">
        <f>+'EVALUACION CON CONTROLES'!O27</f>
        <v>45444</v>
      </c>
      <c r="V22" s="130">
        <f>+'EVALUACION CON CONTROLES'!P27</f>
        <v>45536</v>
      </c>
      <c r="W22" s="19" t="str">
        <f>+'EVALUACION CON CONTROLES'!Q27</f>
        <v>SEGUIMIENTO AL PROCESO</v>
      </c>
      <c r="X22" s="20" t="str">
        <f>+'EVALUACION CON CONTROLES'!R27</f>
        <v>UNICA VEZ</v>
      </c>
    </row>
    <row r="23" spans="2:24" ht="106.5" customHeight="1" thickBot="1">
      <c r="B23" s="17">
        <v>13</v>
      </c>
      <c r="C23" s="19" t="str">
        <f>+'EVALUACION CON CONTROLES'!C28:F28</f>
        <v>Contestación inoportuna a todas las observaciones formuladas a los documentos de la contratación</v>
      </c>
      <c r="D23" s="18" t="str">
        <f>+'EVALUACION CON CONTROLES'!B28</f>
        <v>SELECCIÓN</v>
      </c>
      <c r="E23" s="18" t="str">
        <f>VLOOKUP(C23,'IDENTIFICACION Y ANALISIS'!$B$19:$F$51,3,FALSE)</f>
        <v>General</v>
      </c>
      <c r="F23" s="18" t="str">
        <f>VLOOKUP(C23,'IDENTIFICACION Y ANALISIS'!$B$19:$F$51,4,FALSE)</f>
        <v>Interno</v>
      </c>
      <c r="G23" s="19" t="str">
        <f>+EVALUACION!H29</f>
        <v>1. Demoras en el proceso de contratacion.
2.  Selecciónar un contratista que no esté en capacidad de cumplir con el objeto del contrato.</v>
      </c>
      <c r="H23" s="19">
        <f>+EVALUACION!I29</f>
        <v>2</v>
      </c>
      <c r="I23" s="19">
        <f>+EVALUACION!J29</f>
        <v>4</v>
      </c>
      <c r="J23" s="19">
        <f>+EVALUACION!K29</f>
        <v>6</v>
      </c>
      <c r="K23" s="18" t="str">
        <f>+EVALUACION!L29</f>
        <v>ALTO</v>
      </c>
      <c r="L23" s="19" t="s">
        <v>186</v>
      </c>
      <c r="M23" s="18">
        <v>100</v>
      </c>
      <c r="N23" s="19" t="str">
        <f>+'EVALUACION CON CONTROLES'!G28</f>
        <v>Cronograma de trabajo y definición de funciones para los involucrados</v>
      </c>
      <c r="O23" s="19">
        <f>+'EVALUACION CON CONTROLES'!I28</f>
        <v>2</v>
      </c>
      <c r="P23" s="19">
        <f>+'EVALUACION CON CONTROLES'!J28</f>
        <v>4</v>
      </c>
      <c r="Q23" s="19">
        <f>+'EVALUACION CON CONTROLES'!K28</f>
        <v>6</v>
      </c>
      <c r="R23" s="18" t="str">
        <f>+'EVALUACION CON CONTROLES'!L28</f>
        <v>ALTO</v>
      </c>
      <c r="S23" s="19" t="str">
        <f>+'EVALUACION CON CONTROLES'!M28</f>
        <v>NO</v>
      </c>
      <c r="T23" s="19" t="str">
        <f>+'EVALUACION CON CONTROLES'!N28</f>
        <v>PROFESIONALES DEL ÁREA DE GESTIÓN DEL DESARROLLO LOCAL DE PUENTE ARANDA (PLANEACIÓN)</v>
      </c>
      <c r="U23" s="130">
        <f>+'EVALUACION CON CONTROLES'!O28</f>
        <v>45444</v>
      </c>
      <c r="V23" s="130">
        <f>+'EVALUACION CON CONTROLES'!P28</f>
        <v>45536</v>
      </c>
      <c r="W23" s="19" t="str">
        <f>+'EVALUACION CON CONTROLES'!Q28</f>
        <v>SEGUIMIENTO AL PROCESO</v>
      </c>
      <c r="X23" s="20" t="str">
        <f>+'EVALUACION CON CONTROLES'!R28</f>
        <v>UNICA VEZ</v>
      </c>
    </row>
    <row r="24" spans="2:24" ht="106.5" customHeight="1" thickBot="1">
      <c r="B24" s="17">
        <v>14</v>
      </c>
      <c r="C24" s="19" t="str">
        <f>+'EVALUACION CON CONTROLES'!C29:F29</f>
        <v>No publicación de la documentación del proceso de selección en el SECOP</v>
      </c>
      <c r="D24" s="18" t="str">
        <f>+'EVALUACION CON CONTROLES'!B29</f>
        <v>SELECCIÓN</v>
      </c>
      <c r="E24" s="18" t="str">
        <f>VLOOKUP(C24,'IDENTIFICACION Y ANALISIS'!$B$19:$F$51,3,FALSE)</f>
        <v>General</v>
      </c>
      <c r="F24" s="18" t="str">
        <f>VLOOKUP(C24,'IDENTIFICACION Y ANALISIS'!$B$19:$F$51,4,FALSE)</f>
        <v>Interno</v>
      </c>
      <c r="G24" s="19" t="str">
        <f>+EVALUACION!H30</f>
        <v>1. Selecciónar un contratista que no esté en capacidad de cumplir con el objeto del contrato.
2. Selección adversa</v>
      </c>
      <c r="H24" s="19">
        <f>+EVALUACION!I30</f>
        <v>2</v>
      </c>
      <c r="I24" s="19">
        <f>+EVALUACION!J30</f>
        <v>4</v>
      </c>
      <c r="J24" s="19">
        <f>+EVALUACION!K30</f>
        <v>6</v>
      </c>
      <c r="K24" s="18" t="str">
        <f>+EVALUACION!L30</f>
        <v>ALTO</v>
      </c>
      <c r="L24" s="19" t="s">
        <v>186</v>
      </c>
      <c r="M24" s="18">
        <v>100</v>
      </c>
      <c r="N24" s="19" t="str">
        <f>+'EVALUACION CON CONTROLES'!G29</f>
        <v>Revision de procesos</v>
      </c>
      <c r="O24" s="19">
        <f>+'EVALUACION CON CONTROLES'!I29</f>
        <v>2</v>
      </c>
      <c r="P24" s="19">
        <f>+'EVALUACION CON CONTROLES'!J29</f>
        <v>4</v>
      </c>
      <c r="Q24" s="19">
        <f>+'EVALUACION CON CONTROLES'!K29</f>
        <v>6</v>
      </c>
      <c r="R24" s="18" t="str">
        <f>+'EVALUACION CON CONTROLES'!L29</f>
        <v>ALTO</v>
      </c>
      <c r="S24" s="19" t="str">
        <f>+'EVALUACION CON CONTROLES'!M29</f>
        <v>NO</v>
      </c>
      <c r="T24" s="19" t="str">
        <f>+'EVALUACION CON CONTROLES'!N29</f>
        <v>PROFESIONALES DEL ÁREA DE GESTIÓN DEL DESARROLLO LOCAL DE PUENTE ARANDA (CONTRATACIÓN)</v>
      </c>
      <c r="U24" s="130">
        <f>+'EVALUACION CON CONTROLES'!O29</f>
        <v>45444</v>
      </c>
      <c r="V24" s="130">
        <f>+'EVALUACION CON CONTROLES'!P29</f>
        <v>45536</v>
      </c>
      <c r="W24" s="19" t="str">
        <f>+'EVALUACION CON CONTROLES'!Q29</f>
        <v>SEGUIMIENTO AL PROCESO</v>
      </c>
      <c r="X24" s="20" t="str">
        <f>+'EVALUACION CON CONTROLES'!R29</f>
        <v>UNICA VEZ</v>
      </c>
    </row>
    <row r="25" spans="2:24" ht="106.5" customHeight="1" thickBot="1">
      <c r="B25" s="17">
        <v>15</v>
      </c>
      <c r="C25" s="19" t="str">
        <f>+'EVALUACION CON CONTROLES'!C30:F30</f>
        <v>Confabulacion de los proponentes (Colusión)</v>
      </c>
      <c r="D25" s="18" t="str">
        <f>+'EVALUACION CON CONTROLES'!B30</f>
        <v>SELECCIÓN</v>
      </c>
      <c r="E25" s="18" t="str">
        <f>VLOOKUP(C25,'IDENTIFICACION Y ANALISIS'!$B$19:$F$51,3,FALSE)</f>
        <v>General</v>
      </c>
      <c r="F25" s="18" t="str">
        <f>VLOOKUP(C25,'IDENTIFICACION Y ANALISIS'!$B$19:$F$51,4,FALSE)</f>
        <v>Interno</v>
      </c>
      <c r="G25" s="19" t="str">
        <f>+EVALUACION!H31</f>
        <v>1. Selecciónar un contratista que no esté en capacidad de cumplir con el objeto del contrato.
2. Selección adversa</v>
      </c>
      <c r="H25" s="19">
        <f>+EVALUACION!I31</f>
        <v>2</v>
      </c>
      <c r="I25" s="19">
        <f>+EVALUACION!J31</f>
        <v>3</v>
      </c>
      <c r="J25" s="19">
        <f>+EVALUACION!K31</f>
        <v>5</v>
      </c>
      <c r="K25" s="18" t="str">
        <f>+EVALUACION!L31</f>
        <v>MEDIO</v>
      </c>
      <c r="L25" s="19" t="s">
        <v>187</v>
      </c>
      <c r="M25" s="18">
        <v>100</v>
      </c>
      <c r="N25" s="19" t="str">
        <f>+'EVALUACION CON CONTROLES'!G30</f>
        <v>Utilizar la metodología de Colombia Compra Eficiente y dar cumplimiento a la normatividad vigente.</v>
      </c>
      <c r="O25" s="19">
        <f>+'EVALUACION CON CONTROLES'!I30</f>
        <v>2</v>
      </c>
      <c r="P25" s="19">
        <f>+'EVALUACION CON CONTROLES'!J30</f>
        <v>3</v>
      </c>
      <c r="Q25" s="19">
        <f>+'EVALUACION CON CONTROLES'!K30</f>
        <v>5</v>
      </c>
      <c r="R25" s="18" t="str">
        <f>+'EVALUACION CON CONTROLES'!L30</f>
        <v>MEDIO</v>
      </c>
      <c r="S25" s="19" t="str">
        <f>+'EVALUACION CON CONTROLES'!M30</f>
        <v>SI</v>
      </c>
      <c r="T25" s="19" t="str">
        <f>+'EVALUACION CON CONTROLES'!N30</f>
        <v>PROFESIONALES DEL ÁREA DE GESTIÓN DEL DESARROLLO LOCAL DE PUENTE ARANDA (PLANEACIÓN Y CONTRATACIÓN)</v>
      </c>
      <c r="U25" s="130">
        <f>+'EVALUACION CON CONTROLES'!O30</f>
        <v>45444</v>
      </c>
      <c r="V25" s="130">
        <f>+'EVALUACION CON CONTROLES'!P30</f>
        <v>45536</v>
      </c>
      <c r="W25" s="19" t="str">
        <f>+'EVALUACION CON CONTROLES'!Q30</f>
        <v>SEGUIMIENTO AL PROCESO</v>
      </c>
      <c r="X25" s="20" t="str">
        <f>+'EVALUACION CON CONTROLES'!R30</f>
        <v>UNICA VEZ</v>
      </c>
    </row>
    <row r="26" spans="2:24" ht="106.5" customHeight="1" thickBot="1">
      <c r="B26" s="17">
        <v>16</v>
      </c>
      <c r="C26" s="19" t="str">
        <f>+'EVALUACION CON CONTROLES'!C31:F31</f>
        <v>Selección de ofertas con precios  artificialmente bajos.</v>
      </c>
      <c r="D26" s="18" t="str">
        <f>+'EVALUACION CON CONTROLES'!B31</f>
        <v>SELECCIÓN</v>
      </c>
      <c r="E26" s="18" t="str">
        <f>VLOOKUP(C26,'IDENTIFICACION Y ANALISIS'!$B$19:$F$51,3,FALSE)</f>
        <v>General</v>
      </c>
      <c r="F26" s="18" t="str">
        <f>VLOOKUP(C26,'IDENTIFICACION Y ANALISIS'!$B$19:$F$51,4,FALSE)</f>
        <v>Interno</v>
      </c>
      <c r="G26" s="19" t="str">
        <f>+EVALUACION!H32</f>
        <v>1. Selecciónar un contratista que no esté en capacidad de cumplir con el objeto del contrato.</v>
      </c>
      <c r="H26" s="19">
        <f>+EVALUACION!I32</f>
        <v>2</v>
      </c>
      <c r="I26" s="19">
        <f>+EVALUACION!J32</f>
        <v>4</v>
      </c>
      <c r="J26" s="19">
        <f>+EVALUACION!K32</f>
        <v>6</v>
      </c>
      <c r="K26" s="18" t="str">
        <f>+EVALUACION!L32</f>
        <v>ALTO</v>
      </c>
      <c r="L26" s="19" t="s">
        <v>186</v>
      </c>
      <c r="M26" s="18">
        <v>100</v>
      </c>
      <c r="N26" s="19" t="str">
        <f>+'EVALUACION CON CONTROLES'!G31</f>
        <v>verificacion del marco regulatorio del contrato a suscribir y revisión del proceso</v>
      </c>
      <c r="O26" s="19">
        <f>+'EVALUACION CON CONTROLES'!I31</f>
        <v>2</v>
      </c>
      <c r="P26" s="19">
        <f>+'EVALUACION CON CONTROLES'!J31</f>
        <v>4</v>
      </c>
      <c r="Q26" s="19">
        <f>+'EVALUACION CON CONTROLES'!K31</f>
        <v>6</v>
      </c>
      <c r="R26" s="18" t="str">
        <f>+'EVALUACION CON CONTROLES'!L31</f>
        <v>ALTO</v>
      </c>
      <c r="S26" s="19" t="str">
        <f>+'EVALUACION CON CONTROLES'!M31</f>
        <v>SI</v>
      </c>
      <c r="T26" s="19" t="str">
        <f>+'EVALUACION CON CONTROLES'!N31</f>
        <v>PROFESIONALES DEL ÁREA DE GESTIÓN DEL DESARROLLO LOCAL DE PUENTE ARANDA (PLANEACIÓN Y CONTRATACIÓN)</v>
      </c>
      <c r="U26" s="130">
        <f>+'EVALUACION CON CONTROLES'!O31</f>
        <v>45444</v>
      </c>
      <c r="V26" s="130">
        <f>+'EVALUACION CON CONTROLES'!P31</f>
        <v>45536</v>
      </c>
      <c r="W26" s="19" t="str">
        <f>+'EVALUACION CON CONTROLES'!Q31</f>
        <v>SEGUIMIENTO AL PROCESO</v>
      </c>
      <c r="X26" s="20" t="str">
        <f>+'EVALUACION CON CONTROLES'!R31</f>
        <v>UNICA VEZ</v>
      </c>
    </row>
    <row r="27" spans="2:24" ht="106.5" customHeight="1" thickBot="1">
      <c r="B27" s="17">
        <v>17</v>
      </c>
      <c r="C27" s="19" t="str">
        <f>+'EVALUACION CON CONTROLES'!C32:F32</f>
        <v xml:space="preserve">Riesgo de que no se firme el contrato. </v>
      </c>
      <c r="D27" s="18" t="str">
        <f>+'EVALUACION CON CONTROLES'!B32</f>
        <v>CONTRATACIÓN</v>
      </c>
      <c r="E27" s="18" t="str">
        <f>VLOOKUP(C27,'IDENTIFICACION Y ANALISIS'!$B$19:$F$51,3,FALSE)</f>
        <v>General</v>
      </c>
      <c r="F27" s="18" t="str">
        <f>VLOOKUP(C27,'IDENTIFICACION Y ANALISIS'!$B$19:$F$51,4,FALSE)</f>
        <v>Externo</v>
      </c>
      <c r="G27" s="19" t="str">
        <f>+EVALUACION!H33</f>
        <v xml:space="preserve">1. Pérdida de Tiempo por no iniciar el contrato de forma oportuna 
</v>
      </c>
      <c r="H27" s="19">
        <f>+EVALUACION!I33</f>
        <v>2</v>
      </c>
      <c r="I27" s="19">
        <f>+EVALUACION!J33</f>
        <v>4</v>
      </c>
      <c r="J27" s="19">
        <f>+EVALUACION!K33</f>
        <v>6</v>
      </c>
      <c r="K27" s="18" t="str">
        <f>+EVALUACION!L33</f>
        <v>ALTO</v>
      </c>
      <c r="L27" s="19" t="s">
        <v>188</v>
      </c>
      <c r="M27" s="18" t="s">
        <v>189</v>
      </c>
      <c r="N27" s="19" t="str">
        <f>+'EVALUACION CON CONTROLES'!G32</f>
        <v xml:space="preserve"> Incluir declaraciones y garantías del contratista y establecer sistemas de acreditación </v>
      </c>
      <c r="O27" s="19">
        <f>+'EVALUACION CON CONTROLES'!I32</f>
        <v>2</v>
      </c>
      <c r="P27" s="19">
        <f>+'EVALUACION CON CONTROLES'!J32</f>
        <v>4</v>
      </c>
      <c r="Q27" s="19">
        <f>+'EVALUACION CON CONTROLES'!K32</f>
        <v>6</v>
      </c>
      <c r="R27" s="18" t="str">
        <f>+'EVALUACION CON CONTROLES'!L32</f>
        <v>ALTO</v>
      </c>
      <c r="S27" s="19" t="str">
        <f>+'EVALUACION CON CONTROLES'!M32</f>
        <v>NO</v>
      </c>
      <c r="T27" s="19" t="str">
        <f>+'EVALUACION CON CONTROLES'!N32</f>
        <v>PROFESIONALES DEL ÁREA DE GESTIÓN DEL DESARROLLO LOCAL DE PUENTE ARANDA (CONTRATACIÓN)</v>
      </c>
      <c r="U27" s="130">
        <f>+'EVALUACION CON CONTROLES'!O32</f>
        <v>45444</v>
      </c>
      <c r="V27" s="130">
        <f>+'EVALUACION CON CONTROLES'!P32</f>
        <v>45536</v>
      </c>
      <c r="W27" s="19" t="str">
        <f>+'EVALUACION CON CONTROLES'!Q32</f>
        <v>SEGUIMIENTO AL PROCESO</v>
      </c>
      <c r="X27" s="20" t="str">
        <f>+'EVALUACION CON CONTROLES'!R32</f>
        <v>UNICA VEZ</v>
      </c>
    </row>
    <row r="28" spans="2:24" ht="106.5" customHeight="1" thickBot="1">
      <c r="B28" s="17">
        <v>18</v>
      </c>
      <c r="C28" s="19" t="str">
        <f>+'EVALUACION CON CONTROLES'!C33:F33</f>
        <v>Falta de constitución o constitución tardía de la garantía única. Aceptación de garantías que no se ajustan a lo contemplado en el contrato</v>
      </c>
      <c r="D28" s="18" t="str">
        <f>+'EVALUACION CON CONTROLES'!B33</f>
        <v>CONTRATACIÓN</v>
      </c>
      <c r="E28" s="18" t="str">
        <f>VLOOKUP(C28,'IDENTIFICACION Y ANALISIS'!$B$19:$F$51,3,FALSE)</f>
        <v>General</v>
      </c>
      <c r="F28" s="18" t="str">
        <f>VLOOKUP(C28,'IDENTIFICACION Y ANALISIS'!$B$19:$F$51,4,FALSE)</f>
        <v>Interno</v>
      </c>
      <c r="G28" s="19" t="str">
        <f>+EVALUACION!H34</f>
        <v>1. Pérdida de Tiempo por no iniciar el contrato de forma oportuna 
2. Falta de respaldo por parte de una aseguradora sobre los riesgos existentes durante la ejecución del Contrato</v>
      </c>
      <c r="H28" s="19">
        <f>+EVALUACION!I34</f>
        <v>2</v>
      </c>
      <c r="I28" s="19">
        <f>+EVALUACION!J34</f>
        <v>3</v>
      </c>
      <c r="J28" s="19">
        <f>+EVALUACION!K34</f>
        <v>5</v>
      </c>
      <c r="K28" s="18" t="str">
        <f>+EVALUACION!L34</f>
        <v>MEDIO</v>
      </c>
      <c r="L28" s="19" t="s">
        <v>188</v>
      </c>
      <c r="M28" s="18" t="s">
        <v>189</v>
      </c>
      <c r="N28" s="19" t="str">
        <f>+'EVALUACION CON CONTROLES'!G33</f>
        <v xml:space="preserve">Exigencia de garantias y establecer sistemas de acreditación </v>
      </c>
      <c r="O28" s="19">
        <f>+'EVALUACION CON CONTROLES'!I33</f>
        <v>2</v>
      </c>
      <c r="P28" s="19">
        <f>+'EVALUACION CON CONTROLES'!J33</f>
        <v>3</v>
      </c>
      <c r="Q28" s="19">
        <f>+'EVALUACION CON CONTROLES'!K33</f>
        <v>5</v>
      </c>
      <c r="R28" s="18" t="str">
        <f>+'EVALUACION CON CONTROLES'!L33</f>
        <v>MEDIO</v>
      </c>
      <c r="S28" s="19" t="str">
        <f>+'EVALUACION CON CONTROLES'!M33</f>
        <v>NO</v>
      </c>
      <c r="T28" s="19" t="str">
        <f>+'EVALUACION CON CONTROLES'!N33</f>
        <v>SUPERVISIÓN, APOYO A LA SUPERVISIÓN Y CONTRATISTA</v>
      </c>
      <c r="U28" s="130">
        <f>+'EVALUACION CON CONTROLES'!O33</f>
        <v>45444</v>
      </c>
      <c r="V28" s="130">
        <f>+'EVALUACION CON CONTROLES'!P33</f>
        <v>45536</v>
      </c>
      <c r="W28" s="19" t="str">
        <f>+'EVALUACION CON CONTROLES'!Q33</f>
        <v>SEGUIMIENTO AL PROCESO</v>
      </c>
      <c r="X28" s="20" t="str">
        <f>+'EVALUACION CON CONTROLES'!R33</f>
        <v>UNICA VEZ</v>
      </c>
    </row>
    <row r="29" spans="2:24" ht="106.5" customHeight="1" thickBot="1">
      <c r="B29" s="17">
        <v>19</v>
      </c>
      <c r="C29" s="19" t="str">
        <f>+'EVALUACION CON CONTROLES'!C34:F34</f>
        <v>Falta de solicitud o solicitud tardía del registro  presupuestal</v>
      </c>
      <c r="D29" s="18" t="str">
        <f>+'EVALUACION CON CONTROLES'!B34</f>
        <v>CONTRATACIÓN</v>
      </c>
      <c r="E29" s="18" t="str">
        <f>VLOOKUP(C29,'IDENTIFICACION Y ANALISIS'!$B$19:$F$51,3,FALSE)</f>
        <v>General</v>
      </c>
      <c r="F29" s="18" t="str">
        <f>VLOOKUP(C29,'IDENTIFICACION Y ANALISIS'!$B$19:$F$51,4,FALSE)</f>
        <v>Interno</v>
      </c>
      <c r="G29" s="19" t="str">
        <f>+EVALUACION!H35</f>
        <v xml:space="preserve">1. Pérdida de Tiempo por no iniciar el contrato de forma oportuna 
</v>
      </c>
      <c r="H29" s="19">
        <f>+EVALUACION!I35</f>
        <v>2</v>
      </c>
      <c r="I29" s="19">
        <f>+EVALUACION!J35</f>
        <v>4</v>
      </c>
      <c r="J29" s="19">
        <f>+EVALUACION!K35</f>
        <v>6</v>
      </c>
      <c r="K29" s="18" t="str">
        <f>+EVALUACION!L35</f>
        <v>ALTO</v>
      </c>
      <c r="L29" s="19" t="s">
        <v>186</v>
      </c>
      <c r="M29" s="18">
        <v>100</v>
      </c>
      <c r="N29" s="19" t="str">
        <f>+'EVALUACION CON CONTROLES'!G34</f>
        <v>Revision de procesos</v>
      </c>
      <c r="O29" s="19">
        <f>+'EVALUACION CON CONTROLES'!I34</f>
        <v>2</v>
      </c>
      <c r="P29" s="19">
        <f>+'EVALUACION CON CONTROLES'!J34</f>
        <v>4</v>
      </c>
      <c r="Q29" s="19">
        <f>+'EVALUACION CON CONTROLES'!K34</f>
        <v>6</v>
      </c>
      <c r="R29" s="18" t="str">
        <f>+'EVALUACION CON CONTROLES'!L34</f>
        <v>ALTO</v>
      </c>
      <c r="S29" s="19" t="str">
        <f>+'EVALUACION CON CONTROLES'!M34</f>
        <v>NO</v>
      </c>
      <c r="T29" s="19" t="str">
        <f>+'EVALUACION CON CONTROLES'!N34</f>
        <v>PROFESIONALES DEL ÁREA DE GESTIÓN DEL DESARROLLO LOCAL DE PUENTE ARANDA (CONTRATACIÓN)</v>
      </c>
      <c r="U29" s="130">
        <f>+'EVALUACION CON CONTROLES'!O34</f>
        <v>45444</v>
      </c>
      <c r="V29" s="130">
        <f>+'EVALUACION CON CONTROLES'!P34</f>
        <v>45536</v>
      </c>
      <c r="W29" s="19" t="str">
        <f>+'EVALUACION CON CONTROLES'!Q34</f>
        <v>SEGUIMIENTO AL PROCESO</v>
      </c>
      <c r="X29" s="28" t="str">
        <f>+'EVALUACION CON CONTROLES'!R34</f>
        <v>UNICA VEZ</v>
      </c>
    </row>
    <row r="30" spans="2:24" ht="106.5" customHeight="1" thickBot="1">
      <c r="B30" s="17">
        <v>20</v>
      </c>
      <c r="C30" s="19" t="str">
        <f>+'EVALUACION CON CONTROLES'!C35:F35</f>
        <v>Presentación de reclamos de terceros sobre la selección del oferente que retrasen el perfeccionamiento del contrato.</v>
      </c>
      <c r="D30" s="18" t="str">
        <f>+'EVALUACION CON CONTROLES'!B35</f>
        <v>CONTRATACIÓN</v>
      </c>
      <c r="E30" s="18" t="str">
        <f>VLOOKUP(C30,'IDENTIFICACION Y ANALISIS'!$B$19:$F$51,3,FALSE)</f>
        <v>General</v>
      </c>
      <c r="F30" s="18" t="str">
        <f>VLOOKUP(C30,'IDENTIFICACION Y ANALISIS'!$B$19:$F$51,4,FALSE)</f>
        <v>Interno</v>
      </c>
      <c r="G30" s="19" t="str">
        <f>+EVALUACION!H36</f>
        <v>1. Pérdida de Tiempo por no iniciar el contrato de forma oportuna 
2. Necesidad de iniciar un nuevo proceso</v>
      </c>
      <c r="H30" s="19">
        <f>+EVALUACION!I36</f>
        <v>2</v>
      </c>
      <c r="I30" s="19">
        <f>+EVALUACION!J36</f>
        <v>2</v>
      </c>
      <c r="J30" s="19">
        <f>+EVALUACION!K36</f>
        <v>4</v>
      </c>
      <c r="K30" s="18" t="str">
        <f>+EVALUACION!L36</f>
        <v>BAJO</v>
      </c>
      <c r="L30" s="19" t="s">
        <v>186</v>
      </c>
      <c r="M30" s="18">
        <v>100</v>
      </c>
      <c r="N30" s="19" t="str">
        <f>+'EVALUACION CON CONTROLES'!G35</f>
        <v>Dar trámite eficiente y oportuno de las PQRS presentadas por terceros</v>
      </c>
      <c r="O30" s="19">
        <f>+'EVALUACION CON CONTROLES'!I35</f>
        <v>2</v>
      </c>
      <c r="P30" s="19">
        <f>+'EVALUACION CON CONTROLES'!J35</f>
        <v>2</v>
      </c>
      <c r="Q30" s="19">
        <f>+'EVALUACION CON CONTROLES'!K35</f>
        <v>4</v>
      </c>
      <c r="R30" s="18" t="str">
        <f>+'EVALUACION CON CONTROLES'!L35</f>
        <v>BAJO</v>
      </c>
      <c r="S30" s="19" t="str">
        <f>+'EVALUACION CON CONTROLES'!M35</f>
        <v>NO</v>
      </c>
      <c r="T30" s="19" t="str">
        <f>+'EVALUACION CON CONTROLES'!N35</f>
        <v>PROFESIONALES DEL ÁREA DE GESTIÓN DEL DESARROLLO LOCAL DE PUENTE ARANDA (CONTRATACIÓN)</v>
      </c>
      <c r="U30" s="130">
        <f>+'EVALUACION CON CONTROLES'!O35</f>
        <v>45444</v>
      </c>
      <c r="V30" s="130">
        <f>+'EVALUACION CON CONTROLES'!P35</f>
        <v>45536</v>
      </c>
      <c r="W30" s="19" t="str">
        <f>+'EVALUACION CON CONTROLES'!Q35</f>
        <v>SEGUIMIENTO AL PROCESO</v>
      </c>
      <c r="X30" s="28" t="str">
        <f>+'EVALUACION CON CONTROLES'!R35</f>
        <v>UNICA VEZ</v>
      </c>
    </row>
    <row r="31" spans="2:24" ht="106.5" customHeight="1" thickBot="1">
      <c r="B31" s="17">
        <v>21</v>
      </c>
      <c r="C31" s="19" t="str">
        <f>+'EVALUACION CON CONTROLES'!C36:F36</f>
        <v>Fluctuaciones del valor de la moneda</v>
      </c>
      <c r="D31" s="18" t="str">
        <f>+'EVALUACION CON CONTROLES'!B36</f>
        <v>EJECUCIÓN</v>
      </c>
      <c r="E31" s="18" t="str">
        <f>VLOOKUP(C31,'IDENTIFICACION Y ANALISIS'!$B$19:$F$51,3,FALSE)</f>
        <v>General</v>
      </c>
      <c r="F31" s="18" t="str">
        <f>VLOOKUP(C31,'IDENTIFICACION Y ANALISIS'!$B$19:$F$51,4,FALSE)</f>
        <v>Externo</v>
      </c>
      <c r="G31" s="19" t="str">
        <f>+EVALUACION!H37</f>
        <v xml:space="preserve">1. Variación presupuestal que afecte la capacidad de adquisición de bienes y servicios </v>
      </c>
      <c r="H31" s="19">
        <f>+EVALUACION!I37</f>
        <v>2</v>
      </c>
      <c r="I31" s="19">
        <f>+EVALUACION!J37</f>
        <v>3</v>
      </c>
      <c r="J31" s="19">
        <f>+EVALUACION!K37</f>
        <v>5</v>
      </c>
      <c r="K31" s="18" t="str">
        <f>+EVALUACION!L37</f>
        <v>MEDIO</v>
      </c>
      <c r="L31" s="19" t="s">
        <v>188</v>
      </c>
      <c r="M31" s="18" t="s">
        <v>189</v>
      </c>
      <c r="N31" s="19" t="str">
        <f>+'EVALUACION CON CONTROLES'!G36</f>
        <v>Sostenimiento de la oferta ecónomica</v>
      </c>
      <c r="O31" s="19">
        <f>+'EVALUACION CON CONTROLES'!I36</f>
        <v>2</v>
      </c>
      <c r="P31" s="19">
        <f>+'EVALUACION CON CONTROLES'!J36</f>
        <v>3</v>
      </c>
      <c r="Q31" s="19">
        <f>+'EVALUACION CON CONTROLES'!K36</f>
        <v>5</v>
      </c>
      <c r="R31" s="18" t="str">
        <f>+'EVALUACION CON CONTROLES'!L36</f>
        <v>MEDIO</v>
      </c>
      <c r="S31" s="19" t="str">
        <f>+'EVALUACION CON CONTROLES'!M36</f>
        <v>SI</v>
      </c>
      <c r="T31" s="19" t="str">
        <f>+'EVALUACION CON CONTROLES'!N36</f>
        <v>PROFESIONALES DEL ÁREA DE GESTIÓN DEL DESARROLLO LOCAL DE PUENTE ARANDA (PLANEACIÓN Y CONTRATACIÓN)</v>
      </c>
      <c r="U31" s="130">
        <f>+'EVALUACION CON CONTROLES'!O36</f>
        <v>45444</v>
      </c>
      <c r="V31" s="130">
        <f>+'EVALUACION CON CONTROLES'!P36</f>
        <v>45536</v>
      </c>
      <c r="W31" s="19" t="str">
        <f>+'EVALUACION CON CONTROLES'!Q36</f>
        <v>SEGUIMIENTO AL PROCESO</v>
      </c>
      <c r="X31" s="28" t="str">
        <f>+'EVALUACION CON CONTROLES'!R36</f>
        <v>UNICA VEZ</v>
      </c>
    </row>
    <row r="32" spans="2:24" ht="106.5" customHeight="1" thickBot="1">
      <c r="B32" s="17">
        <v>22</v>
      </c>
      <c r="C32" s="19" t="str">
        <f>+'EVALUACION CON CONTROLES'!C37:F37</f>
        <v>Variación de los precios del mercado</v>
      </c>
      <c r="D32" s="18" t="str">
        <f>+'EVALUACION CON CONTROLES'!B37</f>
        <v>EJECUCIÓN</v>
      </c>
      <c r="E32" s="18" t="str">
        <f>VLOOKUP(C32,'IDENTIFICACION Y ANALISIS'!$B$19:$F$51,3,FALSE)</f>
        <v>General</v>
      </c>
      <c r="F32" s="18" t="str">
        <f>VLOOKUP(C32,'IDENTIFICACION Y ANALISIS'!$B$19:$F$51,4,FALSE)</f>
        <v>Externo</v>
      </c>
      <c r="G32" s="19" t="str">
        <f>+EVALUACION!H38</f>
        <v>1. Variación presupuestal que afecte la capacidad de adquisición de bienes y servicios 
2. Desfase presupuestal
3. reclamaciones de rompimiento del equilibrio económico por parte del contratista.</v>
      </c>
      <c r="H32" s="19">
        <f>+EVALUACION!I38</f>
        <v>2</v>
      </c>
      <c r="I32" s="19">
        <f>+EVALUACION!J38</f>
        <v>4</v>
      </c>
      <c r="J32" s="19">
        <f>+EVALUACION!K38</f>
        <v>6</v>
      </c>
      <c r="K32" s="18" t="str">
        <f>+EVALUACION!L38</f>
        <v>ALTO</v>
      </c>
      <c r="L32" s="19" t="s">
        <v>188</v>
      </c>
      <c r="M32" s="18" t="s">
        <v>189</v>
      </c>
      <c r="N32" s="19" t="str">
        <f>+'EVALUACION CON CONTROLES'!G37</f>
        <v>Sostenimiento de la oferta ecónomica</v>
      </c>
      <c r="O32" s="19">
        <f>+'EVALUACION CON CONTROLES'!I37</f>
        <v>2</v>
      </c>
      <c r="P32" s="19">
        <f>+'EVALUACION CON CONTROLES'!J37</f>
        <v>4</v>
      </c>
      <c r="Q32" s="19">
        <f>+'EVALUACION CON CONTROLES'!K37</f>
        <v>6</v>
      </c>
      <c r="R32" s="18" t="str">
        <f>+'EVALUACION CON CONTROLES'!L37</f>
        <v>ALTO</v>
      </c>
      <c r="S32" s="19" t="str">
        <f>+'EVALUACION CON CONTROLES'!M37</f>
        <v>SI</v>
      </c>
      <c r="T32" s="19" t="str">
        <f>+'EVALUACION CON CONTROLES'!N37</f>
        <v>PROFESIONALES DEL ÁREA DE GESTIÓN DEL DESARROLLO LOCAL DE PUENTE ARANDA (PLANEACIÓN Y CONTRATACIÓN)</v>
      </c>
      <c r="U32" s="130">
        <f>+'EVALUACION CON CONTROLES'!O37</f>
        <v>45444</v>
      </c>
      <c r="V32" s="130">
        <f>+'EVALUACION CON CONTROLES'!P37</f>
        <v>45536</v>
      </c>
      <c r="W32" s="19" t="str">
        <f>+'EVALUACION CON CONTROLES'!Q37</f>
        <v>SEGUIMIENTO AL PROCESO</v>
      </c>
      <c r="X32" s="28" t="str">
        <f>+'EVALUACION CON CONTROLES'!R37</f>
        <v>UNICA VEZ</v>
      </c>
    </row>
    <row r="33" spans="2:24" ht="106.5" customHeight="1" thickBot="1">
      <c r="B33" s="17">
        <v>23</v>
      </c>
      <c r="C33" s="19" t="str">
        <f>+'EVALUACION CON CONTROLES'!C38:F38</f>
        <v>Factores políticos o macroeconómicos.</v>
      </c>
      <c r="D33" s="18" t="str">
        <f>+'EVALUACION CON CONTROLES'!B38</f>
        <v>EJECUCIÓN</v>
      </c>
      <c r="E33" s="18" t="str">
        <f>VLOOKUP(C33,'IDENTIFICACION Y ANALISIS'!$B$19:$F$51,3,FALSE)</f>
        <v>General</v>
      </c>
      <c r="F33" s="18" t="str">
        <f>VLOOKUP(C33,'IDENTIFICACION Y ANALISIS'!$B$19:$F$51,4,FALSE)</f>
        <v>Externo</v>
      </c>
      <c r="G33" s="19" t="str">
        <f>+EVALUACION!H39</f>
        <v>1. Variación presupuestal que afecte la capacidad de adquisición de bienes y servicios 
2. Desfase presupuestal
3. reclamaciones de rompimiento del equilibrio económico por parte del contratista.</v>
      </c>
      <c r="H33" s="19">
        <f>+EVALUACION!I39</f>
        <v>2</v>
      </c>
      <c r="I33" s="19">
        <f>+EVALUACION!J39</f>
        <v>3</v>
      </c>
      <c r="J33" s="19">
        <f>+EVALUACION!K39</f>
        <v>5</v>
      </c>
      <c r="K33" s="18" t="str">
        <f>+EVALUACION!L39</f>
        <v>MEDIO</v>
      </c>
      <c r="L33" s="19" t="s">
        <v>188</v>
      </c>
      <c r="M33" s="18" t="s">
        <v>189</v>
      </c>
      <c r="N33" s="19" t="str">
        <f>+'EVALUACION CON CONTROLES'!G38</f>
        <v>Revision de procesos</v>
      </c>
      <c r="O33" s="19">
        <f>+'EVALUACION CON CONTROLES'!I38</f>
        <v>2</v>
      </c>
      <c r="P33" s="19">
        <f>+'EVALUACION CON CONTROLES'!J38</f>
        <v>3</v>
      </c>
      <c r="Q33" s="19">
        <f>+'EVALUACION CON CONTROLES'!K38</f>
        <v>5</v>
      </c>
      <c r="R33" s="18" t="str">
        <f>+'EVALUACION CON CONTROLES'!L38</f>
        <v>MEDIO</v>
      </c>
      <c r="S33" s="19" t="str">
        <f>+'EVALUACION CON CONTROLES'!M38</f>
        <v>NO</v>
      </c>
      <c r="T33" s="19" t="str">
        <f>+'EVALUACION CON CONTROLES'!N38</f>
        <v>PROFESIONALES DEL ÁREA DE GESTIÓN DEL DESARROLLO LOCAL DE PUENTE ARANDA (PLANEACIÓN Y CONTRATACIÓN)</v>
      </c>
      <c r="U33" s="130">
        <f>+'EVALUACION CON CONTROLES'!O38</f>
        <v>45444</v>
      </c>
      <c r="V33" s="130">
        <f>+'EVALUACION CON CONTROLES'!P38</f>
        <v>45536</v>
      </c>
      <c r="W33" s="19" t="str">
        <f>+'EVALUACION CON CONTROLES'!Q38</f>
        <v>SEGUIMIENTO AL PROCESO</v>
      </c>
      <c r="X33" s="28" t="str">
        <f>+'EVALUACION CON CONTROLES'!R38</f>
        <v>UNICA VEZ</v>
      </c>
    </row>
    <row r="34" spans="2:24" ht="106.5" customHeight="1" thickBot="1">
      <c r="B34" s="17">
        <v>24</v>
      </c>
      <c r="C34" s="19" t="str">
        <f>+'EVALUACION CON CONTROLES'!C39:F39</f>
        <v>Cancelación de pedidos.</v>
      </c>
      <c r="D34" s="18" t="str">
        <f>+'EVALUACION CON CONTROLES'!B39</f>
        <v>EJECUCIÓN</v>
      </c>
      <c r="E34" s="18" t="str">
        <f>VLOOKUP(C34,'IDENTIFICACION Y ANALISIS'!$B$19:$F$51,3,FALSE)</f>
        <v>General</v>
      </c>
      <c r="F34" s="18" t="str">
        <f>VLOOKUP(C34,'IDENTIFICACION Y ANALISIS'!$B$19:$F$51,4,FALSE)</f>
        <v>Externo</v>
      </c>
      <c r="G34" s="19" t="str">
        <f>+EVALUACION!H40</f>
        <v>1. Incumplimiento precontractual.</v>
      </c>
      <c r="H34" s="19">
        <f>+EVALUACION!I40</f>
        <v>2</v>
      </c>
      <c r="I34" s="19">
        <f>+EVALUACION!J40</f>
        <v>3</v>
      </c>
      <c r="J34" s="19">
        <f>+EVALUACION!K40</f>
        <v>5</v>
      </c>
      <c r="K34" s="18" t="str">
        <f>+EVALUACION!L40</f>
        <v>MEDIO</v>
      </c>
      <c r="L34" s="19" t="s">
        <v>187</v>
      </c>
      <c r="M34" s="18">
        <v>100</v>
      </c>
      <c r="N34" s="19" t="str">
        <f>+'EVALUACION CON CONTROLES'!G39</f>
        <v>Plan de trabajo y revisar procesos</v>
      </c>
      <c r="O34" s="19">
        <f>+'EVALUACION CON CONTROLES'!I39</f>
        <v>2</v>
      </c>
      <c r="P34" s="19">
        <f>+'EVALUACION CON CONTROLES'!J39</f>
        <v>3</v>
      </c>
      <c r="Q34" s="19">
        <f>+'EVALUACION CON CONTROLES'!K39</f>
        <v>5</v>
      </c>
      <c r="R34" s="18" t="str">
        <f>+'EVALUACION CON CONTROLES'!L39</f>
        <v>MEDIO</v>
      </c>
      <c r="S34" s="19" t="str">
        <f>+'EVALUACION CON CONTROLES'!M39</f>
        <v>NO</v>
      </c>
      <c r="T34" s="19" t="str">
        <f>+'EVALUACION CON CONTROLES'!N39</f>
        <v>SUPERVISIÓN, APOYO A LA SUPERVISIÓN Y CONTRATISTA</v>
      </c>
      <c r="U34" s="130">
        <f>+'EVALUACION CON CONTROLES'!O39</f>
        <v>45444</v>
      </c>
      <c r="V34" s="130">
        <f>+'EVALUACION CON CONTROLES'!P39</f>
        <v>45536</v>
      </c>
      <c r="W34" s="19" t="str">
        <f>+'EVALUACION CON CONTROLES'!Q39</f>
        <v>SEGUIMIENTO AL PROCESO</v>
      </c>
      <c r="X34" s="28" t="str">
        <f>+'EVALUACION CON CONTROLES'!R39</f>
        <v>UNICA VEZ</v>
      </c>
    </row>
    <row r="35" spans="2:24" ht="106.5" customHeight="1" thickBot="1">
      <c r="B35" s="17">
        <v>25</v>
      </c>
      <c r="C35" s="19" t="str">
        <f>+'EVALUACION CON CONTROLES'!C40:F40</f>
        <v>Variación en la disponibilidad o en el costo de los insumos necesarios para prestar los servicios.</v>
      </c>
      <c r="D35" s="18" t="str">
        <f>+'EVALUACION CON CONTROLES'!B40</f>
        <v>EJECUCIÓN</v>
      </c>
      <c r="E35" s="18" t="str">
        <f>VLOOKUP(C35,'IDENTIFICACION Y ANALISIS'!$B$19:$F$51,3,FALSE)</f>
        <v>General</v>
      </c>
      <c r="F35" s="18" t="str">
        <f>VLOOKUP(C35,'IDENTIFICACION Y ANALISIS'!$B$19:$F$51,4,FALSE)</f>
        <v>Externo</v>
      </c>
      <c r="G35" s="19" t="str">
        <f>+EVALUACION!H41</f>
        <v>1. Variación presupuestal que afecte la capacidad de adquisición de bienes y servicios 
2. Desfase presupuestal
3. reclamaciones de rompimiento del equilibrio económico por parte del contratista.</v>
      </c>
      <c r="H35" s="19">
        <f>+EVALUACION!I41</f>
        <v>2</v>
      </c>
      <c r="I35" s="19">
        <f>+EVALUACION!J41</f>
        <v>2</v>
      </c>
      <c r="J35" s="19">
        <f>+EVALUACION!K41</f>
        <v>4</v>
      </c>
      <c r="K35" s="18" t="str">
        <f>+EVALUACION!L41</f>
        <v>BAJO</v>
      </c>
      <c r="L35" s="19" t="s">
        <v>188</v>
      </c>
      <c r="M35" s="18" t="s">
        <v>189</v>
      </c>
      <c r="N35" s="19" t="str">
        <f>+'EVALUACION CON CONTROLES'!G40</f>
        <v>Sostenimiento de la oferta ecónomica</v>
      </c>
      <c r="O35" s="19">
        <f>+'EVALUACION CON CONTROLES'!I40</f>
        <v>2</v>
      </c>
      <c r="P35" s="19">
        <f>+'EVALUACION CON CONTROLES'!J40</f>
        <v>2</v>
      </c>
      <c r="Q35" s="19">
        <f>+'EVALUACION CON CONTROLES'!K40</f>
        <v>4</v>
      </c>
      <c r="R35" s="18" t="str">
        <f>+'EVALUACION CON CONTROLES'!L40</f>
        <v>BAJO</v>
      </c>
      <c r="S35" s="19" t="str">
        <f>+'EVALUACION CON CONTROLES'!M40</f>
        <v>SI</v>
      </c>
      <c r="T35" s="19" t="str">
        <f>+'EVALUACION CON CONTROLES'!N40</f>
        <v>SUPERVISIÓN, APOYO A LA SUPERVISIÓN Y CONTRATISTA</v>
      </c>
      <c r="U35" s="130">
        <f>+'EVALUACION CON CONTROLES'!O40</f>
        <v>45444</v>
      </c>
      <c r="V35" s="130">
        <f>+'EVALUACION CON CONTROLES'!P40</f>
        <v>45536</v>
      </c>
      <c r="W35" s="19" t="str">
        <f>+'EVALUACION CON CONTROLES'!Q40</f>
        <v>SEGUIMIENTO AL PROCESO</v>
      </c>
      <c r="X35" s="28" t="str">
        <f>+'EVALUACION CON CONTROLES'!R40</f>
        <v>UNICA VEZ</v>
      </c>
    </row>
    <row r="36" spans="2:24" ht="106.5" customHeight="1" thickBot="1">
      <c r="B36" s="17">
        <v>26</v>
      </c>
      <c r="C36" s="19" t="str">
        <f>+'EVALUACION CON CONTROLES'!C41:F41</f>
        <v>Incumplimiento de compromisos adquiridos por el contratista seleccionado con sus subcontratistas, suministradores de bienes y servicios.</v>
      </c>
      <c r="D36" s="18" t="str">
        <f>+'EVALUACION CON CONTROLES'!B41</f>
        <v>EJECUCIÓN</v>
      </c>
      <c r="E36" s="18" t="str">
        <f>VLOOKUP(C36,'IDENTIFICACION Y ANALISIS'!$B$19:$F$51,3,FALSE)</f>
        <v>General</v>
      </c>
      <c r="F36" s="18" t="str">
        <f>VLOOKUP(C36,'IDENTIFICACION Y ANALISIS'!$B$19:$F$51,4,FALSE)</f>
        <v>Externo</v>
      </c>
      <c r="G36" s="19" t="str">
        <f>+EVALUACION!H42</f>
        <v>1. Incumplimiento precontractual.</v>
      </c>
      <c r="H36" s="19">
        <f>+EVALUACION!I42</f>
        <v>2</v>
      </c>
      <c r="I36" s="19">
        <f>+EVALUACION!J42</f>
        <v>4</v>
      </c>
      <c r="J36" s="19">
        <f>+EVALUACION!K42</f>
        <v>6</v>
      </c>
      <c r="K36" s="18" t="str">
        <f>+EVALUACION!L42</f>
        <v>ALTO</v>
      </c>
      <c r="L36" s="19" t="s">
        <v>187</v>
      </c>
      <c r="M36" s="18">
        <v>100</v>
      </c>
      <c r="N36" s="19" t="str">
        <f>+'EVALUACION CON CONTROLES'!G41</f>
        <v>Cumplimiento de los apartados del E.P. y Verificación por parte del apoyo a la supervisión de cada uno de los item solicitados e ingresados a almacén, así como de su respectiva entrega</v>
      </c>
      <c r="O36" s="19">
        <f>+'EVALUACION CON CONTROLES'!I41</f>
        <v>2</v>
      </c>
      <c r="P36" s="19">
        <f>+'EVALUACION CON CONTROLES'!J41</f>
        <v>4</v>
      </c>
      <c r="Q36" s="19">
        <f>+'EVALUACION CON CONTROLES'!K41</f>
        <v>6</v>
      </c>
      <c r="R36" s="18" t="str">
        <f>+'EVALUACION CON CONTROLES'!L41</f>
        <v>ALTO</v>
      </c>
      <c r="S36" s="19" t="str">
        <f>+'EVALUACION CON CONTROLES'!M41</f>
        <v>NO</v>
      </c>
      <c r="T36" s="19" t="str">
        <f>+'EVALUACION CON CONTROLES'!N41</f>
        <v>SUPERVISIÓN, APOYO A LA SUPERVISIÓN Y CONTRATISTA</v>
      </c>
      <c r="U36" s="130">
        <f>+'EVALUACION CON CONTROLES'!O41</f>
        <v>45444</v>
      </c>
      <c r="V36" s="130">
        <f>+'EVALUACION CON CONTROLES'!P41</f>
        <v>45536</v>
      </c>
      <c r="W36" s="19" t="str">
        <f>+'EVALUACION CON CONTROLES'!Q41</f>
        <v>SEGUIMIENTO AL PROCESO</v>
      </c>
      <c r="X36" s="28" t="str">
        <f>+'EVALUACION CON CONTROLES'!R41</f>
        <v>UNICA VEZ</v>
      </c>
    </row>
    <row r="37" spans="2:24" ht="106.5" customHeight="1" thickBot="1">
      <c r="B37" s="17">
        <v>27</v>
      </c>
      <c r="C37" s="19" t="str">
        <f>+'EVALUACION CON CONTROLES'!C42:F42</f>
        <v>Incumplimiento de la administración en los pagos.</v>
      </c>
      <c r="D37" s="18" t="str">
        <f>+'EVALUACION CON CONTROLES'!B42</f>
        <v>EJECUCIÓN</v>
      </c>
      <c r="E37" s="18" t="str">
        <f>VLOOKUP(C37,'IDENTIFICACION Y ANALISIS'!$B$19:$F$51,3,FALSE)</f>
        <v>General</v>
      </c>
      <c r="F37" s="18" t="str">
        <f>VLOOKUP(C37,'IDENTIFICACION Y ANALISIS'!$B$19:$F$51,4,FALSE)</f>
        <v>Interno</v>
      </c>
      <c r="G37" s="19" t="str">
        <f>+EVALUACION!H43</f>
        <v>1.Insolvencia economica del contratista</v>
      </c>
      <c r="H37" s="19">
        <f>+EVALUACION!I43</f>
        <v>2</v>
      </c>
      <c r="I37" s="19">
        <f>+EVALUACION!J43</f>
        <v>2</v>
      </c>
      <c r="J37" s="19">
        <f>+EVALUACION!K43</f>
        <v>4</v>
      </c>
      <c r="K37" s="18" t="str">
        <f>+EVALUACION!L43</f>
        <v>BAJO</v>
      </c>
      <c r="L37" s="19" t="s">
        <v>186</v>
      </c>
      <c r="M37" s="18">
        <v>100</v>
      </c>
      <c r="N37" s="19" t="str">
        <f>+'EVALUACION CON CONTROLES'!G42</f>
        <v>Revision de procesos</v>
      </c>
      <c r="O37" s="19">
        <f>+'EVALUACION CON CONTROLES'!I42</f>
        <v>2</v>
      </c>
      <c r="P37" s="19">
        <f>+'EVALUACION CON CONTROLES'!J42</f>
        <v>2</v>
      </c>
      <c r="Q37" s="19">
        <f>+'EVALUACION CON CONTROLES'!K42</f>
        <v>4</v>
      </c>
      <c r="R37" s="18" t="str">
        <f>+'EVALUACION CON CONTROLES'!L42</f>
        <v>BAJO</v>
      </c>
      <c r="S37" s="19" t="str">
        <f>+'EVALUACION CON CONTROLES'!M42</f>
        <v>SI</v>
      </c>
      <c r="T37" s="19" t="str">
        <f>+'EVALUACION CON CONTROLES'!N42</f>
        <v>SUPERVISIÓN, APOYO A LA SUPERVISIÓN Y CONTRATISTA</v>
      </c>
      <c r="U37" s="130">
        <f>+'EVALUACION CON CONTROLES'!O42</f>
        <v>45444</v>
      </c>
      <c r="V37" s="130">
        <f>+'EVALUACION CON CONTROLES'!P42</f>
        <v>45536</v>
      </c>
      <c r="W37" s="19" t="str">
        <f>+'EVALUACION CON CONTROLES'!Q42</f>
        <v>SEGUIMIENTO AL PROCESO</v>
      </c>
      <c r="X37" s="28" t="str">
        <f>+'EVALUACION CON CONTROLES'!R42</f>
        <v>UNICA VEZ</v>
      </c>
    </row>
    <row r="38" spans="2:24" ht="106.5" customHeight="1" thickBot="1">
      <c r="B38" s="17">
        <v>28</v>
      </c>
      <c r="C38" s="19" t="str">
        <f>+'EVALUACION CON CONTROLES'!C43:F43</f>
        <v>Defectos en los equipos.</v>
      </c>
      <c r="D38" s="18" t="str">
        <f>+'EVALUACION CON CONTROLES'!B43</f>
        <v>EJECUCIÓN</v>
      </c>
      <c r="E38" s="18" t="str">
        <f>VLOOKUP(C38,'IDENTIFICACION Y ANALISIS'!$B$19:$F$51,3,FALSE)</f>
        <v>General</v>
      </c>
      <c r="F38" s="18" t="str">
        <f>VLOOKUP(C38,'IDENTIFICACION Y ANALISIS'!$B$19:$F$51,4,FALSE)</f>
        <v>Externo</v>
      </c>
      <c r="G38" s="19" t="str">
        <f>+EVALUACION!H44</f>
        <v>1. Incumplimiento precontractual.</v>
      </c>
      <c r="H38" s="19">
        <f>+EVALUACION!I44</f>
        <v>2</v>
      </c>
      <c r="I38" s="19">
        <f>+EVALUACION!J44</f>
        <v>3</v>
      </c>
      <c r="J38" s="19">
        <f>+EVALUACION!K44</f>
        <v>5</v>
      </c>
      <c r="K38" s="18" t="str">
        <f>+EVALUACION!L44</f>
        <v>MEDIO</v>
      </c>
      <c r="L38" s="19" t="s">
        <v>187</v>
      </c>
      <c r="M38" s="18">
        <v>100</v>
      </c>
      <c r="N38" s="19" t="str">
        <f>+'EVALUACION CON CONTROLES'!G43</f>
        <v>hacer pruebas e inspecciones de los bienes</v>
      </c>
      <c r="O38" s="19">
        <f>+'EVALUACION CON CONTROLES'!I43</f>
        <v>2</v>
      </c>
      <c r="P38" s="19">
        <f>+'EVALUACION CON CONTROLES'!J43</f>
        <v>3</v>
      </c>
      <c r="Q38" s="19">
        <f>+'EVALUACION CON CONTROLES'!K43</f>
        <v>5</v>
      </c>
      <c r="R38" s="18" t="str">
        <f>+'EVALUACION CON CONTROLES'!L43</f>
        <v>MEDIO</v>
      </c>
      <c r="S38" s="19" t="str">
        <f>+'EVALUACION CON CONTROLES'!M43</f>
        <v>NO</v>
      </c>
      <c r="T38" s="19" t="str">
        <f>+'EVALUACION CON CONTROLES'!N43</f>
        <v>SUPERVISIÓN, APOYO A LA SUPERVISIÓN Y CONTRATISTA</v>
      </c>
      <c r="U38" s="130">
        <f>+'EVALUACION CON CONTROLES'!O43</f>
        <v>45444</v>
      </c>
      <c r="V38" s="130">
        <f>+'EVALUACION CON CONTROLES'!P43</f>
        <v>45536</v>
      </c>
      <c r="W38" s="19" t="str">
        <f>+'EVALUACION CON CONTROLES'!Q43</f>
        <v>MUESTREO ALEATORIO DE CALIDAD</v>
      </c>
      <c r="X38" s="28" t="str">
        <f>+'EVALUACION CON CONTROLES'!R43</f>
        <v>UNICA VEZ</v>
      </c>
    </row>
    <row r="39" spans="2:24" ht="106.5" customHeight="1" thickBot="1">
      <c r="B39" s="17">
        <v>29</v>
      </c>
      <c r="C39" s="19" t="str">
        <f>+'EVALUACION CON CONTROLES'!C44:F44</f>
        <v>Imposición de nuevos tributos</v>
      </c>
      <c r="D39" s="18" t="str">
        <f>+'EVALUACION CON CONTROLES'!B44</f>
        <v>EJECUCIÓN</v>
      </c>
      <c r="E39" s="18" t="str">
        <f>VLOOKUP(C39,'IDENTIFICACION Y ANALISIS'!$B$19:$F$51,3,FALSE)</f>
        <v>General</v>
      </c>
      <c r="F39" s="18" t="str">
        <f>VLOOKUP(C39,'IDENTIFICACION Y ANALISIS'!$B$19:$F$51,4,FALSE)</f>
        <v>Externo</v>
      </c>
      <c r="G39" s="19" t="str">
        <f>+EVALUACION!H45</f>
        <v>1. Variación presupuestal que afecte la capacidad de adquisición de bienes y servicios 
2. Desfase presupuestal
3. reclamaciones de rompimiento del equilibrio económico por parte del contratista.</v>
      </c>
      <c r="H39" s="19">
        <f>+EVALUACION!I45</f>
        <v>2</v>
      </c>
      <c r="I39" s="19">
        <f>+EVALUACION!J45</f>
        <v>3</v>
      </c>
      <c r="J39" s="19">
        <f>+EVALUACION!K45</f>
        <v>5</v>
      </c>
      <c r="K39" s="18" t="str">
        <f>+EVALUACION!L45</f>
        <v>MEDIO</v>
      </c>
      <c r="L39" s="19" t="s">
        <v>188</v>
      </c>
      <c r="M39" s="18" t="s">
        <v>189</v>
      </c>
      <c r="N39" s="19" t="str">
        <f>+'EVALUACION CON CONTROLES'!G44</f>
        <v xml:space="preserve">Efectuar revisiones en cada una de las etapas de elaboración de los Estudios Previos, Estudios de Sector, Pliegos de condiciones del proceso de contratación para evitar la ocurrencia del evento. </v>
      </c>
      <c r="O39" s="19">
        <f>+'EVALUACION CON CONTROLES'!I44</f>
        <v>2</v>
      </c>
      <c r="P39" s="19">
        <f>+'EVALUACION CON CONTROLES'!J44</f>
        <v>3</v>
      </c>
      <c r="Q39" s="19">
        <f>+'EVALUACION CON CONTROLES'!K44</f>
        <v>5</v>
      </c>
      <c r="R39" s="18" t="str">
        <f>+'EVALUACION CON CONTROLES'!L44</f>
        <v>MEDIO</v>
      </c>
      <c r="S39" s="19" t="str">
        <f>+'EVALUACION CON CONTROLES'!M44</f>
        <v>SI</v>
      </c>
      <c r="T39" s="19" t="str">
        <f>+'EVALUACION CON CONTROLES'!N44</f>
        <v>SUPERVISIÓN, APOYO A LA SUPERVISIÓN Y CONTRATISTA</v>
      </c>
      <c r="U39" s="130">
        <f>+'EVALUACION CON CONTROLES'!O44</f>
        <v>45444</v>
      </c>
      <c r="V39" s="130">
        <f>+'EVALUACION CON CONTROLES'!P44</f>
        <v>45536</v>
      </c>
      <c r="W39" s="19" t="str">
        <f>+'EVALUACION CON CONTROLES'!Q44</f>
        <v>SEGUIMIENTO AL PROCESO</v>
      </c>
      <c r="X39" s="28" t="str">
        <f>+'EVALUACION CON CONTROLES'!R44</f>
        <v>UNICA VEZ</v>
      </c>
    </row>
    <row r="40" spans="2:24" ht="106.5" customHeight="1" thickBot="1">
      <c r="B40" s="17">
        <v>30</v>
      </c>
      <c r="C40" s="37" t="str">
        <f>+'EVALUACION CON CONTROLES'!C45:F45</f>
        <v>Variación de tasas o tarifas</v>
      </c>
      <c r="D40" s="38" t="str">
        <f>+'EVALUACION CON CONTROLES'!B45</f>
        <v>EJECUCIÓN</v>
      </c>
      <c r="E40" s="38" t="str">
        <f>VLOOKUP(C40,'IDENTIFICACION Y ANALISIS'!$B$19:$F$51,3,FALSE)</f>
        <v>General</v>
      </c>
      <c r="F40" s="38" t="str">
        <f>VLOOKUP(C40,'IDENTIFICACION Y ANALISIS'!$B$19:$F$51,4,FALSE)</f>
        <v>Externo</v>
      </c>
      <c r="G40" s="19" t="str">
        <f>+EVALUACION!H36</f>
        <v>1. Pérdida de Tiempo por no iniciar el contrato de forma oportuna 
2. Necesidad de iniciar un nuevo proceso</v>
      </c>
      <c r="H40" s="19">
        <f>+EVALUACION!I36</f>
        <v>2</v>
      </c>
      <c r="I40" s="19">
        <f>+EVALUACION!J36</f>
        <v>2</v>
      </c>
      <c r="J40" s="19">
        <f>+EVALUACION!K36</f>
        <v>4</v>
      </c>
      <c r="K40" s="18" t="str">
        <f>+EVALUACION!L36</f>
        <v>BAJO</v>
      </c>
      <c r="L40" s="37" t="s">
        <v>187</v>
      </c>
      <c r="M40" s="18">
        <v>100</v>
      </c>
      <c r="N40" s="37" t="str">
        <f>+'EVALUACION CON CONTROLES'!G45</f>
        <v xml:space="preserve">Efectuar revisiones en cada una de las etapas de elaboración de los Estudios Previos, Estudios de Sector, Pliegos de condiciones del proceso de contratación para evitar la ocurrencia del evento. </v>
      </c>
      <c r="O40" s="37">
        <f>+'EVALUACION CON CONTROLES'!I45</f>
        <v>2</v>
      </c>
      <c r="P40" s="37">
        <f>+'EVALUACION CON CONTROLES'!J45</f>
        <v>3</v>
      </c>
      <c r="Q40" s="37">
        <f>+'EVALUACION CON CONTROLES'!K45</f>
        <v>5</v>
      </c>
      <c r="R40" s="38" t="str">
        <f>+'EVALUACION CON CONTROLES'!L45</f>
        <v>MEDIO</v>
      </c>
      <c r="S40" s="37" t="str">
        <f>+'EVALUACION CON CONTROLES'!M45</f>
        <v>SI</v>
      </c>
      <c r="T40" s="37" t="str">
        <f>+'EVALUACION CON CONTROLES'!N45</f>
        <v>SUPERVISIÓN, APOYO A LA SUPERVISIÓN Y CONTRATISTA</v>
      </c>
      <c r="U40" s="130">
        <f>+'EVALUACION CON CONTROLES'!O45</f>
        <v>45444</v>
      </c>
      <c r="V40" s="37">
        <f>+'EVALUACION CON CONTROLES'!P45</f>
        <v>45536</v>
      </c>
      <c r="W40" s="37" t="str">
        <f>+'EVALUACION CON CONTROLES'!Q45</f>
        <v>SEGUIMIENTO AL PROCESO</v>
      </c>
      <c r="X40" s="39" t="str">
        <f>+'EVALUACION CON CONTROLES'!R45</f>
        <v>UNICA VEZ</v>
      </c>
    </row>
    <row r="41" spans="2:24" ht="13.5" customHeight="1">
      <c r="B41" s="50"/>
      <c r="X41" s="51"/>
    </row>
    <row r="42" spans="2:24" ht="13.5" customHeight="1">
      <c r="B42" s="50"/>
      <c r="E42" s="14"/>
      <c r="F42" s="319" t="s">
        <v>190</v>
      </c>
      <c r="G42" s="319"/>
      <c r="H42" s="14"/>
      <c r="I42" s="14"/>
      <c r="J42" s="302" t="s">
        <v>176</v>
      </c>
      <c r="K42" s="302"/>
      <c r="L42" s="302"/>
      <c r="M42" s="302"/>
      <c r="X42" s="51"/>
    </row>
    <row r="43" spans="2:24" ht="13.5" customHeight="1">
      <c r="B43" s="50"/>
      <c r="E43" s="309" t="s">
        <v>101</v>
      </c>
      <c r="F43" s="46" t="s">
        <v>102</v>
      </c>
      <c r="G43" s="46" t="s">
        <v>103</v>
      </c>
      <c r="H43" s="14"/>
      <c r="I43" s="14"/>
      <c r="J43" s="298" t="s">
        <v>104</v>
      </c>
      <c r="K43" s="299"/>
      <c r="L43" s="298" t="s">
        <v>103</v>
      </c>
      <c r="M43" s="299"/>
      <c r="X43" s="51"/>
    </row>
    <row r="44" spans="2:24" ht="13.5" customHeight="1">
      <c r="B44" s="50"/>
      <c r="E44" s="309"/>
      <c r="F44" s="19" t="s">
        <v>105</v>
      </c>
      <c r="G44" s="19">
        <v>1</v>
      </c>
      <c r="H44" s="14"/>
      <c r="I44" s="14"/>
      <c r="J44" s="300" t="s">
        <v>106</v>
      </c>
      <c r="K44" s="301"/>
      <c r="L44" s="288">
        <v>1</v>
      </c>
      <c r="M44" s="288"/>
      <c r="X44" s="51"/>
    </row>
    <row r="45" spans="2:24" ht="13.5" customHeight="1">
      <c r="B45" s="50"/>
      <c r="E45" s="309"/>
      <c r="F45" s="19" t="s">
        <v>107</v>
      </c>
      <c r="G45" s="19">
        <v>2</v>
      </c>
      <c r="H45" s="14"/>
      <c r="I45" s="14"/>
      <c r="J45" s="300" t="s">
        <v>108</v>
      </c>
      <c r="K45" s="301"/>
      <c r="L45" s="288">
        <v>2</v>
      </c>
      <c r="M45" s="288"/>
      <c r="X45" s="51"/>
    </row>
    <row r="46" spans="2:24" ht="13.5" customHeight="1">
      <c r="B46" s="50"/>
      <c r="E46" s="309"/>
      <c r="F46" s="19" t="s">
        <v>109</v>
      </c>
      <c r="G46" s="19">
        <v>3</v>
      </c>
      <c r="H46" s="14"/>
      <c r="I46" s="14"/>
      <c r="J46" s="300" t="s">
        <v>110</v>
      </c>
      <c r="K46" s="301"/>
      <c r="L46" s="288">
        <v>3</v>
      </c>
      <c r="M46" s="288"/>
      <c r="X46" s="51"/>
    </row>
    <row r="47" spans="2:24" ht="13.5" customHeight="1">
      <c r="B47" s="50"/>
      <c r="E47" s="309"/>
      <c r="F47" s="19" t="s">
        <v>111</v>
      </c>
      <c r="G47" s="19">
        <v>4</v>
      </c>
      <c r="H47" s="14"/>
      <c r="I47" s="14"/>
      <c r="J47" s="300" t="s">
        <v>112</v>
      </c>
      <c r="K47" s="301"/>
      <c r="L47" s="288">
        <v>4</v>
      </c>
      <c r="M47" s="288"/>
      <c r="X47" s="51"/>
    </row>
    <row r="48" spans="2:24" ht="13.5" customHeight="1">
      <c r="B48" s="50"/>
      <c r="E48" s="309"/>
      <c r="F48" s="19" t="s">
        <v>113</v>
      </c>
      <c r="G48" s="19">
        <v>5</v>
      </c>
      <c r="H48" s="14"/>
      <c r="I48" s="14"/>
      <c r="J48" s="300" t="s">
        <v>114</v>
      </c>
      <c r="K48" s="301"/>
      <c r="L48" s="288">
        <v>5</v>
      </c>
      <c r="M48" s="288"/>
      <c r="X48" s="51"/>
    </row>
    <row r="49" spans="2:24" ht="13.5" customHeight="1">
      <c r="B49" s="50"/>
      <c r="D49" s="14"/>
      <c r="E49" s="14"/>
      <c r="F49" s="14"/>
      <c r="G49" s="14"/>
      <c r="H49" s="14"/>
      <c r="I49" s="14"/>
      <c r="J49" s="14"/>
      <c r="K49" s="14"/>
      <c r="L49" s="14"/>
      <c r="M49" s="14"/>
      <c r="X49" s="51"/>
    </row>
    <row r="50" spans="2:24" ht="13.5" customHeight="1">
      <c r="B50" s="50"/>
      <c r="D50" s="302" t="s">
        <v>115</v>
      </c>
      <c r="E50" s="302"/>
      <c r="F50" s="302"/>
      <c r="G50" s="302"/>
      <c r="H50" s="302"/>
      <c r="I50" s="302"/>
      <c r="J50" s="302"/>
      <c r="K50" s="302"/>
      <c r="X50" s="51"/>
    </row>
    <row r="51" spans="2:24" ht="13.5" customHeight="1">
      <c r="B51" s="50"/>
      <c r="D51" s="305" t="s">
        <v>102</v>
      </c>
      <c r="E51" s="305" t="s">
        <v>103</v>
      </c>
      <c r="F51" s="293" t="s">
        <v>106</v>
      </c>
      <c r="G51" s="293"/>
      <c r="H51" s="320" t="s">
        <v>108</v>
      </c>
      <c r="I51" s="321"/>
      <c r="J51" s="47" t="s">
        <v>110</v>
      </c>
      <c r="K51" s="47" t="s">
        <v>112</v>
      </c>
      <c r="L51" s="46" t="s">
        <v>114</v>
      </c>
      <c r="P51" s="302" t="s">
        <v>129</v>
      </c>
      <c r="Q51" s="302"/>
      <c r="R51" s="302"/>
      <c r="S51" s="302"/>
      <c r="T51" s="302"/>
      <c r="X51" s="51"/>
    </row>
    <row r="52" spans="2:24" ht="13.5" customHeight="1">
      <c r="B52" s="50"/>
      <c r="D52" s="305"/>
      <c r="E52" s="305"/>
      <c r="F52" s="308">
        <v>1</v>
      </c>
      <c r="G52" s="308"/>
      <c r="H52" s="306">
        <v>2</v>
      </c>
      <c r="I52" s="307"/>
      <c r="J52" s="48">
        <v>3</v>
      </c>
      <c r="K52" s="48">
        <v>4</v>
      </c>
      <c r="L52" s="48">
        <v>5</v>
      </c>
      <c r="P52" s="293" t="s">
        <v>115</v>
      </c>
      <c r="Q52" s="293"/>
      <c r="R52" s="293"/>
      <c r="S52" s="293" t="s">
        <v>128</v>
      </c>
      <c r="T52" s="293"/>
      <c r="X52" s="51"/>
    </row>
    <row r="53" spans="2:24" ht="13.5" customHeight="1">
      <c r="B53" s="50"/>
      <c r="D53" s="19" t="s">
        <v>105</v>
      </c>
      <c r="E53" s="21">
        <v>1</v>
      </c>
      <c r="F53" s="296">
        <v>2</v>
      </c>
      <c r="G53" s="296"/>
      <c r="H53" s="294">
        <v>3</v>
      </c>
      <c r="I53" s="295"/>
      <c r="J53" s="44">
        <v>4</v>
      </c>
      <c r="K53" s="49">
        <v>5</v>
      </c>
      <c r="L53" s="43">
        <v>6</v>
      </c>
      <c r="P53" s="313" t="s">
        <v>130</v>
      </c>
      <c r="Q53" s="313"/>
      <c r="R53" s="313"/>
      <c r="S53" s="310" t="s">
        <v>131</v>
      </c>
      <c r="T53" s="310"/>
      <c r="X53" s="51"/>
    </row>
    <row r="54" spans="2:24" ht="13.5" customHeight="1">
      <c r="B54" s="50"/>
      <c r="D54" s="19" t="s">
        <v>107</v>
      </c>
      <c r="E54" s="21">
        <v>2</v>
      </c>
      <c r="F54" s="296">
        <v>3</v>
      </c>
      <c r="G54" s="296"/>
      <c r="H54" s="294">
        <v>4</v>
      </c>
      <c r="I54" s="295"/>
      <c r="J54" s="49">
        <v>5</v>
      </c>
      <c r="K54" s="43">
        <v>6</v>
      </c>
      <c r="L54" s="43">
        <v>7</v>
      </c>
      <c r="P54" s="290" t="s">
        <v>132</v>
      </c>
      <c r="Q54" s="290"/>
      <c r="R54" s="290"/>
      <c r="S54" s="310" t="s">
        <v>133</v>
      </c>
      <c r="T54" s="310"/>
      <c r="X54" s="51"/>
    </row>
    <row r="55" spans="2:24" ht="13.5" customHeight="1">
      <c r="B55" s="50"/>
      <c r="D55" s="19" t="s">
        <v>109</v>
      </c>
      <c r="E55" s="21">
        <v>3</v>
      </c>
      <c r="F55" s="296">
        <v>4</v>
      </c>
      <c r="G55" s="296"/>
      <c r="H55" s="311">
        <v>5</v>
      </c>
      <c r="I55" s="312"/>
      <c r="J55" s="43">
        <v>6</v>
      </c>
      <c r="K55" s="43">
        <v>7</v>
      </c>
      <c r="L55" s="45">
        <v>8</v>
      </c>
      <c r="P55" s="297">
        <v>5</v>
      </c>
      <c r="Q55" s="297"/>
      <c r="R55" s="297"/>
      <c r="S55" s="310" t="s">
        <v>134</v>
      </c>
      <c r="T55" s="310"/>
      <c r="X55" s="51"/>
    </row>
    <row r="56" spans="2:24" ht="13.5" customHeight="1">
      <c r="B56" s="50"/>
      <c r="D56" s="19" t="s">
        <v>111</v>
      </c>
      <c r="E56" s="21">
        <v>4</v>
      </c>
      <c r="F56" s="297">
        <v>5</v>
      </c>
      <c r="G56" s="297"/>
      <c r="H56" s="291">
        <v>6</v>
      </c>
      <c r="I56" s="292"/>
      <c r="J56" s="43">
        <v>7</v>
      </c>
      <c r="K56" s="45">
        <v>8</v>
      </c>
      <c r="L56" s="45">
        <v>9</v>
      </c>
      <c r="P56" s="296" t="s">
        <v>135</v>
      </c>
      <c r="Q56" s="296"/>
      <c r="R56" s="296"/>
      <c r="S56" s="310" t="s">
        <v>136</v>
      </c>
      <c r="T56" s="310"/>
      <c r="X56" s="51"/>
    </row>
    <row r="57" spans="2:24" ht="13.5" customHeight="1">
      <c r="B57" s="50"/>
      <c r="D57" s="19" t="s">
        <v>113</v>
      </c>
      <c r="E57" s="21">
        <v>5</v>
      </c>
      <c r="F57" s="290">
        <v>6</v>
      </c>
      <c r="G57" s="290"/>
      <c r="H57" s="291">
        <v>7</v>
      </c>
      <c r="I57" s="292"/>
      <c r="J57" s="45">
        <v>8</v>
      </c>
      <c r="K57" s="45">
        <v>9</v>
      </c>
      <c r="L57" s="45">
        <v>10</v>
      </c>
      <c r="X57" s="51"/>
    </row>
    <row r="58" spans="2:24" ht="13.5" customHeight="1" thickBot="1">
      <c r="B58" s="22"/>
      <c r="C58" s="23"/>
      <c r="D58" s="24"/>
      <c r="E58" s="24"/>
      <c r="F58" s="24"/>
      <c r="G58" s="24"/>
      <c r="H58" s="24"/>
      <c r="I58" s="24"/>
      <c r="J58" s="24"/>
      <c r="K58" s="24"/>
      <c r="L58" s="24"/>
      <c r="M58" s="24"/>
      <c r="N58" s="23"/>
      <c r="O58" s="23"/>
      <c r="P58" s="23"/>
      <c r="Q58" s="23"/>
      <c r="R58" s="23"/>
      <c r="S58" s="23"/>
      <c r="T58" s="23"/>
      <c r="U58" s="23"/>
      <c r="V58" s="23"/>
      <c r="W58" s="23"/>
      <c r="X58" s="25"/>
    </row>
    <row r="59" spans="2:24" ht="16.5" customHeight="1">
      <c r="D59" s="14"/>
      <c r="F59" s="14"/>
      <c r="G59" s="14"/>
      <c r="H59" s="14"/>
      <c r="I59" s="14"/>
      <c r="J59" s="14"/>
      <c r="K59" s="14"/>
      <c r="L59" s="14"/>
      <c r="M59" s="14"/>
      <c r="N59" s="14"/>
      <c r="O59" s="14"/>
      <c r="P59" s="14"/>
      <c r="Q59" s="14"/>
      <c r="R59" s="14"/>
    </row>
    <row r="60" spans="2:24" ht="16.5" customHeight="1">
      <c r="D60" s="14"/>
      <c r="F60" s="14"/>
      <c r="G60" s="14"/>
      <c r="H60" s="14"/>
      <c r="I60" s="14"/>
      <c r="J60" s="14"/>
      <c r="K60" s="14"/>
      <c r="L60" s="14"/>
      <c r="M60" s="14"/>
      <c r="N60" s="14"/>
      <c r="O60" s="14"/>
      <c r="P60" s="14"/>
      <c r="Q60" s="14"/>
      <c r="R60" s="14"/>
    </row>
    <row r="61" spans="2:24" ht="12.75" customHeight="1">
      <c r="D61" s="14"/>
      <c r="F61" s="14"/>
      <c r="G61" s="14"/>
      <c r="H61" s="14"/>
      <c r="I61" s="14"/>
      <c r="J61" s="14"/>
      <c r="K61" s="14"/>
      <c r="L61" s="14"/>
      <c r="M61" s="14"/>
      <c r="N61" s="14"/>
      <c r="O61" s="14"/>
      <c r="P61" s="14"/>
      <c r="Q61" s="14"/>
      <c r="R61" s="14"/>
    </row>
    <row r="62" spans="2:24" hidden="1">
      <c r="B62" s="16" t="s">
        <v>187</v>
      </c>
      <c r="D62" s="14"/>
      <c r="F62" s="14"/>
      <c r="G62" s="14"/>
      <c r="H62" s="14"/>
      <c r="I62" s="14"/>
      <c r="J62" s="14"/>
      <c r="K62" s="14"/>
      <c r="L62" s="14"/>
      <c r="M62" s="14"/>
      <c r="N62" s="14"/>
      <c r="O62" s="14"/>
      <c r="P62" s="14"/>
      <c r="Q62" s="14"/>
      <c r="R62" s="14"/>
    </row>
    <row r="63" spans="2:24" hidden="1">
      <c r="B63" s="16" t="s">
        <v>186</v>
      </c>
      <c r="D63" s="26"/>
      <c r="F63" s="14"/>
      <c r="G63" s="26"/>
      <c r="H63" s="26"/>
      <c r="I63" s="26"/>
      <c r="J63" s="26"/>
      <c r="K63" s="26"/>
      <c r="L63" s="26"/>
      <c r="M63" s="26"/>
      <c r="N63" s="26"/>
      <c r="O63" s="26"/>
      <c r="P63" s="26"/>
      <c r="Q63" s="26"/>
      <c r="R63" s="26"/>
    </row>
    <row r="64" spans="2:24" hidden="1">
      <c r="B64" s="16" t="s">
        <v>188</v>
      </c>
      <c r="D64" s="14"/>
      <c r="F64" s="14"/>
      <c r="G64" s="14"/>
      <c r="H64" s="14"/>
      <c r="I64" s="14"/>
      <c r="J64" s="14"/>
      <c r="K64" s="14"/>
      <c r="L64" s="14"/>
      <c r="M64" s="14"/>
      <c r="N64" s="14"/>
      <c r="O64" s="14"/>
      <c r="P64" s="14"/>
      <c r="Q64" s="14"/>
      <c r="R64" s="14"/>
    </row>
    <row r="65" spans="4:18">
      <c r="D65" s="14"/>
      <c r="F65" s="14"/>
      <c r="G65" s="14"/>
      <c r="H65" s="14"/>
      <c r="I65" s="14"/>
      <c r="J65" s="14"/>
      <c r="K65" s="14"/>
      <c r="L65" s="14"/>
      <c r="M65" s="14"/>
      <c r="N65" s="14"/>
      <c r="O65" s="14"/>
      <c r="P65" s="14"/>
      <c r="Q65" s="14"/>
      <c r="R65" s="14"/>
    </row>
    <row r="66" spans="4:18">
      <c r="D66" s="14"/>
      <c r="F66" s="14"/>
      <c r="G66" s="14"/>
      <c r="H66" s="14"/>
      <c r="I66" s="14"/>
      <c r="J66" s="14"/>
      <c r="K66" s="14"/>
      <c r="L66" s="14"/>
      <c r="M66" s="14"/>
      <c r="N66" s="14"/>
      <c r="O66" s="14"/>
      <c r="P66" s="14"/>
      <c r="Q66" s="14"/>
      <c r="R66" s="14"/>
    </row>
    <row r="67" spans="4:18">
      <c r="D67" s="14"/>
      <c r="F67" s="14"/>
      <c r="G67" s="14"/>
      <c r="H67" s="14"/>
      <c r="I67" s="14"/>
      <c r="J67" s="14"/>
      <c r="K67" s="14"/>
      <c r="L67" s="14"/>
      <c r="M67" s="14"/>
      <c r="N67" s="14"/>
      <c r="O67" s="14"/>
      <c r="P67" s="14"/>
      <c r="Q67" s="14"/>
      <c r="R67" s="14"/>
    </row>
    <row r="68" spans="4:18" ht="12.75" customHeight="1">
      <c r="D68" s="14"/>
    </row>
    <row r="69" spans="4:18">
      <c r="D69" s="14"/>
    </row>
    <row r="1048576" spans="13:13" ht="23.45">
      <c r="M1048576" s="18">
        <v>100</v>
      </c>
    </row>
  </sheetData>
  <mergeCells count="49">
    <mergeCell ref="S56:T56"/>
    <mergeCell ref="P56:R56"/>
    <mergeCell ref="P53:R53"/>
    <mergeCell ref="B9:R9"/>
    <mergeCell ref="B6:X6"/>
    <mergeCell ref="F42:G42"/>
    <mergeCell ref="J42:M42"/>
    <mergeCell ref="H51:I51"/>
    <mergeCell ref="J44:K44"/>
    <mergeCell ref="J45:K45"/>
    <mergeCell ref="L46:M46"/>
    <mergeCell ref="L47:M47"/>
    <mergeCell ref="D50:K50"/>
    <mergeCell ref="F51:G51"/>
    <mergeCell ref="L44:M44"/>
    <mergeCell ref="L45:M45"/>
    <mergeCell ref="S53:T53"/>
    <mergeCell ref="F53:G53"/>
    <mergeCell ref="S54:T54"/>
    <mergeCell ref="S55:T55"/>
    <mergeCell ref="H55:I55"/>
    <mergeCell ref="F54:G54"/>
    <mergeCell ref="J47:K47"/>
    <mergeCell ref="P51:T51"/>
    <mergeCell ref="B2:B4"/>
    <mergeCell ref="C2:V4"/>
    <mergeCell ref="E51:E52"/>
    <mergeCell ref="H52:I52"/>
    <mergeCell ref="J48:K48"/>
    <mergeCell ref="L48:M48"/>
    <mergeCell ref="D51:D52"/>
    <mergeCell ref="F52:G52"/>
    <mergeCell ref="E43:E48"/>
    <mergeCell ref="W2:X4"/>
    <mergeCell ref="B7:X8"/>
    <mergeCell ref="F57:G57"/>
    <mergeCell ref="H57:I57"/>
    <mergeCell ref="P52:R52"/>
    <mergeCell ref="H54:I54"/>
    <mergeCell ref="H53:I53"/>
    <mergeCell ref="F55:G55"/>
    <mergeCell ref="F56:G56"/>
    <mergeCell ref="P55:R55"/>
    <mergeCell ref="H56:I56"/>
    <mergeCell ref="P54:R54"/>
    <mergeCell ref="L43:M43"/>
    <mergeCell ref="J43:K43"/>
    <mergeCell ref="J46:K46"/>
    <mergeCell ref="S52:T52"/>
  </mergeCells>
  <phoneticPr fontId="1" type="noConversion"/>
  <conditionalFormatting sqref="R11:R40">
    <cfRule type="cellIs" dxfId="7" priority="81" stopIfTrue="1" operator="equal">
      <formula>"EXTREMO"</formula>
    </cfRule>
    <cfRule type="cellIs" dxfId="6" priority="82" stopIfTrue="1" operator="equal">
      <formula>"ALTO"</formula>
    </cfRule>
    <cfRule type="cellIs" dxfId="5" priority="83" stopIfTrue="1" operator="equal">
      <formula>"MEDIO"</formula>
    </cfRule>
    <cfRule type="cellIs" dxfId="4" priority="84" stopIfTrue="1" operator="equal">
      <formula>"BAJO"</formula>
    </cfRule>
  </conditionalFormatting>
  <conditionalFormatting sqref="K11:K40">
    <cfRule type="cellIs" dxfId="3" priority="41" stopIfTrue="1" operator="equal">
      <formula>"EXTREMO"</formula>
    </cfRule>
    <cfRule type="cellIs" dxfId="2" priority="42" stopIfTrue="1" operator="equal">
      <formula>"ALTO"</formula>
    </cfRule>
    <cfRule type="cellIs" dxfId="1" priority="43" stopIfTrue="1" operator="equal">
      <formula>"MEDIO"</formula>
    </cfRule>
    <cfRule type="cellIs" dxfId="0" priority="44" stopIfTrue="1" operator="equal">
      <formula>"BAJO"</formula>
    </cfRule>
  </conditionalFormatting>
  <dataValidations count="1">
    <dataValidation type="list" allowBlank="1" showInputMessage="1" showErrorMessage="1" sqref="L11:L40" xr:uid="{00000000-0002-0000-0400-000000000000}">
      <formula1>OPCIONES</formula1>
    </dataValidation>
  </dataValidations>
  <printOptions horizontalCentered="1" verticalCentered="1"/>
  <pageMargins left="0.25" right="0.25" top="0.75" bottom="0.75" header="0.3" footer="0.3"/>
  <pageSetup scale="45" orientation="landscape" verticalDpi="4294967295" r:id="rId1"/>
  <headerFooter alignWithMargins="0"/>
  <rowBreaks count="2" manualBreakCount="2">
    <brk id="17" min="1" max="23" man="1"/>
    <brk id="26" min="1" max="23"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5394FD543960AE45A7C6CFD58D18ACD6" ma:contentTypeVersion="14" ma:contentTypeDescription="Crear nuevo documento." ma:contentTypeScope="" ma:versionID="c2e2eb8b2f43bfc75993f2cf2f48974d">
  <xsd:schema xmlns:xsd="http://www.w3.org/2001/XMLSchema" xmlns:xs="http://www.w3.org/2001/XMLSchema" xmlns:p="http://schemas.microsoft.com/office/2006/metadata/properties" xmlns:ns2="71d859c1-0223-4d46-8071-4e8c13298b0e" xmlns:ns3="3d03b2e4-dfd4-411b-9eea-063a21be783e" targetNamespace="http://schemas.microsoft.com/office/2006/metadata/properties" ma:root="true" ma:fieldsID="97719f08da719c4714affd816bbbb291" ns2:_="" ns3:_="">
    <xsd:import namespace="71d859c1-0223-4d46-8071-4e8c13298b0e"/>
    <xsd:import namespace="3d03b2e4-dfd4-411b-9eea-063a21be783e"/>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SharedWithUsers" minOccurs="0"/>
                <xsd:element ref="ns3:SharedWithDetail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1d859c1-0223-4d46-8071-4e8c13298b0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5" nillable="true" ma:taxonomy="true" ma:internalName="lcf76f155ced4ddcb4097134ff3c332f" ma:taxonomyFieldName="MediaServiceImageTags" ma:displayName="Etiquetas de imagen" ma:readOnly="false" ma:fieldId="{5cf76f15-5ced-4ddc-b409-7134ff3c332f}" ma:taxonomyMulti="true" ma:sspId="1310d8ee-99bf-4ea4-9dbe-e9e068685e8f" ma:termSetId="09814cd3-568e-fe90-9814-8d621ff8fb84" ma:anchorId="fba54fb3-c3e1-fe81-a776-ca4b69148c4d" ma:open="true" ma:isKeyword="false">
      <xsd:complexType>
        <xsd:sequence>
          <xsd:element ref="pc:Terms" minOccurs="0" maxOccurs="1"/>
        </xsd:sequence>
      </xsd:complexType>
    </xsd:element>
    <xsd:element name="MediaServiceDateTaken" ma:index="17" nillable="true" ma:displayName="MediaServiceDateTaken" ma:hidden="true" ma:indexed="true" ma:internalName="MediaServiceDateTaken"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3d03b2e4-dfd4-411b-9eea-063a21be783e"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16" nillable="true" ma:displayName="Taxonomy Catch All Column" ma:hidden="true" ma:list="{63de3612-28f9-466c-b739-54a411073f5c}" ma:internalName="TaxCatchAll" ma:showField="CatchAllData" ma:web="3d03b2e4-dfd4-411b-9eea-063a21be783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3d03b2e4-dfd4-411b-9eea-063a21be783e" xsi:nil="true"/>
    <lcf76f155ced4ddcb4097134ff3c332f xmlns="71d859c1-0223-4d46-8071-4e8c13298b0e">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5738FC30-9FB9-4237-BBDB-E531B6F06D2B}"/>
</file>

<file path=customXml/itemProps2.xml><?xml version="1.0" encoding="utf-8"?>
<ds:datastoreItem xmlns:ds="http://schemas.openxmlformats.org/officeDocument/2006/customXml" ds:itemID="{F421E212-B519-4650-9888-E31170810162}"/>
</file>

<file path=customXml/itemProps3.xml><?xml version="1.0" encoding="utf-8"?>
<ds:datastoreItem xmlns:ds="http://schemas.openxmlformats.org/officeDocument/2006/customXml" ds:itemID="{B740955F-DF97-4FC5-913B-7E1C18C1027E}"/>
</file>

<file path=docProps/app.xml><?xml version="1.0" encoding="utf-8"?>
<Properties xmlns="http://schemas.openxmlformats.org/officeDocument/2006/extended-properties" xmlns:vt="http://schemas.openxmlformats.org/officeDocument/2006/docPropsVTypes">
  <Application>Microsoft Excel Online</Application>
  <Manager/>
  <Company>Workgroup</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Carlos Parra</dc:creator>
  <cp:keywords/>
  <dc:description/>
  <cp:lastModifiedBy>Jose Alexander Escobar Otalora</cp:lastModifiedBy>
  <cp:revision/>
  <dcterms:created xsi:type="dcterms:W3CDTF">2007-06-14T01:55:06Z</dcterms:created>
  <dcterms:modified xsi:type="dcterms:W3CDTF">2024-05-16T20:12:47Z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0x0101005394FD543960AE45A7C6CFD58D18ACD6</vt:lpwstr>
  </property>
  <property fmtid="{D5CDD505-2E9C-101B-9397-08002B2CF9AE}" pid="3" name="MediaServiceImageTags">
    <vt:lpwstr/>
  </property>
</Properties>
</file>