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orte\2024\Procesos de Contratación\Poda\Proceso no. 2\"/>
    </mc:Choice>
  </mc:AlternateContent>
  <xr:revisionPtr revIDLastSave="0" documentId="13_ncr:1_{944B100B-9521-40B5-A0F8-6045712BDF6B}" xr6:coauthVersionLast="47" xr6:coauthVersionMax="47" xr10:uidLastSave="{00000000-0000-0000-0000-000000000000}"/>
  <bookViews>
    <workbookView xWindow="-108" yWindow="-108" windowWidth="23256" windowHeight="12456" xr2:uid="{812BC662-CFC2-409F-B068-8037E52FF0B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73" i="1" l="1"/>
  <c r="I74" i="1"/>
  <c r="G76" i="1" l="1"/>
  <c r="I11" i="1"/>
  <c r="I12" i="1"/>
  <c r="I13" i="1"/>
  <c r="I14" i="1"/>
  <c r="I15" i="1"/>
  <c r="I16" i="1"/>
  <c r="I17" i="1"/>
  <c r="I18" i="1"/>
  <c r="I19" i="1"/>
  <c r="I20" i="1"/>
  <c r="I21" i="1"/>
  <c r="I22" i="1"/>
  <c r="I10" i="1"/>
  <c r="I45" i="1"/>
  <c r="I46" i="1"/>
  <c r="I47" i="1"/>
  <c r="I48" i="1"/>
  <c r="I49" i="1"/>
  <c r="I44" i="1"/>
  <c r="I55" i="1"/>
  <c r="I56" i="1"/>
  <c r="I57" i="1"/>
  <c r="I58" i="1"/>
  <c r="I59" i="1"/>
  <c r="I60" i="1"/>
  <c r="I61" i="1"/>
  <c r="I62" i="1"/>
  <c r="I69" i="1"/>
  <c r="I70" i="1"/>
  <c r="I71" i="1"/>
  <c r="I72" i="1"/>
  <c r="I75" i="1"/>
  <c r="I68" i="1"/>
  <c r="G23" i="1"/>
  <c r="I50" i="1" l="1"/>
  <c r="I76" i="1"/>
  <c r="I77" i="1" s="1"/>
  <c r="G54" i="1"/>
  <c r="G63" i="1" l="1"/>
  <c r="I54" i="1"/>
  <c r="I63" i="1" s="1"/>
  <c r="I64" i="1" s="1"/>
  <c r="I23" i="1"/>
  <c r="I24" i="1" l="1"/>
  <c r="I81" i="1" s="1"/>
  <c r="I79" i="1"/>
</calcChain>
</file>

<file path=xl/sharedStrings.xml><?xml version="1.0" encoding="utf-8"?>
<sst xmlns="http://schemas.openxmlformats.org/spreadsheetml/2006/main" count="232" uniqueCount="100">
  <si>
    <t>SEDE</t>
  </si>
  <si>
    <t>DIRECCION</t>
  </si>
  <si>
    <t>UND.</t>
  </si>
  <si>
    <t>CANT.</t>
  </si>
  <si>
    <t>UNIDAD DEPORTIVA</t>
  </si>
  <si>
    <t>UND</t>
  </si>
  <si>
    <t>DT GUAJIRA</t>
  </si>
  <si>
    <t>DT. SANTANDER</t>
  </si>
  <si>
    <t>DT. VALLE DEL CAUCA</t>
  </si>
  <si>
    <t>IF. MAGANGUE</t>
  </si>
  <si>
    <t>IF. PUERTO GAITAN</t>
  </si>
  <si>
    <t>IF. PUERTO LOPEZ</t>
  </si>
  <si>
    <t>TOTAL</t>
  </si>
  <si>
    <t>M2</t>
  </si>
  <si>
    <t>IF. LAGUNA DE TOTA</t>
  </si>
  <si>
    <t>ML</t>
  </si>
  <si>
    <t>CIUDAD</t>
  </si>
  <si>
    <t>Carrera 45 No. 26-61</t>
  </si>
  <si>
    <t xml:space="preserve">Calle 15 No. 7-28 </t>
  </si>
  <si>
    <t>Bogota</t>
  </si>
  <si>
    <t>Riohacha</t>
  </si>
  <si>
    <t>Floridablanca</t>
  </si>
  <si>
    <t>Cali</t>
  </si>
  <si>
    <t>Km 1. Ruitoque Antiguo Distrito 15</t>
  </si>
  <si>
    <t>Carrera 39A No. 5D-10, Tequendama</t>
  </si>
  <si>
    <t>Calle 17 No. 2-46</t>
  </si>
  <si>
    <t>Carrera 2 No. 11-53</t>
  </si>
  <si>
    <t>Carrera 3 No. 6-32</t>
  </si>
  <si>
    <t>Km 12 de la via El Crecero, Sector La Peña</t>
  </si>
  <si>
    <t>PROPUESTA ECONOMICA</t>
  </si>
  <si>
    <t>VR. UNITARIO</t>
  </si>
  <si>
    <t>VR. PARCIAL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</si>
  <si>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</si>
  <si>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</si>
  <si>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</si>
  <si>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</si>
  <si>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</si>
  <si>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</si>
  <si>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</si>
  <si>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Magangue</t>
  </si>
  <si>
    <t>Puerto Gaitan</t>
  </si>
  <si>
    <t>Puerto Lopez</t>
  </si>
  <si>
    <t>Laguna de Tota</t>
  </si>
  <si>
    <t xml:space="preserve">Magangue </t>
  </si>
  <si>
    <t>ARCHIVO CENTRAL</t>
  </si>
  <si>
    <t>I.F. PUERTO SALGAR</t>
  </si>
  <si>
    <t xml:space="preserve">I.F. CARTAGENA </t>
  </si>
  <si>
    <t>I,F, CAUCASIA</t>
  </si>
  <si>
    <t>I.F. LETICIA</t>
  </si>
  <si>
    <t>I.F. MAGANGUE</t>
  </si>
  <si>
    <t>I,F, PUERTO LOPEZ</t>
  </si>
  <si>
    <t>I,F, SAN JOSE DEL GUAVIARE</t>
  </si>
  <si>
    <t>Villavicencia</t>
  </si>
  <si>
    <t>Bolivar</t>
  </si>
  <si>
    <t>Antioquia</t>
  </si>
  <si>
    <t>Auitania - Boyaca</t>
  </si>
  <si>
    <t>Amazonas</t>
  </si>
  <si>
    <t>Meta</t>
  </si>
  <si>
    <t>Cundinamarca</t>
  </si>
  <si>
    <t>Guaviare</t>
  </si>
  <si>
    <t>Carrera 128 #17-15</t>
  </si>
  <si>
    <t>DT. META</t>
  </si>
  <si>
    <t>I.F. LAGUNA DE TOTA</t>
  </si>
  <si>
    <t>Transversal 28 No 41 - 101 Barrio La Grama</t>
  </si>
  <si>
    <t>Calle 28  No. 25 - 10 Barrio Manga</t>
  </si>
  <si>
    <t xml:space="preserve">Tv. 16 No. 30-10 </t>
  </si>
  <si>
    <t>Km 12 de la vía El Crucero, Sector La Peña</t>
  </si>
  <si>
    <t>Car 11 No. 2-115 Muelle Internacional Victoria Regia</t>
  </si>
  <si>
    <t>Cra. 14 No. 17B-275 Barrio Primero de Mayo</t>
  </si>
  <si>
    <t>Calle 21 N°5-15/23 Centro Muelle Fluvial</t>
  </si>
  <si>
    <t>I.F. PUERTO GAITAN</t>
  </si>
  <si>
    <t>M3</t>
  </si>
  <si>
    <t>VALOR TOTAL POR SERVICIO REALIZADO</t>
  </si>
  <si>
    <t>VALOR TOTAL POR DOS (2) SERVICIOS REALIZADOS</t>
  </si>
  <si>
    <t>PROCESO DE SELECCIÓN ABREVIADA DE MENOR CUANTIA</t>
  </si>
  <si>
    <t>VR. UNITARIO POR ML</t>
  </si>
  <si>
    <t>VR. UNITARIO POR M2</t>
  </si>
  <si>
    <t>VR. UNITARIO M2</t>
  </si>
  <si>
    <t>OBJETO:PRESTACIÓN DE SERVICIOS DE PODA DE CESPED, PODA DE CORRECCIÓN DE INDIVIDUOS ARBÓREOS
 Y LIMPIEZA DE CANALES Y CUBIERTAS DE LAS DIFERENTES SEDES A NIVEL NACIONAL</t>
  </si>
  <si>
    <t>TOTAL POR UN SERVICIO</t>
  </si>
  <si>
    <t>Bogota / Carrera 45 No. 26-61</t>
  </si>
  <si>
    <t>PODA de Árboles de 10.1 a 15 metros</t>
  </si>
  <si>
    <t>PODA de Árboles de 15.1 a 20 metros</t>
  </si>
  <si>
    <t>PODA de Árboles de 20.1 a 25 metros</t>
  </si>
  <si>
    <t>PODA de Árboles de 25.1 a 30 metros</t>
  </si>
  <si>
    <t>PODA de Árboles de 35.1 a 40 metros</t>
  </si>
  <si>
    <t>PODA de Árboles de 40.1 a 45 metros</t>
  </si>
  <si>
    <t>PODA de Árboles de 45.1 a 50 metros</t>
  </si>
  <si>
    <t xml:space="preserve">Riohacha / Calle 15 No. 7-28 </t>
  </si>
  <si>
    <t>PODA de Árboles de 1,5 a 5 metros</t>
  </si>
  <si>
    <t>PODA de Árboles de 5.1 a 10 metros</t>
  </si>
  <si>
    <t>Floridablanca / Km 1. Ruitoque Antiguo Distrito 15</t>
  </si>
  <si>
    <t>Cali / Carrera 39A No. 5D-10, Tequendama</t>
  </si>
  <si>
    <t>Magangue / Calle 17 No. 2-46</t>
  </si>
  <si>
    <t>PODA Y/O CORTE DE CESPED
Corte de césped, mantenimiento de las plantas, limpieza y poda de plantas, si es necesario aplicación de los productos control maleza.
Incluye transportes y retiro de desechos en lugar indicado por el municipio.,</t>
  </si>
  <si>
    <t>PODA DE ARBOLES
Poda de formacion o correccion, eliminacion de ramas rotas, enfermas o muertas. 
Incluye transportes y retiro de desechos en lugar indicado por el municipio.</t>
  </si>
  <si>
    <t>LIMPIEZA DE CUBIERTAS
Restauración de la apariencia de la cubierta, eliminando las incrustaciones de materiales corrosivos o invasivos que afectan su estado. Incluye transportes y retiro de desechos en lugar indicado por el municipio</t>
  </si>
  <si>
    <t>LIMPIEZA DE CANALES
Limpieza y eliminación de material corrosivo, evitando la obstrucción de los tragantes, por medio de limpieza manual de todos los elementos para poder evitar obstrucciones, y completar con el lavado de la superficie con agua y trapeador de tela no abrasiva</t>
  </si>
  <si>
    <r>
      <rPr>
        <b/>
        <u/>
        <sz val="10"/>
        <color theme="1"/>
        <rFont val="Calibri"/>
        <family val="2"/>
        <scheme val="minor"/>
      </rPr>
      <t>Notas</t>
    </r>
    <r>
      <rPr>
        <sz val="10"/>
        <color theme="1"/>
        <rFont val="Calibri"/>
        <family val="2"/>
        <scheme val="minor"/>
      </rPr>
      <t xml:space="preserve">
Nota 1: Los valores unitarios ofertados deben ser menores o iguales al valor de los precios de referencia calculados por el Ministerio dentro del documento denominado ANALISIS_DE_PRECIOS_PODA_V2, so pena de causal de rechazo.
Nota 2: Los precios unitarios ofertados no deben incluir decimales, en caso de que se presenten precios con decimales se aplicará la metodologia de verificación aritmetica establecida en el Estudio Previo y el Pliego de Condiciones.
Nota 3: Para facilitar el diligenciamiento del formato se recomienda inlcuir los precios en las casillas señaladas en color Azul, no obstante es respondabildiad del proponente realizar las operaciones correpondientes.
Nota 4: Los valores Unitarios ofertados incluyen IVA, y deben contemplar todos los costos directos, indirectos, impuestos, tasas, contribuciones, gastos administrativos y cualquier otra erogación necesaria para poder llevar a cabo las diferentes actividades requeridas en cada uno de las ciudades señaladas.</t>
    </r>
  </si>
  <si>
    <t>VALOR TOTAL PROPUESTA ECONOMICA: UNA PODA DE ARBOLES, DOS DE PODA Y/O CORTE DE CESPED, DOS DE LIMPIEZA DE CANALES Y CUBIERTAS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</si>
</sst>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Nunito Sans 12pt ExtraLight Nor"/>
    </font>
    <font>
      <b/>
      <sz val="9"/>
      <color rgb="FF000000"/>
      <name val="Nunito Sans 12pt ExtraLight Nor"/>
    </font>
    <font>
      <sz val="9"/>
      <color rgb="FF000000"/>
      <name val="Nunito Sans 12pt ExtraLight Nor"/>
    </font>
    <font>
      <sz val="9"/>
      <color theme="1"/>
      <name val="Nunito Sans 12pt ExtraLight Nor"/>
    </font>
    <font>
      <sz val="11"/>
      <color rgb="FFC45911"/>
      <name val="Nunito Sans 12pt ExtraLight Nor"/>
    </font>
    <font>
      <sz val="11"/>
      <color theme="1"/>
      <name val="Nunito Sans 12pt ExtraLight Nor"/>
    </font>
    <font>
      <b/>
      <sz val="10"/>
      <color rgb="FF000000"/>
      <name val="Nunito Sans 12pt ExtraLight 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Nunito Sans 12pt ExtraLight Nor"/>
    </font>
    <font>
      <b/>
      <sz val="11"/>
      <name val="Nunito Sans 12pt ExtraLight Nor"/>
    </font>
    <font>
      <sz val="10"/>
      <name val="Nunito Sans 12pt ExtraLight Nor"/>
    </font>
    <font>
      <b/>
      <sz val="10"/>
      <name val="Nunito Sans 12pt ExtraLight Nor"/>
    </font>
    <font>
      <b/>
      <sz val="12"/>
      <color theme="0"/>
      <name val="Nunito Sans 12pt ExtraLight Nor"/>
    </font>
    <font>
      <sz val="10"/>
      <name val="Calibri"/>
      <family val="2"/>
      <scheme val="minor"/>
    </font>
    <font>
      <b/>
      <sz val="11"/>
      <name val="Nunito Sans 7pt Condensed Black"/>
    </font>
    <font>
      <sz val="11"/>
      <name val="Arial Narrow"/>
      <family val="2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9"/>
      <name val="Nunito Sans 12pt ExtraLight Nor"/>
    </font>
    <font>
      <b/>
      <sz val="12"/>
      <color theme="1"/>
      <name val="Nunito Sans 12pt ExtraLight Nor"/>
    </font>
    <font>
      <b/>
      <sz val="9"/>
      <name val="Nunito Sans 12pt ExtraLight 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7F7F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0" fontId="2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78">
    <xf numFmtId="0" fontId="0" fillId="0" borderId="0" xfId="0"/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0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 indent="5"/>
    </xf>
    <xf numFmtId="0" fontId="0" fillId="5" borderId="0" xfId="0" applyFill="1"/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43" fontId="5" fillId="5" borderId="1" xfId="6" applyFont="1" applyFill="1" applyBorder="1" applyAlignment="1" applyProtection="1">
      <alignment horizontal="center" vertical="center" wrapText="1"/>
    </xf>
    <xf numFmtId="44" fontId="5" fillId="5" borderId="1" xfId="3" applyFont="1" applyFill="1" applyBorder="1" applyAlignment="1" applyProtection="1">
      <alignment horizontal="center" vertical="center" wrapText="1"/>
    </xf>
    <xf numFmtId="44" fontId="2" fillId="5" borderId="0" xfId="0" applyNumberFormat="1" applyFont="1" applyFill="1" applyAlignment="1">
      <alignment vertical="center"/>
    </xf>
    <xf numFmtId="43" fontId="2" fillId="2" borderId="0" xfId="6" applyFont="1" applyFill="1" applyAlignment="1" applyProtection="1">
      <alignment horizontal="center" vertical="center"/>
    </xf>
    <xf numFmtId="44" fontId="4" fillId="2" borderId="1" xfId="3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4" fillId="9" borderId="1" xfId="3" applyFont="1" applyFill="1" applyBorder="1" applyAlignment="1" applyProtection="1">
      <alignment horizontal="center" vertical="center" wrapText="1"/>
    </xf>
    <xf numFmtId="43" fontId="24" fillId="0" borderId="1" xfId="6" applyFont="1" applyBorder="1" applyAlignment="1" applyProtection="1">
      <alignment horizontal="center" vertical="center" wrapText="1"/>
    </xf>
    <xf numFmtId="43" fontId="6" fillId="5" borderId="1" xfId="6" applyFont="1" applyFill="1" applyBorder="1" applyAlignment="1" applyProtection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vertical="center" wrapText="1"/>
    </xf>
    <xf numFmtId="0" fontId="24" fillId="5" borderId="1" xfId="0" applyFont="1" applyFill="1" applyBorder="1" applyAlignment="1">
      <alignment horizontal="center" vertical="center" wrapText="1"/>
    </xf>
    <xf numFmtId="43" fontId="24" fillId="5" borderId="1" xfId="6" applyFont="1" applyFill="1" applyBorder="1" applyAlignment="1" applyProtection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justify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8" fillId="5" borderId="0" xfId="0" applyFont="1" applyFill="1" applyAlignment="1">
      <alignment vertical="center"/>
    </xf>
    <xf numFmtId="0" fontId="8" fillId="5" borderId="0" xfId="0" applyFont="1" applyFill="1" applyAlignment="1">
      <alignment horizontal="justify" vertical="center"/>
    </xf>
    <xf numFmtId="0" fontId="8" fillId="5" borderId="0" xfId="0" applyFont="1" applyFill="1"/>
    <xf numFmtId="44" fontId="8" fillId="5" borderId="0" xfId="0" applyNumberFormat="1" applyFont="1" applyFill="1"/>
    <xf numFmtId="44" fontId="25" fillId="2" borderId="0" xfId="3" applyFont="1" applyFill="1" applyAlignment="1" applyProtection="1">
      <alignment horizontal="center" vertical="center"/>
    </xf>
    <xf numFmtId="49" fontId="14" fillId="5" borderId="0" xfId="0" applyNumberFormat="1" applyFont="1" applyFill="1" applyAlignment="1">
      <alignment horizontal="center" vertical="center"/>
    </xf>
    <xf numFmtId="0" fontId="13" fillId="5" borderId="0" xfId="0" applyFont="1" applyFill="1" applyAlignment="1">
      <alignment vertical="center" wrapText="1"/>
    </xf>
    <xf numFmtId="49" fontId="14" fillId="5" borderId="0" xfId="0" applyNumberFormat="1" applyFont="1" applyFill="1" applyAlignment="1">
      <alignment horizontal="left" vertical="center"/>
    </xf>
    <xf numFmtId="0" fontId="13" fillId="5" borderId="0" xfId="0" applyFont="1" applyFill="1" applyAlignment="1">
      <alignment horizontal="right" vertical="center" wrapText="1"/>
    </xf>
    <xf numFmtId="49" fontId="14" fillId="5" borderId="0" xfId="0" applyNumberFormat="1" applyFont="1" applyFill="1" applyAlignment="1">
      <alignment vertical="center" wrapText="1"/>
    </xf>
    <xf numFmtId="0" fontId="20" fillId="5" borderId="0" xfId="0" applyFont="1" applyFill="1" applyAlignment="1">
      <alignment vertical="center"/>
    </xf>
    <xf numFmtId="44" fontId="5" fillId="10" borderId="1" xfId="3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center" vertical="center" wrapText="1"/>
    </xf>
    <xf numFmtId="43" fontId="5" fillId="11" borderId="1" xfId="6" applyFont="1" applyFill="1" applyBorder="1" applyAlignment="1" applyProtection="1">
      <alignment horizontal="center" vertical="center" wrapText="1"/>
    </xf>
    <xf numFmtId="43" fontId="28" fillId="2" borderId="1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 applyProtection="1">
      <alignment horizontal="center" vertical="center" wrapText="1"/>
      <protection locked="0"/>
    </xf>
    <xf numFmtId="0" fontId="13" fillId="5" borderId="0" xfId="0" applyFont="1" applyFill="1" applyAlignment="1">
      <alignment horizontal="center" vertical="center" wrapText="1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22" fillId="5" borderId="3" xfId="5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/>
    </xf>
    <xf numFmtId="0" fontId="17" fillId="6" borderId="1" xfId="4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/>
    </xf>
    <xf numFmtId="49" fontId="19" fillId="5" borderId="0" xfId="0" applyNumberFormat="1" applyFont="1" applyFill="1" applyAlignment="1">
      <alignment horizontal="left" vertical="center" wrapText="1"/>
    </xf>
    <xf numFmtId="0" fontId="13" fillId="5" borderId="5" xfId="0" applyFont="1" applyFill="1" applyBorder="1" applyAlignment="1" applyProtection="1">
      <alignment horizontal="center" vertical="center" wrapText="1"/>
      <protection locked="0"/>
    </xf>
    <xf numFmtId="0" fontId="25" fillId="8" borderId="0" xfId="0" applyFont="1" applyFill="1" applyAlignment="1">
      <alignment horizontal="center" vertical="center"/>
    </xf>
    <xf numFmtId="44" fontId="25" fillId="8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vertical="center"/>
    </xf>
  </cellXfs>
  <cellStyles count="7">
    <cellStyle name="Hipervínculo" xfId="5" builtinId="8"/>
    <cellStyle name="Millares" xfId="6" builtinId="3"/>
    <cellStyle name="Moneda" xfId="3" builtinId="4"/>
    <cellStyle name="Normal" xfId="0" builtinId="0"/>
    <cellStyle name="Normal 13" xfId="4" xr:uid="{116E4D6F-7517-4CD8-BD5B-41D1E40E7569}"/>
    <cellStyle name="Normal 2" xfId="1" xr:uid="{3C4C5EFE-1BE9-4406-A615-67B17A17199C}"/>
    <cellStyle name="Normal 6" xfId="2" xr:uid="{857D7889-2ED6-48D4-B182-5075A40BCE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42334</xdr:colOff>
      <xdr:row>0</xdr:row>
      <xdr:rowOff>169334</xdr:rowOff>
    </xdr:from>
    <xdr:to>
      <xdr:col>2</xdr:col>
      <xdr:colOff>1139432</xdr:colOff>
      <xdr:row>3</xdr:row>
      <xdr:rowOff>112335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171F2C9A-010D-4DF1-93C6-5DD1219BB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28" t="2843" r="64725" b="89101"/>
        <a:stretch>
          <a:fillRect/>
        </a:stretch>
      </xdr:blipFill>
      <xdr:spPr bwMode="auto">
        <a:xfrm>
          <a:off x="433917" y="169334"/>
          <a:ext cx="1692728" cy="757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878416</xdr:colOff>
      <xdr:row>1</xdr:row>
      <xdr:rowOff>27518</xdr:rowOff>
    </xdr:from>
    <xdr:to>
      <xdr:col>8</xdr:col>
      <xdr:colOff>1336463</xdr:colOff>
      <xdr:row>3</xdr:row>
      <xdr:rowOff>41004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487B0414-C4E3-4F8B-91CF-1CA25102E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207" t="3854" r="10303" b="90350"/>
        <a:stretch>
          <a:fillRect/>
        </a:stretch>
      </xdr:blipFill>
      <xdr:spPr bwMode="auto">
        <a:xfrm>
          <a:off x="9323916" y="313268"/>
          <a:ext cx="1672167" cy="548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E6CBF-DE09-48BE-B876-AF987573A774}">
  <dimension ref="A1:XFC121"/>
  <sheetViews>
    <sheetView tabSelected="1" zoomScale="90" zoomScaleNormal="90" workbookViewId="0">
      <selection activeCell="B5" sqref="B5:I5"/>
    </sheetView>
  </sheetViews>
  <sheetFormatPr baseColWidth="10" defaultColWidth="0" defaultRowHeight="13.8" zeroHeight="1"/>
  <cols>
    <col min="1" max="1" width="5.88671875" style="3" customWidth="1"/>
    <col min="2" max="2" width="9" style="1" customWidth="1"/>
    <col min="3" max="3" width="27.33203125" style="2" customWidth="1"/>
    <col min="4" max="4" width="25.109375" style="2" customWidth="1"/>
    <col min="5" max="5" width="41" style="2" customWidth="1"/>
    <col min="6" max="6" width="13.6640625" style="3" customWidth="1"/>
    <col min="7" max="8" width="18.109375" style="1" customWidth="1"/>
    <col min="9" max="9" width="22.109375" style="1" customWidth="1"/>
    <col min="10" max="10" width="6.6640625" style="3" customWidth="1"/>
    <col min="11" max="12" width="0" style="3" hidden="1" customWidth="1"/>
    <col min="13" max="16375" width="11.44140625" style="3" hidden="1"/>
    <col min="16376" max="16376" width="17.33203125" style="3" hidden="1" customWidth="1"/>
    <col min="16377" max="16377" width="32.88671875" style="3" hidden="1" customWidth="1"/>
    <col min="16378" max="16378" width="11.88671875" style="3" hidden="1" customWidth="1"/>
    <col min="16379" max="16379" width="10.5546875" style="3" hidden="1" customWidth="1"/>
    <col min="16380" max="16380" width="11.88671875" style="3" hidden="1" customWidth="1"/>
    <col min="16381" max="16381" width="11.5546875" style="3" hidden="1" customWidth="1"/>
    <col min="16382" max="16382" width="10.33203125" style="3" hidden="1" customWidth="1"/>
    <col min="16383" max="16383" width="9" style="3" hidden="1" customWidth="1"/>
    <col min="16384" max="16384" width="28.88671875" style="3" hidden="1" customWidth="1"/>
  </cols>
  <sheetData>
    <row r="1" spans="2:9 16376:16377" ht="22.5" customHeight="1"/>
    <row r="2" spans="2:9 16376:16377" ht="22.5" customHeight="1">
      <c r="B2" s="4"/>
      <c r="C2" s="61" t="s">
        <v>29</v>
      </c>
      <c r="D2" s="61"/>
      <c r="E2" s="61"/>
      <c r="F2" s="61"/>
      <c r="G2" s="61"/>
      <c r="H2" s="61"/>
      <c r="I2" s="5"/>
    </row>
    <row r="3" spans="2:9 16376:16377" ht="18">
      <c r="B3" s="4"/>
      <c r="C3" s="61"/>
      <c r="D3" s="61"/>
      <c r="E3" s="61"/>
      <c r="F3" s="61"/>
      <c r="G3" s="61"/>
      <c r="H3" s="61"/>
      <c r="I3" s="5"/>
    </row>
    <row r="4" spans="2:9 16376:16377" ht="12.75" customHeight="1">
      <c r="B4" s="4"/>
      <c r="C4" s="6"/>
      <c r="D4" s="6"/>
      <c r="E4" s="6"/>
      <c r="F4" s="6"/>
      <c r="G4" s="6"/>
      <c r="H4" s="6"/>
      <c r="I4" s="5"/>
    </row>
    <row r="5" spans="2:9 16376:16377" ht="18" customHeight="1">
      <c r="B5" s="62" t="s">
        <v>74</v>
      </c>
      <c r="C5" s="62"/>
      <c r="D5" s="62"/>
      <c r="E5" s="62"/>
      <c r="F5" s="62"/>
      <c r="G5" s="62"/>
      <c r="H5" s="62"/>
      <c r="I5" s="62"/>
    </row>
    <row r="6" spans="2:9 16376:16377" ht="32.4" customHeight="1">
      <c r="B6" s="63" t="s">
        <v>78</v>
      </c>
      <c r="C6" s="64"/>
      <c r="D6" s="64"/>
      <c r="E6" s="64"/>
      <c r="F6" s="64"/>
      <c r="G6" s="64"/>
      <c r="H6" s="64"/>
      <c r="I6" s="64"/>
    </row>
    <row r="7" spans="2:9 16376:16377" ht="10.95" customHeight="1">
      <c r="B7" s="7"/>
      <c r="C7" s="8"/>
      <c r="D7" s="8"/>
      <c r="E7" s="8"/>
      <c r="F7" s="8"/>
      <c r="G7" s="8"/>
      <c r="H7" s="8"/>
      <c r="I7" s="8"/>
    </row>
    <row r="8" spans="2:9 16376:16377" ht="44.4" customHeight="1">
      <c r="B8" s="51" t="s">
        <v>94</v>
      </c>
      <c r="C8" s="51"/>
      <c r="D8" s="51"/>
      <c r="E8" s="51"/>
      <c r="F8" s="51"/>
      <c r="G8" s="51"/>
      <c r="H8" s="51"/>
      <c r="I8" s="51"/>
    </row>
    <row r="9" spans="2:9 16376:16377">
      <c r="B9" s="9"/>
      <c r="C9" s="9" t="s">
        <v>0</v>
      </c>
      <c r="D9" s="9" t="s">
        <v>16</v>
      </c>
      <c r="E9" s="9" t="s">
        <v>1</v>
      </c>
      <c r="F9" s="9" t="s">
        <v>13</v>
      </c>
      <c r="G9" s="9" t="s">
        <v>3</v>
      </c>
      <c r="H9" s="9" t="s">
        <v>77</v>
      </c>
      <c r="I9" s="9" t="s">
        <v>31</v>
      </c>
    </row>
    <row r="10" spans="2:9 16376:16377">
      <c r="B10" s="10">
        <v>1</v>
      </c>
      <c r="C10" s="11" t="s">
        <v>4</v>
      </c>
      <c r="D10" s="11" t="s">
        <v>19</v>
      </c>
      <c r="E10" s="11" t="s">
        <v>17</v>
      </c>
      <c r="F10" s="12" t="s">
        <v>13</v>
      </c>
      <c r="G10" s="13">
        <v>4600</v>
      </c>
      <c r="H10" s="42"/>
      <c r="I10" s="14">
        <f>+G10*H10</f>
        <v>0</v>
      </c>
      <c r="XEV10" s="15"/>
      <c r="XEW10" s="15"/>
    </row>
    <row r="11" spans="2:9 16376:16377">
      <c r="B11" s="10">
        <v>2</v>
      </c>
      <c r="C11" s="11" t="s">
        <v>44</v>
      </c>
      <c r="D11" s="11" t="s">
        <v>19</v>
      </c>
      <c r="E11" s="11" t="s">
        <v>60</v>
      </c>
      <c r="F11" s="12" t="s">
        <v>13</v>
      </c>
      <c r="G11" s="13">
        <v>3500</v>
      </c>
      <c r="H11" s="42"/>
      <c r="I11" s="14">
        <f t="shared" ref="I11:I22" si="0">+G11*H11</f>
        <v>0</v>
      </c>
      <c r="XEV11" s="15"/>
      <c r="XEW11" s="15"/>
    </row>
    <row r="12" spans="2:9 16376:16377">
      <c r="B12" s="10">
        <v>3</v>
      </c>
      <c r="C12" s="11" t="s">
        <v>61</v>
      </c>
      <c r="D12" s="11" t="s">
        <v>52</v>
      </c>
      <c r="E12" s="11" t="s">
        <v>63</v>
      </c>
      <c r="F12" s="12" t="s">
        <v>13</v>
      </c>
      <c r="G12" s="13">
        <v>100</v>
      </c>
      <c r="H12" s="42"/>
      <c r="I12" s="14">
        <f t="shared" si="0"/>
        <v>0</v>
      </c>
      <c r="XEV12" s="15"/>
      <c r="XEW12" s="15"/>
    </row>
    <row r="13" spans="2:9 16376:16377" ht="13.5" customHeight="1">
      <c r="B13" s="10">
        <v>4</v>
      </c>
      <c r="C13" s="11" t="s">
        <v>7</v>
      </c>
      <c r="D13" s="11" t="s">
        <v>21</v>
      </c>
      <c r="E13" s="11" t="s">
        <v>23</v>
      </c>
      <c r="F13" s="12" t="s">
        <v>13</v>
      </c>
      <c r="G13" s="13">
        <v>1250</v>
      </c>
      <c r="H13" s="42"/>
      <c r="I13" s="14">
        <f t="shared" si="0"/>
        <v>0</v>
      </c>
      <c r="XEV13" s="15"/>
      <c r="XEW13" s="15"/>
    </row>
    <row r="14" spans="2:9 16376:16377">
      <c r="B14" s="10">
        <v>5</v>
      </c>
      <c r="C14" s="11" t="s">
        <v>46</v>
      </c>
      <c r="D14" s="11" t="s">
        <v>53</v>
      </c>
      <c r="E14" s="11" t="s">
        <v>64</v>
      </c>
      <c r="F14" s="12" t="s">
        <v>13</v>
      </c>
      <c r="G14" s="13">
        <v>710</v>
      </c>
      <c r="H14" s="42"/>
      <c r="I14" s="14">
        <f t="shared" si="0"/>
        <v>0</v>
      </c>
      <c r="XEV14" s="15"/>
      <c r="XEW14" s="15"/>
    </row>
    <row r="15" spans="2:9 16376:16377">
      <c r="B15" s="10">
        <v>6</v>
      </c>
      <c r="C15" s="11" t="s">
        <v>47</v>
      </c>
      <c r="D15" s="11" t="s">
        <v>54</v>
      </c>
      <c r="E15" s="11" t="s">
        <v>65</v>
      </c>
      <c r="F15" s="12" t="s">
        <v>13</v>
      </c>
      <c r="G15" s="13">
        <v>1700</v>
      </c>
      <c r="H15" s="42"/>
      <c r="I15" s="14">
        <f t="shared" si="0"/>
        <v>0</v>
      </c>
      <c r="XEV15" s="15"/>
      <c r="XEW15" s="15"/>
    </row>
    <row r="16" spans="2:9 16376:16377">
      <c r="B16" s="10">
        <v>7</v>
      </c>
      <c r="C16" s="11" t="s">
        <v>62</v>
      </c>
      <c r="D16" s="11" t="s">
        <v>55</v>
      </c>
      <c r="E16" s="11" t="s">
        <v>66</v>
      </c>
      <c r="F16" s="12" t="s">
        <v>13</v>
      </c>
      <c r="G16" s="13">
        <v>50</v>
      </c>
      <c r="H16" s="42"/>
      <c r="I16" s="14">
        <f t="shared" si="0"/>
        <v>0</v>
      </c>
      <c r="XEV16" s="15"/>
      <c r="XEW16" s="15"/>
    </row>
    <row r="17" spans="2:9 16376:16379">
      <c r="B17" s="10">
        <v>8</v>
      </c>
      <c r="C17" s="11" t="s">
        <v>48</v>
      </c>
      <c r="D17" s="11" t="s">
        <v>56</v>
      </c>
      <c r="E17" s="11" t="s">
        <v>67</v>
      </c>
      <c r="F17" s="12" t="s">
        <v>13</v>
      </c>
      <c r="G17" s="13">
        <v>1000</v>
      </c>
      <c r="H17" s="42"/>
      <c r="I17" s="14">
        <f t="shared" si="0"/>
        <v>0</v>
      </c>
      <c r="XEV17" s="15"/>
      <c r="XEW17" s="15"/>
    </row>
    <row r="18" spans="2:9 16376:16379">
      <c r="B18" s="10">
        <v>9</v>
      </c>
      <c r="C18" s="11" t="s">
        <v>49</v>
      </c>
      <c r="D18" s="11" t="s">
        <v>39</v>
      </c>
      <c r="E18" s="11" t="s">
        <v>25</v>
      </c>
      <c r="F18" s="12" t="s">
        <v>13</v>
      </c>
      <c r="G18" s="13">
        <v>1580</v>
      </c>
      <c r="H18" s="42"/>
      <c r="I18" s="14">
        <f t="shared" si="0"/>
        <v>0</v>
      </c>
      <c r="XEV18" s="15"/>
      <c r="XEW18" s="15"/>
    </row>
    <row r="19" spans="2:9 16376:16379">
      <c r="B19" s="10">
        <v>10</v>
      </c>
      <c r="C19" s="11" t="s">
        <v>70</v>
      </c>
      <c r="D19" s="11" t="s">
        <v>40</v>
      </c>
      <c r="E19" s="11" t="s">
        <v>26</v>
      </c>
      <c r="F19" s="12" t="s">
        <v>71</v>
      </c>
      <c r="G19" s="13">
        <v>103</v>
      </c>
      <c r="H19" s="42"/>
      <c r="I19" s="14">
        <f t="shared" si="0"/>
        <v>0</v>
      </c>
      <c r="XEV19" s="15"/>
      <c r="XEW19" s="15"/>
    </row>
    <row r="20" spans="2:9 16376:16379">
      <c r="B20" s="10">
        <v>11</v>
      </c>
      <c r="C20" s="11" t="s">
        <v>50</v>
      </c>
      <c r="D20" s="11" t="s">
        <v>57</v>
      </c>
      <c r="E20" s="11" t="s">
        <v>27</v>
      </c>
      <c r="F20" s="12" t="s">
        <v>13</v>
      </c>
      <c r="G20" s="13">
        <v>600</v>
      </c>
      <c r="H20" s="42"/>
      <c r="I20" s="14">
        <f t="shared" si="0"/>
        <v>0</v>
      </c>
      <c r="XEV20" s="15"/>
      <c r="XEW20" s="15"/>
    </row>
    <row r="21" spans="2:9 16376:16379">
      <c r="B21" s="10">
        <v>12</v>
      </c>
      <c r="C21" s="11" t="s">
        <v>45</v>
      </c>
      <c r="D21" s="11" t="s">
        <v>58</v>
      </c>
      <c r="E21" s="11" t="s">
        <v>68</v>
      </c>
      <c r="F21" s="12" t="s">
        <v>13</v>
      </c>
      <c r="G21" s="13">
        <v>700</v>
      </c>
      <c r="H21" s="42"/>
      <c r="I21" s="14">
        <f t="shared" si="0"/>
        <v>0</v>
      </c>
      <c r="XEV21" s="15"/>
      <c r="XEW21" s="15"/>
    </row>
    <row r="22" spans="2:9 16376:16379" ht="12.75" customHeight="1">
      <c r="B22" s="10">
        <v>13</v>
      </c>
      <c r="C22" s="11" t="s">
        <v>51</v>
      </c>
      <c r="D22" s="11" t="s">
        <v>59</v>
      </c>
      <c r="E22" s="11" t="s">
        <v>69</v>
      </c>
      <c r="F22" s="12" t="s">
        <v>13</v>
      </c>
      <c r="G22" s="13">
        <v>700</v>
      </c>
      <c r="H22" s="42"/>
      <c r="I22" s="14">
        <f t="shared" si="0"/>
        <v>0</v>
      </c>
      <c r="XEV22" s="15"/>
      <c r="XEW22" s="15"/>
    </row>
    <row r="23" spans="2:9 16376:16379">
      <c r="B23" s="56" t="s">
        <v>79</v>
      </c>
      <c r="C23" s="57"/>
      <c r="D23" s="57"/>
      <c r="E23" s="57"/>
      <c r="F23" s="57"/>
      <c r="G23" s="16">
        <f>+G10+G11+G12+G13+G14+G15+G16+G17+G18+G20+G21+G22+G19</f>
        <v>16593</v>
      </c>
      <c r="H23" s="17"/>
      <c r="I23" s="17">
        <f>SUM(I10:I22)</f>
        <v>0</v>
      </c>
      <c r="XEV23" s="15"/>
    </row>
    <row r="24" spans="2:9 16376:16379" ht="14.25" customHeight="1">
      <c r="B24" s="58" t="s">
        <v>73</v>
      </c>
      <c r="C24" s="59"/>
      <c r="D24" s="59"/>
      <c r="E24" s="59"/>
      <c r="F24" s="59"/>
      <c r="G24" s="60"/>
      <c r="H24" s="19"/>
      <c r="I24" s="19">
        <f>+I23*2</f>
        <v>0</v>
      </c>
    </row>
    <row r="25" spans="2:9 16376:16379" ht="18" customHeight="1">
      <c r="XEW25" s="50"/>
      <c r="XEX25" s="50"/>
      <c r="XEY25" s="50"/>
    </row>
    <row r="26" spans="2:9 16376:16379" ht="43.2" customHeight="1">
      <c r="B26" s="51" t="s">
        <v>95</v>
      </c>
      <c r="C26" s="51"/>
      <c r="D26" s="51"/>
      <c r="E26" s="51"/>
      <c r="F26" s="51"/>
      <c r="G26" s="51"/>
      <c r="H26" s="51"/>
      <c r="I26" s="51"/>
    </row>
    <row r="27" spans="2:9 16376:16379">
      <c r="B27" s="9"/>
      <c r="C27" s="9" t="s">
        <v>0</v>
      </c>
      <c r="D27" s="9" t="s">
        <v>16</v>
      </c>
      <c r="E27" s="9" t="s">
        <v>1</v>
      </c>
      <c r="F27" s="9" t="s">
        <v>2</v>
      </c>
      <c r="G27" s="9" t="s">
        <v>3</v>
      </c>
      <c r="H27" s="9" t="s">
        <v>30</v>
      </c>
      <c r="I27" s="9" t="s">
        <v>31</v>
      </c>
    </row>
    <row r="28" spans="2:9 16376:16379">
      <c r="B28" s="66">
        <v>1</v>
      </c>
      <c r="C28" s="74" t="s">
        <v>4</v>
      </c>
      <c r="D28" s="74" t="s">
        <v>80</v>
      </c>
      <c r="E28" s="11" t="s">
        <v>81</v>
      </c>
      <c r="F28" s="12" t="s">
        <v>5</v>
      </c>
      <c r="G28" s="13">
        <v>10</v>
      </c>
      <c r="H28" s="42"/>
      <c r="I28" s="14">
        <f t="shared" ref="I28:I43" si="1">+G28*H28</f>
        <v>0</v>
      </c>
    </row>
    <row r="29" spans="2:9 16376:16379">
      <c r="B29" s="66"/>
      <c r="C29" s="74"/>
      <c r="D29" s="74"/>
      <c r="E29" s="11" t="s">
        <v>82</v>
      </c>
      <c r="F29" s="12" t="s">
        <v>5</v>
      </c>
      <c r="G29" s="13">
        <v>2</v>
      </c>
      <c r="H29" s="42"/>
      <c r="I29" s="14">
        <f t="shared" si="1"/>
        <v>0</v>
      </c>
    </row>
    <row r="30" spans="2:9 16376:16379">
      <c r="B30" s="66"/>
      <c r="C30" s="74"/>
      <c r="D30" s="74"/>
      <c r="E30" s="11" t="s">
        <v>83</v>
      </c>
      <c r="F30" s="12" t="s">
        <v>5</v>
      </c>
      <c r="G30" s="13">
        <v>3</v>
      </c>
      <c r="H30" s="42"/>
      <c r="I30" s="14">
        <f t="shared" si="1"/>
        <v>0</v>
      </c>
    </row>
    <row r="31" spans="2:9 16376:16379">
      <c r="B31" s="66"/>
      <c r="C31" s="74"/>
      <c r="D31" s="74"/>
      <c r="E31" s="11" t="s">
        <v>84</v>
      </c>
      <c r="F31" s="12" t="s">
        <v>5</v>
      </c>
      <c r="G31" s="13">
        <v>5</v>
      </c>
      <c r="H31" s="42"/>
      <c r="I31" s="14">
        <f t="shared" si="1"/>
        <v>0</v>
      </c>
    </row>
    <row r="32" spans="2:9 16376:16379">
      <c r="B32" s="66"/>
      <c r="C32" s="74"/>
      <c r="D32" s="74"/>
      <c r="E32" s="11" t="s">
        <v>85</v>
      </c>
      <c r="F32" s="12" t="s">
        <v>5</v>
      </c>
      <c r="G32" s="13">
        <v>1</v>
      </c>
      <c r="H32" s="42"/>
      <c r="I32" s="14">
        <f t="shared" si="1"/>
        <v>0</v>
      </c>
    </row>
    <row r="33" spans="2:9 16376:16377">
      <c r="B33" s="66"/>
      <c r="C33" s="74"/>
      <c r="D33" s="74"/>
      <c r="E33" s="11" t="s">
        <v>86</v>
      </c>
      <c r="F33" s="12" t="s">
        <v>5</v>
      </c>
      <c r="G33" s="13">
        <v>1</v>
      </c>
      <c r="H33" s="42"/>
      <c r="I33" s="14">
        <f t="shared" si="1"/>
        <v>0</v>
      </c>
    </row>
    <row r="34" spans="2:9 16376:16377">
      <c r="B34" s="66"/>
      <c r="C34" s="74"/>
      <c r="D34" s="74"/>
      <c r="E34" s="11" t="s">
        <v>87</v>
      </c>
      <c r="F34" s="12" t="s">
        <v>5</v>
      </c>
      <c r="G34" s="13">
        <v>1</v>
      </c>
      <c r="H34" s="42"/>
      <c r="I34" s="14">
        <f t="shared" si="1"/>
        <v>0</v>
      </c>
    </row>
    <row r="35" spans="2:9 16376:16377">
      <c r="B35" s="75">
        <v>2</v>
      </c>
      <c r="C35" s="76" t="s">
        <v>6</v>
      </c>
      <c r="D35" s="76" t="s">
        <v>88</v>
      </c>
      <c r="E35" s="46" t="s">
        <v>89</v>
      </c>
      <c r="F35" s="47" t="s">
        <v>5</v>
      </c>
      <c r="G35" s="48">
        <v>1</v>
      </c>
      <c r="H35" s="42"/>
      <c r="I35" s="14">
        <f t="shared" si="1"/>
        <v>0</v>
      </c>
    </row>
    <row r="36" spans="2:9 16376:16377">
      <c r="B36" s="75"/>
      <c r="C36" s="76"/>
      <c r="D36" s="76"/>
      <c r="E36" s="46" t="s">
        <v>90</v>
      </c>
      <c r="F36" s="47" t="s">
        <v>5</v>
      </c>
      <c r="G36" s="48">
        <v>2</v>
      </c>
      <c r="H36" s="42"/>
      <c r="I36" s="14">
        <f t="shared" si="1"/>
        <v>0</v>
      </c>
    </row>
    <row r="37" spans="2:9 16376:16377" ht="22.8">
      <c r="B37" s="10">
        <v>3</v>
      </c>
      <c r="C37" s="43" t="s">
        <v>7</v>
      </c>
      <c r="D37" s="43" t="s">
        <v>91</v>
      </c>
      <c r="E37" s="11" t="s">
        <v>90</v>
      </c>
      <c r="F37" s="12" t="s">
        <v>5</v>
      </c>
      <c r="G37" s="13">
        <v>37</v>
      </c>
      <c r="H37" s="42"/>
      <c r="I37" s="14">
        <f t="shared" si="1"/>
        <v>0</v>
      </c>
    </row>
    <row r="38" spans="2:9 16376:16377" ht="22.8">
      <c r="B38" s="44">
        <v>4</v>
      </c>
      <c r="C38" s="45" t="s">
        <v>8</v>
      </c>
      <c r="D38" s="45" t="s">
        <v>92</v>
      </c>
      <c r="E38" s="46" t="s">
        <v>90</v>
      </c>
      <c r="F38" s="47" t="s">
        <v>5</v>
      </c>
      <c r="G38" s="48">
        <v>1</v>
      </c>
      <c r="H38" s="42"/>
      <c r="I38" s="14">
        <f t="shared" si="1"/>
        <v>0</v>
      </c>
    </row>
    <row r="39" spans="2:9 16376:16377">
      <c r="B39" s="66">
        <v>5</v>
      </c>
      <c r="C39" s="74" t="s">
        <v>9</v>
      </c>
      <c r="D39" s="74" t="s">
        <v>93</v>
      </c>
      <c r="E39" s="11" t="s">
        <v>89</v>
      </c>
      <c r="F39" s="12" t="s">
        <v>5</v>
      </c>
      <c r="G39" s="13">
        <v>4</v>
      </c>
      <c r="H39" s="42"/>
      <c r="I39" s="14">
        <f t="shared" si="1"/>
        <v>0</v>
      </c>
    </row>
    <row r="40" spans="2:9 16376:16377">
      <c r="B40" s="66"/>
      <c r="C40" s="74"/>
      <c r="D40" s="74"/>
      <c r="E40" s="11" t="s">
        <v>81</v>
      </c>
      <c r="F40" s="12" t="s">
        <v>5</v>
      </c>
      <c r="G40" s="13">
        <v>9</v>
      </c>
      <c r="H40" s="42"/>
      <c r="I40" s="14">
        <f t="shared" si="1"/>
        <v>0</v>
      </c>
    </row>
    <row r="41" spans="2:9 16376:16377">
      <c r="B41" s="66"/>
      <c r="C41" s="74"/>
      <c r="D41" s="74"/>
      <c r="E41" s="11" t="s">
        <v>82</v>
      </c>
      <c r="F41" s="12" t="s">
        <v>5</v>
      </c>
      <c r="G41" s="13">
        <v>12</v>
      </c>
      <c r="H41" s="42"/>
      <c r="I41" s="14">
        <f t="shared" si="1"/>
        <v>0</v>
      </c>
    </row>
    <row r="42" spans="2:9 16376:16377">
      <c r="B42" s="75">
        <v>6</v>
      </c>
      <c r="C42" s="77" t="s">
        <v>10</v>
      </c>
      <c r="D42" s="76" t="s">
        <v>40</v>
      </c>
      <c r="E42" s="46" t="s">
        <v>90</v>
      </c>
      <c r="F42" s="47" t="s">
        <v>5</v>
      </c>
      <c r="G42" s="48">
        <v>1</v>
      </c>
      <c r="H42" s="42"/>
      <c r="I42" s="14">
        <f t="shared" si="1"/>
        <v>0</v>
      </c>
    </row>
    <row r="43" spans="2:9 16376:16377">
      <c r="B43" s="75"/>
      <c r="C43" s="77"/>
      <c r="D43" s="76"/>
      <c r="E43" s="46" t="s">
        <v>81</v>
      </c>
      <c r="F43" s="47" t="s">
        <v>5</v>
      </c>
      <c r="G43" s="48">
        <v>2</v>
      </c>
      <c r="H43" s="42"/>
      <c r="I43" s="14">
        <f t="shared" si="1"/>
        <v>0</v>
      </c>
    </row>
    <row r="44" spans="2:9 16376:16377">
      <c r="B44" s="66">
        <v>7</v>
      </c>
      <c r="C44" s="74" t="s">
        <v>11</v>
      </c>
      <c r="D44" s="74" t="s">
        <v>41</v>
      </c>
      <c r="E44" s="11" t="s">
        <v>89</v>
      </c>
      <c r="F44" s="12" t="s">
        <v>5</v>
      </c>
      <c r="G44" s="13">
        <v>1</v>
      </c>
      <c r="H44" s="42"/>
      <c r="I44" s="14">
        <f>+G44*H44</f>
        <v>0</v>
      </c>
      <c r="XEV44" s="15"/>
      <c r="XEW44" s="15"/>
    </row>
    <row r="45" spans="2:9 16376:16377">
      <c r="B45" s="66"/>
      <c r="C45" s="74"/>
      <c r="D45" s="74"/>
      <c r="E45" s="11" t="s">
        <v>90</v>
      </c>
      <c r="F45" s="12" t="s">
        <v>5</v>
      </c>
      <c r="G45" s="13">
        <v>1</v>
      </c>
      <c r="H45" s="42"/>
      <c r="I45" s="14">
        <f t="shared" ref="I45:I49" si="2">+G45*H45</f>
        <v>0</v>
      </c>
      <c r="XEV45" s="15"/>
      <c r="XEW45" s="15"/>
    </row>
    <row r="46" spans="2:9 16376:16377">
      <c r="B46" s="66"/>
      <c r="C46" s="74"/>
      <c r="D46" s="74"/>
      <c r="E46" s="11" t="s">
        <v>81</v>
      </c>
      <c r="F46" s="12" t="s">
        <v>5</v>
      </c>
      <c r="G46" s="13">
        <v>2</v>
      </c>
      <c r="H46" s="42"/>
      <c r="I46" s="14">
        <f t="shared" si="2"/>
        <v>0</v>
      </c>
      <c r="XEV46" s="15"/>
      <c r="XEW46" s="15"/>
    </row>
    <row r="47" spans="2:9 16376:16377">
      <c r="B47" s="75">
        <v>8</v>
      </c>
      <c r="C47" s="76" t="s">
        <v>45</v>
      </c>
      <c r="D47" s="76" t="s">
        <v>58</v>
      </c>
      <c r="E47" s="46" t="s">
        <v>81</v>
      </c>
      <c r="F47" s="47" t="s">
        <v>5</v>
      </c>
      <c r="G47" s="48">
        <v>3</v>
      </c>
      <c r="H47" s="42"/>
      <c r="I47" s="14">
        <f t="shared" si="2"/>
        <v>0</v>
      </c>
      <c r="XEV47" s="15"/>
      <c r="XEW47" s="15"/>
    </row>
    <row r="48" spans="2:9 16376:16377">
      <c r="B48" s="75"/>
      <c r="C48" s="76"/>
      <c r="D48" s="76"/>
      <c r="E48" s="46" t="s">
        <v>82</v>
      </c>
      <c r="F48" s="47" t="s">
        <v>5</v>
      </c>
      <c r="G48" s="48">
        <v>5</v>
      </c>
      <c r="H48" s="42"/>
      <c r="I48" s="14">
        <f t="shared" si="2"/>
        <v>0</v>
      </c>
      <c r="XEV48" s="15"/>
      <c r="XEW48" s="15"/>
    </row>
    <row r="49" spans="2:9 16376:16379">
      <c r="B49" s="75"/>
      <c r="C49" s="76"/>
      <c r="D49" s="76"/>
      <c r="E49" s="46" t="s">
        <v>83</v>
      </c>
      <c r="F49" s="47" t="s">
        <v>5</v>
      </c>
      <c r="G49" s="48">
        <v>9</v>
      </c>
      <c r="H49" s="42"/>
      <c r="I49" s="14">
        <f t="shared" si="2"/>
        <v>0</v>
      </c>
      <c r="XEV49" s="15"/>
      <c r="XEW49" s="15"/>
    </row>
    <row r="50" spans="2:9 16376:16379">
      <c r="B50" s="65" t="s">
        <v>79</v>
      </c>
      <c r="C50" s="65"/>
      <c r="D50" s="65"/>
      <c r="E50" s="65"/>
      <c r="F50" s="65"/>
      <c r="G50" s="49">
        <f>SUM(G28:G49)</f>
        <v>113</v>
      </c>
      <c r="H50" s="17"/>
      <c r="I50" s="17">
        <f>SUM(I28:I49)</f>
        <v>0</v>
      </c>
      <c r="XEV50" s="15"/>
    </row>
    <row r="51" spans="2:9 16376:16379" ht="18" customHeight="1">
      <c r="XEW51" s="50"/>
      <c r="XEX51" s="50"/>
      <c r="XEY51" s="50"/>
    </row>
    <row r="52" spans="2:9 16376:16379" ht="36.75" customHeight="1">
      <c r="B52" s="51" t="s">
        <v>96</v>
      </c>
      <c r="C52" s="51"/>
      <c r="D52" s="51"/>
      <c r="E52" s="51"/>
      <c r="F52" s="51"/>
      <c r="G52" s="51"/>
      <c r="H52" s="51"/>
      <c r="I52" s="51"/>
    </row>
    <row r="53" spans="2:9 16376:16379" ht="24">
      <c r="B53" s="9"/>
      <c r="C53" s="9" t="s">
        <v>0</v>
      </c>
      <c r="D53" s="9" t="s">
        <v>16</v>
      </c>
      <c r="E53" s="9" t="s">
        <v>1</v>
      </c>
      <c r="F53" s="9" t="s">
        <v>2</v>
      </c>
      <c r="G53" s="9" t="s">
        <v>3</v>
      </c>
      <c r="H53" s="9" t="s">
        <v>76</v>
      </c>
      <c r="I53" s="9" t="s">
        <v>31</v>
      </c>
    </row>
    <row r="54" spans="2:9 16376:16379">
      <c r="B54" s="10">
        <v>1</v>
      </c>
      <c r="C54" s="11" t="s">
        <v>4</v>
      </c>
      <c r="D54" s="11" t="s">
        <v>19</v>
      </c>
      <c r="E54" s="11" t="s">
        <v>17</v>
      </c>
      <c r="F54" s="12" t="s">
        <v>13</v>
      </c>
      <c r="G54" s="20">
        <f>+(759+4335+4)-((23*36)+(32*19))</f>
        <v>3662</v>
      </c>
      <c r="H54" s="42"/>
      <c r="I54" s="14">
        <f>+G54*H54</f>
        <v>0</v>
      </c>
    </row>
    <row r="55" spans="2:9 16376:16379">
      <c r="B55" s="10">
        <v>2</v>
      </c>
      <c r="C55" s="11" t="s">
        <v>6</v>
      </c>
      <c r="D55" s="11" t="s">
        <v>20</v>
      </c>
      <c r="E55" s="11" t="s">
        <v>18</v>
      </c>
      <c r="F55" s="12" t="s">
        <v>13</v>
      </c>
      <c r="G55" s="13">
        <v>205</v>
      </c>
      <c r="H55" s="42"/>
      <c r="I55" s="14">
        <f t="shared" ref="I55:I62" si="3">+G55*H55</f>
        <v>0</v>
      </c>
    </row>
    <row r="56" spans="2:9 16376:16379">
      <c r="B56" s="10">
        <v>3</v>
      </c>
      <c r="C56" s="11" t="s">
        <v>7</v>
      </c>
      <c r="D56" s="11" t="s">
        <v>21</v>
      </c>
      <c r="E56" s="11" t="s">
        <v>23</v>
      </c>
      <c r="F56" s="12" t="s">
        <v>13</v>
      </c>
      <c r="G56" s="13">
        <v>1493</v>
      </c>
      <c r="H56" s="42"/>
      <c r="I56" s="14">
        <f t="shared" si="3"/>
        <v>0</v>
      </c>
    </row>
    <row r="57" spans="2:9 16376:16379">
      <c r="B57" s="10">
        <v>4</v>
      </c>
      <c r="C57" s="11" t="s">
        <v>8</v>
      </c>
      <c r="D57" s="11" t="s">
        <v>22</v>
      </c>
      <c r="E57" s="11" t="s">
        <v>24</v>
      </c>
      <c r="F57" s="12" t="s">
        <v>13</v>
      </c>
      <c r="G57" s="13">
        <v>300</v>
      </c>
      <c r="H57" s="42"/>
      <c r="I57" s="14">
        <f t="shared" si="3"/>
        <v>0</v>
      </c>
    </row>
    <row r="58" spans="2:9 16376:16379">
      <c r="B58" s="10">
        <v>5</v>
      </c>
      <c r="C58" s="11" t="s">
        <v>14</v>
      </c>
      <c r="D58" s="11" t="s">
        <v>42</v>
      </c>
      <c r="E58" s="11" t="s">
        <v>28</v>
      </c>
      <c r="F58" s="12" t="s">
        <v>13</v>
      </c>
      <c r="G58" s="21">
        <v>90</v>
      </c>
      <c r="H58" s="42"/>
      <c r="I58" s="14">
        <f t="shared" si="3"/>
        <v>0</v>
      </c>
    </row>
    <row r="59" spans="2:9 16376:16379">
      <c r="B59" s="10">
        <v>6</v>
      </c>
      <c r="C59" s="11" t="s">
        <v>9</v>
      </c>
      <c r="D59" s="11" t="s">
        <v>43</v>
      </c>
      <c r="E59" s="11" t="s">
        <v>25</v>
      </c>
      <c r="F59" s="12" t="s">
        <v>13</v>
      </c>
      <c r="G59" s="13">
        <v>162</v>
      </c>
      <c r="H59" s="42"/>
      <c r="I59" s="14">
        <f t="shared" si="3"/>
        <v>0</v>
      </c>
    </row>
    <row r="60" spans="2:9 16376:16379">
      <c r="B60" s="10">
        <v>7</v>
      </c>
      <c r="C60" s="11" t="s">
        <v>10</v>
      </c>
      <c r="D60" s="11" t="s">
        <v>40</v>
      </c>
      <c r="E60" s="11" t="s">
        <v>26</v>
      </c>
      <c r="F60" s="12" t="s">
        <v>13</v>
      </c>
      <c r="G60" s="13">
        <v>130</v>
      </c>
      <c r="H60" s="42"/>
      <c r="I60" s="14">
        <f t="shared" si="3"/>
        <v>0</v>
      </c>
    </row>
    <row r="61" spans="2:9 16376:16379">
      <c r="B61" s="10">
        <v>8</v>
      </c>
      <c r="C61" s="11" t="s">
        <v>11</v>
      </c>
      <c r="D61" s="11" t="s">
        <v>41</v>
      </c>
      <c r="E61" s="11" t="s">
        <v>27</v>
      </c>
      <c r="F61" s="12" t="s">
        <v>13</v>
      </c>
      <c r="G61" s="13">
        <v>235</v>
      </c>
      <c r="H61" s="42"/>
      <c r="I61" s="14">
        <f t="shared" si="3"/>
        <v>0</v>
      </c>
    </row>
    <row r="62" spans="2:9 16376:16379">
      <c r="B62" s="22">
        <v>9</v>
      </c>
      <c r="C62" s="23" t="s">
        <v>45</v>
      </c>
      <c r="D62" s="23" t="s">
        <v>58</v>
      </c>
      <c r="E62" s="23" t="s">
        <v>68</v>
      </c>
      <c r="F62" s="24" t="s">
        <v>13</v>
      </c>
      <c r="G62" s="25">
        <v>123</v>
      </c>
      <c r="H62" s="42"/>
      <c r="I62" s="14">
        <f t="shared" si="3"/>
        <v>0</v>
      </c>
    </row>
    <row r="63" spans="2:9 16376:16379">
      <c r="B63" s="56" t="s">
        <v>12</v>
      </c>
      <c r="C63" s="57"/>
      <c r="D63" s="57"/>
      <c r="E63" s="57"/>
      <c r="F63" s="57"/>
      <c r="G63" s="26">
        <f>SUM(G54:G62)</f>
        <v>6400</v>
      </c>
      <c r="H63" s="17"/>
      <c r="I63" s="17">
        <f>SUM(I54:I62)</f>
        <v>0</v>
      </c>
    </row>
    <row r="64" spans="2:9 16376:16379">
      <c r="B64" s="58" t="s">
        <v>73</v>
      </c>
      <c r="C64" s="59"/>
      <c r="D64" s="59"/>
      <c r="E64" s="59"/>
      <c r="F64" s="59"/>
      <c r="G64" s="60"/>
      <c r="H64" s="19"/>
      <c r="I64" s="19">
        <f>+I63*2</f>
        <v>0</v>
      </c>
    </row>
    <row r="65" spans="2:9" ht="18.75" customHeight="1">
      <c r="B65" s="27"/>
      <c r="C65" s="8"/>
      <c r="D65" s="8"/>
      <c r="E65" s="8"/>
      <c r="F65" s="8"/>
      <c r="G65" s="8"/>
      <c r="H65" s="8"/>
      <c r="I65" s="8"/>
    </row>
    <row r="66" spans="2:9" ht="38.25" customHeight="1">
      <c r="B66" s="51" t="s">
        <v>97</v>
      </c>
      <c r="C66" s="51"/>
      <c r="D66" s="51"/>
      <c r="E66" s="51"/>
      <c r="F66" s="51"/>
      <c r="G66" s="51"/>
      <c r="H66" s="51"/>
      <c r="I66" s="51"/>
    </row>
    <row r="67" spans="2:9" ht="24">
      <c r="B67" s="28"/>
      <c r="C67" s="9" t="s">
        <v>0</v>
      </c>
      <c r="D67" s="9" t="s">
        <v>16</v>
      </c>
      <c r="E67" s="9" t="s">
        <v>1</v>
      </c>
      <c r="F67" s="9" t="s">
        <v>2</v>
      </c>
      <c r="G67" s="9" t="s">
        <v>3</v>
      </c>
      <c r="H67" s="9" t="s">
        <v>75</v>
      </c>
      <c r="I67" s="9" t="s">
        <v>31</v>
      </c>
    </row>
    <row r="68" spans="2:9">
      <c r="B68" s="12">
        <v>1</v>
      </c>
      <c r="C68" s="29" t="s">
        <v>4</v>
      </c>
      <c r="D68" s="11" t="s">
        <v>19</v>
      </c>
      <c r="E68" s="11" t="s">
        <v>17</v>
      </c>
      <c r="F68" s="30" t="s">
        <v>15</v>
      </c>
      <c r="G68" s="21">
        <v>100</v>
      </c>
      <c r="H68" s="42"/>
      <c r="I68" s="14">
        <f>+G68*H68</f>
        <v>0</v>
      </c>
    </row>
    <row r="69" spans="2:9">
      <c r="B69" s="12">
        <v>2</v>
      </c>
      <c r="C69" s="29" t="s">
        <v>6</v>
      </c>
      <c r="D69" s="11" t="s">
        <v>20</v>
      </c>
      <c r="E69" s="11" t="s">
        <v>18</v>
      </c>
      <c r="F69" s="30" t="s">
        <v>15</v>
      </c>
      <c r="G69" s="21">
        <v>45</v>
      </c>
      <c r="H69" s="42"/>
      <c r="I69" s="14">
        <f t="shared" ref="I69:I75" si="4">+G69*H69</f>
        <v>0</v>
      </c>
    </row>
    <row r="70" spans="2:9">
      <c r="B70" s="12">
        <v>3</v>
      </c>
      <c r="C70" s="29" t="s">
        <v>7</v>
      </c>
      <c r="D70" s="11" t="s">
        <v>21</v>
      </c>
      <c r="E70" s="11" t="s">
        <v>23</v>
      </c>
      <c r="F70" s="30" t="s">
        <v>15</v>
      </c>
      <c r="G70" s="21">
        <v>27</v>
      </c>
      <c r="H70" s="42"/>
      <c r="I70" s="14">
        <f t="shared" si="4"/>
        <v>0</v>
      </c>
    </row>
    <row r="71" spans="2:9">
      <c r="B71" s="12">
        <v>4</v>
      </c>
      <c r="C71" s="29" t="s">
        <v>8</v>
      </c>
      <c r="D71" s="11" t="s">
        <v>22</v>
      </c>
      <c r="E71" s="11" t="s">
        <v>24</v>
      </c>
      <c r="F71" s="30" t="s">
        <v>15</v>
      </c>
      <c r="G71" s="21">
        <v>30</v>
      </c>
      <c r="H71" s="42"/>
      <c r="I71" s="14">
        <f t="shared" si="4"/>
        <v>0</v>
      </c>
    </row>
    <row r="72" spans="2:9">
      <c r="B72" s="12">
        <v>5</v>
      </c>
      <c r="C72" s="29" t="s">
        <v>14</v>
      </c>
      <c r="D72" s="29" t="s">
        <v>42</v>
      </c>
      <c r="E72" s="11" t="s">
        <v>28</v>
      </c>
      <c r="F72" s="30" t="s">
        <v>15</v>
      </c>
      <c r="G72" s="21">
        <v>20</v>
      </c>
      <c r="H72" s="42"/>
      <c r="I72" s="14">
        <f t="shared" si="4"/>
        <v>0</v>
      </c>
    </row>
    <row r="73" spans="2:9">
      <c r="B73" s="12">
        <v>6</v>
      </c>
      <c r="C73" s="29" t="s">
        <v>10</v>
      </c>
      <c r="D73" s="29" t="s">
        <v>40</v>
      </c>
      <c r="E73" s="11" t="s">
        <v>26</v>
      </c>
      <c r="F73" s="30" t="s">
        <v>15</v>
      </c>
      <c r="G73" s="21">
        <v>22.3</v>
      </c>
      <c r="H73" s="42"/>
      <c r="I73" s="14">
        <f>ROUND(G73*H73,0)</f>
        <v>0</v>
      </c>
    </row>
    <row r="74" spans="2:9">
      <c r="B74" s="12">
        <v>7</v>
      </c>
      <c r="C74" s="29" t="s">
        <v>11</v>
      </c>
      <c r="D74" s="29" t="s">
        <v>41</v>
      </c>
      <c r="E74" s="11" t="s">
        <v>27</v>
      </c>
      <c r="F74" s="30" t="s">
        <v>15</v>
      </c>
      <c r="G74" s="21">
        <v>28.36</v>
      </c>
      <c r="H74" s="42"/>
      <c r="I74" s="14">
        <f>ROUND(G74*H74,0)</f>
        <v>0</v>
      </c>
    </row>
    <row r="75" spans="2:9">
      <c r="B75" s="12">
        <v>8</v>
      </c>
      <c r="C75" s="23" t="s">
        <v>45</v>
      </c>
      <c r="D75" s="23" t="s">
        <v>58</v>
      </c>
      <c r="E75" s="23" t="s">
        <v>68</v>
      </c>
      <c r="F75" s="24" t="s">
        <v>15</v>
      </c>
      <c r="G75" s="25">
        <v>24</v>
      </c>
      <c r="H75" s="42"/>
      <c r="I75" s="14">
        <f t="shared" si="4"/>
        <v>0</v>
      </c>
    </row>
    <row r="76" spans="2:9">
      <c r="B76" s="56" t="s">
        <v>12</v>
      </c>
      <c r="C76" s="57"/>
      <c r="D76" s="57"/>
      <c r="E76" s="57"/>
      <c r="F76" s="57"/>
      <c r="G76" s="18">
        <f>SUM(G68:G75)</f>
        <v>296.66000000000003</v>
      </c>
      <c r="H76" s="17"/>
      <c r="I76" s="17">
        <f>SUM(I68:I75)</f>
        <v>0</v>
      </c>
    </row>
    <row r="77" spans="2:9" s="31" customFormat="1">
      <c r="B77" s="58" t="s">
        <v>73</v>
      </c>
      <c r="C77" s="59"/>
      <c r="D77" s="59"/>
      <c r="E77" s="59"/>
      <c r="F77" s="59"/>
      <c r="G77" s="60"/>
      <c r="H77" s="19"/>
      <c r="I77" s="19">
        <f>+I76*2</f>
        <v>0</v>
      </c>
    </row>
    <row r="78" spans="2:9">
      <c r="B78" s="32"/>
      <c r="C78" s="33"/>
      <c r="D78" s="33"/>
      <c r="E78" s="33"/>
      <c r="F78" s="33"/>
      <c r="G78" s="33"/>
      <c r="H78" s="33"/>
      <c r="I78" s="34"/>
    </row>
    <row r="79" spans="2:9">
      <c r="B79" s="71" t="s">
        <v>72</v>
      </c>
      <c r="C79" s="71"/>
      <c r="D79" s="71"/>
      <c r="E79" s="71"/>
      <c r="F79" s="71"/>
      <c r="G79" s="71"/>
      <c r="H79" s="71"/>
      <c r="I79" s="72">
        <f>+I76+I63+I50+I23</f>
        <v>0</v>
      </c>
    </row>
    <row r="80" spans="2:9">
      <c r="B80" s="71"/>
      <c r="C80" s="71"/>
      <c r="D80" s="71"/>
      <c r="E80" s="71"/>
      <c r="F80" s="71"/>
      <c r="G80" s="71"/>
      <c r="H80" s="71"/>
      <c r="I80" s="71"/>
    </row>
    <row r="81" spans="2:9" ht="48.75" customHeight="1">
      <c r="B81" s="73" t="s">
        <v>99</v>
      </c>
      <c r="C81" s="73"/>
      <c r="D81" s="73"/>
      <c r="E81" s="73"/>
      <c r="F81" s="73"/>
      <c r="G81" s="73"/>
      <c r="H81" s="73"/>
      <c r="I81" s="35">
        <f>+I77+I64+I50+I24</f>
        <v>0</v>
      </c>
    </row>
    <row r="82" spans="2:9"/>
    <row r="83" spans="2:9">
      <c r="B83" s="67" t="s">
        <v>98</v>
      </c>
      <c r="C83" s="68"/>
      <c r="D83" s="68"/>
      <c r="E83" s="68"/>
      <c r="F83" s="68"/>
      <c r="G83" s="68"/>
      <c r="H83" s="68"/>
      <c r="I83" s="68"/>
    </row>
    <row r="84" spans="2:9" ht="12.9" customHeight="1">
      <c r="B84" s="68"/>
      <c r="C84" s="68"/>
      <c r="D84" s="68"/>
      <c r="E84" s="68"/>
      <c r="F84" s="68"/>
      <c r="G84" s="68"/>
      <c r="H84" s="68"/>
      <c r="I84" s="68"/>
    </row>
    <row r="85" spans="2:9">
      <c r="B85" s="68"/>
      <c r="C85" s="68"/>
      <c r="D85" s="68"/>
      <c r="E85" s="68"/>
      <c r="F85" s="68"/>
      <c r="G85" s="68"/>
      <c r="H85" s="68"/>
      <c r="I85" s="68"/>
    </row>
    <row r="86" spans="2:9">
      <c r="B86" s="68"/>
      <c r="C86" s="68"/>
      <c r="D86" s="68"/>
      <c r="E86" s="68"/>
      <c r="F86" s="68"/>
      <c r="G86" s="68"/>
      <c r="H86" s="68"/>
      <c r="I86" s="68"/>
    </row>
    <row r="87" spans="2:9">
      <c r="B87" s="68"/>
      <c r="C87" s="68"/>
      <c r="D87" s="68"/>
      <c r="E87" s="68"/>
      <c r="F87" s="68"/>
      <c r="G87" s="68"/>
      <c r="H87" s="68"/>
      <c r="I87" s="68"/>
    </row>
    <row r="88" spans="2:9">
      <c r="B88" s="68"/>
      <c r="C88" s="68"/>
      <c r="D88" s="68"/>
      <c r="E88" s="68"/>
      <c r="F88" s="68"/>
      <c r="G88" s="68"/>
      <c r="H88" s="68"/>
      <c r="I88" s="68"/>
    </row>
    <row r="89" spans="2:9">
      <c r="B89" s="68"/>
      <c r="C89" s="68"/>
      <c r="D89" s="68"/>
      <c r="E89" s="68"/>
      <c r="F89" s="68"/>
      <c r="G89" s="68"/>
      <c r="H89" s="68"/>
      <c r="I89" s="68"/>
    </row>
    <row r="90" spans="2:9">
      <c r="B90" s="68"/>
      <c r="C90" s="68"/>
      <c r="D90" s="68"/>
      <c r="E90" s="68"/>
      <c r="F90" s="68"/>
      <c r="G90" s="68"/>
      <c r="H90" s="68"/>
      <c r="I90" s="68"/>
    </row>
    <row r="91" spans="2:9">
      <c r="B91" s="68"/>
      <c r="C91" s="68"/>
      <c r="D91" s="68"/>
      <c r="E91" s="68"/>
      <c r="F91" s="68"/>
      <c r="G91" s="68"/>
      <c r="H91" s="68"/>
      <c r="I91" s="68"/>
    </row>
    <row r="92" spans="2:9">
      <c r="E92" s="36"/>
      <c r="F92" s="36"/>
      <c r="G92" s="37"/>
      <c r="H92" s="38"/>
      <c r="I92" s="39"/>
    </row>
    <row r="93" spans="2:9">
      <c r="E93" s="36"/>
      <c r="F93" s="36"/>
      <c r="G93" s="37"/>
      <c r="H93" s="38"/>
      <c r="I93" s="39"/>
    </row>
    <row r="94" spans="2:9" ht="13.95" customHeight="1">
      <c r="B94" s="69" t="s">
        <v>32</v>
      </c>
      <c r="C94" s="69"/>
      <c r="D94" s="69"/>
      <c r="E94" s="70"/>
      <c r="F94" s="70"/>
      <c r="G94" s="37"/>
      <c r="H94" s="40"/>
      <c r="I94" s="39"/>
    </row>
    <row r="95" spans="2:9">
      <c r="B95" s="69" t="s">
        <v>33</v>
      </c>
      <c r="C95" s="69"/>
      <c r="D95" s="69"/>
      <c r="E95" s="52"/>
      <c r="F95" s="52"/>
      <c r="G95" s="3"/>
      <c r="H95" s="3"/>
      <c r="I95" s="39"/>
    </row>
    <row r="96" spans="2:9">
      <c r="B96" s="69" t="s">
        <v>34</v>
      </c>
      <c r="C96" s="69"/>
      <c r="D96" s="69"/>
      <c r="E96" s="52"/>
      <c r="F96" s="52"/>
      <c r="G96" s="3"/>
      <c r="H96" s="3"/>
      <c r="I96" s="39"/>
    </row>
    <row r="97" spans="2:9">
      <c r="B97" s="69" t="s">
        <v>35</v>
      </c>
      <c r="C97" s="69"/>
      <c r="D97" s="69"/>
      <c r="E97" s="54"/>
      <c r="F97" s="54"/>
      <c r="G97" s="3"/>
      <c r="H97" s="3"/>
      <c r="I97" s="39"/>
    </row>
    <row r="98" spans="2:9">
      <c r="B98" s="69" t="s">
        <v>36</v>
      </c>
      <c r="C98" s="69"/>
      <c r="D98" s="69"/>
      <c r="E98" s="52"/>
      <c r="F98" s="52"/>
      <c r="G98" s="3"/>
      <c r="H98" s="3"/>
      <c r="I98" s="39"/>
    </row>
    <row r="99" spans="2:9" ht="14.4">
      <c r="B99" s="69" t="s">
        <v>37</v>
      </c>
      <c r="C99" s="69"/>
      <c r="D99" s="69"/>
      <c r="E99" s="55"/>
      <c r="F99" s="52"/>
      <c r="G99" s="3"/>
      <c r="H99" s="3"/>
      <c r="I99" s="39"/>
    </row>
    <row r="100" spans="2:9">
      <c r="B100" s="69" t="s">
        <v>38</v>
      </c>
      <c r="C100" s="69"/>
      <c r="D100" s="69"/>
      <c r="E100" s="52"/>
      <c r="F100" s="52"/>
      <c r="G100" s="3"/>
      <c r="H100" s="3"/>
      <c r="I100" s="39"/>
    </row>
    <row r="101" spans="2:9">
      <c r="E101" s="53"/>
      <c r="F101" s="53"/>
      <c r="G101" s="3"/>
      <c r="H101" s="3"/>
      <c r="I101" s="39"/>
    </row>
    <row r="102" spans="2:9">
      <c r="E102" s="41"/>
      <c r="F102" s="41"/>
      <c r="G102" s="41"/>
      <c r="H102" s="41"/>
      <c r="I102" s="39"/>
    </row>
    <row r="103" spans="2:9"/>
    <row r="104" spans="2:9"/>
    <row r="105" spans="2:9"/>
    <row r="106" spans="2:9"/>
    <row r="107" spans="2:9"/>
    <row r="108" spans="2:9"/>
    <row r="109" spans="2:9"/>
    <row r="110" spans="2:9"/>
    <row r="111" spans="2:9"/>
    <row r="112" spans="2:9"/>
    <row r="113"/>
    <row r="114"/>
    <row r="115"/>
    <row r="116"/>
    <row r="117"/>
    <row r="118"/>
    <row r="119"/>
    <row r="120"/>
    <row r="121"/>
  </sheetData>
  <sheetProtection algorithmName="SHA-512" hashValue="AVQFJlHw+3ggGkwlszXNbWND/GwO/HAHrZp912UHs2l4JiELxaNNKq1hIWeatWq2X/kamZRjxX73wfjj5WvVdQ==" saltValue="n3sFdFZtchoSskPtQOh9tg==" spinCount="100000" sheet="1" objects="1" scenarios="1"/>
  <mergeCells count="53">
    <mergeCell ref="B44:B46"/>
    <mergeCell ref="C44:C46"/>
    <mergeCell ref="D44:D46"/>
    <mergeCell ref="B47:B49"/>
    <mergeCell ref="C47:C49"/>
    <mergeCell ref="D47:D49"/>
    <mergeCell ref="B96:D96"/>
    <mergeCell ref="B97:D97"/>
    <mergeCell ref="B98:D98"/>
    <mergeCell ref="B99:D99"/>
    <mergeCell ref="B100:D100"/>
    <mergeCell ref="B95:D95"/>
    <mergeCell ref="E94:F94"/>
    <mergeCell ref="B79:H80"/>
    <mergeCell ref="I79:I80"/>
    <mergeCell ref="B81:H81"/>
    <mergeCell ref="B50:F50"/>
    <mergeCell ref="B24:G24"/>
    <mergeCell ref="B28:B34"/>
    <mergeCell ref="B83:I91"/>
    <mergeCell ref="B94:D94"/>
    <mergeCell ref="C28:C34"/>
    <mergeCell ref="D28:D34"/>
    <mergeCell ref="B35:B36"/>
    <mergeCell ref="C35:C36"/>
    <mergeCell ref="D35:D36"/>
    <mergeCell ref="B39:B41"/>
    <mergeCell ref="C39:C41"/>
    <mergeCell ref="D39:D41"/>
    <mergeCell ref="B42:B43"/>
    <mergeCell ref="C42:C43"/>
    <mergeCell ref="D42:D43"/>
    <mergeCell ref="C2:H3"/>
    <mergeCell ref="B5:I5"/>
    <mergeCell ref="B6:I6"/>
    <mergeCell ref="B8:I8"/>
    <mergeCell ref="B23:F23"/>
    <mergeCell ref="XEW25:XEY25"/>
    <mergeCell ref="B26:I26"/>
    <mergeCell ref="E100:F100"/>
    <mergeCell ref="E101:F101"/>
    <mergeCell ref="XEW51:XEY51"/>
    <mergeCell ref="E95:F95"/>
    <mergeCell ref="E96:F96"/>
    <mergeCell ref="E97:F97"/>
    <mergeCell ref="E98:F98"/>
    <mergeCell ref="E99:F99"/>
    <mergeCell ref="B52:I52"/>
    <mergeCell ref="B66:I66"/>
    <mergeCell ref="B63:F63"/>
    <mergeCell ref="B76:F76"/>
    <mergeCell ref="B64:G64"/>
    <mergeCell ref="B77:G77"/>
  </mergeCells>
  <phoneticPr fontId="23" type="noConversion"/>
  <dataValidations count="2">
    <dataValidation type="whole" allowBlank="1" showInputMessage="1" showErrorMessage="1" sqref="H10:H22" xr:uid="{4FC9B2B2-F1F2-4506-BE6C-603D243DCE69}">
      <formula1>1</formula1>
      <formula2>10000000000</formula2>
    </dataValidation>
    <dataValidation type="whole" allowBlank="1" showInputMessage="1" showErrorMessage="1" sqref="H54:H62 H68:H75 H28:H49" xr:uid="{DC167037-90FC-4AAC-A5DA-A9C94B104CD9}">
      <formula1>1</formula1>
      <formula2>10000000</formula2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Andrea Narvaez Toro</dc:creator>
  <cp:lastModifiedBy>Carlos Avellaneda</cp:lastModifiedBy>
  <dcterms:created xsi:type="dcterms:W3CDTF">2023-03-23T14:25:54Z</dcterms:created>
  <dcterms:modified xsi:type="dcterms:W3CDTF">2024-04-23T19:28:13Z</dcterms:modified>
</cp:coreProperties>
</file>