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06"/>
  <workbookPr/>
  <mc:AlternateContent xmlns:mc="http://schemas.openxmlformats.org/markup-compatibility/2006">
    <mc:Choice Requires="x15">
      <x15ac:absPath xmlns:x15ac="http://schemas.microsoft.com/office/spreadsheetml/2010/11/ac" url="https://fuerzaaereacolombia.sharepoint.com/sites/SECOP-BACOF/Shared Documents/1. SECOP/CTO 2024/045-00-B-COFA- INSTALAC GACAS/DOCUMENTOS FINALES PROCESO 045-BACOF MANTTO INSTALACIONES GACAS MAYO 10/DOCUMENTOS FINALES PROCESO 045-BACOF PROCESO MANTTO. INSTALACIONES GACAS/"/>
    </mc:Choice>
  </mc:AlternateContent>
  <xr:revisionPtr revIDLastSave="76" documentId="11_BB4A3177BB5BF4DD878C4028D9F75A421E7C1962" xr6:coauthVersionLast="47" xr6:coauthVersionMax="47" xr10:uidLastSave="{3E6DECC5-C83D-4D9B-9630-E022A3762B56}"/>
  <bookViews>
    <workbookView xWindow="-120" yWindow="-120" windowWidth="29040" windowHeight="15840" xr2:uid="{00000000-000D-0000-FFFF-FFFF00000000}"/>
  </bookViews>
  <sheets>
    <sheet name="OFERTA ECONÓMICA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99" i="1" l="1"/>
  <c r="S99" i="1"/>
  <c r="P99" i="1"/>
  <c r="M99" i="1"/>
  <c r="J99" i="1"/>
  <c r="H99" i="1"/>
  <c r="E99" i="1"/>
  <c r="G99" i="1" s="1"/>
  <c r="V98" i="1"/>
  <c r="S98" i="1"/>
  <c r="S100" i="1" s="1"/>
  <c r="P98" i="1"/>
  <c r="M98" i="1"/>
  <c r="J98" i="1"/>
  <c r="H98" i="1"/>
  <c r="E98" i="1"/>
  <c r="G98" i="1" s="1"/>
  <c r="V94" i="1"/>
  <c r="S94" i="1"/>
  <c r="P94" i="1"/>
  <c r="M94" i="1"/>
  <c r="J94" i="1"/>
  <c r="H94" i="1"/>
  <c r="E94" i="1"/>
  <c r="G94" i="1" s="1"/>
  <c r="V93" i="1"/>
  <c r="S93" i="1"/>
  <c r="P93" i="1"/>
  <c r="P95" i="1" s="1"/>
  <c r="M93" i="1"/>
  <c r="J93" i="1"/>
  <c r="H93" i="1"/>
  <c r="E93" i="1"/>
  <c r="G93" i="1" s="1"/>
  <c r="V89" i="1"/>
  <c r="S89" i="1"/>
  <c r="P89" i="1"/>
  <c r="M89" i="1"/>
  <c r="J89" i="1"/>
  <c r="H89" i="1"/>
  <c r="E89" i="1"/>
  <c r="G89" i="1" s="1"/>
  <c r="V88" i="1"/>
  <c r="S88" i="1"/>
  <c r="P88" i="1"/>
  <c r="M88" i="1"/>
  <c r="J88" i="1"/>
  <c r="H88" i="1"/>
  <c r="E88" i="1"/>
  <c r="G88" i="1" s="1"/>
  <c r="V87" i="1"/>
  <c r="S87" i="1"/>
  <c r="P87" i="1"/>
  <c r="M87" i="1"/>
  <c r="J87" i="1"/>
  <c r="H87" i="1"/>
  <c r="E87" i="1"/>
  <c r="G87" i="1" s="1"/>
  <c r="V86" i="1"/>
  <c r="S86" i="1"/>
  <c r="P86" i="1"/>
  <c r="M86" i="1"/>
  <c r="J86" i="1"/>
  <c r="H86" i="1"/>
  <c r="E86" i="1"/>
  <c r="G86" i="1" s="1"/>
  <c r="V82" i="1"/>
  <c r="S82" i="1"/>
  <c r="P82" i="1"/>
  <c r="M82" i="1"/>
  <c r="J82" i="1"/>
  <c r="H82" i="1"/>
  <c r="E82" i="1"/>
  <c r="G82" i="1" s="1"/>
  <c r="V81" i="1"/>
  <c r="S81" i="1"/>
  <c r="P81" i="1"/>
  <c r="M81" i="1"/>
  <c r="J81" i="1"/>
  <c r="H81" i="1"/>
  <c r="E81" i="1"/>
  <c r="G81" i="1" s="1"/>
  <c r="V80" i="1"/>
  <c r="S80" i="1"/>
  <c r="P80" i="1"/>
  <c r="M80" i="1"/>
  <c r="J80" i="1"/>
  <c r="H80" i="1"/>
  <c r="E80" i="1"/>
  <c r="G80" i="1" s="1"/>
  <c r="V79" i="1"/>
  <c r="S79" i="1"/>
  <c r="P79" i="1"/>
  <c r="M79" i="1"/>
  <c r="J79" i="1"/>
  <c r="H79" i="1"/>
  <c r="E79" i="1"/>
  <c r="G79" i="1" s="1"/>
  <c r="V75" i="1"/>
  <c r="S75" i="1"/>
  <c r="P75" i="1"/>
  <c r="M75" i="1"/>
  <c r="J75" i="1"/>
  <c r="H75" i="1"/>
  <c r="E75" i="1"/>
  <c r="G75" i="1" s="1"/>
  <c r="V74" i="1"/>
  <c r="S74" i="1"/>
  <c r="P74" i="1"/>
  <c r="M74" i="1"/>
  <c r="J74" i="1"/>
  <c r="J76" i="1" s="1"/>
  <c r="H74" i="1"/>
  <c r="E74" i="1"/>
  <c r="G74" i="1" s="1"/>
  <c r="V73" i="1"/>
  <c r="S73" i="1"/>
  <c r="P73" i="1"/>
  <c r="M73" i="1"/>
  <c r="J73" i="1"/>
  <c r="H73" i="1"/>
  <c r="E73" i="1"/>
  <c r="G73" i="1" s="1"/>
  <c r="V69" i="1"/>
  <c r="S69" i="1"/>
  <c r="P69" i="1"/>
  <c r="M69" i="1"/>
  <c r="J69" i="1"/>
  <c r="H69" i="1"/>
  <c r="E69" i="1"/>
  <c r="G69" i="1" s="1"/>
  <c r="V68" i="1"/>
  <c r="S68" i="1"/>
  <c r="P68" i="1"/>
  <c r="M68" i="1"/>
  <c r="J68" i="1"/>
  <c r="H68" i="1"/>
  <c r="E68" i="1"/>
  <c r="G68" i="1" s="1"/>
  <c r="V67" i="1"/>
  <c r="S67" i="1"/>
  <c r="P67" i="1"/>
  <c r="M67" i="1"/>
  <c r="J67" i="1"/>
  <c r="H67" i="1"/>
  <c r="E67" i="1"/>
  <c r="G67" i="1" s="1"/>
  <c r="V66" i="1"/>
  <c r="S66" i="1"/>
  <c r="P66" i="1"/>
  <c r="M66" i="1"/>
  <c r="J66" i="1"/>
  <c r="H66" i="1"/>
  <c r="E66" i="1"/>
  <c r="G66" i="1" s="1"/>
  <c r="V62" i="1"/>
  <c r="S62" i="1"/>
  <c r="P62" i="1"/>
  <c r="M62" i="1"/>
  <c r="J62" i="1"/>
  <c r="H62" i="1"/>
  <c r="E62" i="1"/>
  <c r="G62" i="1" s="1"/>
  <c r="V61" i="1"/>
  <c r="S61" i="1"/>
  <c r="P61" i="1"/>
  <c r="M61" i="1"/>
  <c r="J61" i="1"/>
  <c r="H61" i="1"/>
  <c r="E61" i="1"/>
  <c r="G61" i="1" s="1"/>
  <c r="V60" i="1"/>
  <c r="S60" i="1"/>
  <c r="P60" i="1"/>
  <c r="M60" i="1"/>
  <c r="J60" i="1"/>
  <c r="H60" i="1"/>
  <c r="E60" i="1"/>
  <c r="G60" i="1" s="1"/>
  <c r="V59" i="1"/>
  <c r="S59" i="1"/>
  <c r="P59" i="1"/>
  <c r="M59" i="1"/>
  <c r="J59" i="1"/>
  <c r="H59" i="1"/>
  <c r="E59" i="1"/>
  <c r="G59" i="1" s="1"/>
  <c r="V55" i="1"/>
  <c r="S55" i="1"/>
  <c r="P55" i="1"/>
  <c r="M55" i="1"/>
  <c r="J55" i="1"/>
  <c r="H55" i="1"/>
  <c r="E55" i="1"/>
  <c r="G55" i="1" s="1"/>
  <c r="V54" i="1"/>
  <c r="S54" i="1"/>
  <c r="P54" i="1"/>
  <c r="M54" i="1"/>
  <c r="J54" i="1"/>
  <c r="H54" i="1"/>
  <c r="E54" i="1"/>
  <c r="G54" i="1" s="1"/>
  <c r="V53" i="1"/>
  <c r="S53" i="1"/>
  <c r="P53" i="1"/>
  <c r="M53" i="1"/>
  <c r="J53" i="1"/>
  <c r="H53" i="1"/>
  <c r="E53" i="1"/>
  <c r="G53" i="1" s="1"/>
  <c r="V52" i="1"/>
  <c r="S52" i="1"/>
  <c r="P52" i="1"/>
  <c r="M52" i="1"/>
  <c r="J52" i="1"/>
  <c r="H52" i="1"/>
  <c r="E52" i="1"/>
  <c r="G52" i="1" s="1"/>
  <c r="V51" i="1"/>
  <c r="S51" i="1"/>
  <c r="P51" i="1"/>
  <c r="M51" i="1"/>
  <c r="J51" i="1"/>
  <c r="H51" i="1"/>
  <c r="E51" i="1"/>
  <c r="G51" i="1" s="1"/>
  <c r="V50" i="1"/>
  <c r="S50" i="1"/>
  <c r="P50" i="1"/>
  <c r="M50" i="1"/>
  <c r="J50" i="1"/>
  <c r="H50" i="1"/>
  <c r="E50" i="1"/>
  <c r="G50" i="1" s="1"/>
  <c r="V46" i="1"/>
  <c r="V47" i="1" s="1"/>
  <c r="S46" i="1"/>
  <c r="S47" i="1" s="1"/>
  <c r="P46" i="1"/>
  <c r="P47" i="1" s="1"/>
  <c r="M46" i="1"/>
  <c r="M47" i="1" s="1"/>
  <c r="J46" i="1"/>
  <c r="J47" i="1" s="1"/>
  <c r="H46" i="1"/>
  <c r="E46" i="1"/>
  <c r="G46" i="1" s="1"/>
  <c r="G47" i="1" s="1"/>
  <c r="V42" i="1"/>
  <c r="V43" i="1" s="1"/>
  <c r="S42" i="1"/>
  <c r="S43" i="1" s="1"/>
  <c r="P42" i="1"/>
  <c r="P43" i="1" s="1"/>
  <c r="M42" i="1"/>
  <c r="M43" i="1" s="1"/>
  <c r="J42" i="1"/>
  <c r="J43" i="1" s="1"/>
  <c r="H42" i="1"/>
  <c r="E42" i="1"/>
  <c r="G42" i="1" s="1"/>
  <c r="G43" i="1" s="1"/>
  <c r="V38" i="1"/>
  <c r="S38" i="1"/>
  <c r="P38" i="1"/>
  <c r="M38" i="1"/>
  <c r="J38" i="1"/>
  <c r="H38" i="1"/>
  <c r="E38" i="1"/>
  <c r="G38" i="1" s="1"/>
  <c r="V37" i="1"/>
  <c r="S37" i="1"/>
  <c r="P37" i="1"/>
  <c r="M37" i="1"/>
  <c r="J37" i="1"/>
  <c r="H37" i="1"/>
  <c r="E37" i="1"/>
  <c r="G37" i="1" s="1"/>
  <c r="V36" i="1"/>
  <c r="S36" i="1"/>
  <c r="P36" i="1"/>
  <c r="M36" i="1"/>
  <c r="J36" i="1"/>
  <c r="H36" i="1"/>
  <c r="E36" i="1"/>
  <c r="G36" i="1" s="1"/>
  <c r="V35" i="1"/>
  <c r="S35" i="1"/>
  <c r="P35" i="1"/>
  <c r="M35" i="1"/>
  <c r="J35" i="1"/>
  <c r="H35" i="1"/>
  <c r="E35" i="1"/>
  <c r="G35" i="1" s="1"/>
  <c r="V31" i="1"/>
  <c r="S31" i="1"/>
  <c r="P31" i="1"/>
  <c r="M31" i="1"/>
  <c r="J31" i="1"/>
  <c r="H31" i="1"/>
  <c r="E31" i="1"/>
  <c r="G31" i="1" s="1"/>
  <c r="V30" i="1"/>
  <c r="S30" i="1"/>
  <c r="P30" i="1"/>
  <c r="M30" i="1"/>
  <c r="J30" i="1"/>
  <c r="H30" i="1"/>
  <c r="E30" i="1"/>
  <c r="G30" i="1" s="1"/>
  <c r="V26" i="1"/>
  <c r="V27" i="1" s="1"/>
  <c r="S26" i="1"/>
  <c r="S27" i="1" s="1"/>
  <c r="P26" i="1"/>
  <c r="P27" i="1" s="1"/>
  <c r="M26" i="1"/>
  <c r="M27" i="1" s="1"/>
  <c r="J26" i="1"/>
  <c r="J27" i="1" s="1"/>
  <c r="H26" i="1"/>
  <c r="E26" i="1"/>
  <c r="G26" i="1" s="1"/>
  <c r="G27" i="1" s="1"/>
  <c r="V22" i="1"/>
  <c r="S22" i="1"/>
  <c r="P22" i="1"/>
  <c r="M22" i="1"/>
  <c r="J22" i="1"/>
  <c r="H22" i="1"/>
  <c r="E22" i="1"/>
  <c r="G22" i="1" s="1"/>
  <c r="V21" i="1"/>
  <c r="S21" i="1"/>
  <c r="P21" i="1"/>
  <c r="M21" i="1"/>
  <c r="J21" i="1"/>
  <c r="H21" i="1"/>
  <c r="E21" i="1"/>
  <c r="G21" i="1" s="1"/>
  <c r="V20" i="1"/>
  <c r="S20" i="1"/>
  <c r="P20" i="1"/>
  <c r="M20" i="1"/>
  <c r="J20" i="1"/>
  <c r="H20" i="1"/>
  <c r="E20" i="1"/>
  <c r="G20" i="1" s="1"/>
  <c r="V19" i="1"/>
  <c r="S19" i="1"/>
  <c r="P19" i="1"/>
  <c r="M19" i="1"/>
  <c r="J19" i="1"/>
  <c r="H19" i="1"/>
  <c r="E19" i="1"/>
  <c r="G19" i="1" s="1"/>
  <c r="V18" i="1"/>
  <c r="S18" i="1"/>
  <c r="P18" i="1"/>
  <c r="M18" i="1"/>
  <c r="J18" i="1"/>
  <c r="H18" i="1"/>
  <c r="E18" i="1"/>
  <c r="G18" i="1" s="1"/>
  <c r="V17" i="1"/>
  <c r="S17" i="1"/>
  <c r="P17" i="1"/>
  <c r="M17" i="1"/>
  <c r="J17" i="1"/>
  <c r="H17" i="1"/>
  <c r="E17" i="1"/>
  <c r="G17" i="1" s="1"/>
  <c r="V16" i="1"/>
  <c r="S16" i="1"/>
  <c r="P16" i="1"/>
  <c r="M16" i="1"/>
  <c r="J16" i="1"/>
  <c r="H16" i="1"/>
  <c r="E16" i="1"/>
  <c r="G16" i="1" s="1"/>
  <c r="V15" i="1"/>
  <c r="S15" i="1"/>
  <c r="P15" i="1"/>
  <c r="M15" i="1"/>
  <c r="J15" i="1"/>
  <c r="H15" i="1"/>
  <c r="E15" i="1"/>
  <c r="G15" i="1" s="1"/>
  <c r="V14" i="1"/>
  <c r="S14" i="1"/>
  <c r="P14" i="1"/>
  <c r="M14" i="1"/>
  <c r="J14" i="1"/>
  <c r="H14" i="1"/>
  <c r="E14" i="1"/>
  <c r="G14" i="1" s="1"/>
  <c r="V13" i="1"/>
  <c r="S13" i="1"/>
  <c r="P13" i="1"/>
  <c r="M13" i="1"/>
  <c r="J13" i="1"/>
  <c r="H13" i="1"/>
  <c r="E13" i="1"/>
  <c r="G13" i="1" s="1"/>
  <c r="G8" i="1"/>
  <c r="V32" i="1" l="1"/>
  <c r="S95" i="1"/>
  <c r="V63" i="1"/>
  <c r="G95" i="1"/>
  <c r="G70" i="1"/>
  <c r="S70" i="1"/>
  <c r="V90" i="1"/>
  <c r="V70" i="1"/>
  <c r="J100" i="1"/>
  <c r="M76" i="1"/>
  <c r="S63" i="1"/>
  <c r="P32" i="1"/>
  <c r="S39" i="1"/>
  <c r="P90" i="1"/>
  <c r="J56" i="1"/>
  <c r="V76" i="1"/>
  <c r="V95" i="1"/>
  <c r="J95" i="1"/>
  <c r="M95" i="1"/>
  <c r="M100" i="1"/>
  <c r="P100" i="1"/>
  <c r="V100" i="1"/>
  <c r="G100" i="1"/>
  <c r="S90" i="1"/>
  <c r="J90" i="1"/>
  <c r="M90" i="1"/>
  <c r="M83" i="1"/>
  <c r="P83" i="1"/>
  <c r="S83" i="1"/>
  <c r="J83" i="1"/>
  <c r="V83" i="1"/>
  <c r="P76" i="1"/>
  <c r="S76" i="1"/>
  <c r="J70" i="1"/>
  <c r="P70" i="1"/>
  <c r="M70" i="1"/>
  <c r="J63" i="1"/>
  <c r="M63" i="1"/>
  <c r="P63" i="1"/>
  <c r="M56" i="1"/>
  <c r="P56" i="1"/>
  <c r="S56" i="1"/>
  <c r="V56" i="1"/>
  <c r="G39" i="1"/>
  <c r="J39" i="1"/>
  <c r="M39" i="1"/>
  <c r="P39" i="1"/>
  <c r="V39" i="1"/>
  <c r="J32" i="1"/>
  <c r="M32" i="1"/>
  <c r="S32" i="1"/>
  <c r="J23" i="1"/>
  <c r="M23" i="1"/>
  <c r="P23" i="1"/>
  <c r="S23" i="1"/>
  <c r="V23" i="1"/>
  <c r="G23" i="1"/>
  <c r="G56" i="1"/>
  <c r="G76" i="1"/>
  <c r="G83" i="1"/>
  <c r="G90" i="1"/>
  <c r="G63" i="1"/>
  <c r="G32" i="1"/>
  <c r="V119" i="1" l="1"/>
  <c r="J119" i="1"/>
  <c r="J121" i="1" s="1"/>
  <c r="V110" i="1"/>
  <c r="M119" i="1"/>
  <c r="M120" i="1" s="1"/>
  <c r="S110" i="1"/>
  <c r="S111" i="1" s="1"/>
  <c r="P119" i="1"/>
  <c r="P121" i="1" s="1"/>
  <c r="P110" i="1"/>
  <c r="P111" i="1" s="1"/>
  <c r="M110" i="1"/>
  <c r="M111" i="1" s="1"/>
  <c r="J110" i="1"/>
  <c r="J112" i="1" s="1"/>
  <c r="S101" i="1"/>
  <c r="S104" i="1" s="1"/>
  <c r="S105" i="1" s="1"/>
  <c r="P101" i="1"/>
  <c r="P103" i="1" s="1"/>
  <c r="J101" i="1"/>
  <c r="J103" i="1" s="1"/>
  <c r="S119" i="1"/>
  <c r="S120" i="1" s="1"/>
  <c r="M101" i="1"/>
  <c r="M102" i="1" s="1"/>
  <c r="V101" i="1"/>
  <c r="V102" i="1" s="1"/>
  <c r="V120" i="1"/>
  <c r="V122" i="1"/>
  <c r="V123" i="1" s="1"/>
  <c r="V121" i="1"/>
  <c r="G101" i="1"/>
  <c r="V111" i="1"/>
  <c r="V113" i="1"/>
  <c r="V114" i="1" s="1"/>
  <c r="V112" i="1"/>
  <c r="S112" i="1"/>
  <c r="J120" i="1" l="1"/>
  <c r="S113" i="1"/>
  <c r="S114" i="1" s="1"/>
  <c r="M121" i="1"/>
  <c r="M122" i="1"/>
  <c r="M123" i="1" s="1"/>
  <c r="M124" i="1" s="1"/>
  <c r="M125" i="1" s="1"/>
  <c r="J122" i="1"/>
  <c r="J123" i="1" s="1"/>
  <c r="P122" i="1"/>
  <c r="P123" i="1" s="1"/>
  <c r="P120" i="1"/>
  <c r="P124" i="1" s="1"/>
  <c r="P125" i="1" s="1"/>
  <c r="P112" i="1"/>
  <c r="P113" i="1"/>
  <c r="P114" i="1" s="1"/>
  <c r="M112" i="1"/>
  <c r="V104" i="1"/>
  <c r="V105" i="1" s="1"/>
  <c r="M113" i="1"/>
  <c r="M114" i="1" s="1"/>
  <c r="J113" i="1"/>
  <c r="J114" i="1" s="1"/>
  <c r="J111" i="1"/>
  <c r="S103" i="1"/>
  <c r="S102" i="1"/>
  <c r="P102" i="1"/>
  <c r="P104" i="1"/>
  <c r="P105" i="1" s="1"/>
  <c r="S121" i="1"/>
  <c r="J102" i="1"/>
  <c r="J124" i="1"/>
  <c r="J125" i="1" s="1"/>
  <c r="J104" i="1"/>
  <c r="J105" i="1" s="1"/>
  <c r="M104" i="1"/>
  <c r="M105" i="1" s="1"/>
  <c r="M103" i="1"/>
  <c r="S122" i="1"/>
  <c r="S123" i="1" s="1"/>
  <c r="V103" i="1"/>
  <c r="V115" i="1"/>
  <c r="V116" i="1" s="1"/>
  <c r="S115" i="1"/>
  <c r="S116" i="1" s="1"/>
  <c r="G103" i="1"/>
  <c r="G104" i="1"/>
  <c r="G105" i="1" s="1"/>
  <c r="G102" i="1"/>
  <c r="V124" i="1"/>
  <c r="V125" i="1" s="1"/>
  <c r="J115" i="1" l="1"/>
  <c r="J116" i="1" s="1"/>
  <c r="P115" i="1"/>
  <c r="P116" i="1" s="1"/>
  <c r="V106" i="1"/>
  <c r="V107" i="1" s="1"/>
  <c r="S106" i="1"/>
  <c r="S107" i="1" s="1"/>
  <c r="M115" i="1"/>
  <c r="M116" i="1" s="1"/>
  <c r="P106" i="1"/>
  <c r="P107" i="1" s="1"/>
  <c r="M106" i="1"/>
  <c r="M107" i="1" s="1"/>
  <c r="J106" i="1"/>
  <c r="J107" i="1" s="1"/>
  <c r="G106" i="1"/>
  <c r="G107" i="1" s="1"/>
  <c r="S124" i="1"/>
  <c r="S125" i="1" s="1"/>
</calcChain>
</file>

<file path=xl/sharedStrings.xml><?xml version="1.0" encoding="utf-8"?>
<sst xmlns="http://schemas.openxmlformats.org/spreadsheetml/2006/main" count="552" uniqueCount="171">
  <si>
    <t>11-Apr-2024</t>
  </si>
  <si>
    <t>Página No. 1 de 1</t>
  </si>
  <si>
    <t xml:space="preserve">MANTENIMIENTO DE LOS BIENES INMUEBLES DEL GACAS                                        </t>
  </si>
  <si>
    <t>RUBRO  02-01-01-001-001-07 REC 10</t>
  </si>
  <si>
    <t>RUBRO 02-01-01-001-002-10 REC 10</t>
  </si>
  <si>
    <t>RUBRO 02-02-02-005-004-01-1 REC 10</t>
  </si>
  <si>
    <t>RUBRO 02-02-02-005-004-01-2 REC 10</t>
  </si>
  <si>
    <t>TOTAL</t>
  </si>
  <si>
    <t xml:space="preserve">PRESUPUESTO </t>
  </si>
  <si>
    <t>ALOJAMIENTO MILITAR EXTERNO</t>
  </si>
  <si>
    <t xml:space="preserve">OFICINA ESDEB </t>
  </si>
  <si>
    <t xml:space="preserve">GUARDIA </t>
  </si>
  <si>
    <t xml:space="preserve">ESTACIÓN BOMBEROS </t>
  </si>
  <si>
    <t xml:space="preserve">GARITAS </t>
  </si>
  <si>
    <t>ÍTEM</t>
  </si>
  <si>
    <t>ACTIVIDAD</t>
  </si>
  <si>
    <t>UND</t>
  </si>
  <si>
    <t>CANTIDAD</t>
  </si>
  <si>
    <t xml:space="preserve">VALOR UNITARIO </t>
  </si>
  <si>
    <t xml:space="preserve">VALOR PARCIAL </t>
  </si>
  <si>
    <t xml:space="preserve">CANTIDAD </t>
  </si>
  <si>
    <t>VALOR TOTAL</t>
  </si>
  <si>
    <t>PRELIMINARES</t>
  </si>
  <si>
    <t>1.1.1</t>
  </si>
  <si>
    <t>DESMONTE DE CARPINTERIA EN MADERA</t>
  </si>
  <si>
    <t>m²</t>
  </si>
  <si>
    <t>1.1.2</t>
  </si>
  <si>
    <t>DEMOLICIÓN MUROS 0.15M</t>
  </si>
  <si>
    <t>1.1.3</t>
  </si>
  <si>
    <t>DESMONTE PUERTAS Y  VENTANAS</t>
  </si>
  <si>
    <t>1.1.4</t>
  </si>
  <si>
    <t>DEMOLICION DE ENCHAPE DE PISOS Y PAREDES</t>
  </si>
  <si>
    <t>1.1.5</t>
  </si>
  <si>
    <t>DESMONTE DE CIELO RASO, INCLUYE DESMONTE DE ESTRUCTURA</t>
  </si>
  <si>
    <t>1.1.6</t>
  </si>
  <si>
    <t>DESMONTE DE CUBIERTA, INCLUYE RETIRO DE SOBRANTES</t>
  </si>
  <si>
    <t>1.1.7</t>
  </si>
  <si>
    <t>DESMONTE CANAL AGUAS LLUVIAS</t>
  </si>
  <si>
    <t>m</t>
  </si>
  <si>
    <t>1.1.8</t>
  </si>
  <si>
    <t>DEMOLICIÓN DE GUARDA ESCOBA.</t>
  </si>
  <si>
    <t>1.1.9</t>
  </si>
  <si>
    <t>DESMONTE DE APARATOS SANITARIOS Y DIVISIONES DE DUCHAS Y SANITARIOS.</t>
  </si>
  <si>
    <t>un</t>
  </si>
  <si>
    <t>1.1.10</t>
  </si>
  <si>
    <t>DESMONTE Y REINSTALACION DE PUERTA METALICA TIPO HANGAR  MARCOS, RIELES Y ANGULOS</t>
  </si>
  <si>
    <t>Total PRELIMINARES</t>
  </si>
  <si>
    <t>ESTRUCTURA</t>
  </si>
  <si>
    <t>2.1.1</t>
  </si>
  <si>
    <t>PLACA EN CONCRETO 3000 PSI 10CM MALLA ELECTROSOLDADA</t>
  </si>
  <si>
    <t>Total ESTRUCTURA</t>
  </si>
  <si>
    <t>MAMPOSTERIA</t>
  </si>
  <si>
    <t>3.1.1</t>
  </si>
  <si>
    <t>MURO FACHADA LADRILLO TOLETE MODULAR</t>
  </si>
  <si>
    <t>3.1.2</t>
  </si>
  <si>
    <t>MURO DRYWALL DOBLE CARA E=12CM</t>
  </si>
  <si>
    <t>Total MAMPOSTERIA</t>
  </si>
  <si>
    <t>INSTALACIONES ELECTRICAS</t>
  </si>
  <si>
    <t>4.1.1</t>
  </si>
  <si>
    <t>INSTALACIÓN LUMINARIA 60X60 LED</t>
  </si>
  <si>
    <t>4.1.2</t>
  </si>
  <si>
    <t xml:space="preserve">TOMACORRIENTE DOBLE MONOFÁSICA 15A./120V.(1Ø+N+PT) (RED NORMAL), INCLUYE SALIDA EN CABLEADO 1N10CU-AWG-HFFR-LS FASES + 1N10CU-AWG-HFFR-LS NEUTRO + 1N10CU-AWG-DESN TIERRA , TUBERÍA PVC 3/4", CAJAS, UNIONES, A   </t>
  </si>
  <si>
    <t>4.1.3</t>
  </si>
  <si>
    <t>TOMACORRIENTE DOBLE MONOFÁSICA 15A/125V (1Ø+N+PT AISLADO) GRADO HOSPITALARIO (RED REGULADA) NEMA 5-15R, INCLUYE SALIDA EN CABLEADO 1N12CU-AWG-HFFR-LS FASES + 1N12CU-AWG-HFFR-LS NEUTRO + 1N12CU-AWG-DESN TIERRA, TUBERÍA PVC 3/4", CAJAS, UNIONES, ACCESORIOS</t>
  </si>
  <si>
    <t>4.1.4</t>
  </si>
  <si>
    <t>LUMINARIA LED REDONDA 24W, INCLUYE CABLEADO (PE, HF, FR, LS, LIBRE DE HALÓGENOS, RETARDANTE A LA LLAMA, BAJA EMI</t>
  </si>
  <si>
    <t>Total INSTALACIONES ELECTRICAS</t>
  </si>
  <si>
    <t>COMUNICACIONES: REDES, VOZ Y DATOS</t>
  </si>
  <si>
    <t>5.1.1</t>
  </si>
  <si>
    <t>PUNTOS DOBLES DE RED VOZ/DATOS CAT. 6A Y ACCESORIOS</t>
  </si>
  <si>
    <t>Total COMUNICACIONES: REDES, VOZ Y DATOS</t>
  </si>
  <si>
    <t>CIELO RASO</t>
  </si>
  <si>
    <t>6.1.1</t>
  </si>
  <si>
    <t>CIELO RASO PVC 7 MM (INCLUYE ESTRUCTURA Y COMPUERTAS PARA INSPECCION) Y TODOS LOS ACCESORIOS PARA SU CORRECTA INSTALACIÓN</t>
  </si>
  <si>
    <t>Total CIELO RASO</t>
  </si>
  <si>
    <t>ACABADOS E IMPERMEABILIZACIONES</t>
  </si>
  <si>
    <t>7.1.1</t>
  </si>
  <si>
    <t>ALISTADO DE PISO 4CM - IMPERMEABILIZADO</t>
  </si>
  <si>
    <t>7.1.2</t>
  </si>
  <si>
    <t>PISO PORCELANATO 56.6X56.6CM</t>
  </si>
  <si>
    <t>7.1.3</t>
  </si>
  <si>
    <t>PAÑETE IMPERMEABILIZADO MUROS 1:3</t>
  </si>
  <si>
    <t>7.1.4</t>
  </si>
  <si>
    <t>CERÁMICA PISO MANCORA ARD CAFE CD 33.8 X 33.8 CM CORONA O SIMILAR AREA BAÑOS, INCLUYE BOQUILLA Y TODO NECESARIO PARA SU INSTALACION Y CORRECTO FUNCIONAMIENTO</t>
  </si>
  <si>
    <t>7.1.5</t>
  </si>
  <si>
    <t>CERÁMICA PARED ESTRUCTURADA ADARE BEIGE CU 0.30 X 0.60 Cm CORONA O SIMILAR AREA BAÑOS, INCLUYE BOQUILLA Y TODO NECESARIO PARA SU INSTALACION Y CORRECTO FUNCIONAMIENTO.</t>
  </si>
  <si>
    <t>7.1.6</t>
  </si>
  <si>
    <t>GUARDAESCOBA EN PORCELANATO SELLADO DE 56,6 X 56,6 CM  H= 8CM</t>
  </si>
  <si>
    <t>Total ACABADOS E IMPERMEABILIZACIONES</t>
  </si>
  <si>
    <t>PINTURA</t>
  </si>
  <si>
    <t>8.1.1</t>
  </si>
  <si>
    <t>ESTUCO Y VINILO TIPO-1,  3 MANOS (INCLUYE ESTUCO, FILOS Y DILATACIONES)</t>
  </si>
  <si>
    <t>8.1.2</t>
  </si>
  <si>
    <t>PINTURA PARA ESTRUCTURA DE CUBIERTA INCLUYE ANTICORROSIVO Y ESMALTE.</t>
  </si>
  <si>
    <t>8.1.3</t>
  </si>
  <si>
    <t>ANTICORROSIVO SOBRE LÁMINA LINEAL</t>
  </si>
  <si>
    <t>8.1.4</t>
  </si>
  <si>
    <t>CINTA ANTIDESLIZANTE FLUORESCENTE 5 M X 50 MM CON ADHESIVO EN MATERIAL TEXTURIZADO, FINO Y ELÁSTICO PARA PASOS DE LA ESCALERA</t>
  </si>
  <si>
    <t>Total PINTURA</t>
  </si>
  <si>
    <t>CARPINTERIA EN MADERA</t>
  </si>
  <si>
    <t>9.1.1</t>
  </si>
  <si>
    <t>PUERTA EN MADERA LÁMINA DE MELANINA HIDRÓFUGO RESISTENTE A LA HUMEDAD RH CON ACABADOS EN MELAMINICO POR SUS DOS CARAS, CON CUATRO DILATACIONES, MARCO EN MATERIAL LÁMINA COLD ROLLED CALIBRE 18 CON PINTURA ELECTROSTÁTICA COLOR WENGUE, CERRADURA POMO SATÍN ALCOBA LITCHFIELD, P-2 SEGÚN DISEÑO Y ESPECIFICACIONES, INCLUYE TODOS LOS ACCESORIOS NECESARIOS PARA SU INSTALACIÓN Y CORRECTO FUNCIONAMIENTO.</t>
  </si>
  <si>
    <t>9.1.2</t>
  </si>
  <si>
    <t>MUEBLE COCINA MB-6, EN MADERA RH CON ACABADOS EN MELAMINICO POR SUS DOS CARAS, RESISTENTE A LA HUMEDAD, MESON EN GRANITO NATURAL BLANCO REFORZADO CON LAMINA MELAMINICA CON PERFORACIÓN, SEGÚN DISEÑO Y ESPECIFICACIONES, INCLUYE LAVAPLATOS PRIME 54X44CM + CA</t>
  </si>
  <si>
    <t>9.1.3</t>
  </si>
  <si>
    <t>MUEBLE ALTO DE COCINA, TABLEROS EN AGLOMERADO TERMINADOS EN MELAMINA, CANTOS ENCHAPADOS EN MELAMINA INCLUYE (BISAGRAS EN ACERO, MANIJAS EN ALUMINIO ACCESORIOS Y TORNILLERIA EN GENERAL).</t>
  </si>
  <si>
    <t>9.1.4</t>
  </si>
  <si>
    <t>MUEBLE CLOSET  EN MADERA RH CON ACABADOS EN MELAMINICO POR SUS DOS CARAS, RESISTENTE A LA HUMEDAD, COLOR CENIZA SEGÚN DISEÑO Y ESPECIFICACIONES, INCLUYE TODOS LOS ACCESORIOS NECESARIOS PARA SU INSTALACIÓN Y CORRECTO FUNCIONAMIENTO.</t>
  </si>
  <si>
    <t>Total CARPINTERIA EN MADERA</t>
  </si>
  <si>
    <t>APARATOS SANITARIOS Y ACCESORIOS</t>
  </si>
  <si>
    <t>10.1.1</t>
  </si>
  <si>
    <t>SANITARIO MANANTIAL BLANCO</t>
  </si>
  <si>
    <t>10.1.2</t>
  </si>
  <si>
    <t>MUEBLE CON LAVAMANOS CASCADE VITAL 60 CM MESÓN  PORCELANA SANITARIA RESISTENTE A LAS MANCHAS Y AL RAYADO, GRIFERIA INSTITUCIONAL DE MESA PUSH TIPO MAX - MESA MAX O SIMILAR,  INCLUYE TODOS LOS ACCESORIOS NECESARIOS PARA SU INSTALACIÓN Y CORRECTO FUNCIONAMI</t>
  </si>
  <si>
    <t>10.1.3</t>
  </si>
  <si>
    <t>ACCESORIOS PARA BAÑO (6UN)</t>
  </si>
  <si>
    <t>Total APARATOS SANITARIOS Y ACCESORIOS</t>
  </si>
  <si>
    <t>CARPINTERIA EN ALUMINIO Y VIDRIO</t>
  </si>
  <si>
    <t>11.1.1</t>
  </si>
  <si>
    <t>FACHADA UNITIZADA ALUMINA SERIE 65 CON VIDRIO TEMPLADO LAMINADO (PLANILUX (4 mm) COOL-LITE ST 136 + PVB standard (2 x 0,38 mm) + PLANILUX (4 mm))</t>
  </si>
  <si>
    <t>11.1.2</t>
  </si>
  <si>
    <t>PP EN VIDRIO TEMPLADO LAMINADO DE 10 MM INCLUYE SANDBLASTING DE ARENA SE SILICE , INCLUYE HERRAJES, ACCESORIOS, BISAGRA DE PISO, MANIJAS EN ACERO INOXIDABLE DE 40 CM, CHAPAS ENTRE OTROS.</t>
  </si>
  <si>
    <t>11.1.3</t>
  </si>
  <si>
    <t>VENTANERIA CORREDIZA EN ALUMINIO REF: SERIE 744 VIDRIO DE 5 MM. INCLUYE TODOS SUS ELEMENTOS NECESARIOS PARA SU CORRECTA INSTALACIÓN</t>
  </si>
  <si>
    <t>11.1.4</t>
  </si>
  <si>
    <t>DIVISIONES PARA DUCHA EN VIDRIO TEMPLADO 8MM BISELADO Y  SANDBLASTING INCLUYE HERRAJES Y ACCESORIOS EN ACERO INOXIDABLE PARA SU CORRECTO FUNCIONAMIENTO.</t>
  </si>
  <si>
    <t>Total CARPINTERIA EN ALUMINIO Y VIDRIO</t>
  </si>
  <si>
    <t>CARPINTERIA METALICA</t>
  </si>
  <si>
    <t>12.1.1</t>
  </si>
  <si>
    <t>FACHADA SISTEMA PERSIANA AEROLUX</t>
  </si>
  <si>
    <t>12.1.2</t>
  </si>
  <si>
    <t>RIEL METALICO PARA PUERTA METALICA TIPO HANGAR. INCLUYE CAMBIO DE RODAMIENTOS Y TODOS LOS ELEMENTOS ESTRUCTURALES PARA SU MONTAJE Y CORRECTO FUNCIONAMIENTO COMO TAMBIÉN PINTURA EN ANTICORROSIVO Y ESMALTE.</t>
  </si>
  <si>
    <t>kg</t>
  </si>
  <si>
    <t>12.1.3</t>
  </si>
  <si>
    <t>MANTENIMIENTO PUERTAS METALICAS POR AMBAS CARAS, INCLUYE MARCO (A TODO COSTO)</t>
  </si>
  <si>
    <t>12.1.4</t>
  </si>
  <si>
    <t>POSTES EN TUBO GALVANIZADO EN CALIENTE POR DENTRO Y POR FUERA DE 3.5 ML, ESPESOR 3mm DE 2" DE DIÁMETRO, PINTADO CON DOS CAPAS DE ANTICORROSIVO Y DOS CAPAS DE ESMALTE. INCLUYE GALLINAZO DOBLE DE 35CM Y ANCLAJES CON 5 BARRAS CORRUGADAS DE 3/8" DE 15 CM CADA UNA.</t>
  </si>
  <si>
    <t>Total CARPINTERIA METALICA</t>
  </si>
  <si>
    <t>CUBIERTA</t>
  </si>
  <si>
    <t>13.1.1</t>
  </si>
  <si>
    <t>TEJA STEEL STANDING SEAM TIPO PANEL  COLOR VERDE  COLMENA O SIMILAR  TEJA COLOR TRASPARENTE INTERCALADO, CABALLETE DEL MISMO MATERIAL Y TODO ACCESORIOS NECESARIOS PARA SU INSTALACIÓN Y CORRECTO FUNCIONAMIENTO.</t>
  </si>
  <si>
    <t>13.1.2</t>
  </si>
  <si>
    <t>ESTRUCTURA METÁLICA SEGUN PLANOS. INCLUYE TODOS LOS ELEMENTOS ESTRUCTURALES PARA SU MONTAJE Y CORRECTO FUNCIONAMIENTO, COMO TAMBIEN PINTURA EN ANTICORROSIVO Y ESMALTE.</t>
  </si>
  <si>
    <t>Total CUBIERTA</t>
  </si>
  <si>
    <t xml:space="preserve">ASEO GENERAL Y RETIRO DE ESCOMBROS </t>
  </si>
  <si>
    <t>14.1.1</t>
  </si>
  <si>
    <t>ASEO GENERAL INTERIOR Y EXTERIOR, FINAL DE OBRA</t>
  </si>
  <si>
    <t>14.1.2</t>
  </si>
  <si>
    <t>RETIRO DE SOBRANTES FUERA DE LA UNIDAD</t>
  </si>
  <si>
    <t xml:space="preserve">Total ASEO GENERAL Y RETIRO DE ESCOMBROS </t>
  </si>
  <si>
    <t>TOTAL Costos directos</t>
  </si>
  <si>
    <t>TOTAL ADMINISTRACION (A)</t>
  </si>
  <si>
    <t>A</t>
  </si>
  <si>
    <t>IMPREVISTOS (I)</t>
  </si>
  <si>
    <t>I</t>
  </si>
  <si>
    <t>UTILIDAD (U)</t>
  </si>
  <si>
    <t>U</t>
  </si>
  <si>
    <t>IVA SOBRE UTILIDAD (19%)</t>
  </si>
  <si>
    <t>IVA/U</t>
  </si>
  <si>
    <t>TOTAL COSTOS INDIRECTOS</t>
  </si>
  <si>
    <t>COSTOS INDIRECTOS</t>
  </si>
  <si>
    <t>TOTAL OBRA</t>
  </si>
  <si>
    <t>COSTO TOTAL</t>
  </si>
  <si>
    <t>02-01-01-001-001-07-10</t>
  </si>
  <si>
    <t>02-01-01-001-002-010-10</t>
  </si>
  <si>
    <t>02-02-02-005-004-01-1-10</t>
  </si>
  <si>
    <t>02-02-02-005-004-01-2-10</t>
  </si>
  <si>
    <r>
      <rPr>
        <b/>
        <sz val="11"/>
        <color theme="1"/>
        <rFont val="Arial"/>
        <family val="2"/>
      </rPr>
      <t xml:space="preserve">Causales de Rechazo de tipo económico: </t>
    </r>
    <r>
      <rPr>
        <sz val="11"/>
        <color theme="1"/>
        <rFont val="Arial"/>
        <family val="2"/>
      </rPr>
      <t xml:space="preserve">
a. Que el valor total de la oferta o el obtenido de la corrección aritmética exceda el Presupuesto Oficial Estimado para el Proceso de Contratación. 
b. Que el Proponente adicione, suprima, cambie o modifique los ítems, la descripción, las unidades o cantidades señaladas en el Formato de oferta económica. 
c. No ofrecer el valor de un precio unitario u ofertarlo con valor cero. 
d. No ofrecer o presentar en cero el componente de imprevistos del AIU. 
e. No discriminar en la oferta económica el porcentaje de AIU en la forma como lo establece el Pliego de Condiciones y el Formato de oferta económica. 
f. Ofrecer como AIU un porcentaje cuya sumatoria sea superior al establecido por la Entidad en el Formato de oferta económica. 
g. El valor de la oferta económica supere el valor del rubro presupuestal o del presupuesto oficial del proceso. 
h. Ofertar un valor diferente en las actividades que se repiten en diferentes etapas del proceso. 
i. No presentar oferta económica.
j. Presentar más de una oferta económica. 
k. Cuando se determine que el valor total de la oferta es artificialmente bajo.</t>
    </r>
  </si>
  <si>
    <t>Firma</t>
  </si>
  <si>
    <t xml:space="preserve">Nombre: </t>
  </si>
  <si>
    <t xml:space="preserve">Identificación: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</si>
</sst>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quot;$&quot;\ * #,##0.00_-;\-&quot;$&quot;\ * #,##0.00_-;_-&quot;$&quot;\ * &quot;-&quot;??_-;_-@_-"/>
    <numFmt numFmtId="165" formatCode="#,##0.0000000000000"/>
    <numFmt numFmtId="166" formatCode="0.0000000000000"/>
    <numFmt numFmtId="167" formatCode="0.00000000000"/>
    <numFmt numFmtId="168" formatCode="0.0000000000"/>
    <numFmt numFmtId="169" formatCode="#,##0.000000000000"/>
    <numFmt numFmtId="170" formatCode="0.000000000000"/>
    <numFmt numFmtId="171" formatCode="&quot;$&quot;\ #,##0.00"/>
    <numFmt numFmtId="172" formatCode="#,##0.00000000000"/>
    <numFmt numFmtId="173" formatCode="0.00000000000000"/>
    <numFmt numFmtId="174" formatCode="0.000000000000%"/>
    <numFmt numFmtId="175" formatCode="_-&quot;$&quot;\ * #,##0.000000_-;\-&quot;$&quot;\ * #,##0.000000_-;_-&quot;$&quot;\ * &quot;-&quot;??_-;_-@_-"/>
  </numFmts>
  <fonts count="17">
    <font>
      <sz val="11"/>
      <color theme="1"/>
      <name val="Calibri"/>
      <family val="2"/>
      <scheme val="minor"/>
    </font>
    <font>
      <sz val="8"/>
      <color rgb="FF000000"/>
      <name val="Tahoma"/>
      <family val="2"/>
    </font>
    <font>
      <sz val="8.25"/>
      <color rgb="FF000000"/>
      <name val="Tahoma"/>
      <family val="2"/>
    </font>
    <font>
      <sz val="8.5"/>
      <color rgb="FF000000"/>
      <name val="Tahoma"/>
      <family val="2"/>
    </font>
    <font>
      <b/>
      <sz val="8"/>
      <color rgb="FF000000"/>
      <name val="Tahoma"/>
      <family val="2"/>
    </font>
    <font>
      <b/>
      <sz val="8.5"/>
      <color rgb="FF000000"/>
      <name val="Tahoma"/>
      <family val="2"/>
    </font>
    <font>
      <b/>
      <sz val="8.25"/>
      <color rgb="FF000000"/>
      <name val="Tahoma"/>
      <family val="2"/>
    </font>
    <font>
      <sz val="8.25"/>
      <color rgb="FFFF0000"/>
      <name val="Tahoma"/>
      <family val="2"/>
    </font>
    <font>
      <sz val="8.5"/>
      <color rgb="FFFF0000"/>
      <name val="Tahoma"/>
      <family val="2"/>
    </font>
    <font>
      <sz val="8.25"/>
      <color theme="1"/>
      <name val="Tahoma"/>
      <family val="2"/>
    </font>
    <font>
      <sz val="8.5"/>
      <color theme="1"/>
      <name val="Tahoma"/>
      <family val="2"/>
    </font>
    <font>
      <b/>
      <sz val="9"/>
      <color theme="1"/>
      <name val="Arial"/>
      <family val="2"/>
    </font>
    <font>
      <sz val="9"/>
      <color theme="1"/>
      <name val="Arial"/>
      <family val="2"/>
    </font>
    <font>
      <sz val="11"/>
      <color rgb="FF000000"/>
      <name val="Calibri"/>
      <family val="2"/>
    </font>
    <font>
      <b/>
      <sz val="8.5"/>
      <color theme="1"/>
      <name val="Tahoma"/>
      <family val="2"/>
    </font>
    <font>
      <sz val="11"/>
      <color theme="1"/>
      <name val="Arial"/>
      <family val="2"/>
    </font>
    <font>
      <b/>
      <sz val="11"/>
      <color theme="1"/>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rgb="FFABC100"/>
      </patternFill>
    </fill>
    <fill>
      <patternFill patternType="solid">
        <fgColor rgb="FFABC1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B4C6E7"/>
        <bgColor indexed="64"/>
      </patternFill>
    </fill>
    <fill>
      <patternFill patternType="solid">
        <fgColor rgb="FFE2EFDA"/>
        <bgColor indexed="64"/>
      </patternFill>
    </fill>
    <fill>
      <patternFill patternType="solid">
        <fgColor theme="0" tint="-0.249977111117893"/>
        <bgColor indexed="64"/>
      </patternFill>
    </fill>
    <fill>
      <patternFill patternType="solid">
        <fgColor rgb="FFFFFF00"/>
        <bgColor indexed="64"/>
      </patternFill>
    </fill>
  </fills>
  <borders count="22">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2">
    <xf numFmtId="0" fontId="0" fillId="0" borderId="0" xfId="0"/>
    <xf numFmtId="0" fontId="1" fillId="0" borderId="0" xfId="0" applyFont="1" applyAlignment="1" applyProtection="1">
      <alignment horizontal="center" vertical="center"/>
      <protection locked="0"/>
    </xf>
    <xf numFmtId="164" fontId="1" fillId="0" borderId="0" xfId="0" applyNumberFormat="1" applyFont="1" applyAlignment="1" applyProtection="1">
      <alignment horizontal="center" vertical="center"/>
      <protection locked="0"/>
    </xf>
    <xf numFmtId="164" fontId="2" fillId="0" borderId="0" xfId="0" applyNumberFormat="1" applyFont="1" applyAlignment="1" applyProtection="1">
      <alignment horizontal="center" vertical="center"/>
      <protection locked="0"/>
    </xf>
    <xf numFmtId="0" fontId="0" fillId="0" borderId="0" xfId="0" applyAlignment="1" applyProtection="1">
      <alignment horizontal="center" vertical="center"/>
      <protection locked="0"/>
    </xf>
    <xf numFmtId="0" fontId="3" fillId="0" borderId="0" xfId="0" applyFont="1" applyAlignment="1" applyProtection="1">
      <alignment horizontal="center" vertical="center"/>
      <protection locked="0"/>
    </xf>
    <xf numFmtId="164" fontId="3" fillId="0" borderId="0" xfId="0" applyNumberFormat="1" applyFont="1" applyAlignment="1" applyProtection="1">
      <alignment horizontal="center" vertical="center"/>
      <protection locked="0"/>
    </xf>
    <xf numFmtId="171" fontId="4" fillId="7" borderId="8" xfId="0" applyNumberFormat="1" applyFont="1" applyFill="1" applyBorder="1" applyAlignment="1" applyProtection="1">
      <alignment horizontal="center" vertical="center"/>
      <protection locked="0"/>
    </xf>
    <xf numFmtId="171" fontId="4" fillId="8" borderId="8" xfId="0" applyNumberFormat="1" applyFont="1" applyFill="1" applyBorder="1" applyAlignment="1" applyProtection="1">
      <alignment horizontal="center" vertical="center"/>
      <protection locked="0"/>
    </xf>
    <xf numFmtId="171" fontId="4" fillId="4" borderId="8" xfId="0" applyNumberFormat="1" applyFont="1" applyFill="1" applyBorder="1" applyAlignment="1" applyProtection="1">
      <alignment horizontal="center" vertical="center"/>
      <protection locked="0"/>
    </xf>
    <xf numFmtId="0" fontId="14" fillId="9" borderId="14" xfId="0" applyFont="1" applyFill="1" applyBorder="1" applyAlignment="1" applyProtection="1">
      <alignment horizontal="center" vertical="center" wrapText="1"/>
      <protection locked="0"/>
    </xf>
    <xf numFmtId="0" fontId="14" fillId="9" borderId="4" xfId="0" applyFont="1" applyFill="1" applyBorder="1" applyAlignment="1" applyProtection="1">
      <alignment horizontal="center" vertical="center" wrapText="1"/>
      <protection locked="0"/>
    </xf>
    <xf numFmtId="164" fontId="14" fillId="9" borderId="4" xfId="0" applyNumberFormat="1" applyFont="1" applyFill="1" applyBorder="1" applyAlignment="1" applyProtection="1">
      <alignment horizontal="center" vertical="center" wrapText="1"/>
      <protection locked="0"/>
    </xf>
    <xf numFmtId="164" fontId="5" fillId="0" borderId="7" xfId="0" applyNumberFormat="1" applyFont="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164" fontId="5" fillId="2" borderId="7" xfId="0" applyNumberFormat="1" applyFont="1" applyFill="1" applyBorder="1" applyAlignment="1" applyProtection="1">
      <alignment horizontal="center" vertical="center"/>
      <protection locked="0"/>
    </xf>
    <xf numFmtId="164" fontId="2" fillId="0" borderId="7" xfId="0" applyNumberFormat="1" applyFont="1" applyBorder="1" applyAlignment="1" applyProtection="1">
      <alignment horizontal="center" vertical="center"/>
      <protection locked="0"/>
    </xf>
    <xf numFmtId="164" fontId="2" fillId="0" borderId="8" xfId="0" applyNumberFormat="1" applyFont="1" applyBorder="1" applyAlignment="1" applyProtection="1">
      <alignment horizontal="center" vertical="center"/>
      <protection locked="0"/>
    </xf>
    <xf numFmtId="2" fontId="0" fillId="0" borderId="0" xfId="0" applyNumberFormat="1" applyAlignment="1" applyProtection="1">
      <alignment horizontal="center" vertical="center"/>
      <protection locked="0"/>
    </xf>
    <xf numFmtId="164" fontId="3" fillId="0" borderId="7" xfId="0" applyNumberFormat="1" applyFont="1" applyBorder="1" applyAlignment="1" applyProtection="1">
      <alignment horizontal="center" vertical="center"/>
      <protection locked="0"/>
    </xf>
    <xf numFmtId="164" fontId="6" fillId="3" borderId="8" xfId="0" applyNumberFormat="1" applyFont="1" applyFill="1" applyBorder="1" applyAlignment="1" applyProtection="1">
      <alignment horizontal="center" vertical="center"/>
      <protection locked="0"/>
    </xf>
    <xf numFmtId="164" fontId="5" fillId="4" borderId="7" xfId="0" applyNumberFormat="1" applyFont="1" applyFill="1" applyBorder="1" applyAlignment="1" applyProtection="1">
      <alignment horizontal="center" vertical="center" wrapText="1"/>
      <protection locked="0"/>
    </xf>
    <xf numFmtId="0" fontId="4" fillId="5" borderId="6" xfId="0" applyFont="1" applyFill="1" applyBorder="1" applyAlignment="1" applyProtection="1">
      <alignment horizontal="center" vertical="center"/>
      <protection locked="0"/>
    </xf>
    <xf numFmtId="0" fontId="5" fillId="5" borderId="7" xfId="0" applyFont="1" applyFill="1" applyBorder="1" applyAlignment="1" applyProtection="1">
      <alignment horizontal="center" vertical="center"/>
      <protection locked="0"/>
    </xf>
    <xf numFmtId="164" fontId="5" fillId="5" borderId="7" xfId="0" applyNumberFormat="1" applyFont="1" applyFill="1" applyBorder="1" applyAlignment="1" applyProtection="1">
      <alignment horizontal="center" vertical="center"/>
      <protection locked="0"/>
    </xf>
    <xf numFmtId="166" fontId="0" fillId="0" borderId="0" xfId="0" applyNumberFormat="1" applyAlignment="1" applyProtection="1">
      <alignment horizontal="center" vertical="center"/>
      <protection locked="0"/>
    </xf>
    <xf numFmtId="164" fontId="6" fillId="4" borderId="8" xfId="0" applyNumberFormat="1" applyFont="1" applyFill="1" applyBorder="1" applyAlignment="1" applyProtection="1">
      <alignment horizontal="center" vertical="center"/>
      <protection locked="0"/>
    </xf>
    <xf numFmtId="164" fontId="5" fillId="5" borderId="7" xfId="0" applyNumberFormat="1" applyFont="1" applyFill="1" applyBorder="1" applyAlignment="1" applyProtection="1">
      <alignment horizontal="center" vertical="center" wrapText="1"/>
      <protection locked="0"/>
    </xf>
    <xf numFmtId="167" fontId="0" fillId="0" borderId="0" xfId="0" applyNumberFormat="1" applyAlignment="1" applyProtection="1">
      <alignment horizontal="center" vertical="center"/>
      <protection locked="0"/>
    </xf>
    <xf numFmtId="168" fontId="0" fillId="0" borderId="0" xfId="0" applyNumberFormat="1" applyAlignment="1" applyProtection="1">
      <alignment horizontal="center" vertical="center"/>
      <protection locked="0"/>
    </xf>
    <xf numFmtId="164" fontId="5" fillId="2" borderId="7" xfId="0" applyNumberFormat="1" applyFont="1" applyFill="1" applyBorder="1" applyAlignment="1" applyProtection="1">
      <alignment horizontal="center" vertical="center" wrapText="1"/>
      <protection locked="0"/>
    </xf>
    <xf numFmtId="170" fontId="0" fillId="0" borderId="0" xfId="0" applyNumberFormat="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164" fontId="6" fillId="6" borderId="8" xfId="0" applyNumberFormat="1" applyFont="1" applyFill="1" applyBorder="1" applyAlignment="1" applyProtection="1">
      <alignment horizontal="center" vertical="center"/>
      <protection locked="0"/>
    </xf>
    <xf numFmtId="164" fontId="5" fillId="6" borderId="7" xfId="0" applyNumberFormat="1" applyFont="1" applyFill="1" applyBorder="1" applyAlignment="1" applyProtection="1">
      <alignment horizontal="center" vertical="center"/>
      <protection locked="0"/>
    </xf>
    <xf numFmtId="164" fontId="11" fillId="0" borderId="8" xfId="0" applyNumberFormat="1" applyFont="1" applyBorder="1" applyAlignment="1" applyProtection="1">
      <alignment vertical="center"/>
      <protection locked="0"/>
    </xf>
    <xf numFmtId="164" fontId="11" fillId="6" borderId="12" xfId="0" applyNumberFormat="1" applyFont="1" applyFill="1" applyBorder="1" applyAlignment="1" applyProtection="1">
      <alignment vertical="center"/>
      <protection locked="0"/>
    </xf>
    <xf numFmtId="164" fontId="6" fillId="6" borderId="13" xfId="0" applyNumberFormat="1" applyFont="1" applyFill="1" applyBorder="1" applyAlignment="1" applyProtection="1">
      <alignment horizontal="center" vertical="center"/>
      <protection locked="0"/>
    </xf>
    <xf numFmtId="164" fontId="0" fillId="0" borderId="0" xfId="0" applyNumberFormat="1" applyAlignment="1" applyProtection="1">
      <alignment horizontal="center" vertical="center"/>
      <protection locked="0"/>
    </xf>
    <xf numFmtId="175" fontId="0" fillId="0" borderId="0" xfId="0" applyNumberFormat="1" applyAlignment="1" applyProtection="1">
      <alignment horizontal="center" vertical="center"/>
      <protection locked="0"/>
    </xf>
    <xf numFmtId="0" fontId="13" fillId="0" borderId="0" xfId="0" applyFont="1" applyAlignment="1" applyProtection="1">
      <alignment horizontal="center" vertical="center"/>
      <protection locked="0"/>
    </xf>
    <xf numFmtId="0" fontId="2" fillId="0" borderId="6" xfId="0" applyFont="1" applyBorder="1" applyAlignment="1">
      <alignment horizontal="center" vertical="center"/>
    </xf>
    <xf numFmtId="0" fontId="2" fillId="0" borderId="7" xfId="0" applyFont="1" applyBorder="1" applyAlignment="1">
      <alignment horizontal="center" vertical="center"/>
    </xf>
    <xf numFmtId="4" fontId="2" fillId="0" borderId="7" xfId="0" applyNumberFormat="1" applyFont="1" applyBorder="1" applyAlignment="1">
      <alignment horizontal="center" vertical="center"/>
    </xf>
    <xf numFmtId="165" fontId="7" fillId="0" borderId="7" xfId="0" applyNumberFormat="1" applyFont="1" applyBorder="1" applyAlignment="1">
      <alignment horizontal="center" vertical="center"/>
    </xf>
    <xf numFmtId="0" fontId="2" fillId="0" borderId="7" xfId="0" applyFont="1" applyBorder="1" applyAlignment="1">
      <alignment horizontal="center" vertical="center" wrapText="1"/>
    </xf>
    <xf numFmtId="169" fontId="7" fillId="0" borderId="7" xfId="0" applyNumberFormat="1" applyFont="1" applyBorder="1" applyAlignment="1">
      <alignment horizontal="center" vertical="center"/>
    </xf>
    <xf numFmtId="4" fontId="9" fillId="0" borderId="7" xfId="0" applyNumberFormat="1" applyFont="1" applyBorder="1" applyAlignment="1">
      <alignment horizontal="center" vertical="center"/>
    </xf>
    <xf numFmtId="172" fontId="7" fillId="0" borderId="7" xfId="0" applyNumberFormat="1" applyFont="1" applyBorder="1" applyAlignment="1">
      <alignment horizontal="center" vertical="center"/>
    </xf>
    <xf numFmtId="174" fontId="12" fillId="0" borderId="7" xfId="0" applyNumberFormat="1" applyFont="1" applyBorder="1" applyAlignment="1">
      <alignment horizontal="center" vertical="center"/>
    </xf>
    <xf numFmtId="10" fontId="12" fillId="0" borderId="7" xfId="0" applyNumberFormat="1" applyFont="1" applyBorder="1" applyAlignment="1">
      <alignment horizontal="center" vertical="center"/>
    </xf>
    <xf numFmtId="164" fontId="5" fillId="0" borderId="7" xfId="0" applyNumberFormat="1" applyFont="1" applyBorder="1" applyAlignment="1">
      <alignment horizontal="center" vertical="center"/>
    </xf>
    <xf numFmtId="0" fontId="5" fillId="2" borderId="7" xfId="0" applyFont="1" applyFill="1" applyBorder="1" applyAlignment="1">
      <alignment horizontal="center" vertical="center"/>
    </xf>
    <xf numFmtId="4" fontId="3" fillId="0" borderId="7" xfId="0" applyNumberFormat="1" applyFont="1" applyBorder="1" applyAlignment="1">
      <alignment horizontal="center" vertical="center"/>
    </xf>
    <xf numFmtId="0" fontId="3" fillId="0" borderId="7" xfId="0" applyFont="1" applyBorder="1" applyAlignment="1">
      <alignment horizontal="center" vertical="center"/>
    </xf>
    <xf numFmtId="2" fontId="3" fillId="0" borderId="7" xfId="0" applyNumberFormat="1" applyFont="1" applyBorder="1" applyAlignment="1">
      <alignment horizontal="center" vertical="center"/>
    </xf>
    <xf numFmtId="0" fontId="5" fillId="4" borderId="7" xfId="0" applyFont="1" applyFill="1" applyBorder="1" applyAlignment="1">
      <alignment horizontal="center" vertical="center" wrapText="1"/>
    </xf>
    <xf numFmtId="0" fontId="5" fillId="5" borderId="7" xfId="0" applyFont="1" applyFill="1" applyBorder="1" applyAlignment="1">
      <alignment horizontal="center" vertical="center"/>
    </xf>
    <xf numFmtId="0" fontId="5" fillId="5" borderId="7" xfId="0" applyFont="1" applyFill="1" applyBorder="1" applyAlignment="1">
      <alignment horizontal="center" vertical="center" wrapText="1"/>
    </xf>
    <xf numFmtId="4" fontId="10" fillId="0" borderId="7" xfId="0" applyNumberFormat="1" applyFont="1" applyBorder="1" applyAlignment="1">
      <alignment horizontal="center" vertical="center"/>
    </xf>
    <xf numFmtId="2" fontId="10" fillId="0" borderId="7" xfId="0" applyNumberFormat="1" applyFont="1" applyBorder="1" applyAlignment="1">
      <alignment horizontal="center" vertical="center"/>
    </xf>
    <xf numFmtId="167" fontId="8" fillId="0" borderId="7" xfId="0" applyNumberFormat="1" applyFont="1" applyBorder="1" applyAlignment="1">
      <alignment horizontal="center" vertical="center"/>
    </xf>
    <xf numFmtId="166" fontId="8" fillId="0" borderId="7" xfId="0" applyNumberFormat="1" applyFont="1" applyBorder="1" applyAlignment="1">
      <alignment horizontal="center" vertical="center"/>
    </xf>
    <xf numFmtId="169" fontId="8" fillId="0" borderId="7" xfId="0" applyNumberFormat="1" applyFont="1" applyBorder="1" applyAlignment="1">
      <alignment horizontal="center" vertical="center"/>
    </xf>
    <xf numFmtId="0" fontId="5" fillId="6" borderId="7" xfId="0" applyFont="1" applyFill="1" applyBorder="1" applyAlignment="1">
      <alignment horizontal="center" vertical="center"/>
    </xf>
    <xf numFmtId="0" fontId="5" fillId="0" borderId="7" xfId="0" applyFont="1" applyBorder="1" applyAlignment="1">
      <alignment horizontal="center" vertical="center"/>
    </xf>
    <xf numFmtId="0" fontId="3" fillId="0" borderId="0" xfId="0" applyFont="1" applyAlignment="1">
      <alignment horizontal="center" vertical="center"/>
    </xf>
    <xf numFmtId="170" fontId="8" fillId="0" borderId="7" xfId="0" applyNumberFormat="1" applyFont="1" applyBorder="1" applyAlignment="1">
      <alignment horizontal="center" vertical="center"/>
    </xf>
    <xf numFmtId="170" fontId="8" fillId="10" borderId="7" xfId="0" applyNumberFormat="1" applyFont="1" applyFill="1" applyBorder="1" applyAlignment="1">
      <alignment horizontal="center" vertical="center"/>
    </xf>
    <xf numFmtId="166" fontId="8" fillId="10" borderId="7" xfId="0" applyNumberFormat="1" applyFont="1" applyFill="1" applyBorder="1" applyAlignment="1">
      <alignment horizontal="center" vertical="center"/>
    </xf>
    <xf numFmtId="173" fontId="8" fillId="0" borderId="7" xfId="0" applyNumberFormat="1" applyFont="1" applyBorder="1" applyAlignment="1">
      <alignment horizontal="center" vertical="center"/>
    </xf>
    <xf numFmtId="0" fontId="4" fillId="5" borderId="7" xfId="0" applyFont="1" applyFill="1" applyBorder="1" applyAlignment="1" applyProtection="1">
      <alignment horizontal="center" vertical="center"/>
      <protection locked="0"/>
    </xf>
    <xf numFmtId="0" fontId="4" fillId="5" borderId="8"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0" fontId="6" fillId="3" borderId="10"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vertical="center"/>
      <protection locked="0"/>
    </xf>
    <xf numFmtId="164" fontId="5" fillId="0" borderId="7" xfId="0" applyNumberFormat="1" applyFont="1" applyBorder="1" applyAlignment="1" applyProtection="1">
      <alignment horizontal="center" vertical="center" wrapText="1"/>
      <protection locked="0"/>
    </xf>
    <xf numFmtId="0" fontId="4" fillId="2" borderId="7"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8" borderId="7" xfId="0" applyFont="1" applyFill="1" applyBorder="1" applyAlignment="1" applyProtection="1">
      <alignment horizontal="center" vertical="center"/>
      <protection locked="0"/>
    </xf>
    <xf numFmtId="0" fontId="4" fillId="8" borderId="8" xfId="0" applyFont="1" applyFill="1" applyBorder="1" applyAlignment="1" applyProtection="1">
      <alignment horizontal="center" vertical="center"/>
      <protection locked="0"/>
    </xf>
    <xf numFmtId="0" fontId="6" fillId="4" borderId="9" xfId="0" applyFont="1" applyFill="1" applyBorder="1" applyAlignment="1" applyProtection="1">
      <alignment horizontal="center" vertical="center"/>
      <protection locked="0"/>
    </xf>
    <xf numFmtId="0" fontId="6" fillId="4" borderId="10" xfId="0" applyFont="1" applyFill="1" applyBorder="1" applyAlignment="1" applyProtection="1">
      <alignment horizontal="center" vertical="center"/>
      <protection locked="0"/>
    </xf>
    <xf numFmtId="0" fontId="6" fillId="4" borderId="11" xfId="0" applyFont="1" applyFill="1" applyBorder="1" applyAlignment="1" applyProtection="1">
      <alignment horizontal="center" vertical="center"/>
      <protection locked="0"/>
    </xf>
    <xf numFmtId="0" fontId="2" fillId="0" borderId="1" xfId="0" applyFont="1" applyBorder="1" applyAlignment="1" applyProtection="1">
      <alignment horizontal="right" vertical="center"/>
      <protection locked="0"/>
    </xf>
    <xf numFmtId="0" fontId="2" fillId="0" borderId="2" xfId="0" applyFont="1" applyBorder="1" applyAlignment="1" applyProtection="1">
      <alignment horizontal="right" vertical="center"/>
      <protection locked="0"/>
    </xf>
    <xf numFmtId="0" fontId="2" fillId="0" borderId="3" xfId="0" applyFont="1" applyBorder="1" applyAlignment="1" applyProtection="1">
      <alignment horizontal="right" vertical="center"/>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4" fillId="7" borderId="9" xfId="0" applyFont="1" applyFill="1" applyBorder="1" applyAlignment="1" applyProtection="1">
      <alignment horizontal="center" vertical="center"/>
      <protection locked="0"/>
    </xf>
    <xf numFmtId="0" fontId="4" fillId="7" borderId="10" xfId="0" applyFont="1" applyFill="1" applyBorder="1" applyAlignment="1" applyProtection="1">
      <alignment horizontal="center" vertical="center"/>
      <protection locked="0"/>
    </xf>
    <xf numFmtId="0" fontId="4" fillId="7" borderId="11" xfId="0" applyFont="1" applyFill="1" applyBorder="1" applyAlignment="1" applyProtection="1">
      <alignment horizontal="center" vertical="center"/>
      <protection locked="0"/>
    </xf>
    <xf numFmtId="0" fontId="4" fillId="7" borderId="7" xfId="0" applyFont="1" applyFill="1" applyBorder="1" applyAlignment="1" applyProtection="1">
      <alignment horizontal="center" vertical="center"/>
      <protection locked="0"/>
    </xf>
    <xf numFmtId="0" fontId="4" fillId="7" borderId="8" xfId="0" applyFont="1" applyFill="1" applyBorder="1" applyAlignment="1" applyProtection="1">
      <alignment horizontal="center" vertical="center"/>
      <protection locked="0"/>
    </xf>
    <xf numFmtId="0" fontId="4" fillId="8" borderId="9" xfId="0" applyFont="1" applyFill="1" applyBorder="1" applyAlignment="1" applyProtection="1">
      <alignment horizontal="center" vertical="center"/>
      <protection locked="0"/>
    </xf>
    <xf numFmtId="0" fontId="4" fillId="8" borderId="10" xfId="0" applyFont="1" applyFill="1" applyBorder="1" applyAlignment="1" applyProtection="1">
      <alignment horizontal="center" vertical="center"/>
      <protection locked="0"/>
    </xf>
    <xf numFmtId="0" fontId="4" fillId="8" borderId="11" xfId="0" applyFont="1" applyFill="1" applyBorder="1" applyAlignment="1" applyProtection="1">
      <alignment horizontal="center" vertical="center"/>
      <protection locked="0"/>
    </xf>
    <xf numFmtId="0" fontId="4" fillId="4" borderId="9" xfId="0" applyFont="1" applyFill="1" applyBorder="1" applyAlignment="1" applyProtection="1">
      <alignment horizontal="center" vertical="center"/>
      <protection locked="0"/>
    </xf>
    <xf numFmtId="0" fontId="4" fillId="4" borderId="10" xfId="0" applyFont="1" applyFill="1" applyBorder="1" applyAlignment="1" applyProtection="1">
      <alignment horizontal="center" vertical="center"/>
      <protection locked="0"/>
    </xf>
    <xf numFmtId="0" fontId="4" fillId="4" borderId="11" xfId="0" applyFont="1" applyFill="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6" fillId="3" borderId="15" xfId="0" applyFont="1" applyFill="1" applyBorder="1" applyAlignment="1" applyProtection="1">
      <alignment horizontal="center" vertical="center"/>
      <protection locked="0"/>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5" fillId="0" borderId="19" xfId="0" applyFont="1" applyBorder="1" applyAlignment="1" applyProtection="1">
      <alignment horizontal="left" vertical="center" wrapText="1"/>
      <protection locked="0"/>
    </xf>
    <xf numFmtId="0" fontId="15" fillId="0" borderId="20" xfId="0" applyFont="1" applyBorder="1" applyAlignment="1" applyProtection="1">
      <alignment horizontal="left" vertical="center" wrapText="1"/>
      <protection locked="0"/>
    </xf>
    <xf numFmtId="0" fontId="15" fillId="0" borderId="21" xfId="0" applyFont="1" applyBorder="1" applyAlignment="1" applyProtection="1">
      <alignment horizontal="left" vertical="center" wrapText="1"/>
      <protection locked="0"/>
    </xf>
    <xf numFmtId="0" fontId="0" fillId="0" borderId="0" xfId="0" applyAlignment="1" applyProtection="1">
      <alignment horizontal="center" vertical="center"/>
      <protection locked="0"/>
    </xf>
    <xf numFmtId="0" fontId="6" fillId="6" borderId="9" xfId="0" applyFont="1" applyFill="1" applyBorder="1" applyAlignment="1" applyProtection="1">
      <alignment horizontal="center" vertical="center"/>
      <protection locked="0"/>
    </xf>
    <xf numFmtId="0" fontId="6" fillId="6" borderId="10" xfId="0" applyFont="1" applyFill="1" applyBorder="1" applyAlignment="1" applyProtection="1">
      <alignment horizontal="center" vertical="center"/>
      <protection locked="0"/>
    </xf>
    <xf numFmtId="0" fontId="6" fillId="6" borderId="11" xfId="0" applyFont="1" applyFill="1" applyBorder="1" applyAlignment="1" applyProtection="1">
      <alignment horizontal="center" vertical="center"/>
      <protection locked="0"/>
    </xf>
    <xf numFmtId="0" fontId="11" fillId="6" borderId="9" xfId="0" applyFont="1" applyFill="1" applyBorder="1" applyAlignment="1" applyProtection="1">
      <alignment horizontal="center" vertical="center"/>
      <protection locked="0"/>
    </xf>
    <xf numFmtId="0" fontId="11" fillId="6" borderId="10" xfId="0" applyFont="1" applyFill="1" applyBorder="1" applyAlignment="1" applyProtection="1">
      <alignment horizontal="center" vertical="center"/>
      <protection locked="0"/>
    </xf>
    <xf numFmtId="0" fontId="11" fillId="6" borderId="11" xfId="0" applyFont="1" applyFill="1" applyBorder="1" applyAlignment="1" applyProtection="1">
      <alignment horizontal="center" vertical="center"/>
      <protection locked="0"/>
    </xf>
    <xf numFmtId="0" fontId="6" fillId="6" borderId="16" xfId="0" applyFont="1" applyFill="1" applyBorder="1" applyAlignment="1" applyProtection="1">
      <alignment horizontal="center" vertical="center"/>
      <protection locked="0"/>
    </xf>
    <xf numFmtId="0" fontId="6" fillId="6" borderId="17" xfId="0" applyFont="1" applyFill="1" applyBorder="1" applyAlignment="1" applyProtection="1">
      <alignment horizontal="center" vertical="center"/>
      <protection locked="0"/>
    </xf>
    <xf numFmtId="0" fontId="6" fillId="6" borderId="18" xfId="0"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781050</xdr:colOff>
      <xdr:row>2</xdr:row>
      <xdr:rowOff>85725</xdr:rowOff>
    </xdr:from>
    <xdr:ext cx="1038225" cy="904875"/>
    <xdr:pic>
      <xdr:nvPicPr>
        <xdr:cNvPr id="2" name="Picture 6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8562975" y="685800"/>
          <a:ext cx="1038225" cy="904875"/>
        </a:xfrm>
        <a:prstGeom prst="rect">
          <a:avLst/>
        </a:prstGeom>
      </xdr:spPr>
    </xdr:pic>
    <xdr:clientData/>
  </xdr:oneCellAnchor>
  <xdr:oneCellAnchor>
    <xdr:from>
      <xdr:col>5</xdr:col>
      <xdr:colOff>781050</xdr:colOff>
      <xdr:row>2</xdr:row>
      <xdr:rowOff>85725</xdr:rowOff>
    </xdr:from>
    <xdr:ext cx="1038225" cy="904875"/>
    <xdr:pic>
      <xdr:nvPicPr>
        <xdr:cNvPr id="3" name="Picture 6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rcRect/>
        <a:stretch>
          <a:fillRect/>
        </a:stretch>
      </xdr:blipFill>
      <xdr:spPr>
        <a:xfrm>
          <a:off x="8782050" y="685800"/>
          <a:ext cx="1038225" cy="90487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41"/>
  <sheetViews>
    <sheetView tabSelected="1" topLeftCell="A65" workbookViewId="0">
      <selection activeCell="C80" sqref="C80"/>
    </sheetView>
  </sheetViews>
  <sheetFormatPr defaultColWidth="11.42578125" defaultRowHeight="15"/>
  <cols>
    <col min="1" max="1" width="11.42578125" style="4"/>
    <col min="2" max="2" width="9.7109375" style="4" bestFit="1" customWidth="1"/>
    <col min="3" max="3" width="74.7109375" style="4" customWidth="1"/>
    <col min="4" max="4" width="4.42578125" style="4" customWidth="1"/>
    <col min="5" max="5" width="19.7109375" style="4" bestFit="1" customWidth="1"/>
    <col min="6" max="6" width="19.7109375" style="38" customWidth="1"/>
    <col min="7" max="7" width="21.85546875" style="38" customWidth="1"/>
    <col min="8" max="8" width="22.5703125" style="4" hidden="1" customWidth="1"/>
    <col min="9" max="9" width="23.28515625" style="5" customWidth="1"/>
    <col min="10" max="10" width="23.85546875" style="6" customWidth="1"/>
    <col min="11" max="11" width="2.42578125" style="5" customWidth="1"/>
    <col min="12" max="12" width="23.28515625" style="5" customWidth="1"/>
    <col min="13" max="13" width="25.28515625" style="5" customWidth="1"/>
    <col min="14" max="14" width="3.42578125" style="5" customWidth="1"/>
    <col min="15" max="15" width="23.28515625" style="5" customWidth="1"/>
    <col min="16" max="16" width="25.28515625" style="5" customWidth="1"/>
    <col min="17" max="17" width="3.5703125" style="5" customWidth="1"/>
    <col min="18" max="18" width="23.28515625" style="5" customWidth="1"/>
    <col min="19" max="19" width="25.28515625" style="5" customWidth="1"/>
    <col min="20" max="20" width="3.5703125" style="5" customWidth="1"/>
    <col min="21" max="21" width="23.28515625" style="5" customWidth="1"/>
    <col min="22" max="22" width="25.28515625" style="5" customWidth="1"/>
    <col min="23" max="16384" width="11.42578125" style="4"/>
  </cols>
  <sheetData>
    <row r="1" spans="2:22" ht="19.5" customHeight="1" thickBot="1">
      <c r="B1" s="1"/>
      <c r="C1" s="1"/>
      <c r="D1" s="1"/>
      <c r="E1" s="1"/>
      <c r="F1" s="2"/>
      <c r="G1" s="3"/>
    </row>
    <row r="2" spans="2:22" ht="27.75" customHeight="1">
      <c r="B2" s="84" t="s">
        <v>0</v>
      </c>
      <c r="C2" s="85"/>
      <c r="D2" s="85"/>
      <c r="E2" s="86"/>
      <c r="F2" s="87" t="s">
        <v>1</v>
      </c>
      <c r="G2" s="88"/>
    </row>
    <row r="3" spans="2:22" ht="82.5" customHeight="1">
      <c r="B3" s="89" t="s">
        <v>2</v>
      </c>
      <c r="C3" s="90"/>
      <c r="D3" s="90"/>
      <c r="E3" s="90"/>
      <c r="F3" s="91"/>
      <c r="G3" s="92"/>
    </row>
    <row r="4" spans="2:22">
      <c r="B4" s="93" t="s">
        <v>3</v>
      </c>
      <c r="C4" s="94"/>
      <c r="D4" s="94"/>
      <c r="E4" s="94"/>
      <c r="F4" s="95"/>
      <c r="G4" s="7">
        <v>534444072</v>
      </c>
    </row>
    <row r="5" spans="2:22">
      <c r="B5" s="93" t="s">
        <v>4</v>
      </c>
      <c r="C5" s="94"/>
      <c r="D5" s="94"/>
      <c r="E5" s="94"/>
      <c r="F5" s="95"/>
      <c r="G5" s="7">
        <v>247236981</v>
      </c>
    </row>
    <row r="6" spans="2:22">
      <c r="B6" s="98" t="s">
        <v>5</v>
      </c>
      <c r="C6" s="99"/>
      <c r="D6" s="99"/>
      <c r="E6" s="99"/>
      <c r="F6" s="100"/>
      <c r="G6" s="8">
        <v>258166997</v>
      </c>
    </row>
    <row r="7" spans="2:22">
      <c r="B7" s="98" t="s">
        <v>6</v>
      </c>
      <c r="C7" s="99"/>
      <c r="D7" s="99"/>
      <c r="E7" s="99"/>
      <c r="F7" s="100"/>
      <c r="G7" s="8">
        <v>34151950</v>
      </c>
    </row>
    <row r="8" spans="2:22">
      <c r="B8" s="101" t="s">
        <v>7</v>
      </c>
      <c r="C8" s="102"/>
      <c r="D8" s="102"/>
      <c r="E8" s="102"/>
      <c r="F8" s="103"/>
      <c r="G8" s="9">
        <f>SUM(G4:G7)</f>
        <v>1074000000</v>
      </c>
    </row>
    <row r="9" spans="2:22" ht="15.75" thickBot="1">
      <c r="B9" s="89" t="s">
        <v>8</v>
      </c>
      <c r="C9" s="90"/>
      <c r="D9" s="90"/>
      <c r="E9" s="90"/>
      <c r="F9" s="90"/>
      <c r="G9" s="104"/>
      <c r="I9" s="76" t="s">
        <v>9</v>
      </c>
      <c r="J9" s="76"/>
      <c r="L9" s="76" t="s">
        <v>10</v>
      </c>
      <c r="M9" s="76"/>
      <c r="O9" s="76" t="s">
        <v>11</v>
      </c>
      <c r="P9" s="76"/>
      <c r="R9" s="76" t="s">
        <v>12</v>
      </c>
      <c r="S9" s="76"/>
      <c r="U9" s="76" t="s">
        <v>13</v>
      </c>
      <c r="V9" s="76"/>
    </row>
    <row r="10" spans="2:22">
      <c r="B10" s="10" t="s">
        <v>14</v>
      </c>
      <c r="C10" s="11" t="s">
        <v>15</v>
      </c>
      <c r="D10" s="11" t="s">
        <v>16</v>
      </c>
      <c r="E10" s="11" t="s">
        <v>17</v>
      </c>
      <c r="F10" s="12" t="s">
        <v>18</v>
      </c>
      <c r="G10" s="12" t="s">
        <v>19</v>
      </c>
      <c r="I10" s="51" t="s">
        <v>20</v>
      </c>
      <c r="J10" s="13" t="s">
        <v>21</v>
      </c>
      <c r="L10" s="51" t="s">
        <v>20</v>
      </c>
      <c r="M10" s="13" t="s">
        <v>21</v>
      </c>
      <c r="O10" s="51" t="s">
        <v>20</v>
      </c>
      <c r="P10" s="13" t="s">
        <v>21</v>
      </c>
      <c r="R10" s="51" t="s">
        <v>20</v>
      </c>
      <c r="S10" s="13" t="s">
        <v>21</v>
      </c>
      <c r="U10" s="51" t="s">
        <v>20</v>
      </c>
      <c r="V10" s="13" t="s">
        <v>21</v>
      </c>
    </row>
    <row r="11" spans="2:22">
      <c r="B11" s="14">
        <v>1</v>
      </c>
      <c r="C11" s="77" t="s">
        <v>22</v>
      </c>
      <c r="D11" s="77"/>
      <c r="E11" s="77"/>
      <c r="F11" s="77"/>
      <c r="G11" s="78"/>
      <c r="I11" s="52">
        <v>1</v>
      </c>
      <c r="J11" s="15" t="s">
        <v>22</v>
      </c>
      <c r="L11" s="52">
        <v>1</v>
      </c>
      <c r="M11" s="15" t="s">
        <v>22</v>
      </c>
      <c r="O11" s="52">
        <v>1</v>
      </c>
      <c r="P11" s="15" t="s">
        <v>22</v>
      </c>
      <c r="R11" s="52">
        <v>1</v>
      </c>
      <c r="S11" s="15" t="s">
        <v>22</v>
      </c>
      <c r="U11" s="52">
        <v>1</v>
      </c>
      <c r="V11" s="15" t="s">
        <v>22</v>
      </c>
    </row>
    <row r="12" spans="2:22">
      <c r="B12" s="14">
        <v>1.1000000000000001</v>
      </c>
      <c r="C12" s="79" t="s">
        <v>22</v>
      </c>
      <c r="D12" s="79"/>
      <c r="E12" s="79"/>
      <c r="F12" s="79"/>
      <c r="G12" s="80"/>
      <c r="I12" s="52">
        <v>1.1000000000000001</v>
      </c>
      <c r="J12" s="15" t="s">
        <v>22</v>
      </c>
      <c r="L12" s="52">
        <v>1.1000000000000001</v>
      </c>
      <c r="M12" s="15" t="s">
        <v>22</v>
      </c>
      <c r="O12" s="52">
        <v>1.1000000000000001</v>
      </c>
      <c r="P12" s="15" t="s">
        <v>22</v>
      </c>
      <c r="R12" s="52">
        <v>1.1000000000000001</v>
      </c>
      <c r="S12" s="15" t="s">
        <v>22</v>
      </c>
      <c r="U12" s="52">
        <v>1.1000000000000001</v>
      </c>
      <c r="V12" s="15" t="s">
        <v>22</v>
      </c>
    </row>
    <row r="13" spans="2:22">
      <c r="B13" s="41" t="s">
        <v>23</v>
      </c>
      <c r="C13" s="42" t="s">
        <v>24</v>
      </c>
      <c r="D13" s="42" t="s">
        <v>25</v>
      </c>
      <c r="E13" s="43">
        <f>+I13+L13+O13+R13+U13</f>
        <v>200</v>
      </c>
      <c r="F13" s="16"/>
      <c r="G13" s="17">
        <f>+F13*E13</f>
        <v>0</v>
      </c>
      <c r="H13" s="18">
        <f>+I13+L13+O13+R13+U13</f>
        <v>200</v>
      </c>
      <c r="I13" s="53">
        <v>188</v>
      </c>
      <c r="J13" s="19">
        <f t="shared" ref="J13:J22" si="0">+I13*F13</f>
        <v>0</v>
      </c>
      <c r="L13" s="55">
        <v>12</v>
      </c>
      <c r="M13" s="19">
        <f t="shared" ref="M13:M22" si="1">+L13*F13</f>
        <v>0</v>
      </c>
      <c r="O13" s="54"/>
      <c r="P13" s="19">
        <f t="shared" ref="P13:P22" si="2">+O13*F13</f>
        <v>0</v>
      </c>
      <c r="R13" s="54"/>
      <c r="S13" s="19">
        <f t="shared" ref="S13:S22" si="3">+R13*F13</f>
        <v>0</v>
      </c>
      <c r="U13" s="54"/>
      <c r="V13" s="19">
        <f t="shared" ref="V13:V22" si="4">+U13*F13</f>
        <v>0</v>
      </c>
    </row>
    <row r="14" spans="2:22">
      <c r="B14" s="41" t="s">
        <v>26</v>
      </c>
      <c r="C14" s="42" t="s">
        <v>27</v>
      </c>
      <c r="D14" s="42" t="s">
        <v>25</v>
      </c>
      <c r="E14" s="43">
        <f t="shared" ref="E14:E22" si="5">+I14+L14+O14+R14+U14</f>
        <v>23</v>
      </c>
      <c r="F14" s="16"/>
      <c r="G14" s="17">
        <f t="shared" ref="G14:G21" si="6">+F14*E14</f>
        <v>0</v>
      </c>
      <c r="H14" s="18">
        <f t="shared" ref="H14:H22" si="7">+I14+L14+O14+R14+U14</f>
        <v>23</v>
      </c>
      <c r="I14" s="54"/>
      <c r="J14" s="19">
        <f t="shared" si="0"/>
        <v>0</v>
      </c>
      <c r="L14" s="54"/>
      <c r="M14" s="19">
        <f t="shared" si="1"/>
        <v>0</v>
      </c>
      <c r="O14" s="55">
        <v>23</v>
      </c>
      <c r="P14" s="19">
        <f t="shared" si="2"/>
        <v>0</v>
      </c>
      <c r="R14" s="54"/>
      <c r="S14" s="19">
        <f t="shared" si="3"/>
        <v>0</v>
      </c>
      <c r="U14" s="54"/>
      <c r="V14" s="19">
        <f t="shared" si="4"/>
        <v>0</v>
      </c>
    </row>
    <row r="15" spans="2:22">
      <c r="B15" s="41" t="s">
        <v>28</v>
      </c>
      <c r="C15" s="42" t="s">
        <v>29</v>
      </c>
      <c r="D15" s="42" t="s">
        <v>25</v>
      </c>
      <c r="E15" s="43">
        <f t="shared" si="5"/>
        <v>36</v>
      </c>
      <c r="F15" s="16"/>
      <c r="G15" s="17">
        <f t="shared" si="6"/>
        <v>0</v>
      </c>
      <c r="H15" s="18">
        <f t="shared" si="7"/>
        <v>36</v>
      </c>
      <c r="I15" s="54"/>
      <c r="J15" s="19">
        <f t="shared" si="0"/>
        <v>0</v>
      </c>
      <c r="L15" s="55">
        <v>21</v>
      </c>
      <c r="M15" s="19">
        <f t="shared" si="1"/>
        <v>0</v>
      </c>
      <c r="O15" s="55">
        <v>15</v>
      </c>
      <c r="P15" s="19">
        <f t="shared" si="2"/>
        <v>0</v>
      </c>
      <c r="R15" s="54"/>
      <c r="S15" s="19">
        <f t="shared" si="3"/>
        <v>0</v>
      </c>
      <c r="U15" s="54"/>
      <c r="V15" s="19">
        <f t="shared" si="4"/>
        <v>0</v>
      </c>
    </row>
    <row r="16" spans="2:22">
      <c r="B16" s="41" t="s">
        <v>30</v>
      </c>
      <c r="C16" s="42" t="s">
        <v>31</v>
      </c>
      <c r="D16" s="42" t="s">
        <v>25</v>
      </c>
      <c r="E16" s="43">
        <f t="shared" si="5"/>
        <v>2932</v>
      </c>
      <c r="F16" s="16"/>
      <c r="G16" s="17">
        <f t="shared" si="6"/>
        <v>0</v>
      </c>
      <c r="H16" s="18">
        <f t="shared" si="7"/>
        <v>2932</v>
      </c>
      <c r="I16" s="53">
        <v>2764.05</v>
      </c>
      <c r="J16" s="19">
        <f t="shared" si="0"/>
        <v>0</v>
      </c>
      <c r="L16" s="54">
        <v>124.95</v>
      </c>
      <c r="M16" s="19">
        <f t="shared" si="1"/>
        <v>0</v>
      </c>
      <c r="O16" s="55">
        <v>43</v>
      </c>
      <c r="P16" s="19">
        <f t="shared" si="2"/>
        <v>0</v>
      </c>
      <c r="R16" s="54"/>
      <c r="S16" s="19">
        <f t="shared" si="3"/>
        <v>0</v>
      </c>
      <c r="U16" s="54"/>
      <c r="V16" s="19">
        <f t="shared" si="4"/>
        <v>0</v>
      </c>
    </row>
    <row r="17" spans="2:22">
      <c r="B17" s="41" t="s">
        <v>32</v>
      </c>
      <c r="C17" s="42" t="s">
        <v>33</v>
      </c>
      <c r="D17" s="42" t="s">
        <v>25</v>
      </c>
      <c r="E17" s="43">
        <f t="shared" si="5"/>
        <v>199</v>
      </c>
      <c r="F17" s="16"/>
      <c r="G17" s="17">
        <f t="shared" si="6"/>
        <v>0</v>
      </c>
      <c r="H17" s="18">
        <f t="shared" si="7"/>
        <v>199</v>
      </c>
      <c r="I17" s="54"/>
      <c r="J17" s="19">
        <f t="shared" si="0"/>
        <v>0</v>
      </c>
      <c r="L17" s="55">
        <v>81</v>
      </c>
      <c r="M17" s="19">
        <f t="shared" si="1"/>
        <v>0</v>
      </c>
      <c r="O17" s="55">
        <v>43</v>
      </c>
      <c r="P17" s="19">
        <f t="shared" si="2"/>
        <v>0</v>
      </c>
      <c r="R17" s="55">
        <v>75</v>
      </c>
      <c r="S17" s="19">
        <f t="shared" si="3"/>
        <v>0</v>
      </c>
      <c r="U17" s="54"/>
      <c r="V17" s="19">
        <f t="shared" si="4"/>
        <v>0</v>
      </c>
    </row>
    <row r="18" spans="2:22">
      <c r="B18" s="41" t="s">
        <v>34</v>
      </c>
      <c r="C18" s="42" t="s">
        <v>35</v>
      </c>
      <c r="D18" s="42" t="s">
        <v>25</v>
      </c>
      <c r="E18" s="43">
        <f t="shared" si="5"/>
        <v>352.00000107851446</v>
      </c>
      <c r="F18" s="16"/>
      <c r="G18" s="17">
        <f t="shared" si="6"/>
        <v>0</v>
      </c>
      <c r="H18" s="18">
        <f t="shared" si="7"/>
        <v>352.00000107851446</v>
      </c>
      <c r="I18" s="54"/>
      <c r="J18" s="19">
        <f t="shared" si="0"/>
        <v>0</v>
      </c>
      <c r="L18" s="54"/>
      <c r="M18" s="19">
        <f t="shared" si="1"/>
        <v>0</v>
      </c>
      <c r="O18" s="54"/>
      <c r="P18" s="19">
        <f t="shared" si="2"/>
        <v>0</v>
      </c>
      <c r="R18" s="68">
        <v>352.00000107851446</v>
      </c>
      <c r="S18" s="19">
        <f t="shared" si="3"/>
        <v>0</v>
      </c>
      <c r="U18" s="54"/>
      <c r="V18" s="19">
        <f t="shared" si="4"/>
        <v>0</v>
      </c>
    </row>
    <row r="19" spans="2:22">
      <c r="B19" s="41" t="s">
        <v>36</v>
      </c>
      <c r="C19" s="42" t="s">
        <v>37</v>
      </c>
      <c r="D19" s="42" t="s">
        <v>38</v>
      </c>
      <c r="E19" s="43">
        <f t="shared" si="5"/>
        <v>32</v>
      </c>
      <c r="F19" s="16"/>
      <c r="G19" s="17">
        <f t="shared" si="6"/>
        <v>0</v>
      </c>
      <c r="H19" s="18">
        <f t="shared" si="7"/>
        <v>32</v>
      </c>
      <c r="I19" s="54"/>
      <c r="J19" s="19">
        <f t="shared" si="0"/>
        <v>0</v>
      </c>
      <c r="L19" s="54"/>
      <c r="M19" s="19">
        <f t="shared" si="1"/>
        <v>0</v>
      </c>
      <c r="O19" s="54"/>
      <c r="P19" s="19">
        <f t="shared" si="2"/>
        <v>0</v>
      </c>
      <c r="R19" s="55">
        <v>32</v>
      </c>
      <c r="S19" s="19">
        <f t="shared" si="3"/>
        <v>0</v>
      </c>
      <c r="U19" s="54"/>
      <c r="V19" s="19">
        <f t="shared" si="4"/>
        <v>0</v>
      </c>
    </row>
    <row r="20" spans="2:22">
      <c r="B20" s="41" t="s">
        <v>39</v>
      </c>
      <c r="C20" s="42" t="s">
        <v>40</v>
      </c>
      <c r="D20" s="42" t="s">
        <v>38</v>
      </c>
      <c r="E20" s="43">
        <f t="shared" si="5"/>
        <v>1405</v>
      </c>
      <c r="F20" s="16"/>
      <c r="G20" s="17">
        <f t="shared" si="6"/>
        <v>0</v>
      </c>
      <c r="H20" s="18">
        <f t="shared" si="7"/>
        <v>1405</v>
      </c>
      <c r="I20" s="53">
        <v>1326.2</v>
      </c>
      <c r="J20" s="19">
        <f t="shared" si="0"/>
        <v>0</v>
      </c>
      <c r="L20" s="55">
        <v>78.8</v>
      </c>
      <c r="M20" s="19">
        <f t="shared" si="1"/>
        <v>0</v>
      </c>
      <c r="O20" s="54"/>
      <c r="P20" s="19">
        <f t="shared" si="2"/>
        <v>0</v>
      </c>
      <c r="R20" s="54"/>
      <c r="S20" s="19">
        <f t="shared" si="3"/>
        <v>0</v>
      </c>
      <c r="U20" s="54"/>
      <c r="V20" s="19">
        <f t="shared" si="4"/>
        <v>0</v>
      </c>
    </row>
    <row r="21" spans="2:22">
      <c r="B21" s="41" t="s">
        <v>41</v>
      </c>
      <c r="C21" s="42" t="s">
        <v>42</v>
      </c>
      <c r="D21" s="42" t="s">
        <v>43</v>
      </c>
      <c r="E21" s="43">
        <f t="shared" si="5"/>
        <v>34</v>
      </c>
      <c r="F21" s="16"/>
      <c r="G21" s="17">
        <f t="shared" si="6"/>
        <v>0</v>
      </c>
      <c r="H21" s="18">
        <f t="shared" si="7"/>
        <v>34</v>
      </c>
      <c r="I21" s="55">
        <v>34</v>
      </c>
      <c r="J21" s="19">
        <f t="shared" si="0"/>
        <v>0</v>
      </c>
      <c r="L21" s="54"/>
      <c r="M21" s="19">
        <f t="shared" si="1"/>
        <v>0</v>
      </c>
      <c r="O21" s="54"/>
      <c r="P21" s="19">
        <f t="shared" si="2"/>
        <v>0</v>
      </c>
      <c r="R21" s="54"/>
      <c r="S21" s="19">
        <f t="shared" si="3"/>
        <v>0</v>
      </c>
      <c r="U21" s="54"/>
      <c r="V21" s="19">
        <f t="shared" si="4"/>
        <v>0</v>
      </c>
    </row>
    <row r="22" spans="2:22">
      <c r="B22" s="41" t="s">
        <v>44</v>
      </c>
      <c r="C22" s="42" t="s">
        <v>45</v>
      </c>
      <c r="D22" s="42" t="s">
        <v>25</v>
      </c>
      <c r="E22" s="43">
        <f t="shared" si="5"/>
        <v>36.340000000000003</v>
      </c>
      <c r="F22" s="16"/>
      <c r="G22" s="17">
        <f>+F22*E22</f>
        <v>0</v>
      </c>
      <c r="H22" s="18">
        <f t="shared" si="7"/>
        <v>36.340000000000003</v>
      </c>
      <c r="I22" s="54"/>
      <c r="J22" s="19">
        <f t="shared" si="0"/>
        <v>0</v>
      </c>
      <c r="L22" s="54"/>
      <c r="M22" s="19">
        <f t="shared" si="1"/>
        <v>0</v>
      </c>
      <c r="O22" s="54">
        <v>36.340000000000003</v>
      </c>
      <c r="P22" s="19">
        <f t="shared" si="2"/>
        <v>0</v>
      </c>
      <c r="R22" s="54"/>
      <c r="S22" s="19">
        <f t="shared" si="3"/>
        <v>0</v>
      </c>
      <c r="U22" s="54"/>
      <c r="V22" s="19">
        <f t="shared" si="4"/>
        <v>0</v>
      </c>
    </row>
    <row r="23" spans="2:22">
      <c r="B23" s="81" t="s">
        <v>46</v>
      </c>
      <c r="C23" s="82"/>
      <c r="D23" s="82"/>
      <c r="E23" s="82"/>
      <c r="F23" s="83"/>
      <c r="G23" s="20">
        <f>SUM(G13:G22)</f>
        <v>0</v>
      </c>
      <c r="I23" s="56" t="s">
        <v>46</v>
      </c>
      <c r="J23" s="21">
        <f>SUM(J13:J22)</f>
        <v>0</v>
      </c>
      <c r="L23" s="56" t="s">
        <v>46</v>
      </c>
      <c r="M23" s="21">
        <f>SUM(M13:M22)</f>
        <v>0</v>
      </c>
      <c r="O23" s="56" t="s">
        <v>46</v>
      </c>
      <c r="P23" s="21">
        <f>SUM(P13:P22)</f>
        <v>0</v>
      </c>
      <c r="R23" s="56" t="s">
        <v>46</v>
      </c>
      <c r="S23" s="21">
        <f>SUM(S13:S22)</f>
        <v>0</v>
      </c>
      <c r="U23" s="56" t="s">
        <v>46</v>
      </c>
      <c r="V23" s="21">
        <f>SUM(V13:V22)</f>
        <v>0</v>
      </c>
    </row>
    <row r="24" spans="2:22">
      <c r="B24" s="22">
        <v>2</v>
      </c>
      <c r="C24" s="96" t="s">
        <v>47</v>
      </c>
      <c r="D24" s="96"/>
      <c r="E24" s="96"/>
      <c r="F24" s="96"/>
      <c r="G24" s="97"/>
      <c r="I24" s="57">
        <v>2</v>
      </c>
      <c r="J24" s="24" t="s">
        <v>47</v>
      </c>
      <c r="L24" s="57">
        <v>2</v>
      </c>
      <c r="M24" s="24" t="s">
        <v>47</v>
      </c>
      <c r="O24" s="57">
        <v>2</v>
      </c>
      <c r="P24" s="24" t="s">
        <v>47</v>
      </c>
      <c r="R24" s="57">
        <v>2</v>
      </c>
      <c r="S24" s="24" t="s">
        <v>47</v>
      </c>
      <c r="U24" s="57">
        <v>2</v>
      </c>
      <c r="V24" s="24" t="s">
        <v>47</v>
      </c>
    </row>
    <row r="25" spans="2:22">
      <c r="B25" s="22">
        <v>2.1</v>
      </c>
      <c r="C25" s="71" t="s">
        <v>47</v>
      </c>
      <c r="D25" s="71"/>
      <c r="E25" s="71"/>
      <c r="F25" s="71"/>
      <c r="G25" s="72"/>
      <c r="I25" s="57">
        <v>2.1</v>
      </c>
      <c r="J25" s="24" t="s">
        <v>47</v>
      </c>
      <c r="L25" s="57">
        <v>2.1</v>
      </c>
      <c r="M25" s="24" t="s">
        <v>47</v>
      </c>
      <c r="O25" s="57">
        <v>2.1</v>
      </c>
      <c r="P25" s="24" t="s">
        <v>47</v>
      </c>
      <c r="R25" s="57">
        <v>2.1</v>
      </c>
      <c r="S25" s="24" t="s">
        <v>47</v>
      </c>
      <c r="U25" s="57">
        <v>2.1</v>
      </c>
      <c r="V25" s="24" t="s">
        <v>47</v>
      </c>
    </row>
    <row r="26" spans="2:22">
      <c r="B26" s="41" t="s">
        <v>48</v>
      </c>
      <c r="C26" s="42" t="s">
        <v>49</v>
      </c>
      <c r="D26" s="42" t="s">
        <v>25</v>
      </c>
      <c r="E26" s="43">
        <f t="shared" ref="E26" si="8">+I26+L26+O26+R26+U26</f>
        <v>8</v>
      </c>
      <c r="F26" s="16"/>
      <c r="G26" s="17">
        <f>+F26*E26</f>
        <v>0</v>
      </c>
      <c r="H26" s="18">
        <f t="shared" ref="H26" si="9">+I26+L26+O26+R26+U26</f>
        <v>8</v>
      </c>
      <c r="I26" s="54"/>
      <c r="J26" s="19">
        <f>+I26*F26</f>
        <v>0</v>
      </c>
      <c r="L26" s="54"/>
      <c r="M26" s="19">
        <f>+L26*F26</f>
        <v>0</v>
      </c>
      <c r="O26" s="55">
        <v>8</v>
      </c>
      <c r="P26" s="19">
        <f>+O26*F26</f>
        <v>0</v>
      </c>
      <c r="R26" s="54"/>
      <c r="S26" s="19">
        <f>+R26*F26</f>
        <v>0</v>
      </c>
      <c r="U26" s="54"/>
      <c r="V26" s="19">
        <f>+U26*F26</f>
        <v>0</v>
      </c>
    </row>
    <row r="27" spans="2:22">
      <c r="B27" s="73" t="s">
        <v>50</v>
      </c>
      <c r="C27" s="74"/>
      <c r="D27" s="74"/>
      <c r="E27" s="74"/>
      <c r="F27" s="75"/>
      <c r="G27" s="20">
        <f>SUM(G26)</f>
        <v>0</v>
      </c>
      <c r="I27" s="56" t="s">
        <v>50</v>
      </c>
      <c r="J27" s="21">
        <f>SUM(J26)</f>
        <v>0</v>
      </c>
      <c r="L27" s="56" t="s">
        <v>50</v>
      </c>
      <c r="M27" s="21">
        <f>SUM(M26)</f>
        <v>0</v>
      </c>
      <c r="O27" s="56" t="s">
        <v>50</v>
      </c>
      <c r="P27" s="21">
        <f>SUM(P26)</f>
        <v>0</v>
      </c>
      <c r="R27" s="56" t="s">
        <v>50</v>
      </c>
      <c r="S27" s="21">
        <f>SUM(S26)</f>
        <v>0</v>
      </c>
      <c r="U27" s="56" t="s">
        <v>50</v>
      </c>
      <c r="V27" s="21">
        <f>SUM(V26)</f>
        <v>0</v>
      </c>
    </row>
    <row r="28" spans="2:22">
      <c r="B28" s="22">
        <v>3</v>
      </c>
      <c r="C28" s="71" t="s">
        <v>51</v>
      </c>
      <c r="D28" s="71"/>
      <c r="E28" s="71"/>
      <c r="F28" s="71"/>
      <c r="G28" s="72"/>
      <c r="I28" s="57">
        <v>3</v>
      </c>
      <c r="J28" s="24" t="s">
        <v>51</v>
      </c>
      <c r="L28" s="57">
        <v>3</v>
      </c>
      <c r="M28" s="24" t="s">
        <v>51</v>
      </c>
      <c r="O28" s="57">
        <v>3</v>
      </c>
      <c r="P28" s="24" t="s">
        <v>51</v>
      </c>
      <c r="R28" s="57">
        <v>3</v>
      </c>
      <c r="S28" s="24" t="s">
        <v>51</v>
      </c>
      <c r="U28" s="57">
        <v>3</v>
      </c>
      <c r="V28" s="24" t="s">
        <v>51</v>
      </c>
    </row>
    <row r="29" spans="2:22">
      <c r="B29" s="22">
        <v>3.1</v>
      </c>
      <c r="C29" s="71" t="s">
        <v>51</v>
      </c>
      <c r="D29" s="71"/>
      <c r="E29" s="71"/>
      <c r="F29" s="71"/>
      <c r="G29" s="72"/>
      <c r="I29" s="57">
        <v>3.1</v>
      </c>
      <c r="J29" s="24" t="s">
        <v>51</v>
      </c>
      <c r="L29" s="57">
        <v>3.1</v>
      </c>
      <c r="M29" s="24" t="s">
        <v>51</v>
      </c>
      <c r="O29" s="57">
        <v>3.1</v>
      </c>
      <c r="P29" s="24" t="s">
        <v>51</v>
      </c>
      <c r="R29" s="57">
        <v>3.1</v>
      </c>
      <c r="S29" s="24" t="s">
        <v>51</v>
      </c>
      <c r="U29" s="57">
        <v>3.1</v>
      </c>
      <c r="V29" s="24" t="s">
        <v>51</v>
      </c>
    </row>
    <row r="30" spans="2:22">
      <c r="B30" s="41" t="s">
        <v>52</v>
      </c>
      <c r="C30" s="42" t="s">
        <v>53</v>
      </c>
      <c r="D30" s="42" t="s">
        <v>25</v>
      </c>
      <c r="E30" s="43">
        <f t="shared" ref="E30:E31" si="10">+I30+L30+O30+R30+U30</f>
        <v>19</v>
      </c>
      <c r="F30" s="16"/>
      <c r="G30" s="17">
        <f>+F30*E30</f>
        <v>0</v>
      </c>
      <c r="H30" s="18">
        <f t="shared" ref="H30:H31" si="11">+I30+L30+O30+R30+U30</f>
        <v>19</v>
      </c>
      <c r="I30" s="54"/>
      <c r="J30" s="19">
        <f>+I30*F30</f>
        <v>0</v>
      </c>
      <c r="L30" s="54"/>
      <c r="M30" s="19">
        <f>+L30*F30</f>
        <v>0</v>
      </c>
      <c r="O30" s="55">
        <v>19</v>
      </c>
      <c r="P30" s="19">
        <f>+O30*F30</f>
        <v>0</v>
      </c>
      <c r="R30" s="54"/>
      <c r="S30" s="19">
        <f>+R30*F30</f>
        <v>0</v>
      </c>
      <c r="U30" s="54"/>
      <c r="V30" s="19">
        <f>+U30*F30</f>
        <v>0</v>
      </c>
    </row>
    <row r="31" spans="2:22">
      <c r="B31" s="41" t="s">
        <v>54</v>
      </c>
      <c r="C31" s="42" t="s">
        <v>55</v>
      </c>
      <c r="D31" s="42" t="s">
        <v>25</v>
      </c>
      <c r="E31" s="44">
        <f t="shared" si="10"/>
        <v>11.149997793642052</v>
      </c>
      <c r="F31" s="16"/>
      <c r="G31" s="17">
        <f>+F31*E31</f>
        <v>0</v>
      </c>
      <c r="H31" s="25">
        <f t="shared" si="11"/>
        <v>11.149997793642052</v>
      </c>
      <c r="I31" s="54"/>
      <c r="J31" s="19">
        <f>+I31*F31</f>
        <v>0</v>
      </c>
      <c r="L31" s="54"/>
      <c r="M31" s="19">
        <f>+L31*F31</f>
        <v>0</v>
      </c>
      <c r="O31" s="62">
        <v>11.149997793642052</v>
      </c>
      <c r="P31" s="19">
        <f>+O31*F31</f>
        <v>0</v>
      </c>
      <c r="R31" s="54"/>
      <c r="S31" s="19">
        <f>+R31*F31</f>
        <v>0</v>
      </c>
      <c r="U31" s="54"/>
      <c r="V31" s="19">
        <f>+U31*F31</f>
        <v>0</v>
      </c>
    </row>
    <row r="32" spans="2:22">
      <c r="B32" s="73" t="s">
        <v>56</v>
      </c>
      <c r="C32" s="74"/>
      <c r="D32" s="74"/>
      <c r="E32" s="74"/>
      <c r="F32" s="75"/>
      <c r="G32" s="26">
        <f>SUM(G30:G31)</f>
        <v>0</v>
      </c>
      <c r="I32" s="56" t="s">
        <v>56</v>
      </c>
      <c r="J32" s="21">
        <f>SUM(J30:J31)</f>
        <v>0</v>
      </c>
      <c r="L32" s="56" t="s">
        <v>56</v>
      </c>
      <c r="M32" s="21">
        <f>SUM(M30:M31)</f>
        <v>0</v>
      </c>
      <c r="O32" s="56" t="s">
        <v>56</v>
      </c>
      <c r="P32" s="21">
        <f>SUM(P30:P31)</f>
        <v>0</v>
      </c>
      <c r="R32" s="56" t="s">
        <v>56</v>
      </c>
      <c r="S32" s="21">
        <f>SUM(S30:S31)</f>
        <v>0</v>
      </c>
      <c r="U32" s="56" t="s">
        <v>56</v>
      </c>
      <c r="V32" s="21">
        <f>SUM(V30:V31)</f>
        <v>0</v>
      </c>
    </row>
    <row r="33" spans="2:22">
      <c r="B33" s="22">
        <v>4</v>
      </c>
      <c r="C33" s="71" t="s">
        <v>57</v>
      </c>
      <c r="D33" s="71"/>
      <c r="E33" s="71"/>
      <c r="F33" s="71"/>
      <c r="G33" s="72"/>
      <c r="I33" s="57">
        <v>4</v>
      </c>
      <c r="J33" s="24" t="s">
        <v>57</v>
      </c>
      <c r="L33" s="57">
        <v>4</v>
      </c>
      <c r="M33" s="24" t="s">
        <v>57</v>
      </c>
      <c r="O33" s="57">
        <v>4</v>
      </c>
      <c r="P33" s="24" t="s">
        <v>57</v>
      </c>
      <c r="R33" s="57">
        <v>4</v>
      </c>
      <c r="S33" s="24" t="s">
        <v>57</v>
      </c>
      <c r="U33" s="57">
        <v>4</v>
      </c>
      <c r="V33" s="24" t="s">
        <v>57</v>
      </c>
    </row>
    <row r="34" spans="2:22">
      <c r="B34" s="22">
        <v>4.0999999999999996</v>
      </c>
      <c r="C34" s="71" t="s">
        <v>57</v>
      </c>
      <c r="D34" s="71"/>
      <c r="E34" s="71"/>
      <c r="F34" s="71"/>
      <c r="G34" s="72"/>
      <c r="I34" s="57">
        <v>4.0999999999999996</v>
      </c>
      <c r="J34" s="24" t="s">
        <v>57</v>
      </c>
      <c r="L34" s="57">
        <v>4.0999999999999996</v>
      </c>
      <c r="M34" s="24" t="s">
        <v>57</v>
      </c>
      <c r="O34" s="57">
        <v>4.0999999999999996</v>
      </c>
      <c r="P34" s="24" t="s">
        <v>57</v>
      </c>
      <c r="R34" s="57">
        <v>4.0999999999999996</v>
      </c>
      <c r="S34" s="24" t="s">
        <v>57</v>
      </c>
      <c r="U34" s="57">
        <v>4.0999999999999996</v>
      </c>
      <c r="V34" s="24" t="s">
        <v>57</v>
      </c>
    </row>
    <row r="35" spans="2:22">
      <c r="B35" s="41" t="s">
        <v>58</v>
      </c>
      <c r="C35" s="42" t="s">
        <v>59</v>
      </c>
      <c r="D35" s="42" t="s">
        <v>43</v>
      </c>
      <c r="E35" s="43">
        <f>+I35+L35+O35+R35+U35</f>
        <v>24</v>
      </c>
      <c r="F35" s="16"/>
      <c r="G35" s="17">
        <f>+F35*E35</f>
        <v>0</v>
      </c>
      <c r="H35" s="18">
        <f t="shared" ref="H35:H38" si="12">+I35+L35+O35+R35+U35</f>
        <v>24</v>
      </c>
      <c r="I35" s="54"/>
      <c r="J35" s="19">
        <f>+I35*F35</f>
        <v>0</v>
      </c>
      <c r="L35" s="55">
        <v>8</v>
      </c>
      <c r="M35" s="19">
        <f>+L35*F35</f>
        <v>0</v>
      </c>
      <c r="O35" s="55">
        <v>6</v>
      </c>
      <c r="P35" s="19">
        <f>+O35*F35</f>
        <v>0</v>
      </c>
      <c r="R35" s="55">
        <v>10</v>
      </c>
      <c r="S35" s="19">
        <f>+R35*F35</f>
        <v>0</v>
      </c>
      <c r="U35" s="54"/>
      <c r="V35" s="19">
        <f>+U35*F35</f>
        <v>0</v>
      </c>
    </row>
    <row r="36" spans="2:22" ht="31.5">
      <c r="B36" s="41" t="s">
        <v>60</v>
      </c>
      <c r="C36" s="45" t="s">
        <v>61</v>
      </c>
      <c r="D36" s="42" t="s">
        <v>43</v>
      </c>
      <c r="E36" s="43">
        <f t="shared" ref="E36:E38" si="13">+I36+L36+O36+R36+U36</f>
        <v>10</v>
      </c>
      <c r="F36" s="16"/>
      <c r="G36" s="17">
        <f>+F36*E36</f>
        <v>0</v>
      </c>
      <c r="H36" s="18">
        <f t="shared" si="12"/>
        <v>10</v>
      </c>
      <c r="I36" s="54"/>
      <c r="J36" s="19">
        <f>+I36*F36</f>
        <v>0</v>
      </c>
      <c r="L36" s="54"/>
      <c r="M36" s="19">
        <f>+L36*F36</f>
        <v>0</v>
      </c>
      <c r="O36" s="55">
        <v>10</v>
      </c>
      <c r="P36" s="19">
        <f>+O36*F36</f>
        <v>0</v>
      </c>
      <c r="R36" s="54"/>
      <c r="S36" s="19">
        <f>+R36*F36</f>
        <v>0</v>
      </c>
      <c r="U36" s="54"/>
      <c r="V36" s="19">
        <f>+U36*F36</f>
        <v>0</v>
      </c>
    </row>
    <row r="37" spans="2:22" ht="39" customHeight="1">
      <c r="B37" s="41" t="s">
        <v>62</v>
      </c>
      <c r="C37" s="45" t="s">
        <v>63</v>
      </c>
      <c r="D37" s="42" t="s">
        <v>43</v>
      </c>
      <c r="E37" s="43">
        <f t="shared" si="13"/>
        <v>8</v>
      </c>
      <c r="F37" s="16"/>
      <c r="G37" s="17">
        <f>+F37*E37</f>
        <v>0</v>
      </c>
      <c r="H37" s="18">
        <f t="shared" si="12"/>
        <v>8</v>
      </c>
      <c r="I37" s="54"/>
      <c r="J37" s="19">
        <f>+I37*F37</f>
        <v>0</v>
      </c>
      <c r="L37" s="54"/>
      <c r="M37" s="19">
        <f>+L37*F37</f>
        <v>0</v>
      </c>
      <c r="O37" s="55">
        <v>8</v>
      </c>
      <c r="P37" s="19">
        <f>+O37*F37</f>
        <v>0</v>
      </c>
      <c r="R37" s="54"/>
      <c r="S37" s="19">
        <f>+R37*F37</f>
        <v>0</v>
      </c>
      <c r="U37" s="54"/>
      <c r="V37" s="19">
        <f>+U37*F37</f>
        <v>0</v>
      </c>
    </row>
    <row r="38" spans="2:22" ht="21">
      <c r="B38" s="41" t="s">
        <v>64</v>
      </c>
      <c r="C38" s="45" t="s">
        <v>65</v>
      </c>
      <c r="D38" s="42" t="s">
        <v>43</v>
      </c>
      <c r="E38" s="43">
        <f t="shared" si="13"/>
        <v>2</v>
      </c>
      <c r="F38" s="16"/>
      <c r="G38" s="17">
        <f>+F38*E38</f>
        <v>0</v>
      </c>
      <c r="H38" s="18">
        <f t="shared" si="12"/>
        <v>2</v>
      </c>
      <c r="I38" s="54"/>
      <c r="J38" s="19">
        <f>+I38*F38</f>
        <v>0</v>
      </c>
      <c r="L38" s="55">
        <v>2</v>
      </c>
      <c r="M38" s="19">
        <f>+L38*F38</f>
        <v>0</v>
      </c>
      <c r="O38" s="54"/>
      <c r="P38" s="19">
        <f>+O38*F38</f>
        <v>0</v>
      </c>
      <c r="R38" s="54"/>
      <c r="S38" s="19">
        <f>+R38*F38</f>
        <v>0</v>
      </c>
      <c r="U38" s="54"/>
      <c r="V38" s="19">
        <f>+U38*F38</f>
        <v>0</v>
      </c>
    </row>
    <row r="39" spans="2:22" ht="21">
      <c r="B39" s="73" t="s">
        <v>66</v>
      </c>
      <c r="C39" s="74"/>
      <c r="D39" s="74"/>
      <c r="E39" s="74"/>
      <c r="F39" s="75"/>
      <c r="G39" s="20">
        <f>SUM(G35:G38)</f>
        <v>0</v>
      </c>
      <c r="I39" s="56" t="s">
        <v>66</v>
      </c>
      <c r="J39" s="21">
        <f>SUM(J35:J38)</f>
        <v>0</v>
      </c>
      <c r="L39" s="56" t="s">
        <v>66</v>
      </c>
      <c r="M39" s="21">
        <f>SUM(M35:M38)</f>
        <v>0</v>
      </c>
      <c r="O39" s="56" t="s">
        <v>66</v>
      </c>
      <c r="P39" s="21">
        <f>SUM(P35:P38)</f>
        <v>0</v>
      </c>
      <c r="R39" s="56" t="s">
        <v>66</v>
      </c>
      <c r="S39" s="21">
        <f>SUM(S35:S38)</f>
        <v>0</v>
      </c>
      <c r="U39" s="56" t="s">
        <v>66</v>
      </c>
      <c r="V39" s="21">
        <f>SUM(V35:V38)</f>
        <v>0</v>
      </c>
    </row>
    <row r="40" spans="2:22" ht="21">
      <c r="B40" s="22">
        <v>5</v>
      </c>
      <c r="C40" s="71" t="s">
        <v>67</v>
      </c>
      <c r="D40" s="71"/>
      <c r="E40" s="71"/>
      <c r="F40" s="71"/>
      <c r="G40" s="72"/>
      <c r="I40" s="57">
        <v>5</v>
      </c>
      <c r="J40" s="27" t="s">
        <v>67</v>
      </c>
      <c r="L40" s="57">
        <v>5</v>
      </c>
      <c r="M40" s="27" t="s">
        <v>67</v>
      </c>
      <c r="O40" s="57">
        <v>5</v>
      </c>
      <c r="P40" s="27" t="s">
        <v>67</v>
      </c>
      <c r="R40" s="57">
        <v>5</v>
      </c>
      <c r="S40" s="27" t="s">
        <v>67</v>
      </c>
      <c r="U40" s="57">
        <v>5</v>
      </c>
      <c r="V40" s="27" t="s">
        <v>67</v>
      </c>
    </row>
    <row r="41" spans="2:22" ht="21">
      <c r="B41" s="22">
        <v>5.0999999999999996</v>
      </c>
      <c r="C41" s="71" t="s">
        <v>67</v>
      </c>
      <c r="D41" s="71"/>
      <c r="E41" s="71"/>
      <c r="F41" s="71"/>
      <c r="G41" s="72"/>
      <c r="I41" s="57">
        <v>5.0999999999999996</v>
      </c>
      <c r="J41" s="27" t="s">
        <v>67</v>
      </c>
      <c r="L41" s="57">
        <v>5.0999999999999996</v>
      </c>
      <c r="M41" s="27" t="s">
        <v>67</v>
      </c>
      <c r="O41" s="57">
        <v>5.0999999999999996</v>
      </c>
      <c r="P41" s="27" t="s">
        <v>67</v>
      </c>
      <c r="R41" s="57">
        <v>5.0999999999999996</v>
      </c>
      <c r="S41" s="27" t="s">
        <v>67</v>
      </c>
      <c r="U41" s="57">
        <v>5.0999999999999996</v>
      </c>
      <c r="V41" s="27" t="s">
        <v>67</v>
      </c>
    </row>
    <row r="42" spans="2:22">
      <c r="B42" s="41" t="s">
        <v>68</v>
      </c>
      <c r="C42" s="42" t="s">
        <v>69</v>
      </c>
      <c r="D42" s="42" t="s">
        <v>43</v>
      </c>
      <c r="E42" s="43">
        <f t="shared" ref="E42" si="14">+I42+L42+O42+R42+U42</f>
        <v>4</v>
      </c>
      <c r="F42" s="16"/>
      <c r="G42" s="17">
        <f>+F42*E42</f>
        <v>0</v>
      </c>
      <c r="H42" s="18">
        <f t="shared" ref="H42" si="15">+I42+L42+O42+R42+U42</f>
        <v>4</v>
      </c>
      <c r="I42" s="54"/>
      <c r="J42" s="19">
        <f>+I42*F42</f>
        <v>0</v>
      </c>
      <c r="L42" s="54"/>
      <c r="M42" s="19">
        <f>+L42*F42</f>
        <v>0</v>
      </c>
      <c r="O42" s="55">
        <v>4</v>
      </c>
      <c r="P42" s="19">
        <f>+O42*F42</f>
        <v>0</v>
      </c>
      <c r="R42" s="54"/>
      <c r="S42" s="19">
        <f>+R42*F42</f>
        <v>0</v>
      </c>
      <c r="U42" s="54"/>
      <c r="V42" s="19">
        <f>+U42*F42</f>
        <v>0</v>
      </c>
    </row>
    <row r="43" spans="2:22" ht="21">
      <c r="B43" s="73" t="s">
        <v>70</v>
      </c>
      <c r="C43" s="74"/>
      <c r="D43" s="74"/>
      <c r="E43" s="74"/>
      <c r="F43" s="75"/>
      <c r="G43" s="20">
        <f>SUM(G42)</f>
        <v>0</v>
      </c>
      <c r="I43" s="56" t="s">
        <v>70</v>
      </c>
      <c r="J43" s="21">
        <f>SUM(J42)</f>
        <v>0</v>
      </c>
      <c r="L43" s="56" t="s">
        <v>70</v>
      </c>
      <c r="M43" s="21">
        <f>SUM(M42)</f>
        <v>0</v>
      </c>
      <c r="O43" s="56" t="s">
        <v>70</v>
      </c>
      <c r="P43" s="21">
        <f>SUM(P42)</f>
        <v>0</v>
      </c>
      <c r="R43" s="56" t="s">
        <v>70</v>
      </c>
      <c r="S43" s="21">
        <f>SUM(S42)</f>
        <v>0</v>
      </c>
      <c r="U43" s="56" t="s">
        <v>70</v>
      </c>
      <c r="V43" s="21">
        <f>SUM(V42)</f>
        <v>0</v>
      </c>
    </row>
    <row r="44" spans="2:22">
      <c r="B44" s="22">
        <v>6</v>
      </c>
      <c r="C44" s="71" t="s">
        <v>71</v>
      </c>
      <c r="D44" s="71"/>
      <c r="E44" s="71"/>
      <c r="F44" s="71"/>
      <c r="G44" s="72"/>
      <c r="I44" s="58">
        <v>6</v>
      </c>
      <c r="J44" s="27" t="s">
        <v>71</v>
      </c>
      <c r="L44" s="58">
        <v>6</v>
      </c>
      <c r="M44" s="27" t="s">
        <v>71</v>
      </c>
      <c r="O44" s="58">
        <v>6</v>
      </c>
      <c r="P44" s="27" t="s">
        <v>71</v>
      </c>
      <c r="R44" s="58">
        <v>6</v>
      </c>
      <c r="S44" s="27" t="s">
        <v>71</v>
      </c>
      <c r="U44" s="58">
        <v>6</v>
      </c>
      <c r="V44" s="27" t="s">
        <v>71</v>
      </c>
    </row>
    <row r="45" spans="2:22">
      <c r="B45" s="22">
        <v>6.1</v>
      </c>
      <c r="C45" s="71" t="s">
        <v>71</v>
      </c>
      <c r="D45" s="71"/>
      <c r="E45" s="71"/>
      <c r="F45" s="71"/>
      <c r="G45" s="72"/>
      <c r="I45" s="58">
        <v>6.1</v>
      </c>
      <c r="J45" s="27" t="s">
        <v>71</v>
      </c>
      <c r="L45" s="58">
        <v>6.1</v>
      </c>
      <c r="M45" s="27" t="s">
        <v>71</v>
      </c>
      <c r="O45" s="58">
        <v>6.1</v>
      </c>
      <c r="P45" s="27" t="s">
        <v>71</v>
      </c>
      <c r="R45" s="58">
        <v>6.1</v>
      </c>
      <c r="S45" s="27" t="s">
        <v>71</v>
      </c>
      <c r="U45" s="58">
        <v>6.1</v>
      </c>
      <c r="V45" s="27" t="s">
        <v>71</v>
      </c>
    </row>
    <row r="46" spans="2:22" ht="21">
      <c r="B46" s="41" t="s">
        <v>72</v>
      </c>
      <c r="C46" s="45" t="s">
        <v>73</v>
      </c>
      <c r="D46" s="42" t="s">
        <v>25</v>
      </c>
      <c r="E46" s="46">
        <f t="shared" ref="E46" si="16">+I46+L46+O46+R46+U46</f>
        <v>199.00000656390151</v>
      </c>
      <c r="F46" s="16"/>
      <c r="G46" s="17">
        <f>+F46*E46</f>
        <v>0</v>
      </c>
      <c r="H46" s="18">
        <f t="shared" ref="H46" si="17">+I46+L46+O46+R46+U46</f>
        <v>199.00000656390151</v>
      </c>
      <c r="I46" s="54"/>
      <c r="J46" s="19">
        <f>+I46*F46</f>
        <v>0</v>
      </c>
      <c r="L46" s="55">
        <v>81</v>
      </c>
      <c r="M46" s="19">
        <f>+L46*F46</f>
        <v>0</v>
      </c>
      <c r="O46" s="55">
        <v>43</v>
      </c>
      <c r="P46" s="19">
        <f>+O46*F46</f>
        <v>0</v>
      </c>
      <c r="R46" s="69">
        <v>75.000006563901508</v>
      </c>
      <c r="S46" s="19">
        <f>+R46*F46</f>
        <v>0</v>
      </c>
      <c r="U46" s="54"/>
      <c r="V46" s="19">
        <f>+U46*F46</f>
        <v>0</v>
      </c>
    </row>
    <row r="47" spans="2:22">
      <c r="B47" s="73" t="s">
        <v>74</v>
      </c>
      <c r="C47" s="74"/>
      <c r="D47" s="74"/>
      <c r="E47" s="74"/>
      <c r="F47" s="75"/>
      <c r="G47" s="20">
        <f>SUM(G46)</f>
        <v>0</v>
      </c>
      <c r="I47" s="56" t="s">
        <v>74</v>
      </c>
      <c r="J47" s="21">
        <f>SUM(J46)</f>
        <v>0</v>
      </c>
      <c r="L47" s="56" t="s">
        <v>74</v>
      </c>
      <c r="M47" s="21">
        <f>SUM(M46)</f>
        <v>0</v>
      </c>
      <c r="O47" s="56" t="s">
        <v>74</v>
      </c>
      <c r="P47" s="21">
        <f>SUM(P46)</f>
        <v>0</v>
      </c>
      <c r="R47" s="56" t="s">
        <v>74</v>
      </c>
      <c r="S47" s="21">
        <f>SUM(S46)</f>
        <v>0</v>
      </c>
      <c r="U47" s="56" t="s">
        <v>74</v>
      </c>
      <c r="V47" s="21">
        <f>SUM(V46)</f>
        <v>0</v>
      </c>
    </row>
    <row r="48" spans="2:22" ht="21">
      <c r="B48" s="22">
        <v>7</v>
      </c>
      <c r="C48" s="71" t="s">
        <v>75</v>
      </c>
      <c r="D48" s="71"/>
      <c r="E48" s="71"/>
      <c r="F48" s="71"/>
      <c r="G48" s="72"/>
      <c r="I48" s="58">
        <v>7</v>
      </c>
      <c r="J48" s="27" t="s">
        <v>75</v>
      </c>
      <c r="L48" s="58">
        <v>7</v>
      </c>
      <c r="M48" s="27" t="s">
        <v>75</v>
      </c>
      <c r="O48" s="58">
        <v>7</v>
      </c>
      <c r="P48" s="27" t="s">
        <v>75</v>
      </c>
      <c r="R48" s="58">
        <v>7</v>
      </c>
      <c r="S48" s="27" t="s">
        <v>75</v>
      </c>
      <c r="U48" s="58">
        <v>7</v>
      </c>
      <c r="V48" s="27" t="s">
        <v>75</v>
      </c>
    </row>
    <row r="49" spans="2:22" ht="21">
      <c r="B49" s="22">
        <v>7.1</v>
      </c>
      <c r="C49" s="71" t="s">
        <v>75</v>
      </c>
      <c r="D49" s="71"/>
      <c r="E49" s="71"/>
      <c r="F49" s="71"/>
      <c r="G49" s="72"/>
      <c r="I49" s="58">
        <v>7.1</v>
      </c>
      <c r="J49" s="27" t="s">
        <v>75</v>
      </c>
      <c r="L49" s="58">
        <v>7.1</v>
      </c>
      <c r="M49" s="27" t="s">
        <v>75</v>
      </c>
      <c r="O49" s="58">
        <v>7.1</v>
      </c>
      <c r="P49" s="27" t="s">
        <v>75</v>
      </c>
      <c r="R49" s="58">
        <v>7.1</v>
      </c>
      <c r="S49" s="27" t="s">
        <v>75</v>
      </c>
      <c r="U49" s="58">
        <v>7.1</v>
      </c>
      <c r="V49" s="27" t="s">
        <v>75</v>
      </c>
    </row>
    <row r="50" spans="2:22">
      <c r="B50" s="41" t="s">
        <v>76</v>
      </c>
      <c r="C50" s="42" t="s">
        <v>77</v>
      </c>
      <c r="D50" s="42" t="s">
        <v>25</v>
      </c>
      <c r="E50" s="47">
        <f>+I50+L50+O50+R50+U50</f>
        <v>900</v>
      </c>
      <c r="F50" s="16"/>
      <c r="G50" s="17">
        <f t="shared" ref="G50:G55" si="18">+F50*E50</f>
        <v>0</v>
      </c>
      <c r="H50" s="28">
        <f t="shared" ref="H50:H55" si="19">+I50+L50+O50+R50+U50</f>
        <v>900</v>
      </c>
      <c r="I50" s="59">
        <v>732.05</v>
      </c>
      <c r="J50" s="19">
        <f t="shared" ref="J50:J55" si="20">+I50*F50</f>
        <v>0</v>
      </c>
      <c r="L50" s="54">
        <v>124.95</v>
      </c>
      <c r="M50" s="19">
        <f t="shared" ref="M50:M55" si="21">+L50*F50</f>
        <v>0</v>
      </c>
      <c r="O50" s="55">
        <v>43</v>
      </c>
      <c r="P50" s="19">
        <f t="shared" ref="P50:P55" si="22">+O50*F50</f>
        <v>0</v>
      </c>
      <c r="R50" s="54"/>
      <c r="S50" s="19">
        <f t="shared" ref="S50:S55" si="23">+R50*F50</f>
        <v>0</v>
      </c>
      <c r="U50" s="54"/>
      <c r="V50" s="19">
        <f t="shared" ref="V50:V55" si="24">+U50*F50</f>
        <v>0</v>
      </c>
    </row>
    <row r="51" spans="2:22">
      <c r="B51" s="41" t="s">
        <v>78</v>
      </c>
      <c r="C51" s="42" t="s">
        <v>79</v>
      </c>
      <c r="D51" s="42" t="s">
        <v>25</v>
      </c>
      <c r="E51" s="47">
        <f>+I51+L51+O51+R51+U51</f>
        <v>900</v>
      </c>
      <c r="F51" s="16"/>
      <c r="G51" s="17">
        <f t="shared" si="18"/>
        <v>0</v>
      </c>
      <c r="H51" s="29">
        <f t="shared" si="19"/>
        <v>900</v>
      </c>
      <c r="I51" s="60">
        <v>732.05</v>
      </c>
      <c r="J51" s="19">
        <f t="shared" si="20"/>
        <v>0</v>
      </c>
      <c r="L51" s="54">
        <v>124.95</v>
      </c>
      <c r="M51" s="19">
        <f t="shared" si="21"/>
        <v>0</v>
      </c>
      <c r="O51" s="55">
        <v>43</v>
      </c>
      <c r="P51" s="19">
        <f t="shared" si="22"/>
        <v>0</v>
      </c>
      <c r="R51" s="54"/>
      <c r="S51" s="19">
        <f t="shared" si="23"/>
        <v>0</v>
      </c>
      <c r="U51" s="54"/>
      <c r="V51" s="19">
        <f t="shared" si="24"/>
        <v>0</v>
      </c>
    </row>
    <row r="52" spans="2:22">
      <c r="B52" s="41" t="s">
        <v>80</v>
      </c>
      <c r="C52" s="42" t="s">
        <v>81</v>
      </c>
      <c r="D52" s="42" t="s">
        <v>25</v>
      </c>
      <c r="E52" s="48">
        <f t="shared" ref="E52" si="25">+I52+L52+O52+R52+U52</f>
        <v>1552.0000142496647</v>
      </c>
      <c r="F52" s="16"/>
      <c r="G52" s="17">
        <f t="shared" si="18"/>
        <v>0</v>
      </c>
      <c r="H52" s="28">
        <f>+I52+L52+O52+R52+U52</f>
        <v>1552.0000142496647</v>
      </c>
      <c r="I52" s="61">
        <v>1507.0000027546444</v>
      </c>
      <c r="J52" s="19">
        <f t="shared" si="20"/>
        <v>0</v>
      </c>
      <c r="L52" s="62">
        <v>45.000011495020409</v>
      </c>
      <c r="M52" s="19">
        <f t="shared" si="21"/>
        <v>0</v>
      </c>
      <c r="O52" s="54"/>
      <c r="P52" s="19">
        <f t="shared" si="22"/>
        <v>0</v>
      </c>
      <c r="R52" s="54"/>
      <c r="S52" s="19">
        <f t="shared" si="23"/>
        <v>0</v>
      </c>
      <c r="U52" s="54"/>
      <c r="V52" s="19">
        <f t="shared" si="24"/>
        <v>0</v>
      </c>
    </row>
    <row r="53" spans="2:22" ht="21">
      <c r="B53" s="41" t="s">
        <v>82</v>
      </c>
      <c r="C53" s="45" t="s">
        <v>83</v>
      </c>
      <c r="D53" s="42" t="s">
        <v>25</v>
      </c>
      <c r="E53" s="47">
        <f>+I53+L53+O53+R53+U53</f>
        <v>131</v>
      </c>
      <c r="F53" s="16"/>
      <c r="G53" s="17">
        <f t="shared" si="18"/>
        <v>0</v>
      </c>
      <c r="H53" s="18">
        <f t="shared" si="19"/>
        <v>131</v>
      </c>
      <c r="I53" s="53">
        <v>122</v>
      </c>
      <c r="J53" s="19">
        <f t="shared" si="20"/>
        <v>0</v>
      </c>
      <c r="L53" s="55">
        <v>9</v>
      </c>
      <c r="M53" s="19">
        <f t="shared" si="21"/>
        <v>0</v>
      </c>
      <c r="O53" s="54"/>
      <c r="P53" s="19">
        <f t="shared" si="22"/>
        <v>0</v>
      </c>
      <c r="R53" s="54"/>
      <c r="S53" s="19">
        <f t="shared" si="23"/>
        <v>0</v>
      </c>
      <c r="U53" s="54"/>
      <c r="V53" s="19">
        <f t="shared" si="24"/>
        <v>0</v>
      </c>
    </row>
    <row r="54" spans="2:22" ht="31.5">
      <c r="B54" s="41" t="s">
        <v>84</v>
      </c>
      <c r="C54" s="45" t="s">
        <v>85</v>
      </c>
      <c r="D54" s="42" t="s">
        <v>25</v>
      </c>
      <c r="E54" s="47">
        <f>+I54+L54+O54+R54+U54</f>
        <v>623</v>
      </c>
      <c r="F54" s="16"/>
      <c r="G54" s="17">
        <f t="shared" si="18"/>
        <v>0</v>
      </c>
      <c r="H54" s="18">
        <f t="shared" si="19"/>
        <v>623</v>
      </c>
      <c r="I54" s="55">
        <v>580</v>
      </c>
      <c r="J54" s="19">
        <f t="shared" si="20"/>
        <v>0</v>
      </c>
      <c r="L54" s="55">
        <v>43</v>
      </c>
      <c r="M54" s="19">
        <f t="shared" si="21"/>
        <v>0</v>
      </c>
      <c r="O54" s="54"/>
      <c r="P54" s="19">
        <f t="shared" si="22"/>
        <v>0</v>
      </c>
      <c r="R54" s="54"/>
      <c r="S54" s="19">
        <f t="shared" si="23"/>
        <v>0</v>
      </c>
      <c r="U54" s="54"/>
      <c r="V54" s="19">
        <f t="shared" si="24"/>
        <v>0</v>
      </c>
    </row>
    <row r="55" spans="2:22">
      <c r="B55" s="41" t="s">
        <v>86</v>
      </c>
      <c r="C55" s="42" t="s">
        <v>87</v>
      </c>
      <c r="D55" s="42" t="s">
        <v>38</v>
      </c>
      <c r="E55" s="47">
        <f>+I55+L55+O55+R55+U55</f>
        <v>1205</v>
      </c>
      <c r="F55" s="16"/>
      <c r="G55" s="17">
        <f t="shared" si="18"/>
        <v>0</v>
      </c>
      <c r="H55" s="18">
        <f t="shared" si="19"/>
        <v>1205</v>
      </c>
      <c r="I55" s="55">
        <v>1126</v>
      </c>
      <c r="J55" s="19">
        <f t="shared" si="20"/>
        <v>0</v>
      </c>
      <c r="L55" s="55">
        <v>79</v>
      </c>
      <c r="M55" s="19">
        <f t="shared" si="21"/>
        <v>0</v>
      </c>
      <c r="O55" s="54"/>
      <c r="P55" s="19">
        <f t="shared" si="22"/>
        <v>0</v>
      </c>
      <c r="R55" s="54"/>
      <c r="S55" s="19">
        <f t="shared" si="23"/>
        <v>0</v>
      </c>
      <c r="U55" s="54"/>
      <c r="V55" s="19">
        <f t="shared" si="24"/>
        <v>0</v>
      </c>
    </row>
    <row r="56" spans="2:22" ht="21">
      <c r="B56" s="73" t="s">
        <v>88</v>
      </c>
      <c r="C56" s="74"/>
      <c r="D56" s="74"/>
      <c r="E56" s="74"/>
      <c r="F56" s="75"/>
      <c r="G56" s="20">
        <f>SUM(G50:G55)</f>
        <v>0</v>
      </c>
      <c r="I56" s="56" t="s">
        <v>88</v>
      </c>
      <c r="J56" s="21">
        <f>SUM(J50:J55)</f>
        <v>0</v>
      </c>
      <c r="L56" s="56" t="s">
        <v>88</v>
      </c>
      <c r="M56" s="21">
        <f>SUM(M50:M55)</f>
        <v>0</v>
      </c>
      <c r="O56" s="56" t="s">
        <v>88</v>
      </c>
      <c r="P56" s="21">
        <f>SUM(P50:P55)</f>
        <v>0</v>
      </c>
      <c r="R56" s="56" t="s">
        <v>88</v>
      </c>
      <c r="S56" s="21">
        <f>SUM(S50:S55)</f>
        <v>0</v>
      </c>
      <c r="U56" s="56" t="s">
        <v>88</v>
      </c>
      <c r="V56" s="21">
        <f>SUM(V50:V55)</f>
        <v>0</v>
      </c>
    </row>
    <row r="57" spans="2:22">
      <c r="B57" s="14">
        <v>8</v>
      </c>
      <c r="C57" s="77" t="s">
        <v>89</v>
      </c>
      <c r="D57" s="77"/>
      <c r="E57" s="77"/>
      <c r="F57" s="77"/>
      <c r="G57" s="78"/>
      <c r="I57" s="52">
        <v>8</v>
      </c>
      <c r="J57" s="15" t="s">
        <v>89</v>
      </c>
      <c r="L57" s="52">
        <v>8</v>
      </c>
      <c r="M57" s="15" t="s">
        <v>89</v>
      </c>
      <c r="O57" s="52">
        <v>8</v>
      </c>
      <c r="P57" s="15" t="s">
        <v>89</v>
      </c>
      <c r="R57" s="52">
        <v>8</v>
      </c>
      <c r="S57" s="15" t="s">
        <v>89</v>
      </c>
      <c r="U57" s="52">
        <v>8</v>
      </c>
      <c r="V57" s="15" t="s">
        <v>89</v>
      </c>
    </row>
    <row r="58" spans="2:22">
      <c r="B58" s="14">
        <v>8.1</v>
      </c>
      <c r="C58" s="77" t="s">
        <v>89</v>
      </c>
      <c r="D58" s="77"/>
      <c r="E58" s="77"/>
      <c r="F58" s="77"/>
      <c r="G58" s="78"/>
      <c r="I58" s="52">
        <v>8.1</v>
      </c>
      <c r="J58" s="15" t="s">
        <v>89</v>
      </c>
      <c r="L58" s="52">
        <v>8.1</v>
      </c>
      <c r="M58" s="15" t="s">
        <v>89</v>
      </c>
      <c r="O58" s="52">
        <v>8.1</v>
      </c>
      <c r="P58" s="15" t="s">
        <v>89</v>
      </c>
      <c r="R58" s="52">
        <v>8.1</v>
      </c>
      <c r="S58" s="15" t="s">
        <v>89</v>
      </c>
      <c r="U58" s="52">
        <v>8.1</v>
      </c>
      <c r="V58" s="15" t="s">
        <v>89</v>
      </c>
    </row>
    <row r="59" spans="2:22">
      <c r="B59" s="41" t="s">
        <v>90</v>
      </c>
      <c r="C59" s="42" t="s">
        <v>91</v>
      </c>
      <c r="D59" s="42" t="s">
        <v>25</v>
      </c>
      <c r="E59" s="47">
        <f>+I59+L59+O59+R59+U59</f>
        <v>3199</v>
      </c>
      <c r="F59" s="16"/>
      <c r="G59" s="17">
        <f>+F59*E59</f>
        <v>0</v>
      </c>
      <c r="H59" s="18">
        <f t="shared" ref="H59:H62" si="26">+I59+L59+O59+R59+U59</f>
        <v>3199</v>
      </c>
      <c r="I59" s="55">
        <v>3000</v>
      </c>
      <c r="J59" s="19">
        <f>+I59*F59</f>
        <v>0</v>
      </c>
      <c r="L59" s="55">
        <v>199</v>
      </c>
      <c r="M59" s="19">
        <f>+L59*F59</f>
        <v>0</v>
      </c>
      <c r="O59" s="54"/>
      <c r="P59" s="19">
        <f>+O59*F59</f>
        <v>0</v>
      </c>
      <c r="R59" s="54"/>
      <c r="S59" s="19">
        <f>+R59*F59</f>
        <v>0</v>
      </c>
      <c r="U59" s="54"/>
      <c r="V59" s="19">
        <f>+U59*F59</f>
        <v>0</v>
      </c>
    </row>
    <row r="60" spans="2:22">
      <c r="B60" s="41" t="s">
        <v>92</v>
      </c>
      <c r="C60" s="42" t="s">
        <v>93</v>
      </c>
      <c r="D60" s="42" t="s">
        <v>25</v>
      </c>
      <c r="E60" s="47">
        <f>+I60+L60+O60+R60+U60</f>
        <v>21</v>
      </c>
      <c r="F60" s="16"/>
      <c r="G60" s="17">
        <f>+F60*E60</f>
        <v>0</v>
      </c>
      <c r="H60" s="18">
        <f t="shared" si="26"/>
        <v>21</v>
      </c>
      <c r="I60" s="54"/>
      <c r="J60" s="19">
        <f>+I60*F60</f>
        <v>0</v>
      </c>
      <c r="L60" s="54"/>
      <c r="M60" s="19">
        <f>+L60*F60</f>
        <v>0</v>
      </c>
      <c r="O60" s="54"/>
      <c r="P60" s="19">
        <f>+O60*F60</f>
        <v>0</v>
      </c>
      <c r="R60" s="54"/>
      <c r="S60" s="19">
        <f>+R60*F60</f>
        <v>0</v>
      </c>
      <c r="U60" s="55">
        <v>21</v>
      </c>
      <c r="V60" s="19">
        <f>+U60*F60</f>
        <v>0</v>
      </c>
    </row>
    <row r="61" spans="2:22">
      <c r="B61" s="41" t="s">
        <v>94</v>
      </c>
      <c r="C61" s="42" t="s">
        <v>95</v>
      </c>
      <c r="D61" s="42" t="s">
        <v>38</v>
      </c>
      <c r="E61" s="44">
        <f t="shared" ref="E61" si="27">+I61+L61+O61+R61+U61</f>
        <v>96.764118648626322</v>
      </c>
      <c r="F61" s="16"/>
      <c r="G61" s="17">
        <f>+F61*E61</f>
        <v>0</v>
      </c>
      <c r="H61" s="25">
        <f t="shared" si="26"/>
        <v>96.764118648626322</v>
      </c>
      <c r="I61" s="54"/>
      <c r="J61" s="19">
        <f>+I61*F61</f>
        <v>0</v>
      </c>
      <c r="L61" s="54"/>
      <c r="M61" s="19">
        <f>+L61*F61</f>
        <v>0</v>
      </c>
      <c r="O61" s="54"/>
      <c r="P61" s="19">
        <f>+O61*F61</f>
        <v>0</v>
      </c>
      <c r="R61" s="54"/>
      <c r="S61" s="19">
        <f>+R61*F61</f>
        <v>0</v>
      </c>
      <c r="U61" s="70">
        <v>96.764118648626322</v>
      </c>
      <c r="V61" s="19">
        <f>+U61*F61</f>
        <v>0</v>
      </c>
    </row>
    <row r="62" spans="2:22" ht="21">
      <c r="B62" s="41" t="s">
        <v>96</v>
      </c>
      <c r="C62" s="45" t="s">
        <v>97</v>
      </c>
      <c r="D62" s="42" t="s">
        <v>43</v>
      </c>
      <c r="E62" s="47">
        <f>+I62+L62+O62+R62+U62</f>
        <v>6</v>
      </c>
      <c r="F62" s="16"/>
      <c r="G62" s="17">
        <f>+F62*E62</f>
        <v>0</v>
      </c>
      <c r="H62" s="18">
        <f t="shared" si="26"/>
        <v>6</v>
      </c>
      <c r="I62" s="54"/>
      <c r="J62" s="19">
        <f>+I62*F62</f>
        <v>0</v>
      </c>
      <c r="L62" s="54"/>
      <c r="M62" s="19">
        <f>+L62*F62</f>
        <v>0</v>
      </c>
      <c r="O62" s="54"/>
      <c r="P62" s="19">
        <f>+O62*F62</f>
        <v>0</v>
      </c>
      <c r="R62" s="54"/>
      <c r="S62" s="19">
        <f>+R62*F62</f>
        <v>0</v>
      </c>
      <c r="U62" s="55">
        <v>6</v>
      </c>
      <c r="V62" s="19">
        <f>+U62*F62</f>
        <v>0</v>
      </c>
    </row>
    <row r="63" spans="2:22">
      <c r="B63" s="73" t="s">
        <v>98</v>
      </c>
      <c r="C63" s="74"/>
      <c r="D63" s="74"/>
      <c r="E63" s="74"/>
      <c r="F63" s="75"/>
      <c r="G63" s="20">
        <f>SUM(G59:G62)</f>
        <v>0</v>
      </c>
      <c r="I63" s="56" t="s">
        <v>98</v>
      </c>
      <c r="J63" s="21">
        <f>SUM(J59:J62)</f>
        <v>0</v>
      </c>
      <c r="L63" s="56" t="s">
        <v>98</v>
      </c>
      <c r="M63" s="21">
        <f>SUM(M59:M62)</f>
        <v>0</v>
      </c>
      <c r="O63" s="56" t="s">
        <v>98</v>
      </c>
      <c r="P63" s="21">
        <f>SUM(P59:P62)</f>
        <v>0</v>
      </c>
      <c r="R63" s="56" t="s">
        <v>98</v>
      </c>
      <c r="S63" s="21">
        <f>SUM(S59:S62)</f>
        <v>0</v>
      </c>
      <c r="U63" s="56" t="s">
        <v>98</v>
      </c>
      <c r="V63" s="21">
        <f>SUM(V59:V62)</f>
        <v>0</v>
      </c>
    </row>
    <row r="64" spans="2:22">
      <c r="B64" s="22">
        <v>9</v>
      </c>
      <c r="C64" s="71" t="s">
        <v>99</v>
      </c>
      <c r="D64" s="71"/>
      <c r="E64" s="71"/>
      <c r="F64" s="71"/>
      <c r="G64" s="72"/>
      <c r="I64" s="58">
        <v>9</v>
      </c>
      <c r="J64" s="27" t="s">
        <v>99</v>
      </c>
      <c r="L64" s="58">
        <v>9</v>
      </c>
      <c r="M64" s="27" t="s">
        <v>99</v>
      </c>
      <c r="O64" s="58">
        <v>9</v>
      </c>
      <c r="P64" s="27" t="s">
        <v>99</v>
      </c>
      <c r="R64" s="58">
        <v>9</v>
      </c>
      <c r="S64" s="27" t="s">
        <v>99</v>
      </c>
      <c r="U64" s="58">
        <v>9</v>
      </c>
      <c r="V64" s="27" t="s">
        <v>99</v>
      </c>
    </row>
    <row r="65" spans="2:22">
      <c r="B65" s="22">
        <v>9.1</v>
      </c>
      <c r="C65" s="71" t="s">
        <v>99</v>
      </c>
      <c r="D65" s="71"/>
      <c r="E65" s="71"/>
      <c r="F65" s="71"/>
      <c r="G65" s="72"/>
      <c r="I65" s="58">
        <v>9.1</v>
      </c>
      <c r="J65" s="27" t="s">
        <v>99</v>
      </c>
      <c r="L65" s="58">
        <v>9.1</v>
      </c>
      <c r="M65" s="27" t="s">
        <v>99</v>
      </c>
      <c r="O65" s="58">
        <v>9.1</v>
      </c>
      <c r="P65" s="27" t="s">
        <v>99</v>
      </c>
      <c r="R65" s="58">
        <v>9.1</v>
      </c>
      <c r="S65" s="27" t="s">
        <v>99</v>
      </c>
      <c r="U65" s="58">
        <v>9.1</v>
      </c>
      <c r="V65" s="27" t="s">
        <v>99</v>
      </c>
    </row>
    <row r="66" spans="2:22" ht="52.5">
      <c r="B66" s="41" t="s">
        <v>100</v>
      </c>
      <c r="C66" s="45" t="s">
        <v>101</v>
      </c>
      <c r="D66" s="42" t="s">
        <v>43</v>
      </c>
      <c r="E66" s="47">
        <f>+I66+L66+O66+R66+U66</f>
        <v>6</v>
      </c>
      <c r="F66" s="16"/>
      <c r="G66" s="17">
        <f>+F66*E66</f>
        <v>0</v>
      </c>
      <c r="H66" s="18">
        <f t="shared" ref="H66:H69" si="28">+I66+L66+O66+R66+U66</f>
        <v>6</v>
      </c>
      <c r="I66" s="54"/>
      <c r="J66" s="19">
        <f>+I66*F66</f>
        <v>0</v>
      </c>
      <c r="L66" s="54">
        <v>6</v>
      </c>
      <c r="M66" s="19">
        <f>+L66*F66</f>
        <v>0</v>
      </c>
      <c r="O66" s="54"/>
      <c r="P66" s="19">
        <f>+O66*F66</f>
        <v>0</v>
      </c>
      <c r="R66" s="54"/>
      <c r="S66" s="19">
        <f>+R66*F66</f>
        <v>0</v>
      </c>
      <c r="U66" s="54"/>
      <c r="V66" s="19">
        <f>+U66*F66</f>
        <v>0</v>
      </c>
    </row>
    <row r="67" spans="2:22" ht="42">
      <c r="B67" s="41" t="s">
        <v>102</v>
      </c>
      <c r="C67" s="45" t="s">
        <v>103</v>
      </c>
      <c r="D67" s="42" t="s">
        <v>25</v>
      </c>
      <c r="E67" s="47">
        <f>+I67+L67+O67+R67+U67</f>
        <v>50</v>
      </c>
      <c r="F67" s="16"/>
      <c r="G67" s="17">
        <f>+F67*E67</f>
        <v>0</v>
      </c>
      <c r="H67" s="18">
        <f t="shared" si="28"/>
        <v>50</v>
      </c>
      <c r="I67" s="54">
        <v>50</v>
      </c>
      <c r="J67" s="19">
        <f>+I67*F67</f>
        <v>0</v>
      </c>
      <c r="L67" s="54"/>
      <c r="M67" s="19">
        <f>+L67*F67</f>
        <v>0</v>
      </c>
      <c r="O67" s="54"/>
      <c r="P67" s="19">
        <f>+O67*F67</f>
        <v>0</v>
      </c>
      <c r="R67" s="54"/>
      <c r="S67" s="19">
        <f>+R67*F67</f>
        <v>0</v>
      </c>
      <c r="U67" s="54"/>
      <c r="V67" s="19">
        <f>+U67*F67</f>
        <v>0</v>
      </c>
    </row>
    <row r="68" spans="2:22" ht="31.5">
      <c r="B68" s="41" t="s">
        <v>104</v>
      </c>
      <c r="C68" s="45" t="s">
        <v>105</v>
      </c>
      <c r="D68" s="42" t="s">
        <v>25</v>
      </c>
      <c r="E68" s="47">
        <f>+I68+L68+O68+R68+U68</f>
        <v>26</v>
      </c>
      <c r="F68" s="16"/>
      <c r="G68" s="17">
        <f>+F68*E68</f>
        <v>0</v>
      </c>
      <c r="H68" s="18">
        <f t="shared" si="28"/>
        <v>26</v>
      </c>
      <c r="I68" s="54">
        <v>26</v>
      </c>
      <c r="J68" s="19">
        <f>+I68*F68</f>
        <v>0</v>
      </c>
      <c r="L68" s="54"/>
      <c r="M68" s="19">
        <f>+L68*F68</f>
        <v>0</v>
      </c>
      <c r="O68" s="54"/>
      <c r="P68" s="19">
        <f>+O68*F68</f>
        <v>0</v>
      </c>
      <c r="R68" s="54"/>
      <c r="S68" s="19">
        <f>+R68*F68</f>
        <v>0</v>
      </c>
      <c r="U68" s="54"/>
      <c r="V68" s="19">
        <f>+U68*F68</f>
        <v>0</v>
      </c>
    </row>
    <row r="69" spans="2:22" ht="31.5">
      <c r="B69" s="41" t="s">
        <v>106</v>
      </c>
      <c r="C69" s="45" t="s">
        <v>107</v>
      </c>
      <c r="D69" s="42" t="s">
        <v>25</v>
      </c>
      <c r="E69" s="47">
        <f>+I69+L69+O69+R69+U69</f>
        <v>90</v>
      </c>
      <c r="F69" s="16"/>
      <c r="G69" s="17">
        <f>+F69*E69</f>
        <v>0</v>
      </c>
      <c r="H69" s="18">
        <f t="shared" si="28"/>
        <v>90</v>
      </c>
      <c r="I69" s="54">
        <v>90</v>
      </c>
      <c r="J69" s="19">
        <f>+I69*F69</f>
        <v>0</v>
      </c>
      <c r="L69" s="54"/>
      <c r="M69" s="19">
        <f>+L69*F69</f>
        <v>0</v>
      </c>
      <c r="O69" s="54"/>
      <c r="P69" s="19">
        <f>+O69*F69</f>
        <v>0</v>
      </c>
      <c r="R69" s="54"/>
      <c r="S69" s="19">
        <f>+R69*F69</f>
        <v>0</v>
      </c>
      <c r="U69" s="54"/>
      <c r="V69" s="19">
        <f>+U69*F69</f>
        <v>0</v>
      </c>
    </row>
    <row r="70" spans="2:22" ht="21">
      <c r="B70" s="73" t="s">
        <v>108</v>
      </c>
      <c r="C70" s="74"/>
      <c r="D70" s="74"/>
      <c r="E70" s="74"/>
      <c r="F70" s="75"/>
      <c r="G70" s="20">
        <f>SUM(G66:G69)</f>
        <v>0</v>
      </c>
      <c r="I70" s="56" t="s">
        <v>108</v>
      </c>
      <c r="J70" s="21">
        <f>SUM(J66:J69)</f>
        <v>0</v>
      </c>
      <c r="L70" s="56" t="s">
        <v>108</v>
      </c>
      <c r="M70" s="21">
        <f>SUM(M66:M69)</f>
        <v>0</v>
      </c>
      <c r="O70" s="56" t="s">
        <v>108</v>
      </c>
      <c r="P70" s="21">
        <f>SUM(P66:P69)</f>
        <v>0</v>
      </c>
      <c r="R70" s="56" t="s">
        <v>108</v>
      </c>
      <c r="S70" s="21">
        <f>SUM(S66:S69)</f>
        <v>0</v>
      </c>
      <c r="U70" s="56" t="s">
        <v>108</v>
      </c>
      <c r="V70" s="21">
        <f>SUM(V66:V69)</f>
        <v>0</v>
      </c>
    </row>
    <row r="71" spans="2:22" ht="21">
      <c r="B71" s="22">
        <v>10</v>
      </c>
      <c r="C71" s="71" t="s">
        <v>109</v>
      </c>
      <c r="D71" s="71"/>
      <c r="E71" s="71"/>
      <c r="F71" s="71"/>
      <c r="G71" s="72"/>
      <c r="I71" s="58">
        <v>10</v>
      </c>
      <c r="J71" s="27" t="s">
        <v>109</v>
      </c>
      <c r="L71" s="58">
        <v>10</v>
      </c>
      <c r="M71" s="27" t="s">
        <v>109</v>
      </c>
      <c r="O71" s="58">
        <v>10</v>
      </c>
      <c r="P71" s="27" t="s">
        <v>109</v>
      </c>
      <c r="R71" s="58">
        <v>10</v>
      </c>
      <c r="S71" s="27" t="s">
        <v>109</v>
      </c>
      <c r="U71" s="58">
        <v>10</v>
      </c>
      <c r="V71" s="27" t="s">
        <v>109</v>
      </c>
    </row>
    <row r="72" spans="2:22" ht="21">
      <c r="B72" s="22">
        <v>10.1</v>
      </c>
      <c r="C72" s="71" t="s">
        <v>109</v>
      </c>
      <c r="D72" s="71"/>
      <c r="E72" s="71"/>
      <c r="F72" s="71"/>
      <c r="G72" s="72"/>
      <c r="I72" s="58">
        <v>10.1</v>
      </c>
      <c r="J72" s="27" t="s">
        <v>109</v>
      </c>
      <c r="L72" s="58">
        <v>10.1</v>
      </c>
      <c r="M72" s="27" t="s">
        <v>109</v>
      </c>
      <c r="O72" s="58">
        <v>10.1</v>
      </c>
      <c r="P72" s="27" t="s">
        <v>109</v>
      </c>
      <c r="R72" s="58">
        <v>10.1</v>
      </c>
      <c r="S72" s="27" t="s">
        <v>109</v>
      </c>
      <c r="U72" s="58">
        <v>10.1</v>
      </c>
      <c r="V72" s="27" t="s">
        <v>109</v>
      </c>
    </row>
    <row r="73" spans="2:22">
      <c r="B73" s="41" t="s">
        <v>110</v>
      </c>
      <c r="C73" s="42" t="s">
        <v>111</v>
      </c>
      <c r="D73" s="42" t="s">
        <v>43</v>
      </c>
      <c r="E73" s="47">
        <f>+I73+L73+O73+R73+U73</f>
        <v>34</v>
      </c>
      <c r="F73" s="16"/>
      <c r="G73" s="17">
        <f>+F73*E73</f>
        <v>0</v>
      </c>
      <c r="H73" s="18">
        <f t="shared" ref="H73:H75" si="29">+I73+L73+O73+R73+U73</f>
        <v>34</v>
      </c>
      <c r="I73" s="54">
        <v>34</v>
      </c>
      <c r="J73" s="19">
        <f>+I73*F73</f>
        <v>0</v>
      </c>
      <c r="L73" s="54"/>
      <c r="M73" s="19">
        <f>+L73*F73</f>
        <v>0</v>
      </c>
      <c r="O73" s="54"/>
      <c r="P73" s="19">
        <f>+O73*F73</f>
        <v>0</v>
      </c>
      <c r="R73" s="54"/>
      <c r="S73" s="19">
        <f>+R73*F73</f>
        <v>0</v>
      </c>
      <c r="U73" s="54"/>
      <c r="V73" s="19">
        <f>+U73*F73</f>
        <v>0</v>
      </c>
    </row>
    <row r="74" spans="2:22" ht="31.5">
      <c r="B74" s="41" t="s">
        <v>112</v>
      </c>
      <c r="C74" s="45" t="s">
        <v>113</v>
      </c>
      <c r="D74" s="42" t="s">
        <v>25</v>
      </c>
      <c r="E74" s="47">
        <f>+I74+L74+O74+R74+U74</f>
        <v>34</v>
      </c>
      <c r="F74" s="16"/>
      <c r="G74" s="17">
        <f>+F74*E74</f>
        <v>0</v>
      </c>
      <c r="H74" s="18">
        <f t="shared" si="29"/>
        <v>34</v>
      </c>
      <c r="I74" s="54">
        <v>34</v>
      </c>
      <c r="J74" s="19">
        <f>+I74*F74</f>
        <v>0</v>
      </c>
      <c r="L74" s="54"/>
      <c r="M74" s="19">
        <f>+L74*F74</f>
        <v>0</v>
      </c>
      <c r="O74" s="54"/>
      <c r="P74" s="19">
        <f>+O74*F74</f>
        <v>0</v>
      </c>
      <c r="R74" s="54"/>
      <c r="S74" s="19">
        <f>+R74*F74</f>
        <v>0</v>
      </c>
      <c r="U74" s="54"/>
      <c r="V74" s="19">
        <f>+U74*F74</f>
        <v>0</v>
      </c>
    </row>
    <row r="75" spans="2:22">
      <c r="B75" s="41" t="s">
        <v>114</v>
      </c>
      <c r="C75" s="42" t="s">
        <v>115</v>
      </c>
      <c r="D75" s="42" t="s">
        <v>43</v>
      </c>
      <c r="E75" s="47">
        <f>+I75+L75+O75+R75+U75</f>
        <v>34</v>
      </c>
      <c r="F75" s="16"/>
      <c r="G75" s="17">
        <f>+F75*E75</f>
        <v>0</v>
      </c>
      <c r="H75" s="18">
        <f t="shared" si="29"/>
        <v>34</v>
      </c>
      <c r="I75" s="54">
        <v>34</v>
      </c>
      <c r="J75" s="19">
        <f>+I75*F75</f>
        <v>0</v>
      </c>
      <c r="L75" s="54"/>
      <c r="M75" s="19">
        <f>+L75*F75</f>
        <v>0</v>
      </c>
      <c r="O75" s="54"/>
      <c r="P75" s="19">
        <f>+O75*F75</f>
        <v>0</v>
      </c>
      <c r="R75" s="54"/>
      <c r="S75" s="19">
        <f>+R75*F75</f>
        <v>0</v>
      </c>
      <c r="U75" s="54"/>
      <c r="V75" s="19">
        <f>+U75*F75</f>
        <v>0</v>
      </c>
    </row>
    <row r="76" spans="2:22" ht="21">
      <c r="B76" s="73" t="s">
        <v>116</v>
      </c>
      <c r="C76" s="74"/>
      <c r="D76" s="74"/>
      <c r="E76" s="74"/>
      <c r="F76" s="75"/>
      <c r="G76" s="20">
        <f>SUM(G73:G75)</f>
        <v>0</v>
      </c>
      <c r="I76" s="56" t="s">
        <v>116</v>
      </c>
      <c r="J76" s="21">
        <f>SUM(J73:J75)</f>
        <v>0</v>
      </c>
      <c r="L76" s="56" t="s">
        <v>116</v>
      </c>
      <c r="M76" s="21">
        <f>SUM(M73:M75)</f>
        <v>0</v>
      </c>
      <c r="O76" s="56" t="s">
        <v>116</v>
      </c>
      <c r="P76" s="21">
        <f>SUM(P73:P75)</f>
        <v>0</v>
      </c>
      <c r="R76" s="56" t="s">
        <v>116</v>
      </c>
      <c r="S76" s="21">
        <f>SUM(S73:S75)</f>
        <v>0</v>
      </c>
      <c r="U76" s="56" t="s">
        <v>116</v>
      </c>
      <c r="V76" s="21">
        <f>SUM(V73:V75)</f>
        <v>0</v>
      </c>
    </row>
    <row r="77" spans="2:22" ht="21">
      <c r="B77" s="22">
        <v>11</v>
      </c>
      <c r="C77" s="71" t="s">
        <v>117</v>
      </c>
      <c r="D77" s="71"/>
      <c r="E77" s="71"/>
      <c r="F77" s="71"/>
      <c r="G77" s="72"/>
      <c r="I77" s="58">
        <v>11</v>
      </c>
      <c r="J77" s="27" t="s">
        <v>117</v>
      </c>
      <c r="L77" s="58">
        <v>11</v>
      </c>
      <c r="M77" s="27" t="s">
        <v>117</v>
      </c>
      <c r="O77" s="58">
        <v>11</v>
      </c>
      <c r="P77" s="27" t="s">
        <v>117</v>
      </c>
      <c r="R77" s="58">
        <v>11</v>
      </c>
      <c r="S77" s="27" t="s">
        <v>117</v>
      </c>
      <c r="U77" s="58">
        <v>11</v>
      </c>
      <c r="V77" s="27" t="s">
        <v>117</v>
      </c>
    </row>
    <row r="78" spans="2:22" ht="21">
      <c r="B78" s="22">
        <v>11.1</v>
      </c>
      <c r="C78" s="71" t="s">
        <v>117</v>
      </c>
      <c r="D78" s="71"/>
      <c r="E78" s="71"/>
      <c r="F78" s="71"/>
      <c r="G78" s="72"/>
      <c r="I78" s="58">
        <v>11.1</v>
      </c>
      <c r="J78" s="27" t="s">
        <v>117</v>
      </c>
      <c r="L78" s="58">
        <v>11.1</v>
      </c>
      <c r="M78" s="27" t="s">
        <v>117</v>
      </c>
      <c r="O78" s="58">
        <v>11.1</v>
      </c>
      <c r="P78" s="27" t="s">
        <v>117</v>
      </c>
      <c r="R78" s="58">
        <v>11.1</v>
      </c>
      <c r="S78" s="27" t="s">
        <v>117</v>
      </c>
      <c r="U78" s="58">
        <v>11.1</v>
      </c>
      <c r="V78" s="27" t="s">
        <v>117</v>
      </c>
    </row>
    <row r="79" spans="2:22" ht="21">
      <c r="B79" s="41" t="s">
        <v>118</v>
      </c>
      <c r="C79" s="45" t="s">
        <v>119</v>
      </c>
      <c r="D79" s="42" t="s">
        <v>25</v>
      </c>
      <c r="E79" s="47">
        <f>+I79+L79+O79+R79+U79</f>
        <v>48</v>
      </c>
      <c r="F79" s="16"/>
      <c r="G79" s="17">
        <f>+F79*E79</f>
        <v>0</v>
      </c>
      <c r="H79" s="18">
        <f t="shared" ref="H79:H82" si="30">+I79+L79+O79+R79+U79</f>
        <v>48</v>
      </c>
      <c r="I79" s="54"/>
      <c r="J79" s="19">
        <f>+I79*F79</f>
        <v>0</v>
      </c>
      <c r="L79" s="54"/>
      <c r="M79" s="19">
        <f>+L79*F79</f>
        <v>0</v>
      </c>
      <c r="O79" s="55">
        <v>48</v>
      </c>
      <c r="P79" s="19">
        <f>+O79*F79</f>
        <v>0</v>
      </c>
      <c r="R79" s="54"/>
      <c r="S79" s="19">
        <f>+R79*F79</f>
        <v>0</v>
      </c>
      <c r="U79" s="54"/>
      <c r="V79" s="19">
        <f>+U79*F79</f>
        <v>0</v>
      </c>
    </row>
    <row r="80" spans="2:22" ht="31.5">
      <c r="B80" s="41" t="s">
        <v>120</v>
      </c>
      <c r="C80" s="45" t="s">
        <v>121</v>
      </c>
      <c r="D80" s="42" t="s">
        <v>25</v>
      </c>
      <c r="E80" s="47">
        <f>+I80+L80+O80+R80+U80</f>
        <v>3.7</v>
      </c>
      <c r="F80" s="16"/>
      <c r="G80" s="17">
        <f>+F80*E80</f>
        <v>0</v>
      </c>
      <c r="H80" s="18">
        <f t="shared" si="30"/>
        <v>3.7</v>
      </c>
      <c r="I80" s="54"/>
      <c r="J80" s="19">
        <f>+I80*F80</f>
        <v>0</v>
      </c>
      <c r="L80" s="54"/>
      <c r="M80" s="19">
        <f>+L80*F80</f>
        <v>0</v>
      </c>
      <c r="O80" s="55">
        <v>3.7</v>
      </c>
      <c r="P80" s="19">
        <f>+O80*F80</f>
        <v>0</v>
      </c>
      <c r="R80" s="54"/>
      <c r="S80" s="19">
        <f>+R80*F80</f>
        <v>0</v>
      </c>
      <c r="U80" s="54"/>
      <c r="V80" s="19">
        <f>+U80*F80</f>
        <v>0</v>
      </c>
    </row>
    <row r="81" spans="2:22" ht="21">
      <c r="B81" s="41" t="s">
        <v>122</v>
      </c>
      <c r="C81" s="45" t="s">
        <v>123</v>
      </c>
      <c r="D81" s="42" t="s">
        <v>25</v>
      </c>
      <c r="E81" s="44">
        <f>+I81+L81+O81+R81+U81</f>
        <v>11.50000146734131</v>
      </c>
      <c r="F81" s="16"/>
      <c r="G81" s="17">
        <f>+F81*E81</f>
        <v>0</v>
      </c>
      <c r="H81" s="25">
        <f t="shared" si="30"/>
        <v>11.50000146734131</v>
      </c>
      <c r="I81" s="54"/>
      <c r="J81" s="19">
        <f>+I81*F81</f>
        <v>0</v>
      </c>
      <c r="L81" s="54"/>
      <c r="M81" s="19">
        <f>+L81*F81</f>
        <v>0</v>
      </c>
      <c r="O81" s="62">
        <v>11.50000146734131</v>
      </c>
      <c r="P81" s="19">
        <f>+O81*F81</f>
        <v>0</v>
      </c>
      <c r="R81" s="54"/>
      <c r="S81" s="19">
        <f>+R81*F81</f>
        <v>0</v>
      </c>
      <c r="U81" s="54"/>
      <c r="V81" s="19">
        <f>+U81*F81</f>
        <v>0</v>
      </c>
    </row>
    <row r="82" spans="2:22" ht="21">
      <c r="B82" s="41" t="s">
        <v>124</v>
      </c>
      <c r="C82" s="45" t="s">
        <v>125</v>
      </c>
      <c r="D82" s="42" t="s">
        <v>25</v>
      </c>
      <c r="E82" s="44">
        <f>+I82+L82+O82+R82+U82</f>
        <v>41.299999987890502</v>
      </c>
      <c r="F82" s="16"/>
      <c r="G82" s="17">
        <f>+F82*E82</f>
        <v>0</v>
      </c>
      <c r="H82" s="25">
        <f t="shared" si="30"/>
        <v>41.299999987890502</v>
      </c>
      <c r="I82" s="62">
        <v>41.299999987890502</v>
      </c>
      <c r="J82" s="19">
        <f>+I82*F82</f>
        <v>0</v>
      </c>
      <c r="L82" s="54"/>
      <c r="M82" s="19">
        <f>+L82*F82</f>
        <v>0</v>
      </c>
      <c r="O82" s="54"/>
      <c r="P82" s="19">
        <f>+O82*F82</f>
        <v>0</v>
      </c>
      <c r="R82" s="54"/>
      <c r="S82" s="19">
        <f>+R82*F82</f>
        <v>0</v>
      </c>
      <c r="U82" s="54"/>
      <c r="V82" s="19">
        <f>+U82*F82</f>
        <v>0</v>
      </c>
    </row>
    <row r="83" spans="2:22" ht="21">
      <c r="B83" s="73" t="s">
        <v>126</v>
      </c>
      <c r="C83" s="74"/>
      <c r="D83" s="74"/>
      <c r="E83" s="74"/>
      <c r="F83" s="75"/>
      <c r="G83" s="20">
        <f>SUM(G79:G82)</f>
        <v>0</v>
      </c>
      <c r="I83" s="56" t="s">
        <v>126</v>
      </c>
      <c r="J83" s="21">
        <f>SUM(J79:J82)</f>
        <v>0</v>
      </c>
      <c r="L83" s="56" t="s">
        <v>126</v>
      </c>
      <c r="M83" s="21">
        <f>SUM(M79:M82)</f>
        <v>0</v>
      </c>
      <c r="O83" s="56" t="s">
        <v>126</v>
      </c>
      <c r="P83" s="21">
        <f>SUM(P79:P82)</f>
        <v>0</v>
      </c>
      <c r="R83" s="56" t="s">
        <v>126</v>
      </c>
      <c r="S83" s="21">
        <f>SUM(S79:S82)</f>
        <v>0</v>
      </c>
      <c r="U83" s="56" t="s">
        <v>126</v>
      </c>
      <c r="V83" s="21">
        <f>SUM(V79:V82)</f>
        <v>0</v>
      </c>
    </row>
    <row r="84" spans="2:22">
      <c r="B84" s="22">
        <v>12</v>
      </c>
      <c r="C84" s="71" t="s">
        <v>127</v>
      </c>
      <c r="D84" s="71"/>
      <c r="E84" s="71"/>
      <c r="F84" s="71"/>
      <c r="G84" s="72"/>
      <c r="I84" s="58">
        <v>12</v>
      </c>
      <c r="J84" s="27" t="s">
        <v>127</v>
      </c>
      <c r="L84" s="58">
        <v>12</v>
      </c>
      <c r="M84" s="27" t="s">
        <v>127</v>
      </c>
      <c r="O84" s="58">
        <v>12</v>
      </c>
      <c r="P84" s="27" t="s">
        <v>127</v>
      </c>
      <c r="R84" s="58">
        <v>12</v>
      </c>
      <c r="S84" s="27" t="s">
        <v>127</v>
      </c>
      <c r="U84" s="58">
        <v>12</v>
      </c>
      <c r="V84" s="27" t="s">
        <v>127</v>
      </c>
    </row>
    <row r="85" spans="2:22">
      <c r="B85" s="22">
        <v>12.1</v>
      </c>
      <c r="C85" s="71" t="s">
        <v>127</v>
      </c>
      <c r="D85" s="71"/>
      <c r="E85" s="71"/>
      <c r="F85" s="71"/>
      <c r="G85" s="72"/>
      <c r="I85" s="58">
        <v>12.1</v>
      </c>
      <c r="J85" s="27" t="s">
        <v>127</v>
      </c>
      <c r="L85" s="58">
        <v>12.1</v>
      </c>
      <c r="M85" s="27" t="s">
        <v>127</v>
      </c>
      <c r="O85" s="58">
        <v>12.1</v>
      </c>
      <c r="P85" s="27" t="s">
        <v>127</v>
      </c>
      <c r="R85" s="58">
        <v>12.1</v>
      </c>
      <c r="S85" s="27" t="s">
        <v>127</v>
      </c>
      <c r="U85" s="58">
        <v>12.1</v>
      </c>
      <c r="V85" s="27" t="s">
        <v>127</v>
      </c>
    </row>
    <row r="86" spans="2:22">
      <c r="B86" s="41" t="s">
        <v>128</v>
      </c>
      <c r="C86" s="42" t="s">
        <v>129</v>
      </c>
      <c r="D86" s="42" t="s">
        <v>25</v>
      </c>
      <c r="E86" s="47">
        <f>+I86+L86+O86+R86+U86</f>
        <v>10</v>
      </c>
      <c r="F86" s="16"/>
      <c r="G86" s="17">
        <f>+F86*E86</f>
        <v>0</v>
      </c>
      <c r="H86" s="18">
        <f t="shared" ref="H86:H89" si="31">+I86+L86+O86+R86+U86</f>
        <v>10</v>
      </c>
      <c r="I86" s="54"/>
      <c r="J86" s="19">
        <f>+I86*F86</f>
        <v>0</v>
      </c>
      <c r="L86" s="54"/>
      <c r="M86" s="19">
        <f>+L86*F86</f>
        <v>0</v>
      </c>
      <c r="O86" s="55">
        <v>10</v>
      </c>
      <c r="P86" s="19">
        <f>+O86*F86</f>
        <v>0</v>
      </c>
      <c r="R86" s="54"/>
      <c r="S86" s="19">
        <f>+R86*F86</f>
        <v>0</v>
      </c>
      <c r="U86" s="54"/>
      <c r="V86" s="19">
        <f>+U86*F86</f>
        <v>0</v>
      </c>
    </row>
    <row r="87" spans="2:22" ht="31.5">
      <c r="B87" s="41" t="s">
        <v>130</v>
      </c>
      <c r="C87" s="45" t="s">
        <v>131</v>
      </c>
      <c r="D87" s="42" t="s">
        <v>132</v>
      </c>
      <c r="E87" s="47">
        <f>+I87+L87+O87+R87+U87</f>
        <v>66</v>
      </c>
      <c r="F87" s="16"/>
      <c r="G87" s="17">
        <f>+F87*E87</f>
        <v>0</v>
      </c>
      <c r="H87" s="18">
        <f t="shared" si="31"/>
        <v>66</v>
      </c>
      <c r="I87" s="54"/>
      <c r="J87" s="19">
        <f>+I87*F87</f>
        <v>0</v>
      </c>
      <c r="L87" s="54"/>
      <c r="M87" s="19">
        <f>+L87*F87</f>
        <v>0</v>
      </c>
      <c r="O87" s="55">
        <v>66</v>
      </c>
      <c r="P87" s="19">
        <f>+O87*F87</f>
        <v>0</v>
      </c>
      <c r="R87" s="54"/>
      <c r="S87" s="19">
        <f>+R87*F87</f>
        <v>0</v>
      </c>
      <c r="U87" s="54"/>
      <c r="V87" s="19">
        <f>+U87*F87</f>
        <v>0</v>
      </c>
    </row>
    <row r="88" spans="2:22" ht="18" customHeight="1">
      <c r="B88" s="41" t="s">
        <v>133</v>
      </c>
      <c r="C88" s="42" t="s">
        <v>134</v>
      </c>
      <c r="D88" s="42" t="s">
        <v>25</v>
      </c>
      <c r="E88" s="47">
        <f>+I88+L88+O88+R88+U88</f>
        <v>76.680000000000007</v>
      </c>
      <c r="F88" s="16"/>
      <c r="G88" s="17">
        <f>+F88*E88</f>
        <v>0</v>
      </c>
      <c r="H88" s="18">
        <f t="shared" si="31"/>
        <v>76.680000000000007</v>
      </c>
      <c r="I88" s="54"/>
      <c r="J88" s="19">
        <f>+I88*F88</f>
        <v>0</v>
      </c>
      <c r="L88" s="54"/>
      <c r="M88" s="19">
        <f>+L88*F88</f>
        <v>0</v>
      </c>
      <c r="O88" s="55">
        <v>76.680000000000007</v>
      </c>
      <c r="P88" s="19">
        <f>+O88*F88</f>
        <v>0</v>
      </c>
      <c r="R88" s="54"/>
      <c r="S88" s="19">
        <f>+R88*F88</f>
        <v>0</v>
      </c>
      <c r="U88" s="54"/>
      <c r="V88" s="19">
        <f>+U88*F88</f>
        <v>0</v>
      </c>
    </row>
    <row r="89" spans="2:22" ht="42">
      <c r="B89" s="41" t="s">
        <v>135</v>
      </c>
      <c r="C89" s="45" t="s">
        <v>136</v>
      </c>
      <c r="D89" s="42" t="s">
        <v>25</v>
      </c>
      <c r="E89" s="47">
        <f>+I89+L89+O89+R89+U89</f>
        <v>4</v>
      </c>
      <c r="F89" s="16"/>
      <c r="G89" s="17">
        <f>+F89*E89</f>
        <v>0</v>
      </c>
      <c r="H89" s="18">
        <f t="shared" si="31"/>
        <v>4</v>
      </c>
      <c r="I89" s="54"/>
      <c r="J89" s="19">
        <f>+I89*F89</f>
        <v>0</v>
      </c>
      <c r="L89" s="54"/>
      <c r="M89" s="19">
        <f>+L89*F89</f>
        <v>0</v>
      </c>
      <c r="O89" s="55">
        <v>4</v>
      </c>
      <c r="P89" s="19">
        <f>+O89*F89</f>
        <v>0</v>
      </c>
      <c r="R89" s="54"/>
      <c r="S89" s="19">
        <f>+R89*F89</f>
        <v>0</v>
      </c>
      <c r="U89" s="54"/>
      <c r="V89" s="19">
        <f>+U89*F89</f>
        <v>0</v>
      </c>
    </row>
    <row r="90" spans="2:22" ht="21">
      <c r="B90" s="73" t="s">
        <v>137</v>
      </c>
      <c r="C90" s="74"/>
      <c r="D90" s="74"/>
      <c r="E90" s="74"/>
      <c r="F90" s="75"/>
      <c r="G90" s="20">
        <f>SUM(G86:G89)</f>
        <v>0</v>
      </c>
      <c r="I90" s="56" t="s">
        <v>137</v>
      </c>
      <c r="J90" s="21">
        <f>SUM(J86:J89)</f>
        <v>0</v>
      </c>
      <c r="L90" s="56" t="s">
        <v>137</v>
      </c>
      <c r="M90" s="21">
        <f>SUM(M86:M89)</f>
        <v>0</v>
      </c>
      <c r="O90" s="56" t="s">
        <v>137</v>
      </c>
      <c r="P90" s="21">
        <f>SUM(P86:P89)</f>
        <v>0</v>
      </c>
      <c r="R90" s="56" t="s">
        <v>137</v>
      </c>
      <c r="S90" s="21">
        <f>SUM(S86:S89)</f>
        <v>0</v>
      </c>
      <c r="U90" s="56" t="s">
        <v>137</v>
      </c>
      <c r="V90" s="21">
        <f>SUM(V86:V89)</f>
        <v>0</v>
      </c>
    </row>
    <row r="91" spans="2:22">
      <c r="B91" s="22">
        <v>13</v>
      </c>
      <c r="C91" s="71" t="s">
        <v>138</v>
      </c>
      <c r="D91" s="71"/>
      <c r="E91" s="71"/>
      <c r="F91" s="71"/>
      <c r="G91" s="72"/>
      <c r="I91" s="58">
        <v>13</v>
      </c>
      <c r="J91" s="27" t="s">
        <v>138</v>
      </c>
      <c r="L91" s="58">
        <v>13</v>
      </c>
      <c r="M91" s="27" t="s">
        <v>138</v>
      </c>
      <c r="O91" s="58">
        <v>13</v>
      </c>
      <c r="P91" s="27" t="s">
        <v>138</v>
      </c>
      <c r="R91" s="58">
        <v>13</v>
      </c>
      <c r="S91" s="27" t="s">
        <v>138</v>
      </c>
      <c r="U91" s="58">
        <v>13</v>
      </c>
      <c r="V91" s="27" t="s">
        <v>138</v>
      </c>
    </row>
    <row r="92" spans="2:22">
      <c r="B92" s="22">
        <v>13.1</v>
      </c>
      <c r="C92" s="71" t="s">
        <v>138</v>
      </c>
      <c r="D92" s="71"/>
      <c r="E92" s="71"/>
      <c r="F92" s="71"/>
      <c r="G92" s="72"/>
      <c r="I92" s="58">
        <v>13.1</v>
      </c>
      <c r="J92" s="27" t="s">
        <v>138</v>
      </c>
      <c r="L92" s="58">
        <v>13.1</v>
      </c>
      <c r="M92" s="27" t="s">
        <v>138</v>
      </c>
      <c r="O92" s="58">
        <v>13.1</v>
      </c>
      <c r="P92" s="27" t="s">
        <v>138</v>
      </c>
      <c r="R92" s="58">
        <v>13.1</v>
      </c>
      <c r="S92" s="27" t="s">
        <v>138</v>
      </c>
      <c r="U92" s="58">
        <v>13.1</v>
      </c>
      <c r="V92" s="27" t="s">
        <v>138</v>
      </c>
    </row>
    <row r="93" spans="2:22" ht="31.5">
      <c r="B93" s="41" t="s">
        <v>139</v>
      </c>
      <c r="C93" s="45" t="s">
        <v>140</v>
      </c>
      <c r="D93" s="42" t="s">
        <v>25</v>
      </c>
      <c r="E93" s="46">
        <f>+I93+L93+O93+R93+U93</f>
        <v>359.99999678653728</v>
      </c>
      <c r="F93" s="16"/>
      <c r="G93" s="17">
        <f>+F93*E93</f>
        <v>0</v>
      </c>
      <c r="H93" s="18">
        <f t="shared" ref="H93:H94" si="32">+I93+L93+O93+R93+U93</f>
        <v>359.99999678653728</v>
      </c>
      <c r="I93" s="54"/>
      <c r="J93" s="19">
        <f>+I93*F93</f>
        <v>0</v>
      </c>
      <c r="L93" s="54"/>
      <c r="M93" s="19">
        <f>+L93*F93</f>
        <v>0</v>
      </c>
      <c r="O93" s="55">
        <v>8</v>
      </c>
      <c r="P93" s="19">
        <f>+O93*F93</f>
        <v>0</v>
      </c>
      <c r="R93" s="67">
        <v>351.99999678653728</v>
      </c>
      <c r="S93" s="19">
        <f>+R93*F93</f>
        <v>0</v>
      </c>
      <c r="U93" s="54"/>
      <c r="V93" s="19">
        <f>+U93*F93</f>
        <v>0</v>
      </c>
    </row>
    <row r="94" spans="2:22" ht="28.5" customHeight="1">
      <c r="B94" s="41" t="s">
        <v>141</v>
      </c>
      <c r="C94" s="45" t="s">
        <v>142</v>
      </c>
      <c r="D94" s="42" t="s">
        <v>132</v>
      </c>
      <c r="E94" s="47">
        <f>+I94+L94+O94+R94+U94</f>
        <v>50</v>
      </c>
      <c r="F94" s="16"/>
      <c r="G94" s="17">
        <f>+F94*E94</f>
        <v>0</v>
      </c>
      <c r="H94" s="18">
        <f t="shared" si="32"/>
        <v>50</v>
      </c>
      <c r="I94" s="54"/>
      <c r="J94" s="19">
        <f>+I94*F94</f>
        <v>0</v>
      </c>
      <c r="L94" s="54"/>
      <c r="M94" s="19">
        <f>+L94*F94</f>
        <v>0</v>
      </c>
      <c r="O94" s="55">
        <v>50</v>
      </c>
      <c r="P94" s="19">
        <f>+O94*F94</f>
        <v>0</v>
      </c>
      <c r="R94" s="54"/>
      <c r="S94" s="19">
        <f>+R94*F94</f>
        <v>0</v>
      </c>
      <c r="U94" s="54"/>
      <c r="V94" s="19">
        <f>+U94*F94</f>
        <v>0</v>
      </c>
    </row>
    <row r="95" spans="2:22">
      <c r="B95" s="73" t="s">
        <v>143</v>
      </c>
      <c r="C95" s="74"/>
      <c r="D95" s="74"/>
      <c r="E95" s="74"/>
      <c r="F95" s="75"/>
      <c r="G95" s="20">
        <f>SUM(G93:G94)</f>
        <v>0</v>
      </c>
      <c r="I95" s="56" t="s">
        <v>143</v>
      </c>
      <c r="J95" s="21">
        <f>SUM(J93:J94)</f>
        <v>0</v>
      </c>
      <c r="L95" s="56" t="s">
        <v>143</v>
      </c>
      <c r="M95" s="21">
        <f>SUM(M93:M94)</f>
        <v>0</v>
      </c>
      <c r="O95" s="56" t="s">
        <v>143</v>
      </c>
      <c r="P95" s="21">
        <f>SUM(P93:P94)</f>
        <v>0</v>
      </c>
      <c r="R95" s="56" t="s">
        <v>143</v>
      </c>
      <c r="S95" s="21">
        <f>SUM(S93:S94)</f>
        <v>0</v>
      </c>
      <c r="U95" s="56" t="s">
        <v>143</v>
      </c>
      <c r="V95" s="21">
        <f>SUM(V93:V94)</f>
        <v>0</v>
      </c>
    </row>
    <row r="96" spans="2:22" ht="21">
      <c r="B96" s="14">
        <v>14</v>
      </c>
      <c r="C96" s="77" t="s">
        <v>144</v>
      </c>
      <c r="D96" s="77"/>
      <c r="E96" s="77"/>
      <c r="F96" s="77"/>
      <c r="G96" s="78"/>
      <c r="I96" s="52">
        <v>14</v>
      </c>
      <c r="J96" s="30" t="s">
        <v>144</v>
      </c>
      <c r="L96" s="52">
        <v>14</v>
      </c>
      <c r="M96" s="30" t="s">
        <v>144</v>
      </c>
      <c r="O96" s="52">
        <v>14</v>
      </c>
      <c r="P96" s="30" t="s">
        <v>144</v>
      </c>
      <c r="R96" s="52">
        <v>14</v>
      </c>
      <c r="S96" s="30" t="s">
        <v>144</v>
      </c>
      <c r="U96" s="52">
        <v>14</v>
      </c>
      <c r="V96" s="30" t="s">
        <v>144</v>
      </c>
    </row>
    <row r="97" spans="2:22" ht="21">
      <c r="B97" s="14">
        <v>14.1</v>
      </c>
      <c r="C97" s="77" t="s">
        <v>144</v>
      </c>
      <c r="D97" s="77"/>
      <c r="E97" s="77"/>
      <c r="F97" s="77"/>
      <c r="G97" s="78"/>
      <c r="I97" s="52">
        <v>14.1</v>
      </c>
      <c r="J97" s="30" t="s">
        <v>144</v>
      </c>
      <c r="L97" s="52">
        <v>14.1</v>
      </c>
      <c r="M97" s="30" t="s">
        <v>144</v>
      </c>
      <c r="O97" s="52">
        <v>14.1</v>
      </c>
      <c r="P97" s="30" t="s">
        <v>144</v>
      </c>
      <c r="R97" s="52">
        <v>14.1</v>
      </c>
      <c r="S97" s="30" t="s">
        <v>144</v>
      </c>
      <c r="U97" s="52">
        <v>14.1</v>
      </c>
      <c r="V97" s="30" t="s">
        <v>144</v>
      </c>
    </row>
    <row r="98" spans="2:22">
      <c r="B98" s="41" t="s">
        <v>145</v>
      </c>
      <c r="C98" s="42" t="s">
        <v>146</v>
      </c>
      <c r="D98" s="42" t="s">
        <v>25</v>
      </c>
      <c r="E98" s="46">
        <f>+I98+L98+O98+R98+U98</f>
        <v>679.48266701444595</v>
      </c>
      <c r="F98" s="16"/>
      <c r="G98" s="17">
        <f>+F98*E98</f>
        <v>0</v>
      </c>
      <c r="H98" s="31">
        <f t="shared" ref="H98:H99" si="33">+I98+L98+O98+R98+U98</f>
        <v>679.48266701444595</v>
      </c>
      <c r="I98" s="63">
        <v>511.53303819317631</v>
      </c>
      <c r="J98" s="19">
        <f>+I98*F98</f>
        <v>0</v>
      </c>
      <c r="L98" s="67">
        <v>124.94987890944924</v>
      </c>
      <c r="M98" s="19">
        <f>+L98*F98</f>
        <v>0</v>
      </c>
      <c r="O98" s="62">
        <v>42.999749911820288</v>
      </c>
      <c r="P98" s="19">
        <f>+O98*F98</f>
        <v>0</v>
      </c>
      <c r="R98" s="54"/>
      <c r="S98" s="19">
        <f>+R98*F98</f>
        <v>0</v>
      </c>
      <c r="U98" s="54"/>
      <c r="V98" s="19">
        <f>+U98*F98</f>
        <v>0</v>
      </c>
    </row>
    <row r="99" spans="2:22">
      <c r="B99" s="41" t="s">
        <v>147</v>
      </c>
      <c r="C99" s="42" t="s">
        <v>148</v>
      </c>
      <c r="D99" s="42" t="s">
        <v>25</v>
      </c>
      <c r="E99" s="47">
        <f>+I99+L99+O99+R99+U99</f>
        <v>60</v>
      </c>
      <c r="F99" s="16"/>
      <c r="G99" s="17">
        <f>+F99*E99</f>
        <v>0</v>
      </c>
      <c r="H99" s="18">
        <f t="shared" si="33"/>
        <v>60</v>
      </c>
      <c r="I99" s="54">
        <v>40</v>
      </c>
      <c r="J99" s="19">
        <f>+I99*F99</f>
        <v>0</v>
      </c>
      <c r="L99" s="54">
        <v>10</v>
      </c>
      <c r="M99" s="19">
        <f>+L99*F99</f>
        <v>0</v>
      </c>
      <c r="O99" s="54">
        <v>10</v>
      </c>
      <c r="P99" s="19">
        <f>+O99*F99</f>
        <v>0</v>
      </c>
      <c r="R99" s="54"/>
      <c r="S99" s="19">
        <f>+R99*F99</f>
        <v>0</v>
      </c>
      <c r="U99" s="54"/>
      <c r="V99" s="19">
        <f>+U99*F99</f>
        <v>0</v>
      </c>
    </row>
    <row r="100" spans="2:22" ht="21">
      <c r="B100" s="32"/>
      <c r="C100" s="105" t="s">
        <v>149</v>
      </c>
      <c r="D100" s="74"/>
      <c r="E100" s="74"/>
      <c r="F100" s="75"/>
      <c r="G100" s="20">
        <f>SUM(G98:G99)</f>
        <v>0</v>
      </c>
      <c r="I100" s="56" t="s">
        <v>149</v>
      </c>
      <c r="J100" s="21">
        <f>SUM(J98:J99)</f>
        <v>0</v>
      </c>
      <c r="L100" s="56" t="s">
        <v>149</v>
      </c>
      <c r="M100" s="21">
        <f>SUM(M98:M99)</f>
        <v>0</v>
      </c>
      <c r="O100" s="56" t="s">
        <v>149</v>
      </c>
      <c r="P100" s="21">
        <f>SUM(P98:P99)</f>
        <v>0</v>
      </c>
      <c r="R100" s="56" t="s">
        <v>149</v>
      </c>
      <c r="S100" s="21">
        <f>SUM(S98:S99)</f>
        <v>0</v>
      </c>
      <c r="U100" s="56" t="s">
        <v>149</v>
      </c>
      <c r="V100" s="21">
        <f>SUM(V98:V99)</f>
        <v>0</v>
      </c>
    </row>
    <row r="101" spans="2:22">
      <c r="B101" s="113" t="s">
        <v>150</v>
      </c>
      <c r="C101" s="114"/>
      <c r="D101" s="114"/>
      <c r="E101" s="114"/>
      <c r="F101" s="115"/>
      <c r="G101" s="33">
        <f>+G23+G27+G32+G39+G43+G47+G56+G63+G70+G76+G83+G90+G95+G100</f>
        <v>0</v>
      </c>
      <c r="I101" s="64" t="s">
        <v>150</v>
      </c>
      <c r="J101" s="34">
        <f>+J100+J95+J90+J83+J76+J70+J63+J56+J47+J43+J39+J32+J27+J23</f>
        <v>0</v>
      </c>
      <c r="L101" s="64" t="s">
        <v>150</v>
      </c>
      <c r="M101" s="34">
        <f>+M23+M27+M32+M39+M43+M47+M56+M63+M70+M76+M83+M90+M95+M100</f>
        <v>0</v>
      </c>
      <c r="O101" s="64" t="s">
        <v>150</v>
      </c>
      <c r="P101" s="34">
        <f>+P100+P95+P90+P83+P76+P70+P63+P56+P47+P43+P39+P32+P27+P23</f>
        <v>0</v>
      </c>
      <c r="R101" s="64" t="s">
        <v>150</v>
      </c>
      <c r="S101" s="34">
        <f>+S100+S95+S90+S83+S76+S70+S63+S56+S47+S43+S39+S32+S27+S23</f>
        <v>0</v>
      </c>
      <c r="U101" s="64" t="s">
        <v>150</v>
      </c>
      <c r="V101" s="34">
        <f>+V100+V95+V90+V83+V76+V70+V63+V56+V47+V43+V39+V32+V27+V23</f>
        <v>0</v>
      </c>
    </row>
    <row r="102" spans="2:22">
      <c r="B102" s="106" t="s">
        <v>151</v>
      </c>
      <c r="C102" s="107"/>
      <c r="D102" s="107"/>
      <c r="E102" s="108"/>
      <c r="F102" s="49">
        <v>0.15174763701106</v>
      </c>
      <c r="G102" s="35">
        <f>+$G$101*F102</f>
        <v>0</v>
      </c>
      <c r="I102" s="65" t="s">
        <v>152</v>
      </c>
      <c r="J102" s="19">
        <f>+$J$101*F102</f>
        <v>0</v>
      </c>
      <c r="L102" s="65" t="s">
        <v>152</v>
      </c>
      <c r="M102" s="19">
        <f>+$M$101*$F$102</f>
        <v>0</v>
      </c>
      <c r="O102" s="65" t="s">
        <v>152</v>
      </c>
      <c r="P102" s="19">
        <f>+$P$101*$F$102</f>
        <v>0</v>
      </c>
      <c r="R102" s="65" t="s">
        <v>152</v>
      </c>
      <c r="S102" s="19">
        <f>+$S$101*$F$102</f>
        <v>0</v>
      </c>
      <c r="U102" s="65" t="s">
        <v>152</v>
      </c>
      <c r="V102" s="19">
        <f>+$V$101*$F$102</f>
        <v>0</v>
      </c>
    </row>
    <row r="103" spans="2:22">
      <c r="B103" s="106" t="s">
        <v>153</v>
      </c>
      <c r="C103" s="107"/>
      <c r="D103" s="107"/>
      <c r="E103" s="108"/>
      <c r="F103" s="50">
        <v>0.01</v>
      </c>
      <c r="G103" s="35">
        <f t="shared" ref="G103:G104" si="34">+$G$101*F103</f>
        <v>0</v>
      </c>
      <c r="I103" s="65" t="s">
        <v>154</v>
      </c>
      <c r="J103" s="19">
        <f t="shared" ref="J103:J104" si="35">+$J$101*F103</f>
        <v>0</v>
      </c>
      <c r="L103" s="65" t="s">
        <v>154</v>
      </c>
      <c r="M103" s="19">
        <f>+$M$101*$F$103</f>
        <v>0</v>
      </c>
      <c r="O103" s="65" t="s">
        <v>154</v>
      </c>
      <c r="P103" s="19">
        <f>+$P$101*$F$103</f>
        <v>0</v>
      </c>
      <c r="R103" s="65" t="s">
        <v>154</v>
      </c>
      <c r="S103" s="19">
        <f>+$S$101*$F$103</f>
        <v>0</v>
      </c>
      <c r="U103" s="65" t="s">
        <v>154</v>
      </c>
      <c r="V103" s="19">
        <f>+$V$101*$F$103</f>
        <v>0</v>
      </c>
    </row>
    <row r="104" spans="2:22">
      <c r="B104" s="106" t="s">
        <v>155</v>
      </c>
      <c r="C104" s="107"/>
      <c r="D104" s="107"/>
      <c r="E104" s="108"/>
      <c r="F104" s="50">
        <v>0.04</v>
      </c>
      <c r="G104" s="35">
        <f t="shared" si="34"/>
        <v>0</v>
      </c>
      <c r="I104" s="65" t="s">
        <v>156</v>
      </c>
      <c r="J104" s="19">
        <f t="shared" si="35"/>
        <v>0</v>
      </c>
      <c r="L104" s="65" t="s">
        <v>156</v>
      </c>
      <c r="M104" s="19">
        <f>+$M$101*$F$104</f>
        <v>0</v>
      </c>
      <c r="O104" s="65" t="s">
        <v>156</v>
      </c>
      <c r="P104" s="19">
        <f>+$P$101*$F$104</f>
        <v>0</v>
      </c>
      <c r="R104" s="65" t="s">
        <v>156</v>
      </c>
      <c r="S104" s="19">
        <f>+$S$101*$F$104</f>
        <v>0</v>
      </c>
      <c r="U104" s="65" t="s">
        <v>156</v>
      </c>
      <c r="V104" s="19">
        <f>+$V$101*$F$104</f>
        <v>0</v>
      </c>
    </row>
    <row r="105" spans="2:22">
      <c r="B105" s="106" t="s">
        <v>157</v>
      </c>
      <c r="C105" s="107"/>
      <c r="D105" s="107"/>
      <c r="E105" s="108"/>
      <c r="F105" s="50">
        <v>0.19</v>
      </c>
      <c r="G105" s="35">
        <f>+G104*F105</f>
        <v>0</v>
      </c>
      <c r="I105" s="65" t="s">
        <v>158</v>
      </c>
      <c r="J105" s="19">
        <f>+$J$104*$F$105</f>
        <v>0</v>
      </c>
      <c r="L105" s="65" t="s">
        <v>158</v>
      </c>
      <c r="M105" s="19">
        <f>+$M$104*$F$105</f>
        <v>0</v>
      </c>
      <c r="O105" s="65" t="s">
        <v>158</v>
      </c>
      <c r="P105" s="19">
        <f>+$P$104*$F$105</f>
        <v>0</v>
      </c>
      <c r="R105" s="65" t="s">
        <v>158</v>
      </c>
      <c r="S105" s="19">
        <f>+$S$104*$F$105</f>
        <v>0</v>
      </c>
      <c r="U105" s="65" t="s">
        <v>158</v>
      </c>
      <c r="V105" s="19">
        <f>+$V$104*$F$105</f>
        <v>0</v>
      </c>
    </row>
    <row r="106" spans="2:22">
      <c r="B106" s="116" t="s">
        <v>159</v>
      </c>
      <c r="C106" s="117"/>
      <c r="D106" s="117"/>
      <c r="E106" s="117"/>
      <c r="F106" s="118"/>
      <c r="G106" s="36">
        <f>SUM(G102:G105)</f>
        <v>0</v>
      </c>
      <c r="I106" s="64" t="s">
        <v>160</v>
      </c>
      <c r="J106" s="34">
        <f>SUM(J102:J105)</f>
        <v>0</v>
      </c>
      <c r="L106" s="64" t="s">
        <v>160</v>
      </c>
      <c r="M106" s="34">
        <f>SUM(M102:M105)</f>
        <v>0</v>
      </c>
      <c r="O106" s="64" t="s">
        <v>160</v>
      </c>
      <c r="P106" s="34">
        <f>SUM(P102:P105)</f>
        <v>0</v>
      </c>
      <c r="R106" s="64" t="s">
        <v>160</v>
      </c>
      <c r="S106" s="34">
        <f>SUM(S102:S105)</f>
        <v>0</v>
      </c>
      <c r="U106" s="64" t="s">
        <v>160</v>
      </c>
      <c r="V106" s="34">
        <f>SUM(V102:V105)</f>
        <v>0</v>
      </c>
    </row>
    <row r="107" spans="2:22" ht="15.75" thickBot="1">
      <c r="B107" s="119" t="s">
        <v>161</v>
      </c>
      <c r="C107" s="120"/>
      <c r="D107" s="120"/>
      <c r="E107" s="120"/>
      <c r="F107" s="121"/>
      <c r="G107" s="37">
        <f>+G101+G106</f>
        <v>0</v>
      </c>
      <c r="I107" s="64" t="s">
        <v>162</v>
      </c>
      <c r="J107" s="34">
        <f>+J101+J106</f>
        <v>0</v>
      </c>
      <c r="L107" s="64" t="s">
        <v>162</v>
      </c>
      <c r="M107" s="34">
        <f>+M101+M106</f>
        <v>0</v>
      </c>
      <c r="O107" s="64" t="s">
        <v>162</v>
      </c>
      <c r="P107" s="34">
        <f>+P101+P106</f>
        <v>0</v>
      </c>
      <c r="R107" s="64" t="s">
        <v>162</v>
      </c>
      <c r="S107" s="34">
        <f>+S101+S106</f>
        <v>0</v>
      </c>
      <c r="U107" s="64" t="s">
        <v>162</v>
      </c>
      <c r="V107" s="34">
        <f>+V101+V106</f>
        <v>0</v>
      </c>
    </row>
    <row r="108" spans="2:22">
      <c r="L108" s="66"/>
      <c r="M108" s="6"/>
      <c r="O108" s="66"/>
      <c r="P108" s="6"/>
      <c r="R108" s="66"/>
      <c r="S108" s="6"/>
      <c r="U108" s="66"/>
      <c r="V108" s="6"/>
    </row>
    <row r="109" spans="2:22">
      <c r="G109" s="39"/>
      <c r="J109" s="23" t="s">
        <v>163</v>
      </c>
      <c r="L109" s="66"/>
      <c r="M109" s="23" t="s">
        <v>164</v>
      </c>
      <c r="O109" s="66"/>
      <c r="P109" s="23" t="s">
        <v>164</v>
      </c>
      <c r="R109" s="66"/>
      <c r="S109" s="23" t="s">
        <v>164</v>
      </c>
      <c r="U109" s="66"/>
      <c r="V109" s="23" t="s">
        <v>164</v>
      </c>
    </row>
    <row r="110" spans="2:22">
      <c r="I110" s="64" t="s">
        <v>150</v>
      </c>
      <c r="J110" s="34">
        <f>+J27+J32+J39+J43+J47+J56+J70+J76+J83+J90+J95</f>
        <v>0</v>
      </c>
      <c r="L110" s="64" t="s">
        <v>150</v>
      </c>
      <c r="M110" s="34">
        <f>+M27+M32+M39+M43+M47+M56+M70+M76+M83+M90+M95</f>
        <v>0</v>
      </c>
      <c r="O110" s="64" t="s">
        <v>150</v>
      </c>
      <c r="P110" s="34">
        <f>+P27+P32+P39+P43+P47+P56+P70+P76+P83+P90+P95</f>
        <v>0</v>
      </c>
      <c r="R110" s="64" t="s">
        <v>150</v>
      </c>
      <c r="S110" s="34">
        <f>+S27+S32+S39+S43+S47+S56+S70+S76+S83+S90+S95</f>
        <v>0</v>
      </c>
      <c r="U110" s="64" t="s">
        <v>150</v>
      </c>
      <c r="V110" s="34">
        <f>+V27+V32+V39+V43+V47+V56+V70+V76+V83+V90+V95</f>
        <v>0</v>
      </c>
    </row>
    <row r="111" spans="2:22">
      <c r="I111" s="65" t="s">
        <v>152</v>
      </c>
      <c r="J111" s="19">
        <f>+$J$110*F102</f>
        <v>0</v>
      </c>
      <c r="L111" s="65" t="s">
        <v>152</v>
      </c>
      <c r="M111" s="19">
        <f>+$M$110*$F$102</f>
        <v>0</v>
      </c>
      <c r="O111" s="65" t="s">
        <v>152</v>
      </c>
      <c r="P111" s="19">
        <f>+$P$110*$F$102</f>
        <v>0</v>
      </c>
      <c r="R111" s="65" t="s">
        <v>152</v>
      </c>
      <c r="S111" s="19">
        <f>+$S$110*$F$102</f>
        <v>0</v>
      </c>
      <c r="U111" s="65" t="s">
        <v>152</v>
      </c>
      <c r="V111" s="19">
        <f>+$V$110*$F$102</f>
        <v>0</v>
      </c>
    </row>
    <row r="112" spans="2:22">
      <c r="I112" s="65" t="s">
        <v>154</v>
      </c>
      <c r="J112" s="19">
        <f>+$J$110*F103</f>
        <v>0</v>
      </c>
      <c r="L112" s="65" t="s">
        <v>154</v>
      </c>
      <c r="M112" s="19">
        <f>+$M$110*$F$103</f>
        <v>0</v>
      </c>
      <c r="O112" s="65" t="s">
        <v>154</v>
      </c>
      <c r="P112" s="19">
        <f>+$P$110*$F$103</f>
        <v>0</v>
      </c>
      <c r="R112" s="65" t="s">
        <v>154</v>
      </c>
      <c r="S112" s="19">
        <f>+$S$110*$F$103</f>
        <v>0</v>
      </c>
      <c r="U112" s="65" t="s">
        <v>154</v>
      </c>
      <c r="V112" s="19">
        <f>+$V$110*$F$103</f>
        <v>0</v>
      </c>
    </row>
    <row r="113" spans="1:22">
      <c r="I113" s="65" t="s">
        <v>156</v>
      </c>
      <c r="J113" s="19">
        <f>+$J$110*F104</f>
        <v>0</v>
      </c>
      <c r="L113" s="65" t="s">
        <v>156</v>
      </c>
      <c r="M113" s="19">
        <f>+$M$110*$F$104</f>
        <v>0</v>
      </c>
      <c r="O113" s="65" t="s">
        <v>156</v>
      </c>
      <c r="P113" s="19">
        <f>+$P$110*$F$104</f>
        <v>0</v>
      </c>
      <c r="R113" s="65" t="s">
        <v>156</v>
      </c>
      <c r="S113" s="19">
        <f>+$S$110*$F$104</f>
        <v>0</v>
      </c>
      <c r="U113" s="65" t="s">
        <v>156</v>
      </c>
      <c r="V113" s="19">
        <f>+$V$110*$F$104</f>
        <v>0</v>
      </c>
    </row>
    <row r="114" spans="1:22">
      <c r="I114" s="65" t="s">
        <v>158</v>
      </c>
      <c r="J114" s="19">
        <f>+$J$113*F105</f>
        <v>0</v>
      </c>
      <c r="L114" s="65" t="s">
        <v>158</v>
      </c>
      <c r="M114" s="19">
        <f>+$M$113*$F$105</f>
        <v>0</v>
      </c>
      <c r="O114" s="65" t="s">
        <v>158</v>
      </c>
      <c r="P114" s="19">
        <f>+$P$113*$F$105</f>
        <v>0</v>
      </c>
      <c r="R114" s="65" t="s">
        <v>158</v>
      </c>
      <c r="S114" s="19">
        <f>+$S$113*$F$105</f>
        <v>0</v>
      </c>
      <c r="U114" s="65" t="s">
        <v>158</v>
      </c>
      <c r="V114" s="19">
        <f>+$V$113*$F$105</f>
        <v>0</v>
      </c>
    </row>
    <row r="115" spans="1:22">
      <c r="I115" s="64" t="s">
        <v>160</v>
      </c>
      <c r="J115" s="34">
        <f>SUM(J111:J114)</f>
        <v>0</v>
      </c>
      <c r="L115" s="64" t="s">
        <v>160</v>
      </c>
      <c r="M115" s="34">
        <f>SUM(M111:M114)</f>
        <v>0</v>
      </c>
      <c r="O115" s="64" t="s">
        <v>160</v>
      </c>
      <c r="P115" s="34">
        <f>SUM(P111:P114)</f>
        <v>0</v>
      </c>
      <c r="R115" s="64" t="s">
        <v>160</v>
      </c>
      <c r="S115" s="34">
        <f>SUM(S111:S114)</f>
        <v>0</v>
      </c>
      <c r="U115" s="64" t="s">
        <v>160</v>
      </c>
      <c r="V115" s="34">
        <f>SUM(V111:V114)</f>
        <v>0</v>
      </c>
    </row>
    <row r="116" spans="1:22">
      <c r="I116" s="64" t="s">
        <v>162</v>
      </c>
      <c r="J116" s="34">
        <f>+J110+J115</f>
        <v>0</v>
      </c>
      <c r="L116" s="64" t="s">
        <v>162</v>
      </c>
      <c r="M116" s="34">
        <f>+M110+M115</f>
        <v>0</v>
      </c>
      <c r="O116" s="64" t="s">
        <v>162</v>
      </c>
      <c r="P116" s="34">
        <f>+P110+P115</f>
        <v>0</v>
      </c>
      <c r="R116" s="64" t="s">
        <v>162</v>
      </c>
      <c r="S116" s="34">
        <f>+S110+S115</f>
        <v>0</v>
      </c>
      <c r="U116" s="64" t="s">
        <v>162</v>
      </c>
      <c r="V116" s="34">
        <f>+V110+V115</f>
        <v>0</v>
      </c>
    </row>
    <row r="117" spans="1:22">
      <c r="I117" s="66"/>
      <c r="L117" s="66"/>
      <c r="M117" s="6"/>
      <c r="O117" s="66"/>
      <c r="P117" s="6"/>
      <c r="R117" s="66"/>
      <c r="S117" s="6"/>
      <c r="U117" s="66"/>
      <c r="V117" s="6"/>
    </row>
    <row r="118" spans="1:22">
      <c r="I118" s="66"/>
      <c r="J118" s="15" t="s">
        <v>165</v>
      </c>
      <c r="L118" s="66"/>
      <c r="M118" s="15" t="s">
        <v>166</v>
      </c>
      <c r="O118" s="66"/>
      <c r="P118" s="15" t="s">
        <v>166</v>
      </c>
      <c r="R118" s="66"/>
      <c r="S118" s="15" t="s">
        <v>166</v>
      </c>
      <c r="U118" s="66"/>
      <c r="V118" s="15" t="s">
        <v>166</v>
      </c>
    </row>
    <row r="119" spans="1:22">
      <c r="I119" s="64" t="s">
        <v>150</v>
      </c>
      <c r="J119" s="34">
        <f>+J23+J63+J100</f>
        <v>0</v>
      </c>
      <c r="L119" s="64" t="s">
        <v>150</v>
      </c>
      <c r="M119" s="34">
        <f>+M23+M63+M100</f>
        <v>0</v>
      </c>
      <c r="O119" s="64" t="s">
        <v>150</v>
      </c>
      <c r="P119" s="34">
        <f>+P23+P63+P100</f>
        <v>0</v>
      </c>
      <c r="R119" s="64" t="s">
        <v>150</v>
      </c>
      <c r="S119" s="34">
        <f>+S23+S63+S100</f>
        <v>0</v>
      </c>
      <c r="U119" s="64" t="s">
        <v>150</v>
      </c>
      <c r="V119" s="34">
        <f>+V23+V63+V100</f>
        <v>0</v>
      </c>
    </row>
    <row r="120" spans="1:22">
      <c r="I120" s="65" t="s">
        <v>152</v>
      </c>
      <c r="J120" s="19">
        <f>+$J$119*F102</f>
        <v>0</v>
      </c>
      <c r="L120" s="65" t="s">
        <v>152</v>
      </c>
      <c r="M120" s="19">
        <f>+$M$119*$F$102</f>
        <v>0</v>
      </c>
      <c r="O120" s="65" t="s">
        <v>152</v>
      </c>
      <c r="P120" s="19">
        <f>+$P$119*$F$102</f>
        <v>0</v>
      </c>
      <c r="R120" s="65" t="s">
        <v>152</v>
      </c>
      <c r="S120" s="19">
        <f>+$S$119*$F$102</f>
        <v>0</v>
      </c>
      <c r="U120" s="65" t="s">
        <v>152</v>
      </c>
      <c r="V120" s="19">
        <f>+$V$119*$F$102</f>
        <v>0</v>
      </c>
    </row>
    <row r="121" spans="1:22">
      <c r="I121" s="65" t="s">
        <v>154</v>
      </c>
      <c r="J121" s="19">
        <f>+$J$119*F103</f>
        <v>0</v>
      </c>
      <c r="L121" s="65" t="s">
        <v>154</v>
      </c>
      <c r="M121" s="19">
        <f>+$M$119*$F$103</f>
        <v>0</v>
      </c>
      <c r="O121" s="65" t="s">
        <v>154</v>
      </c>
      <c r="P121" s="19">
        <f>+$P$119*$F$103</f>
        <v>0</v>
      </c>
      <c r="R121" s="65" t="s">
        <v>154</v>
      </c>
      <c r="S121" s="19">
        <f>+$S$119*$F$103</f>
        <v>0</v>
      </c>
      <c r="U121" s="65" t="s">
        <v>154</v>
      </c>
      <c r="V121" s="19">
        <f>+$V$119*$F$103</f>
        <v>0</v>
      </c>
    </row>
    <row r="122" spans="1:22">
      <c r="I122" s="65" t="s">
        <v>156</v>
      </c>
      <c r="J122" s="19">
        <f>+$J$119*F104</f>
        <v>0</v>
      </c>
      <c r="L122" s="65" t="s">
        <v>156</v>
      </c>
      <c r="M122" s="19">
        <f>+$M$119*$F$104</f>
        <v>0</v>
      </c>
      <c r="O122" s="65" t="s">
        <v>156</v>
      </c>
      <c r="P122" s="19">
        <f>+$P$119*$F$104</f>
        <v>0</v>
      </c>
      <c r="R122" s="65" t="s">
        <v>156</v>
      </c>
      <c r="S122" s="19">
        <f>+$S$119*$F$104</f>
        <v>0</v>
      </c>
      <c r="U122" s="65" t="s">
        <v>156</v>
      </c>
      <c r="V122" s="19">
        <f>+$V$119*$F$104</f>
        <v>0</v>
      </c>
    </row>
    <row r="123" spans="1:22">
      <c r="I123" s="65" t="s">
        <v>158</v>
      </c>
      <c r="J123" s="19">
        <f>+$J$122*$F$105</f>
        <v>0</v>
      </c>
      <c r="L123" s="65" t="s">
        <v>158</v>
      </c>
      <c r="M123" s="19">
        <f>+$M$122*$F$105</f>
        <v>0</v>
      </c>
      <c r="O123" s="65" t="s">
        <v>158</v>
      </c>
      <c r="P123" s="19">
        <f>+$P$122*$F$105</f>
        <v>0</v>
      </c>
      <c r="R123" s="65" t="s">
        <v>158</v>
      </c>
      <c r="S123" s="19">
        <f>+$S$122*$F$105</f>
        <v>0</v>
      </c>
      <c r="U123" s="65" t="s">
        <v>158</v>
      </c>
      <c r="V123" s="19">
        <f>+$V$122*$F$105</f>
        <v>0</v>
      </c>
    </row>
    <row r="124" spans="1:22">
      <c r="I124" s="64" t="s">
        <v>160</v>
      </c>
      <c r="J124" s="34">
        <f>SUM(J120:J123)</f>
        <v>0</v>
      </c>
      <c r="L124" s="64" t="s">
        <v>160</v>
      </c>
      <c r="M124" s="34">
        <f>SUM(M120:M123)</f>
        <v>0</v>
      </c>
      <c r="O124" s="64" t="s">
        <v>160</v>
      </c>
      <c r="P124" s="34">
        <f>SUM(P120:P123)</f>
        <v>0</v>
      </c>
      <c r="R124" s="64" t="s">
        <v>160</v>
      </c>
      <c r="S124" s="34">
        <f>SUM(S120:S123)</f>
        <v>0</v>
      </c>
      <c r="U124" s="64" t="s">
        <v>160</v>
      </c>
      <c r="V124" s="34">
        <f>SUM(V120:V123)</f>
        <v>0</v>
      </c>
    </row>
    <row r="125" spans="1:22">
      <c r="I125" s="64" t="s">
        <v>162</v>
      </c>
      <c r="J125" s="34">
        <f>+J119+J124</f>
        <v>0</v>
      </c>
      <c r="L125" s="64" t="s">
        <v>162</v>
      </c>
      <c r="M125" s="34">
        <f>+M119+M124</f>
        <v>0</v>
      </c>
      <c r="O125" s="64" t="s">
        <v>162</v>
      </c>
      <c r="P125" s="34">
        <f>+P119+P124</f>
        <v>0</v>
      </c>
      <c r="R125" s="64" t="s">
        <v>162</v>
      </c>
      <c r="S125" s="34">
        <f>+S119+S124</f>
        <v>0</v>
      </c>
      <c r="U125" s="64" t="s">
        <v>162</v>
      </c>
      <c r="V125" s="34">
        <f>+V119+V124</f>
        <v>0</v>
      </c>
    </row>
    <row r="126" spans="1:22" ht="15.75" thickBot="1"/>
    <row r="127" spans="1:22" ht="223.5" customHeight="1" thickBot="1">
      <c r="A127" s="109" t="s">
        <v>167</v>
      </c>
      <c r="B127" s="110"/>
      <c r="C127" s="110"/>
      <c r="D127" s="110"/>
      <c r="E127" s="110"/>
      <c r="F127" s="110"/>
      <c r="G127" s="111"/>
    </row>
    <row r="128" spans="1:22">
      <c r="F128" s="40"/>
      <c r="G128" s="40"/>
      <c r="J128" s="5"/>
    </row>
    <row r="129" spans="1:10">
      <c r="I129" s="6"/>
    </row>
    <row r="130" spans="1:10">
      <c r="I130" s="6"/>
    </row>
    <row r="131" spans="1:10">
      <c r="A131" s="112" t="s">
        <v>168</v>
      </c>
      <c r="B131" s="112"/>
      <c r="I131" s="6"/>
    </row>
    <row r="132" spans="1:10">
      <c r="A132" s="112" t="s">
        <v>169</v>
      </c>
      <c r="B132" s="112"/>
      <c r="I132" s="6"/>
    </row>
    <row r="133" spans="1:10">
      <c r="A133" s="112" t="s">
        <v>170</v>
      </c>
      <c r="B133" s="112"/>
      <c r="I133" s="6"/>
    </row>
    <row r="134" spans="1:10">
      <c r="I134" s="6"/>
    </row>
    <row r="135" spans="1:10">
      <c r="F135" s="4"/>
    </row>
    <row r="141" spans="1:10">
      <c r="J141" s="5"/>
    </row>
  </sheetData>
  <sheetProtection algorithmName="SHA-512" hashValue="CVYYvPBfJbXqX2KLS3aRZjCbE5bejLb8ZWNa9w9yOAQCOZJqxkp7qFw5TJ3kmD/Hmg19DPC4kdcPW5HzIMANJw==" saltValue="M6k68A3KR1cHQkHLO225tw==" spinCount="100000" sheet="1" objects="1" scenarios="1"/>
  <mergeCells count="68">
    <mergeCell ref="A127:G127"/>
    <mergeCell ref="A131:B131"/>
    <mergeCell ref="A132:B132"/>
    <mergeCell ref="A133:B133"/>
    <mergeCell ref="B101:F101"/>
    <mergeCell ref="B103:E103"/>
    <mergeCell ref="B104:E104"/>
    <mergeCell ref="B105:E105"/>
    <mergeCell ref="B106:F106"/>
    <mergeCell ref="B107:F107"/>
    <mergeCell ref="C100:F100"/>
    <mergeCell ref="B102:E102"/>
    <mergeCell ref="C96:G96"/>
    <mergeCell ref="C97:G97"/>
    <mergeCell ref="B90:F90"/>
    <mergeCell ref="C91:G91"/>
    <mergeCell ref="C92:G92"/>
    <mergeCell ref="B70:F70"/>
    <mergeCell ref="C71:G71"/>
    <mergeCell ref="C72:G72"/>
    <mergeCell ref="C85:G85"/>
    <mergeCell ref="B95:F95"/>
    <mergeCell ref="B76:F76"/>
    <mergeCell ref="C77:G77"/>
    <mergeCell ref="C78:G78"/>
    <mergeCell ref="B83:F83"/>
    <mergeCell ref="C84:G84"/>
    <mergeCell ref="C57:G57"/>
    <mergeCell ref="C58:G58"/>
    <mergeCell ref="B63:F63"/>
    <mergeCell ref="C64:G64"/>
    <mergeCell ref="C65:G65"/>
    <mergeCell ref="C44:G44"/>
    <mergeCell ref="B27:F27"/>
    <mergeCell ref="C28:G28"/>
    <mergeCell ref="C29:G29"/>
    <mergeCell ref="C41:G41"/>
    <mergeCell ref="B43:F43"/>
    <mergeCell ref="C40:G40"/>
    <mergeCell ref="C24:G24"/>
    <mergeCell ref="B5:F5"/>
    <mergeCell ref="B6:F6"/>
    <mergeCell ref="B7:F7"/>
    <mergeCell ref="B8:F8"/>
    <mergeCell ref="B9:G9"/>
    <mergeCell ref="B2:E2"/>
    <mergeCell ref="F2:G2"/>
    <mergeCell ref="B3:E3"/>
    <mergeCell ref="F3:G3"/>
    <mergeCell ref="B4:F4"/>
    <mergeCell ref="R9:S9"/>
    <mergeCell ref="U9:V9"/>
    <mergeCell ref="C11:G11"/>
    <mergeCell ref="C12:G12"/>
    <mergeCell ref="B23:F23"/>
    <mergeCell ref="I9:J9"/>
    <mergeCell ref="L9:M9"/>
    <mergeCell ref="O9:P9"/>
    <mergeCell ref="C25:G25"/>
    <mergeCell ref="B32:F32"/>
    <mergeCell ref="C33:G33"/>
    <mergeCell ref="C34:G34"/>
    <mergeCell ref="B39:F39"/>
    <mergeCell ref="C45:G45"/>
    <mergeCell ref="B47:F47"/>
    <mergeCell ref="C48:G48"/>
    <mergeCell ref="C49:G49"/>
    <mergeCell ref="B56:F5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04f50cb64503f51160c707ca8bd7737a">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35b4a06b4fd5fd8e5c1a516c98260fca"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57D7F9-9B8B-401D-84E8-7A54EE066AF0}"/>
</file>

<file path=customXml/itemProps2.xml><?xml version="1.0" encoding="utf-8"?>
<ds:datastoreItem xmlns:ds="http://schemas.openxmlformats.org/officeDocument/2006/customXml" ds:itemID="{5217C297-93C1-4630-8C5E-006B9A319D1D}"/>
</file>

<file path=customXml/itemProps3.xml><?xml version="1.0" encoding="utf-8"?>
<ds:datastoreItem xmlns:ds="http://schemas.openxmlformats.org/officeDocument/2006/customXml" ds:itemID="{54FA4978-3897-4203-A047-BFA0EE2546E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CT. JORGE ROBERTO SANCHEZ REYES</dc:creator>
  <cp:keywords/>
  <dc:description/>
  <cp:lastModifiedBy>CO. PAULA ANDREA CARVAJAL RODRIGUEZ</cp:lastModifiedBy>
  <cp:revision/>
  <dcterms:created xsi:type="dcterms:W3CDTF">2024-04-12T21:07:47Z</dcterms:created>
  <dcterms:modified xsi:type="dcterms:W3CDTF">2024-05-17T11:38:49Z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