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9"/>
  <workbookPr/>
  <mc:AlternateContent xmlns:mc="http://schemas.openxmlformats.org/markup-compatibility/2006">
    <mc:Choice Requires="x15">
      <x15ac:absPath xmlns:x15ac="http://schemas.microsoft.com/office/spreadsheetml/2010/11/ac" url="C:\Users\Juan Sebastian\Downloads\"/>
    </mc:Choice>
  </mc:AlternateContent>
  <xr:revisionPtr revIDLastSave="0" documentId="13_ncr:1_{789FBA69-82BD-47DF-98FD-B02BFB12A3A1}" xr6:coauthVersionLast="36" xr6:coauthVersionMax="36" xr10:uidLastSave="{00000000-0000-0000-0000-000000000000}"/>
  <bookViews>
    <workbookView xWindow="0" yWindow="0" windowWidth="28800" windowHeight="12135" activeTab="1" xr2:uid="{00000000-000D-0000-FFFF-FFFF00000000}"/>
  </bookViews>
  <sheets>
    <sheet name="ORDEN DE ELEGIBILIDAD" sheetId="2" r:id="rId1"/>
    <sheet name="LOTES ADJUDICADOS" sheetId="5" r:id="rId2"/>
  </sheets>
  <definedNames>
    <definedName name="_xlnm._FilterDatabase" localSheetId="1" hidden="1">'LOTES ADJUDICADOS'!$A$2:$R$9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8" i="5" l="1"/>
  <c r="H8" i="5" l="1"/>
  <c r="K8" i="5"/>
  <c r="L7" i="5"/>
  <c r="R7" i="5" s="1"/>
  <c r="L6" i="5"/>
  <c r="R6" i="5" s="1"/>
  <c r="L5" i="5"/>
  <c r="L4" i="5"/>
  <c r="L3" i="5"/>
  <c r="R3" i="5" s="1"/>
  <c r="M8" i="5" l="1"/>
  <c r="R5" i="5"/>
  <c r="R4" i="5"/>
</calcChain>
</file>

<file path=xl/sharedStrings.xml><?xml version="1.0" encoding="utf-8"?>
<sst xmlns="http://schemas.openxmlformats.org/spreadsheetml/2006/main" count="81" uniqueCount="48">
  <si>
    <t>PROPONENTE</t>
  </si>
  <si>
    <t>NIT</t>
  </si>
  <si>
    <t>LOCALIDAD</t>
  </si>
  <si>
    <t>DIRECCION</t>
  </si>
  <si>
    <t>CUPOS</t>
  </si>
  <si>
    <t>FUNDACION SOCIAL PARA EL DESARROLLO HUMANO FUDESOL</t>
  </si>
  <si>
    <t>KENEDY</t>
  </si>
  <si>
    <t>CALLE 41 SUR # 78B – 54</t>
  </si>
  <si>
    <t>HABILITADO</t>
  </si>
  <si>
    <t>Asociación de mujeres, mujer y ciudad AMUCI</t>
  </si>
  <si>
    <t>PUENTE ARANDA</t>
  </si>
  <si>
    <t>AC 19 No. 32 56</t>
  </si>
  <si>
    <t>FUNDACION CONSTRUYENDO FUTURO ONG</t>
  </si>
  <si>
    <t>DG 19 D No 36-04</t>
  </si>
  <si>
    <t>LOS MARTIRES</t>
  </si>
  <si>
    <t>CL 24 No 19B 16</t>
  </si>
  <si>
    <t>Corporacion Social para el Desarrollo de los Grupos Étnicos y Culturales MULTIETNIAS</t>
  </si>
  <si>
    <t>RAFAEL URIBE</t>
  </si>
  <si>
    <t>Cra. 24 No. 33-04 sur</t>
  </si>
  <si>
    <t>ASOCIACIÓN DE HOGARES SI A LA VIDA</t>
  </si>
  <si>
    <t>SUBA</t>
  </si>
  <si>
    <t>CARRERA 98 #156C 10</t>
  </si>
  <si>
    <t>BOSA</t>
  </si>
  <si>
    <t>CALLE 65 SUR # 80 I -11</t>
  </si>
  <si>
    <t>ORDEN DE ELEGIBILIDAD</t>
  </si>
  <si>
    <t>N° de  DE PROPUESTA</t>
  </si>
  <si>
    <t>RESULTADO DE EVALUACION DEFINITIVA</t>
  </si>
  <si>
    <t>PUNTAJE TOTAL OBTENIDO</t>
  </si>
  <si>
    <t>N° DE LOTE</t>
  </si>
  <si>
    <t>1-5</t>
  </si>
  <si>
    <t>% APORTE 
ASOCIADO</t>
  </si>
  <si>
    <t>PUNTAJE TOTAL 
OBTENIDO</t>
  </si>
  <si>
    <t>VALOR TOTAL 
DEL CONVENIO</t>
  </si>
  <si>
    <t>TOTAL APORTES
SDIS</t>
  </si>
  <si>
    <t>% APORTE 
SDIS</t>
  </si>
  <si>
    <t>% TOTAL 
APORTES</t>
  </si>
  <si>
    <t>CUPOS TOTALES 
A ADJUDICAR</t>
  </si>
  <si>
    <t>KENNEDY</t>
  </si>
  <si>
    <t>RAFAEL URIBE URIBE</t>
  </si>
  <si>
    <t>RESULTADO DE 
EVALUACION DEFINITIVA</t>
  </si>
  <si>
    <t>APORTES ASOCIADO</t>
  </si>
  <si>
    <t>APORTES DINERO</t>
  </si>
  <si>
    <t>APORTES EN ESPECIE</t>
  </si>
  <si>
    <t xml:space="preserve">TOTAL APORTES </t>
  </si>
  <si>
    <t>2-5</t>
  </si>
  <si>
    <t>3-5</t>
  </si>
  <si>
    <t>4-5</t>
  </si>
  <si>
    <t>5-5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</si>
</sst>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6" formatCode="&quot;$&quot;\ #,##0;[Red]\-&quot;$&quot;\ #,##0"/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&quot;$&quot;\ #,##0.0;[Red]\-&quot;$&quot;\ #,##0.0"/>
    <numFmt numFmtId="165" formatCode="_-&quot;$&quot;\ * #,##0.0_-;\-&quot;$&quot;\ * #,##0.0_-;_-&quot;$&quot;\ * &quot;-&quot;_-;_-@_-"/>
  </numFmts>
  <fonts count="11" x14ac:knownFonts="1"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12"/>
      <color theme="9" tint="-0.499984740745262"/>
      <name val="Arial"/>
      <family val="2"/>
    </font>
    <font>
      <sz val="11"/>
      <color theme="1"/>
      <name val="Calibri"/>
      <family val="2"/>
      <scheme val="minor"/>
    </font>
    <font>
      <b/>
      <sz val="12"/>
      <color rgb="FF00B050"/>
      <name val="Arial"/>
      <family val="2"/>
    </font>
    <font>
      <b/>
      <sz val="16"/>
      <color theme="1"/>
      <name val="Arial"/>
      <family val="2"/>
    </font>
    <font>
      <b/>
      <sz val="12"/>
      <name val="Arial"/>
      <family val="2"/>
    </font>
    <font>
      <b/>
      <sz val="14"/>
      <color theme="1"/>
      <name val="Arial"/>
      <family val="2"/>
    </font>
    <font>
      <b/>
      <sz val="14"/>
      <color theme="9" tint="-0.499984740745262"/>
      <name val="Arial"/>
      <family val="2"/>
    </font>
    <font>
      <sz val="14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2" fontId="4" fillId="0" borderId="0" applyFont="0" applyFill="0" applyBorder="0" applyAlignment="0" applyProtection="0"/>
  </cellStyleXfs>
  <cellXfs count="76">
    <xf numFmtId="0" fontId="0" fillId="0" borderId="0" xfId="0"/>
    <xf numFmtId="0" fontId="1" fillId="0" borderId="0" xfId="0" applyFont="1"/>
    <xf numFmtId="0" fontId="1" fillId="0" borderId="4" xfId="0" applyFont="1" applyBorder="1" applyAlignment="1">
      <alignment vertical="center"/>
    </xf>
    <xf numFmtId="0" fontId="1" fillId="0" borderId="4" xfId="0" applyFont="1" applyBorder="1" applyAlignment="1">
      <alignment vertical="center" wrapText="1"/>
    </xf>
    <xf numFmtId="0" fontId="2" fillId="0" borderId="3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6" xfId="0" applyFont="1" applyBorder="1" applyAlignment="1">
      <alignment vertical="center"/>
    </xf>
    <xf numFmtId="0" fontId="2" fillId="2" borderId="5" xfId="0" applyFont="1" applyFill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/>
    </xf>
    <xf numFmtId="0" fontId="1" fillId="0" borderId="0" xfId="0" applyFont="1" applyAlignment="1">
      <alignment wrapText="1"/>
    </xf>
    <xf numFmtId="0" fontId="2" fillId="0" borderId="5" xfId="0" applyFont="1" applyBorder="1" applyAlignment="1">
      <alignment horizontal="center" vertical="center"/>
    </xf>
    <xf numFmtId="0" fontId="1" fillId="0" borderId="4" xfId="0" applyFont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/>
    </xf>
    <xf numFmtId="0" fontId="1" fillId="0" borderId="7" xfId="0" applyFont="1" applyBorder="1" applyAlignment="1">
      <alignment horizontal="left" vertical="center" wrapText="1"/>
    </xf>
    <xf numFmtId="0" fontId="1" fillId="0" borderId="7" xfId="0" applyFont="1" applyBorder="1" applyAlignment="1">
      <alignment vertical="center" wrapText="1"/>
    </xf>
    <xf numFmtId="0" fontId="1" fillId="0" borderId="7" xfId="0" applyFont="1" applyBorder="1" applyAlignment="1">
      <alignment vertical="center"/>
    </xf>
    <xf numFmtId="0" fontId="1" fillId="0" borderId="9" xfId="0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1" fillId="0" borderId="12" xfId="0" applyFont="1" applyBorder="1" applyAlignment="1">
      <alignment vertical="center" wrapText="1"/>
    </xf>
    <xf numFmtId="0" fontId="6" fillId="0" borderId="2" xfId="0" applyFont="1" applyBorder="1" applyAlignment="1">
      <alignment horizontal="center" vertical="center"/>
    </xf>
    <xf numFmtId="2" fontId="3" fillId="0" borderId="8" xfId="0" applyNumberFormat="1" applyFont="1" applyBorder="1" applyAlignment="1">
      <alignment horizontal="center" vertical="center"/>
    </xf>
    <xf numFmtId="49" fontId="1" fillId="0" borderId="4" xfId="0" applyNumberFormat="1" applyFont="1" applyBorder="1" applyAlignment="1">
      <alignment horizontal="center" vertical="center"/>
    </xf>
    <xf numFmtId="6" fontId="7" fillId="0" borderId="8" xfId="1" applyNumberFormat="1" applyFont="1" applyBorder="1" applyAlignment="1">
      <alignment horizontal="center" vertical="center"/>
    </xf>
    <xf numFmtId="9" fontId="7" fillId="0" borderId="8" xfId="2" applyFont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6" fontId="1" fillId="0" borderId="0" xfId="0" applyNumberFormat="1" applyFont="1"/>
    <xf numFmtId="0" fontId="2" fillId="0" borderId="1" xfId="0" applyFont="1" applyBorder="1" applyAlignment="1">
      <alignment horizontal="center" vertical="center"/>
    </xf>
    <xf numFmtId="10" fontId="7" fillId="0" borderId="8" xfId="2" applyNumberFormat="1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6" fontId="7" fillId="0" borderId="13" xfId="1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6" fillId="5" borderId="1" xfId="0" applyFont="1" applyFill="1" applyBorder="1" applyAlignment="1">
      <alignment horizontal="center" vertical="center"/>
    </xf>
    <xf numFmtId="164" fontId="6" fillId="0" borderId="1" xfId="0" applyNumberFormat="1" applyFont="1" applyBorder="1" applyAlignment="1">
      <alignment horizontal="center" vertical="center"/>
    </xf>
    <xf numFmtId="164" fontId="6" fillId="0" borderId="0" xfId="0" applyNumberFormat="1" applyFont="1" applyAlignment="1">
      <alignment horizontal="center" vertical="center"/>
    </xf>
    <xf numFmtId="49" fontId="1" fillId="0" borderId="7" xfId="0" applyNumberFormat="1" applyFont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1" fontId="8" fillId="0" borderId="14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2" fontId="9" fillId="0" borderId="8" xfId="0" applyNumberFormat="1" applyFont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 wrapText="1"/>
    </xf>
    <xf numFmtId="165" fontId="7" fillId="0" borderId="8" xfId="3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9" fontId="2" fillId="2" borderId="7" xfId="2" applyFont="1" applyFill="1" applyBorder="1" applyAlignment="1">
      <alignment horizontal="center" vertical="center" wrapText="1"/>
    </xf>
    <xf numFmtId="9" fontId="2" fillId="2" borderId="8" xfId="2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9" fontId="2" fillId="2" borderId="18" xfId="2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 wrapText="1"/>
    </xf>
    <xf numFmtId="0" fontId="1" fillId="0" borderId="15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1" fillId="0" borderId="20" xfId="0" applyFont="1" applyBorder="1" applyAlignment="1">
      <alignment vertical="center"/>
    </xf>
    <xf numFmtId="0" fontId="1" fillId="0" borderId="1" xfId="0" applyFont="1" applyBorder="1" applyAlignment="1">
      <alignment horizontal="left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42" fontId="7" fillId="0" borderId="8" xfId="3" applyNumberFormat="1" applyFont="1" applyBorder="1" applyAlignment="1">
      <alignment horizontal="center" vertical="center"/>
    </xf>
    <xf numFmtId="1" fontId="1" fillId="0" borderId="0" xfId="0" applyNumberFormat="1" applyFont="1" applyAlignment="1">
      <alignment vertical="center"/>
    </xf>
    <xf numFmtId="164" fontId="10" fillId="0" borderId="0" xfId="0" applyNumberFormat="1" applyFont="1"/>
  </cellXfs>
  <cellStyles count="4">
    <cellStyle name="Moneda" xfId="1" builtinId="4"/>
    <cellStyle name="Moneda [0]" xfId="3" builtinId="7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"/>
  <sheetViews>
    <sheetView zoomScale="55" zoomScaleNormal="55" workbookViewId="0">
      <selection activeCell="A2" sqref="A2:A6"/>
    </sheetView>
  </sheetViews>
  <sheetFormatPr baseColWidth="10" defaultColWidth="11.42578125" defaultRowHeight="15" x14ac:dyDescent="0.2"/>
  <cols>
    <col min="1" max="1" width="21.42578125" style="6" customWidth="1"/>
    <col min="2" max="2" width="21.42578125" style="1" customWidth="1"/>
    <col min="3" max="3" width="67.5703125" style="1" customWidth="1"/>
    <col min="4" max="4" width="18" style="1" customWidth="1"/>
    <col min="5" max="5" width="24.42578125" style="1" customWidth="1"/>
    <col min="6" max="6" width="24.42578125" style="12" customWidth="1"/>
    <col min="7" max="7" width="24.42578125" style="6" customWidth="1"/>
    <col min="8" max="9" width="33.7109375" style="1" customWidth="1"/>
    <col min="10" max="16384" width="11.42578125" style="1"/>
  </cols>
  <sheetData>
    <row r="1" spans="1:9" ht="45.75" customHeight="1" x14ac:dyDescent="0.2">
      <c r="A1" s="15" t="s">
        <v>24</v>
      </c>
      <c r="B1" s="15" t="s">
        <v>25</v>
      </c>
      <c r="C1" s="5" t="s">
        <v>0</v>
      </c>
      <c r="D1" s="5" t="s">
        <v>1</v>
      </c>
      <c r="E1" s="8" t="s">
        <v>2</v>
      </c>
      <c r="F1" s="10" t="s">
        <v>3</v>
      </c>
      <c r="G1" s="11" t="s">
        <v>4</v>
      </c>
      <c r="H1" s="10" t="s">
        <v>26</v>
      </c>
      <c r="I1" s="10" t="s">
        <v>27</v>
      </c>
    </row>
    <row r="2" spans="1:9" ht="99.75" customHeight="1" x14ac:dyDescent="0.2">
      <c r="A2" s="23">
        <v>2</v>
      </c>
      <c r="B2" s="4">
        <v>1</v>
      </c>
      <c r="C2" s="14" t="s">
        <v>5</v>
      </c>
      <c r="D2" s="2">
        <v>900295709</v>
      </c>
      <c r="E2" s="7" t="s">
        <v>6</v>
      </c>
      <c r="F2" s="3" t="s">
        <v>7</v>
      </c>
      <c r="G2" s="9">
        <v>50</v>
      </c>
      <c r="H2" s="16" t="s">
        <v>8</v>
      </c>
      <c r="I2" s="47">
        <v>70</v>
      </c>
    </row>
    <row r="3" spans="1:9" ht="99.75" customHeight="1" x14ac:dyDescent="0.2">
      <c r="A3" s="23">
        <v>4</v>
      </c>
      <c r="B3" s="4">
        <v>2</v>
      </c>
      <c r="C3" s="14" t="s">
        <v>9</v>
      </c>
      <c r="D3" s="2">
        <v>830093106</v>
      </c>
      <c r="E3" s="7" t="s">
        <v>10</v>
      </c>
      <c r="F3" s="3" t="s">
        <v>11</v>
      </c>
      <c r="G3" s="9">
        <v>50</v>
      </c>
      <c r="H3" s="16" t="s">
        <v>8</v>
      </c>
      <c r="I3" s="47">
        <v>67</v>
      </c>
    </row>
    <row r="4" spans="1:9" ht="99.75" customHeight="1" x14ac:dyDescent="0.2">
      <c r="A4" s="23">
        <v>1</v>
      </c>
      <c r="B4" s="51">
        <v>3</v>
      </c>
      <c r="C4" s="18" t="s">
        <v>12</v>
      </c>
      <c r="D4" s="2">
        <v>900310195</v>
      </c>
      <c r="E4" s="7" t="s">
        <v>10</v>
      </c>
      <c r="F4" s="3" t="s">
        <v>13</v>
      </c>
      <c r="G4" s="9">
        <v>50</v>
      </c>
      <c r="H4" s="16" t="s">
        <v>8</v>
      </c>
      <c r="I4" s="47">
        <v>70</v>
      </c>
    </row>
    <row r="5" spans="1:9" ht="99.75" customHeight="1" x14ac:dyDescent="0.2">
      <c r="A5" s="23">
        <v>5</v>
      </c>
      <c r="B5" s="52"/>
      <c r="C5" s="18" t="s">
        <v>12</v>
      </c>
      <c r="D5" s="2">
        <v>900310195</v>
      </c>
      <c r="E5" s="7" t="s">
        <v>14</v>
      </c>
      <c r="F5" s="3" t="s">
        <v>15</v>
      </c>
      <c r="G5" s="9">
        <v>50</v>
      </c>
      <c r="H5" s="16" t="s">
        <v>8</v>
      </c>
      <c r="I5" s="47">
        <v>60</v>
      </c>
    </row>
    <row r="6" spans="1:9" ht="99.75" customHeight="1" x14ac:dyDescent="0.2">
      <c r="A6" s="25">
        <v>3</v>
      </c>
      <c r="B6" s="13">
        <v>4</v>
      </c>
      <c r="C6" s="17" t="s">
        <v>16</v>
      </c>
      <c r="D6" s="19">
        <v>830018406</v>
      </c>
      <c r="E6" s="20" t="s">
        <v>17</v>
      </c>
      <c r="F6" s="3" t="s">
        <v>18</v>
      </c>
      <c r="G6" s="9">
        <v>62</v>
      </c>
      <c r="H6" s="16" t="s">
        <v>8</v>
      </c>
      <c r="I6" s="47">
        <v>67.5</v>
      </c>
    </row>
    <row r="7" spans="1:9" ht="189.75" customHeight="1" x14ac:dyDescent="0.2">
      <c r="A7" s="39">
        <v>6</v>
      </c>
      <c r="B7" s="50">
        <v>5</v>
      </c>
      <c r="C7" s="21" t="s">
        <v>19</v>
      </c>
      <c r="D7" s="22">
        <v>900175374</v>
      </c>
      <c r="E7" s="22" t="s">
        <v>20</v>
      </c>
      <c r="F7" s="24" t="s">
        <v>21</v>
      </c>
      <c r="G7" s="9">
        <v>62</v>
      </c>
      <c r="H7" s="16" t="s">
        <v>8</v>
      </c>
      <c r="I7" s="26">
        <v>49.75</v>
      </c>
    </row>
    <row r="8" spans="1:9" ht="189.75" customHeight="1" x14ac:dyDescent="0.2">
      <c r="A8" s="39">
        <v>7</v>
      </c>
      <c r="B8" s="50"/>
      <c r="C8" s="21" t="s">
        <v>19</v>
      </c>
      <c r="D8" s="22">
        <v>900175374</v>
      </c>
      <c r="E8" s="22" t="s">
        <v>22</v>
      </c>
      <c r="F8" s="24" t="s">
        <v>23</v>
      </c>
      <c r="G8" s="9">
        <v>62</v>
      </c>
      <c r="H8" s="16" t="s">
        <v>8</v>
      </c>
      <c r="I8" s="26">
        <v>48.75</v>
      </c>
    </row>
    <row r="9" spans="1:9" ht="189.75" customHeight="1" x14ac:dyDescent="0.2"/>
    <row r="10" spans="1:9" ht="189.75" customHeight="1" x14ac:dyDescent="0.2"/>
  </sheetData>
  <mergeCells count="2">
    <mergeCell ref="B7:B8"/>
    <mergeCell ref="B4:B5"/>
  </mergeCells>
  <pageMargins left="0.7" right="0.7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9"/>
  <sheetViews>
    <sheetView tabSelected="1" topLeftCell="D1" zoomScale="70" zoomScaleNormal="70" workbookViewId="0">
      <pane ySplit="2" topLeftCell="A3" activePane="bottomLeft" state="frozen"/>
      <selection pane="bottomLeft" activeCell="L3" sqref="L3"/>
    </sheetView>
  </sheetViews>
  <sheetFormatPr baseColWidth="10" defaultColWidth="11.42578125" defaultRowHeight="15" x14ac:dyDescent="0.2"/>
  <cols>
    <col min="1" max="1" width="21.42578125" style="6" customWidth="1"/>
    <col min="2" max="2" width="21.42578125" style="1" customWidth="1"/>
    <col min="3" max="3" width="67.5703125" style="1" customWidth="1"/>
    <col min="4" max="4" width="18" style="1" customWidth="1"/>
    <col min="5" max="5" width="24.42578125" style="1" customWidth="1"/>
    <col min="6" max="6" width="24.42578125" style="12" customWidth="1"/>
    <col min="7" max="7" width="17.28515625" style="12" customWidth="1"/>
    <col min="8" max="8" width="22" style="6" customWidth="1"/>
    <col min="9" max="9" width="33.7109375" style="1" customWidth="1"/>
    <col min="10" max="10" width="21.85546875" style="1" customWidth="1"/>
    <col min="11" max="11" width="27.85546875" style="1" customWidth="1"/>
    <col min="12" max="12" width="17.85546875" style="1" customWidth="1"/>
    <col min="13" max="13" width="29.28515625" style="1" customWidth="1"/>
    <col min="14" max="14" width="18.85546875" style="1" customWidth="1"/>
    <col min="15" max="15" width="23.140625" style="1" customWidth="1"/>
    <col min="16" max="16" width="25.5703125" style="1" customWidth="1"/>
    <col min="17" max="17" width="27.85546875" style="1" customWidth="1"/>
    <col min="18" max="18" width="19" style="1" customWidth="1"/>
    <col min="19" max="19" width="19.28515625" style="1" bestFit="1" customWidth="1"/>
    <col min="20" max="16384" width="11.42578125" style="1"/>
  </cols>
  <sheetData>
    <row r="1" spans="1:19" ht="24" customHeight="1" x14ac:dyDescent="0.2">
      <c r="A1" s="71" t="s">
        <v>24</v>
      </c>
      <c r="B1" s="71" t="s">
        <v>25</v>
      </c>
      <c r="C1" s="56" t="s">
        <v>0</v>
      </c>
      <c r="D1" s="56" t="s">
        <v>1</v>
      </c>
      <c r="E1" s="58" t="s">
        <v>2</v>
      </c>
      <c r="F1" s="60" t="s">
        <v>3</v>
      </c>
      <c r="G1" s="62" t="s">
        <v>28</v>
      </c>
      <c r="H1" s="60" t="s">
        <v>36</v>
      </c>
      <c r="I1" s="60" t="s">
        <v>39</v>
      </c>
      <c r="J1" s="60" t="s">
        <v>31</v>
      </c>
      <c r="K1" s="60" t="s">
        <v>32</v>
      </c>
      <c r="L1" s="53" t="s">
        <v>34</v>
      </c>
      <c r="M1" s="60" t="s">
        <v>33</v>
      </c>
      <c r="N1" s="53" t="s">
        <v>30</v>
      </c>
      <c r="O1" s="65" t="s">
        <v>40</v>
      </c>
      <c r="P1" s="66"/>
      <c r="Q1" s="55"/>
      <c r="R1" s="53" t="s">
        <v>35</v>
      </c>
    </row>
    <row r="2" spans="1:19" ht="45.75" customHeight="1" x14ac:dyDescent="0.2">
      <c r="A2" s="72"/>
      <c r="B2" s="72"/>
      <c r="C2" s="57"/>
      <c r="D2" s="57"/>
      <c r="E2" s="59"/>
      <c r="F2" s="61"/>
      <c r="G2" s="63"/>
      <c r="H2" s="61"/>
      <c r="I2" s="61"/>
      <c r="J2" s="61"/>
      <c r="K2" s="61"/>
      <c r="L2" s="54"/>
      <c r="M2" s="61"/>
      <c r="N2" s="64"/>
      <c r="O2" s="15" t="s">
        <v>41</v>
      </c>
      <c r="P2" s="15" t="s">
        <v>42</v>
      </c>
      <c r="Q2" s="48" t="s">
        <v>43</v>
      </c>
      <c r="R2" s="54"/>
    </row>
    <row r="3" spans="1:19" ht="57" customHeight="1" x14ac:dyDescent="0.2">
      <c r="A3" s="30">
        <v>2</v>
      </c>
      <c r="B3" s="4">
        <v>1</v>
      </c>
      <c r="C3" s="14" t="s">
        <v>5</v>
      </c>
      <c r="D3" s="9">
        <v>900295709</v>
      </c>
      <c r="E3" s="7" t="s">
        <v>37</v>
      </c>
      <c r="F3" s="3" t="s">
        <v>7</v>
      </c>
      <c r="G3" s="27" t="s">
        <v>44</v>
      </c>
      <c r="H3" s="9">
        <v>50</v>
      </c>
      <c r="I3" s="16" t="s">
        <v>8</v>
      </c>
      <c r="J3" s="26">
        <v>70</v>
      </c>
      <c r="K3" s="28">
        <v>1437491703</v>
      </c>
      <c r="L3" s="34">
        <f>100%-N3</f>
        <v>0.81</v>
      </c>
      <c r="M3" s="28">
        <v>1164368279</v>
      </c>
      <c r="N3" s="34">
        <v>0.19</v>
      </c>
      <c r="O3" s="73">
        <v>273123424</v>
      </c>
      <c r="P3" s="73">
        <v>0</v>
      </c>
      <c r="Q3" s="28">
        <v>273123424</v>
      </c>
      <c r="R3" s="29">
        <f>N3+L3</f>
        <v>1</v>
      </c>
      <c r="S3" s="49"/>
    </row>
    <row r="4" spans="1:19" ht="57" customHeight="1" x14ac:dyDescent="0.2">
      <c r="A4" s="31">
        <v>4</v>
      </c>
      <c r="B4" s="13">
        <v>2</v>
      </c>
      <c r="C4" s="17" t="s">
        <v>9</v>
      </c>
      <c r="D4" s="35">
        <v>830093106</v>
      </c>
      <c r="E4" s="7" t="s">
        <v>10</v>
      </c>
      <c r="F4" s="3" t="s">
        <v>11</v>
      </c>
      <c r="G4" s="27" t="s">
        <v>46</v>
      </c>
      <c r="H4" s="9">
        <v>50</v>
      </c>
      <c r="I4" s="16" t="s">
        <v>8</v>
      </c>
      <c r="J4" s="26">
        <v>67</v>
      </c>
      <c r="K4" s="28">
        <v>1437491703</v>
      </c>
      <c r="L4" s="34">
        <f>100%-N4</f>
        <v>0.83400000000000007</v>
      </c>
      <c r="M4" s="28">
        <v>1198868080</v>
      </c>
      <c r="N4" s="34">
        <v>0.16599999999999998</v>
      </c>
      <c r="O4" s="73">
        <v>19096000</v>
      </c>
      <c r="P4" s="73">
        <v>219527623</v>
      </c>
      <c r="Q4" s="28">
        <v>238623623</v>
      </c>
      <c r="R4" s="29">
        <f>N4+L4</f>
        <v>1</v>
      </c>
      <c r="S4" s="49"/>
    </row>
    <row r="5" spans="1:19" ht="57" customHeight="1" x14ac:dyDescent="0.2">
      <c r="A5" s="30">
        <v>1</v>
      </c>
      <c r="B5" s="50">
        <v>3</v>
      </c>
      <c r="C5" s="21" t="s">
        <v>12</v>
      </c>
      <c r="D5" s="46">
        <v>900310195</v>
      </c>
      <c r="E5" s="67" t="s">
        <v>10</v>
      </c>
      <c r="F5" s="3" t="s">
        <v>13</v>
      </c>
      <c r="G5" s="27" t="s">
        <v>29</v>
      </c>
      <c r="H5" s="9">
        <v>50</v>
      </c>
      <c r="I5" s="16" t="s">
        <v>8</v>
      </c>
      <c r="J5" s="26">
        <v>70</v>
      </c>
      <c r="K5" s="28">
        <v>1437491703</v>
      </c>
      <c r="L5" s="34">
        <f>100%-N5</f>
        <v>0.82979999999999998</v>
      </c>
      <c r="M5" s="28">
        <v>1192830615</v>
      </c>
      <c r="N5" s="34">
        <v>0.17019999999999999</v>
      </c>
      <c r="O5" s="73">
        <v>0</v>
      </c>
      <c r="P5" s="73">
        <v>244661088</v>
      </c>
      <c r="Q5" s="28">
        <v>244661088</v>
      </c>
      <c r="R5" s="29">
        <f>N5+L5</f>
        <v>1</v>
      </c>
    </row>
    <row r="6" spans="1:19" ht="57" customHeight="1" x14ac:dyDescent="0.2">
      <c r="A6" s="30">
        <v>5</v>
      </c>
      <c r="B6" s="50"/>
      <c r="C6" s="21" t="s">
        <v>12</v>
      </c>
      <c r="D6" s="46">
        <v>900310195</v>
      </c>
      <c r="E6" s="68" t="s">
        <v>14</v>
      </c>
      <c r="F6" s="18" t="s">
        <v>15</v>
      </c>
      <c r="G6" s="42" t="s">
        <v>47</v>
      </c>
      <c r="H6" s="35">
        <v>50</v>
      </c>
      <c r="I6" s="16" t="s">
        <v>8</v>
      </c>
      <c r="J6" s="26">
        <v>60</v>
      </c>
      <c r="K6" s="28">
        <v>1437491703</v>
      </c>
      <c r="L6" s="34">
        <f>100%-N6</f>
        <v>0.82979999999999998</v>
      </c>
      <c r="M6" s="28">
        <v>1192830615</v>
      </c>
      <c r="N6" s="34">
        <v>0.17019999999999999</v>
      </c>
      <c r="O6" s="73">
        <v>0</v>
      </c>
      <c r="P6" s="73">
        <v>244661088</v>
      </c>
      <c r="Q6" s="28">
        <v>244661088</v>
      </c>
      <c r="R6" s="29">
        <f>N6+L6</f>
        <v>1</v>
      </c>
    </row>
    <row r="7" spans="1:19" ht="57" customHeight="1" x14ac:dyDescent="0.2">
      <c r="A7" s="30">
        <v>3</v>
      </c>
      <c r="B7" s="33">
        <v>4</v>
      </c>
      <c r="C7" s="70" t="s">
        <v>16</v>
      </c>
      <c r="D7" s="46">
        <v>830018406</v>
      </c>
      <c r="E7" s="69" t="s">
        <v>38</v>
      </c>
      <c r="F7" s="21" t="s">
        <v>18</v>
      </c>
      <c r="G7" s="45" t="s">
        <v>45</v>
      </c>
      <c r="H7" s="46">
        <v>62</v>
      </c>
      <c r="I7" s="43" t="s">
        <v>8</v>
      </c>
      <c r="J7" s="26">
        <v>67.5</v>
      </c>
      <c r="K7" s="36">
        <v>1624885071</v>
      </c>
      <c r="L7" s="34">
        <f>100%-N7</f>
        <v>0.82000000000000006</v>
      </c>
      <c r="M7" s="36">
        <v>1332405758</v>
      </c>
      <c r="N7" s="34">
        <v>0.18</v>
      </c>
      <c r="O7" s="73"/>
      <c r="P7" s="73">
        <v>292479313</v>
      </c>
      <c r="Q7" s="36">
        <v>292479313</v>
      </c>
      <c r="R7" s="29">
        <f>N7+L7</f>
        <v>1</v>
      </c>
    </row>
    <row r="8" spans="1:19" s="38" customFormat="1" ht="42" customHeight="1" x14ac:dyDescent="0.2">
      <c r="A8" s="37"/>
      <c r="F8" s="12"/>
      <c r="G8" s="12"/>
      <c r="H8" s="44">
        <f>SUM(H3:H7)</f>
        <v>262</v>
      </c>
      <c r="I8" s="74"/>
      <c r="K8" s="40">
        <f>SUM(K3:K7)</f>
        <v>7374851883</v>
      </c>
      <c r="M8" s="40">
        <f>SUM(M3:M7)</f>
        <v>6081303347</v>
      </c>
      <c r="N8" s="41"/>
      <c r="O8" s="41"/>
      <c r="P8" s="41"/>
      <c r="Q8" s="40">
        <f>SUM(Q3:Q7)</f>
        <v>1293548536</v>
      </c>
    </row>
    <row r="9" spans="1:19" ht="18" customHeight="1" x14ac:dyDescent="0.25">
      <c r="M9" s="32"/>
      <c r="O9" s="75"/>
      <c r="Q9" s="32"/>
    </row>
  </sheetData>
  <autoFilter ref="A2:R9" xr:uid="{00000000-0009-0000-0000-000001000000}"/>
  <mergeCells count="17">
    <mergeCell ref="A1:A2"/>
    <mergeCell ref="B1:B2"/>
    <mergeCell ref="C1:C2"/>
    <mergeCell ref="L1:L2"/>
    <mergeCell ref="R1:R2"/>
    <mergeCell ref="B5:B6"/>
    <mergeCell ref="O1:Q1"/>
    <mergeCell ref="D1:D2"/>
    <mergeCell ref="E1:E2"/>
    <mergeCell ref="F1:F2"/>
    <mergeCell ref="G1:G2"/>
    <mergeCell ref="H1:H2"/>
    <mergeCell ref="I1:I2"/>
    <mergeCell ref="J1:J2"/>
    <mergeCell ref="K1:K2"/>
    <mergeCell ref="M1:M2"/>
    <mergeCell ref="N1:N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ORDEN DE ELEGIBILIDAD</vt:lpstr>
      <vt:lpstr>LOTES ADJUDICADOS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JUAN SEBASTIAN GOMEZ ROMERO</dc:creator>
  <cp:keywords/>
  <dc:description/>
  <cp:lastModifiedBy>JUAN SEBASTIAN GOMEZ ROMERO</cp:lastModifiedBy>
  <cp:revision/>
  <dcterms:created xsi:type="dcterms:W3CDTF">2024-04-22T22:27:24Z</dcterms:created>
  <dcterms:modified xsi:type="dcterms:W3CDTF">2024-05-22T19:49:54Z</dcterms:modified>
  <cp:category/>
  <cp:contentStatus/>
</cp:coreProperties>
</file>