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D:\escritorio\AÑO 2024\BIENES Y SERVICIOS\MEDICAMENTOS SMA\"/>
    </mc:Choice>
  </mc:AlternateContent>
  <xr:revisionPtr revIDLastSave="0" documentId="8_{A656EFFA-6CC6-44F3-814A-5566DE108EB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ODELO ESTUDIO MERCAD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4" i="1" l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8" i="1"/>
  <c r="W349" i="1"/>
  <c r="W350" i="1"/>
  <c r="W353" i="1"/>
  <c r="W354" i="1"/>
  <c r="W357" i="1"/>
  <c r="W358" i="1"/>
  <c r="W359" i="1"/>
  <c r="W360" i="1"/>
  <c r="W361" i="1"/>
  <c r="W362" i="1"/>
  <c r="W363" i="1"/>
  <c r="W364" i="1"/>
  <c r="W366" i="1"/>
  <c r="W367" i="1"/>
  <c r="W368" i="1"/>
  <c r="W369" i="1"/>
  <c r="W370" i="1"/>
  <c r="W371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U8" i="1"/>
  <c r="U9" i="1"/>
  <c r="F9" i="1" s="1"/>
  <c r="U10" i="1"/>
  <c r="J10" i="1" s="1"/>
  <c r="U11" i="1"/>
  <c r="F11" i="1" s="1"/>
  <c r="U12" i="1"/>
  <c r="F12" i="1" s="1"/>
  <c r="U13" i="1"/>
  <c r="J13" i="1" s="1"/>
  <c r="U14" i="1"/>
  <c r="F14" i="1" s="1"/>
  <c r="U15" i="1"/>
  <c r="J15" i="1" s="1"/>
  <c r="U16" i="1"/>
  <c r="U17" i="1"/>
  <c r="F17" i="1" s="1"/>
  <c r="U18" i="1"/>
  <c r="J18" i="1" s="1"/>
  <c r="U19" i="1"/>
  <c r="F19" i="1" s="1"/>
  <c r="U20" i="1"/>
  <c r="F20" i="1" s="1"/>
  <c r="U21" i="1"/>
  <c r="J21" i="1" s="1"/>
  <c r="U22" i="1"/>
  <c r="F22" i="1" s="1"/>
  <c r="U23" i="1"/>
  <c r="J23" i="1" s="1"/>
  <c r="U24" i="1"/>
  <c r="U25" i="1"/>
  <c r="F25" i="1" s="1"/>
  <c r="U26" i="1"/>
  <c r="J26" i="1" s="1"/>
  <c r="U27" i="1"/>
  <c r="F27" i="1" s="1"/>
  <c r="U28" i="1"/>
  <c r="F28" i="1" s="1"/>
  <c r="U29" i="1"/>
  <c r="J29" i="1" s="1"/>
  <c r="U30" i="1"/>
  <c r="F30" i="1" s="1"/>
  <c r="U31" i="1"/>
  <c r="J31" i="1" s="1"/>
  <c r="U32" i="1"/>
  <c r="U33" i="1"/>
  <c r="F33" i="1" s="1"/>
  <c r="U34" i="1"/>
  <c r="J34" i="1" s="1"/>
  <c r="U35" i="1"/>
  <c r="F35" i="1" s="1"/>
  <c r="U36" i="1"/>
  <c r="F36" i="1" s="1"/>
  <c r="U37" i="1"/>
  <c r="J37" i="1" s="1"/>
  <c r="U38" i="1"/>
  <c r="F38" i="1" s="1"/>
  <c r="U39" i="1"/>
  <c r="J39" i="1" s="1"/>
  <c r="U40" i="1"/>
  <c r="U41" i="1"/>
  <c r="F41" i="1" s="1"/>
  <c r="U42" i="1"/>
  <c r="J42" i="1" s="1"/>
  <c r="U43" i="1"/>
  <c r="F43" i="1" s="1"/>
  <c r="U44" i="1"/>
  <c r="F44" i="1" s="1"/>
  <c r="U45" i="1"/>
  <c r="J45" i="1" s="1"/>
  <c r="U46" i="1"/>
  <c r="F46" i="1" s="1"/>
  <c r="U47" i="1"/>
  <c r="J47" i="1" s="1"/>
  <c r="U48" i="1"/>
  <c r="U49" i="1"/>
  <c r="F49" i="1" s="1"/>
  <c r="U50" i="1"/>
  <c r="J50" i="1" s="1"/>
  <c r="U51" i="1"/>
  <c r="F51" i="1" s="1"/>
  <c r="U52" i="1"/>
  <c r="F52" i="1" s="1"/>
  <c r="U53" i="1"/>
  <c r="J53" i="1" s="1"/>
  <c r="U54" i="1"/>
  <c r="F54" i="1" s="1"/>
  <c r="U55" i="1"/>
  <c r="J55" i="1" s="1"/>
  <c r="U56" i="1"/>
  <c r="U57" i="1"/>
  <c r="F57" i="1" s="1"/>
  <c r="U58" i="1"/>
  <c r="J58" i="1" s="1"/>
  <c r="U59" i="1"/>
  <c r="F59" i="1" s="1"/>
  <c r="U60" i="1"/>
  <c r="F60" i="1" s="1"/>
  <c r="U61" i="1"/>
  <c r="J61" i="1" s="1"/>
  <c r="U62" i="1"/>
  <c r="F62" i="1" s="1"/>
  <c r="U63" i="1"/>
  <c r="J63" i="1" s="1"/>
  <c r="U64" i="1"/>
  <c r="U65" i="1"/>
  <c r="F65" i="1" s="1"/>
  <c r="U66" i="1"/>
  <c r="J66" i="1" s="1"/>
  <c r="U67" i="1"/>
  <c r="F67" i="1" s="1"/>
  <c r="U68" i="1"/>
  <c r="F68" i="1" s="1"/>
  <c r="U69" i="1"/>
  <c r="J69" i="1" s="1"/>
  <c r="U70" i="1"/>
  <c r="F70" i="1" s="1"/>
  <c r="U71" i="1"/>
  <c r="J71" i="1" s="1"/>
  <c r="U72" i="1"/>
  <c r="U73" i="1"/>
  <c r="F73" i="1" s="1"/>
  <c r="U74" i="1"/>
  <c r="J74" i="1" s="1"/>
  <c r="U75" i="1"/>
  <c r="F75" i="1" s="1"/>
  <c r="U76" i="1"/>
  <c r="F76" i="1" s="1"/>
  <c r="U77" i="1"/>
  <c r="J77" i="1" s="1"/>
  <c r="U78" i="1"/>
  <c r="F78" i="1" s="1"/>
  <c r="U79" i="1"/>
  <c r="J79" i="1" s="1"/>
  <c r="U80" i="1"/>
  <c r="U81" i="1"/>
  <c r="F81" i="1" s="1"/>
  <c r="U82" i="1"/>
  <c r="J82" i="1" s="1"/>
  <c r="U83" i="1"/>
  <c r="F83" i="1" s="1"/>
  <c r="U84" i="1"/>
  <c r="F84" i="1" s="1"/>
  <c r="U85" i="1"/>
  <c r="J85" i="1" s="1"/>
  <c r="U86" i="1"/>
  <c r="F86" i="1" s="1"/>
  <c r="U87" i="1"/>
  <c r="J87" i="1" s="1"/>
  <c r="U88" i="1"/>
  <c r="U89" i="1"/>
  <c r="F89" i="1" s="1"/>
  <c r="U90" i="1"/>
  <c r="J90" i="1" s="1"/>
  <c r="U91" i="1"/>
  <c r="F91" i="1" s="1"/>
  <c r="U92" i="1"/>
  <c r="F92" i="1" s="1"/>
  <c r="U93" i="1"/>
  <c r="J93" i="1" s="1"/>
  <c r="U94" i="1"/>
  <c r="F94" i="1" s="1"/>
  <c r="U95" i="1"/>
  <c r="J95" i="1" s="1"/>
  <c r="U96" i="1"/>
  <c r="U97" i="1"/>
  <c r="F97" i="1" s="1"/>
  <c r="U98" i="1"/>
  <c r="J98" i="1" s="1"/>
  <c r="U99" i="1"/>
  <c r="F99" i="1" s="1"/>
  <c r="U100" i="1"/>
  <c r="F100" i="1" s="1"/>
  <c r="U101" i="1"/>
  <c r="J101" i="1" s="1"/>
  <c r="U102" i="1"/>
  <c r="F102" i="1" s="1"/>
  <c r="U103" i="1"/>
  <c r="J103" i="1" s="1"/>
  <c r="U104" i="1"/>
  <c r="U105" i="1"/>
  <c r="F105" i="1" s="1"/>
  <c r="U106" i="1"/>
  <c r="J106" i="1" s="1"/>
  <c r="U107" i="1"/>
  <c r="F107" i="1" s="1"/>
  <c r="U108" i="1"/>
  <c r="F108" i="1" s="1"/>
  <c r="U109" i="1"/>
  <c r="J109" i="1" s="1"/>
  <c r="U110" i="1"/>
  <c r="J110" i="1" s="1"/>
  <c r="U111" i="1"/>
  <c r="J111" i="1" s="1"/>
  <c r="U112" i="1"/>
  <c r="U113" i="1"/>
  <c r="F113" i="1" s="1"/>
  <c r="U114" i="1"/>
  <c r="J114" i="1" s="1"/>
  <c r="U115" i="1"/>
  <c r="F115" i="1" s="1"/>
  <c r="U116" i="1"/>
  <c r="F116" i="1" s="1"/>
  <c r="U117" i="1"/>
  <c r="J117" i="1" s="1"/>
  <c r="U118" i="1"/>
  <c r="J118" i="1" s="1"/>
  <c r="U119" i="1"/>
  <c r="J119" i="1" s="1"/>
  <c r="U120" i="1"/>
  <c r="U121" i="1"/>
  <c r="F121" i="1" s="1"/>
  <c r="U122" i="1"/>
  <c r="J122" i="1" s="1"/>
  <c r="U123" i="1"/>
  <c r="F123" i="1" s="1"/>
  <c r="U124" i="1"/>
  <c r="F124" i="1" s="1"/>
  <c r="U125" i="1"/>
  <c r="J125" i="1" s="1"/>
  <c r="U126" i="1"/>
  <c r="J126" i="1" s="1"/>
  <c r="U127" i="1"/>
  <c r="J127" i="1" s="1"/>
  <c r="U128" i="1"/>
  <c r="U129" i="1"/>
  <c r="F129" i="1" s="1"/>
  <c r="U130" i="1"/>
  <c r="J130" i="1" s="1"/>
  <c r="U131" i="1"/>
  <c r="F131" i="1" s="1"/>
  <c r="U132" i="1"/>
  <c r="F132" i="1" s="1"/>
  <c r="U133" i="1"/>
  <c r="J133" i="1" s="1"/>
  <c r="U134" i="1"/>
  <c r="J134" i="1" s="1"/>
  <c r="U135" i="1"/>
  <c r="J135" i="1" s="1"/>
  <c r="U136" i="1"/>
  <c r="U137" i="1"/>
  <c r="F137" i="1" s="1"/>
  <c r="U138" i="1"/>
  <c r="J138" i="1" s="1"/>
  <c r="U139" i="1"/>
  <c r="F139" i="1" s="1"/>
  <c r="U140" i="1"/>
  <c r="F140" i="1" s="1"/>
  <c r="U141" i="1"/>
  <c r="J141" i="1" s="1"/>
  <c r="U142" i="1"/>
  <c r="J142" i="1" s="1"/>
  <c r="U143" i="1"/>
  <c r="J143" i="1" s="1"/>
  <c r="U144" i="1"/>
  <c r="U145" i="1"/>
  <c r="F145" i="1" s="1"/>
  <c r="U146" i="1"/>
  <c r="J146" i="1" s="1"/>
  <c r="U147" i="1"/>
  <c r="F147" i="1" s="1"/>
  <c r="U148" i="1"/>
  <c r="F148" i="1" s="1"/>
  <c r="U149" i="1"/>
  <c r="J149" i="1" s="1"/>
  <c r="U150" i="1"/>
  <c r="J150" i="1" s="1"/>
  <c r="U151" i="1"/>
  <c r="J151" i="1" s="1"/>
  <c r="U152" i="1"/>
  <c r="U153" i="1"/>
  <c r="F153" i="1" s="1"/>
  <c r="U154" i="1"/>
  <c r="J154" i="1" s="1"/>
  <c r="U155" i="1"/>
  <c r="F155" i="1" s="1"/>
  <c r="U156" i="1"/>
  <c r="F156" i="1" s="1"/>
  <c r="U157" i="1"/>
  <c r="J157" i="1" s="1"/>
  <c r="U158" i="1"/>
  <c r="J158" i="1" s="1"/>
  <c r="U159" i="1"/>
  <c r="J159" i="1" s="1"/>
  <c r="U160" i="1"/>
  <c r="F160" i="1" s="1"/>
  <c r="U161" i="1"/>
  <c r="F161" i="1" s="1"/>
  <c r="U162" i="1"/>
  <c r="J162" i="1" s="1"/>
  <c r="U163" i="1"/>
  <c r="F163" i="1" s="1"/>
  <c r="U164" i="1"/>
  <c r="F164" i="1" s="1"/>
  <c r="U165" i="1"/>
  <c r="J165" i="1" s="1"/>
  <c r="U166" i="1"/>
  <c r="J166" i="1" s="1"/>
  <c r="U167" i="1"/>
  <c r="J167" i="1" s="1"/>
  <c r="U168" i="1"/>
  <c r="U169" i="1"/>
  <c r="F169" i="1" s="1"/>
  <c r="U170" i="1"/>
  <c r="J170" i="1" s="1"/>
  <c r="U171" i="1"/>
  <c r="F171" i="1" s="1"/>
  <c r="U172" i="1"/>
  <c r="F172" i="1" s="1"/>
  <c r="U173" i="1"/>
  <c r="J173" i="1" s="1"/>
  <c r="U174" i="1"/>
  <c r="J174" i="1" s="1"/>
  <c r="U175" i="1"/>
  <c r="J175" i="1" s="1"/>
  <c r="U176" i="1"/>
  <c r="U177" i="1"/>
  <c r="F177" i="1" s="1"/>
  <c r="U178" i="1"/>
  <c r="J178" i="1" s="1"/>
  <c r="U179" i="1"/>
  <c r="F179" i="1" s="1"/>
  <c r="U180" i="1"/>
  <c r="F180" i="1" s="1"/>
  <c r="U181" i="1"/>
  <c r="J181" i="1" s="1"/>
  <c r="U182" i="1"/>
  <c r="J182" i="1" s="1"/>
  <c r="U183" i="1"/>
  <c r="J183" i="1" s="1"/>
  <c r="U184" i="1"/>
  <c r="U185" i="1"/>
  <c r="F185" i="1" s="1"/>
  <c r="U186" i="1"/>
  <c r="J186" i="1" s="1"/>
  <c r="U187" i="1"/>
  <c r="F187" i="1" s="1"/>
  <c r="U188" i="1"/>
  <c r="F188" i="1" s="1"/>
  <c r="U189" i="1"/>
  <c r="J189" i="1" s="1"/>
  <c r="U190" i="1"/>
  <c r="J190" i="1" s="1"/>
  <c r="U191" i="1"/>
  <c r="J191" i="1" s="1"/>
  <c r="U192" i="1"/>
  <c r="U193" i="1"/>
  <c r="F193" i="1" s="1"/>
  <c r="U194" i="1"/>
  <c r="J194" i="1" s="1"/>
  <c r="U195" i="1"/>
  <c r="F195" i="1" s="1"/>
  <c r="U196" i="1"/>
  <c r="J196" i="1" s="1"/>
  <c r="U197" i="1"/>
  <c r="J197" i="1" s="1"/>
  <c r="U198" i="1"/>
  <c r="J198" i="1" s="1"/>
  <c r="U199" i="1"/>
  <c r="J199" i="1" s="1"/>
  <c r="U200" i="1"/>
  <c r="U201" i="1"/>
  <c r="F201" i="1" s="1"/>
  <c r="U202" i="1"/>
  <c r="J202" i="1" s="1"/>
  <c r="U203" i="1"/>
  <c r="F203" i="1" s="1"/>
  <c r="U204" i="1"/>
  <c r="J204" i="1" s="1"/>
  <c r="U205" i="1"/>
  <c r="J205" i="1" s="1"/>
  <c r="U206" i="1"/>
  <c r="J206" i="1" s="1"/>
  <c r="U207" i="1"/>
  <c r="J207" i="1" s="1"/>
  <c r="U208" i="1"/>
  <c r="F208" i="1" s="1"/>
  <c r="U209" i="1"/>
  <c r="F209" i="1" s="1"/>
  <c r="U210" i="1"/>
  <c r="J210" i="1" s="1"/>
  <c r="U211" i="1"/>
  <c r="F211" i="1" s="1"/>
  <c r="U212" i="1"/>
  <c r="J212" i="1" s="1"/>
  <c r="U213" i="1"/>
  <c r="J213" i="1" s="1"/>
  <c r="U214" i="1"/>
  <c r="J214" i="1" s="1"/>
  <c r="U215" i="1"/>
  <c r="J215" i="1" s="1"/>
  <c r="U216" i="1"/>
  <c r="F216" i="1" s="1"/>
  <c r="U217" i="1"/>
  <c r="F217" i="1" s="1"/>
  <c r="U218" i="1"/>
  <c r="J218" i="1" s="1"/>
  <c r="U219" i="1"/>
  <c r="F219" i="1" s="1"/>
  <c r="U220" i="1"/>
  <c r="J220" i="1" s="1"/>
  <c r="U221" i="1"/>
  <c r="J221" i="1" s="1"/>
  <c r="U222" i="1"/>
  <c r="J222" i="1" s="1"/>
  <c r="U223" i="1"/>
  <c r="J223" i="1" s="1"/>
  <c r="U224" i="1"/>
  <c r="U225" i="1"/>
  <c r="F225" i="1" s="1"/>
  <c r="U226" i="1"/>
  <c r="J226" i="1" s="1"/>
  <c r="U227" i="1"/>
  <c r="F227" i="1" s="1"/>
  <c r="U228" i="1"/>
  <c r="J228" i="1" s="1"/>
  <c r="U229" i="1"/>
  <c r="J229" i="1" s="1"/>
  <c r="U230" i="1"/>
  <c r="J230" i="1" s="1"/>
  <c r="U231" i="1"/>
  <c r="F231" i="1" s="1"/>
  <c r="U232" i="1"/>
  <c r="F232" i="1" s="1"/>
  <c r="U233" i="1"/>
  <c r="J233" i="1" s="1"/>
  <c r="U234" i="1"/>
  <c r="F234" i="1" s="1"/>
  <c r="U235" i="1"/>
  <c r="J235" i="1" s="1"/>
  <c r="U236" i="1"/>
  <c r="J236" i="1" s="1"/>
  <c r="U237" i="1"/>
  <c r="J237" i="1" s="1"/>
  <c r="U238" i="1"/>
  <c r="J238" i="1" s="1"/>
  <c r="U239" i="1"/>
  <c r="U240" i="1"/>
  <c r="F240" i="1" s="1"/>
  <c r="U241" i="1"/>
  <c r="J241" i="1" s="1"/>
  <c r="U242" i="1"/>
  <c r="F242" i="1" s="1"/>
  <c r="U243" i="1"/>
  <c r="J243" i="1" s="1"/>
  <c r="U244" i="1"/>
  <c r="J244" i="1" s="1"/>
  <c r="U245" i="1"/>
  <c r="J245" i="1" s="1"/>
  <c r="U246" i="1"/>
  <c r="J246" i="1" s="1"/>
  <c r="U247" i="1"/>
  <c r="U248" i="1"/>
  <c r="F248" i="1" s="1"/>
  <c r="U249" i="1"/>
  <c r="J249" i="1" s="1"/>
  <c r="U250" i="1"/>
  <c r="F250" i="1" s="1"/>
  <c r="U251" i="1"/>
  <c r="J251" i="1" s="1"/>
  <c r="U252" i="1"/>
  <c r="J252" i="1" s="1"/>
  <c r="U253" i="1"/>
  <c r="J253" i="1" s="1"/>
  <c r="U254" i="1"/>
  <c r="J254" i="1" s="1"/>
  <c r="U255" i="1"/>
  <c r="U256" i="1"/>
  <c r="F256" i="1" s="1"/>
  <c r="U257" i="1"/>
  <c r="J257" i="1" s="1"/>
  <c r="U258" i="1"/>
  <c r="F258" i="1" s="1"/>
  <c r="U259" i="1"/>
  <c r="J259" i="1" s="1"/>
  <c r="U260" i="1"/>
  <c r="J260" i="1" s="1"/>
  <c r="U261" i="1"/>
  <c r="J261" i="1" s="1"/>
  <c r="U262" i="1"/>
  <c r="J262" i="1" s="1"/>
  <c r="U263" i="1"/>
  <c r="U264" i="1"/>
  <c r="F264" i="1" s="1"/>
  <c r="U265" i="1"/>
  <c r="J265" i="1" s="1"/>
  <c r="U266" i="1"/>
  <c r="F266" i="1" s="1"/>
  <c r="U267" i="1"/>
  <c r="J267" i="1" s="1"/>
  <c r="U268" i="1"/>
  <c r="J268" i="1" s="1"/>
  <c r="U269" i="1"/>
  <c r="J269" i="1" s="1"/>
  <c r="U270" i="1"/>
  <c r="J270" i="1" s="1"/>
  <c r="U271" i="1"/>
  <c r="F271" i="1" s="1"/>
  <c r="U272" i="1"/>
  <c r="F272" i="1" s="1"/>
  <c r="U273" i="1"/>
  <c r="J273" i="1" s="1"/>
  <c r="U274" i="1"/>
  <c r="F274" i="1" s="1"/>
  <c r="U275" i="1"/>
  <c r="J275" i="1" s="1"/>
  <c r="U276" i="1"/>
  <c r="J276" i="1" s="1"/>
  <c r="U277" i="1"/>
  <c r="J277" i="1" s="1"/>
  <c r="U278" i="1"/>
  <c r="J278" i="1" s="1"/>
  <c r="U279" i="1"/>
  <c r="U280" i="1"/>
  <c r="F280" i="1" s="1"/>
  <c r="U281" i="1"/>
  <c r="J281" i="1" s="1"/>
  <c r="U282" i="1"/>
  <c r="F282" i="1" s="1"/>
  <c r="U283" i="1"/>
  <c r="J283" i="1" s="1"/>
  <c r="U284" i="1"/>
  <c r="J284" i="1" s="1"/>
  <c r="U285" i="1"/>
  <c r="J285" i="1" s="1"/>
  <c r="U286" i="1"/>
  <c r="J286" i="1" s="1"/>
  <c r="U287" i="1"/>
  <c r="U288" i="1"/>
  <c r="F288" i="1" s="1"/>
  <c r="U289" i="1"/>
  <c r="J289" i="1" s="1"/>
  <c r="U290" i="1"/>
  <c r="F290" i="1" s="1"/>
  <c r="U291" i="1"/>
  <c r="J291" i="1" s="1"/>
  <c r="U292" i="1"/>
  <c r="J292" i="1" s="1"/>
  <c r="U293" i="1"/>
  <c r="J293" i="1" s="1"/>
  <c r="U294" i="1"/>
  <c r="J294" i="1" s="1"/>
  <c r="U295" i="1"/>
  <c r="U296" i="1"/>
  <c r="F296" i="1" s="1"/>
  <c r="U297" i="1"/>
  <c r="J297" i="1" s="1"/>
  <c r="U298" i="1"/>
  <c r="F298" i="1" s="1"/>
  <c r="U299" i="1"/>
  <c r="J299" i="1" s="1"/>
  <c r="U300" i="1"/>
  <c r="J300" i="1" s="1"/>
  <c r="U301" i="1"/>
  <c r="J301" i="1" s="1"/>
  <c r="U302" i="1"/>
  <c r="J302" i="1" s="1"/>
  <c r="U303" i="1"/>
  <c r="F303" i="1" s="1"/>
  <c r="U304" i="1"/>
  <c r="F304" i="1" s="1"/>
  <c r="U305" i="1"/>
  <c r="J305" i="1" s="1"/>
  <c r="U306" i="1"/>
  <c r="F306" i="1" s="1"/>
  <c r="U307" i="1"/>
  <c r="J307" i="1" s="1"/>
  <c r="U308" i="1"/>
  <c r="J308" i="1" s="1"/>
  <c r="U309" i="1"/>
  <c r="J309" i="1" s="1"/>
  <c r="U310" i="1"/>
  <c r="J310" i="1" s="1"/>
  <c r="U311" i="1"/>
  <c r="F311" i="1" s="1"/>
  <c r="U312" i="1"/>
  <c r="F312" i="1" s="1"/>
  <c r="U313" i="1"/>
  <c r="J313" i="1" s="1"/>
  <c r="U314" i="1"/>
  <c r="F314" i="1" s="1"/>
  <c r="U315" i="1"/>
  <c r="J315" i="1" s="1"/>
  <c r="U316" i="1"/>
  <c r="J316" i="1" s="1"/>
  <c r="U317" i="1"/>
  <c r="J317" i="1" s="1"/>
  <c r="U318" i="1"/>
  <c r="J318" i="1" s="1"/>
  <c r="U319" i="1"/>
  <c r="F319" i="1" s="1"/>
  <c r="U320" i="1"/>
  <c r="F320" i="1" s="1"/>
  <c r="U321" i="1"/>
  <c r="J321" i="1" s="1"/>
  <c r="U322" i="1"/>
  <c r="F322" i="1" s="1"/>
  <c r="U323" i="1"/>
  <c r="J323" i="1" s="1"/>
  <c r="U324" i="1"/>
  <c r="J324" i="1" s="1"/>
  <c r="U325" i="1"/>
  <c r="J325" i="1" s="1"/>
  <c r="U326" i="1"/>
  <c r="J326" i="1" s="1"/>
  <c r="U327" i="1"/>
  <c r="F327" i="1" s="1"/>
  <c r="U328" i="1"/>
  <c r="F328" i="1" s="1"/>
  <c r="U329" i="1"/>
  <c r="J329" i="1" s="1"/>
  <c r="U330" i="1"/>
  <c r="F330" i="1" s="1"/>
  <c r="U331" i="1"/>
  <c r="J331" i="1" s="1"/>
  <c r="U332" i="1"/>
  <c r="J332" i="1" s="1"/>
  <c r="U333" i="1"/>
  <c r="J333" i="1" s="1"/>
  <c r="U334" i="1"/>
  <c r="J334" i="1" s="1"/>
  <c r="U335" i="1"/>
  <c r="F335" i="1" s="1"/>
  <c r="U336" i="1"/>
  <c r="F336" i="1" s="1"/>
  <c r="U337" i="1"/>
  <c r="J337" i="1" s="1"/>
  <c r="U338" i="1"/>
  <c r="F338" i="1" s="1"/>
  <c r="U339" i="1"/>
  <c r="J339" i="1" s="1"/>
  <c r="U340" i="1"/>
  <c r="J340" i="1" s="1"/>
  <c r="U341" i="1"/>
  <c r="J341" i="1" s="1"/>
  <c r="U342" i="1"/>
  <c r="J342" i="1" s="1"/>
  <c r="U343" i="1"/>
  <c r="F343" i="1" s="1"/>
  <c r="U344" i="1"/>
  <c r="F344" i="1" s="1"/>
  <c r="U345" i="1"/>
  <c r="J345" i="1" s="1"/>
  <c r="U346" i="1"/>
  <c r="F346" i="1" s="1"/>
  <c r="U347" i="1"/>
  <c r="J347" i="1" s="1"/>
  <c r="U348" i="1"/>
  <c r="J348" i="1" s="1"/>
  <c r="U349" i="1"/>
  <c r="J349" i="1" s="1"/>
  <c r="U350" i="1"/>
  <c r="J350" i="1" s="1"/>
  <c r="U351" i="1"/>
  <c r="F351" i="1" s="1"/>
  <c r="U352" i="1"/>
  <c r="F352" i="1" s="1"/>
  <c r="U353" i="1"/>
  <c r="J353" i="1" s="1"/>
  <c r="U354" i="1"/>
  <c r="F354" i="1" s="1"/>
  <c r="U355" i="1"/>
  <c r="J355" i="1" s="1"/>
  <c r="U356" i="1"/>
  <c r="J356" i="1" s="1"/>
  <c r="U357" i="1"/>
  <c r="J357" i="1" s="1"/>
  <c r="U358" i="1"/>
  <c r="J358" i="1" s="1"/>
  <c r="U359" i="1"/>
  <c r="J359" i="1" s="1"/>
  <c r="U360" i="1"/>
  <c r="F360" i="1" s="1"/>
  <c r="U361" i="1"/>
  <c r="J361" i="1" s="1"/>
  <c r="U362" i="1"/>
  <c r="F362" i="1" s="1"/>
  <c r="U363" i="1"/>
  <c r="J363" i="1" s="1"/>
  <c r="U364" i="1"/>
  <c r="J364" i="1" s="1"/>
  <c r="U365" i="1"/>
  <c r="J365" i="1" s="1"/>
  <c r="U366" i="1"/>
  <c r="J366" i="1" s="1"/>
  <c r="U367" i="1"/>
  <c r="J367" i="1" s="1"/>
  <c r="U368" i="1"/>
  <c r="F368" i="1" s="1"/>
  <c r="U369" i="1"/>
  <c r="J369" i="1" s="1"/>
  <c r="U370" i="1"/>
  <c r="F370" i="1" s="1"/>
  <c r="L4" i="1"/>
  <c r="N6" i="1"/>
  <c r="N7" i="1"/>
  <c r="U4" i="1"/>
  <c r="U371" i="1" s="1"/>
  <c r="U5" i="1"/>
  <c r="F5" i="1" s="1"/>
  <c r="U6" i="1"/>
  <c r="F6" i="1" s="1"/>
  <c r="U7" i="1"/>
  <c r="H7" i="1" s="1"/>
  <c r="L7" i="1"/>
  <c r="T5" i="1"/>
  <c r="T6" i="1"/>
  <c r="T7" i="1"/>
  <c r="R5" i="1"/>
  <c r="R6" i="1"/>
  <c r="R7" i="1"/>
  <c r="P6" i="1"/>
  <c r="P7" i="1"/>
  <c r="H242" i="1" l="1"/>
  <c r="H290" i="1"/>
  <c r="H187" i="1"/>
  <c r="H137" i="1"/>
  <c r="H105" i="1"/>
  <c r="H73" i="1"/>
  <c r="H41" i="1"/>
  <c r="H9" i="1"/>
  <c r="F287" i="1"/>
  <c r="J287" i="1"/>
  <c r="F239" i="1"/>
  <c r="J239" i="1"/>
  <c r="F184" i="1"/>
  <c r="J184" i="1"/>
  <c r="F136" i="1"/>
  <c r="J136" i="1"/>
  <c r="J271" i="1"/>
  <c r="J351" i="1"/>
  <c r="J231" i="1"/>
  <c r="F152" i="1"/>
  <c r="J152" i="1"/>
  <c r="F112" i="1"/>
  <c r="J112" i="1"/>
  <c r="F80" i="1"/>
  <c r="J80" i="1"/>
  <c r="F24" i="1"/>
  <c r="J24" i="1"/>
  <c r="J343" i="1"/>
  <c r="F255" i="1"/>
  <c r="J255" i="1"/>
  <c r="F200" i="1"/>
  <c r="J200" i="1"/>
  <c r="F144" i="1"/>
  <c r="J144" i="1"/>
  <c r="F96" i="1"/>
  <c r="J96" i="1"/>
  <c r="F56" i="1"/>
  <c r="J56" i="1"/>
  <c r="F40" i="1"/>
  <c r="J40" i="1"/>
  <c r="J335" i="1"/>
  <c r="J216" i="1"/>
  <c r="F247" i="1"/>
  <c r="J247" i="1"/>
  <c r="F192" i="1"/>
  <c r="J192" i="1"/>
  <c r="F8" i="1"/>
  <c r="J8" i="1"/>
  <c r="J327" i="1"/>
  <c r="J208" i="1"/>
  <c r="F295" i="1"/>
  <c r="J295" i="1"/>
  <c r="F176" i="1"/>
  <c r="J176" i="1"/>
  <c r="F128" i="1"/>
  <c r="J128" i="1"/>
  <c r="F88" i="1"/>
  <c r="J88" i="1"/>
  <c r="F16" i="1"/>
  <c r="J16" i="1"/>
  <c r="J319" i="1"/>
  <c r="J160" i="1"/>
  <c r="F263" i="1"/>
  <c r="J263" i="1"/>
  <c r="F224" i="1"/>
  <c r="J224" i="1"/>
  <c r="F104" i="1"/>
  <c r="J104" i="1"/>
  <c r="F72" i="1"/>
  <c r="J72" i="1"/>
  <c r="F48" i="1"/>
  <c r="J48" i="1"/>
  <c r="J311" i="1"/>
  <c r="F279" i="1"/>
  <c r="J279" i="1"/>
  <c r="F168" i="1"/>
  <c r="J168" i="1"/>
  <c r="F120" i="1"/>
  <c r="J120" i="1"/>
  <c r="F64" i="1"/>
  <c r="J64" i="1"/>
  <c r="F32" i="1"/>
  <c r="J32" i="1"/>
  <c r="J303" i="1"/>
  <c r="H322" i="1"/>
  <c r="H274" i="1"/>
  <c r="H227" i="1"/>
  <c r="H163" i="1"/>
  <c r="H123" i="1"/>
  <c r="H91" i="1"/>
  <c r="H59" i="1"/>
  <c r="H27" i="1"/>
  <c r="J188" i="1"/>
  <c r="J180" i="1"/>
  <c r="J172" i="1"/>
  <c r="J164" i="1"/>
  <c r="J156" i="1"/>
  <c r="J148" i="1"/>
  <c r="J140" i="1"/>
  <c r="J132" i="1"/>
  <c r="J124" i="1"/>
  <c r="J116" i="1"/>
  <c r="J108" i="1"/>
  <c r="J100" i="1"/>
  <c r="J92" i="1"/>
  <c r="J84" i="1"/>
  <c r="J76" i="1"/>
  <c r="J68" i="1"/>
  <c r="J60" i="1"/>
  <c r="J52" i="1"/>
  <c r="J44" i="1"/>
  <c r="J36" i="1"/>
  <c r="J28" i="1"/>
  <c r="J20" i="1"/>
  <c r="J12" i="1"/>
  <c r="H314" i="1"/>
  <c r="H266" i="1"/>
  <c r="H219" i="1"/>
  <c r="V219" i="1" s="1"/>
  <c r="H155" i="1"/>
  <c r="H121" i="1"/>
  <c r="H89" i="1"/>
  <c r="H57" i="1"/>
  <c r="H25" i="1"/>
  <c r="J370" i="1"/>
  <c r="J362" i="1"/>
  <c r="J354" i="1"/>
  <c r="J346" i="1"/>
  <c r="J338" i="1"/>
  <c r="J330" i="1"/>
  <c r="J322" i="1"/>
  <c r="J314" i="1"/>
  <c r="J306" i="1"/>
  <c r="J298" i="1"/>
  <c r="J290" i="1"/>
  <c r="V290" i="1" s="1"/>
  <c r="J282" i="1"/>
  <c r="J274" i="1"/>
  <c r="J266" i="1"/>
  <c r="V266" i="1" s="1"/>
  <c r="J258" i="1"/>
  <c r="J250" i="1"/>
  <c r="J242" i="1"/>
  <c r="J234" i="1"/>
  <c r="J227" i="1"/>
  <c r="J219" i="1"/>
  <c r="J211" i="1"/>
  <c r="V211" i="1" s="1"/>
  <c r="J203" i="1"/>
  <c r="J195" i="1"/>
  <c r="J187" i="1"/>
  <c r="J179" i="1"/>
  <c r="J171" i="1"/>
  <c r="J163" i="1"/>
  <c r="J155" i="1"/>
  <c r="J147" i="1"/>
  <c r="V147" i="1" s="1"/>
  <c r="J139" i="1"/>
  <c r="J131" i="1"/>
  <c r="J123" i="1"/>
  <c r="J115" i="1"/>
  <c r="J107" i="1"/>
  <c r="J99" i="1"/>
  <c r="V99" i="1" s="1"/>
  <c r="J91" i="1"/>
  <c r="V91" i="1" s="1"/>
  <c r="J83" i="1"/>
  <c r="J75" i="1"/>
  <c r="J67" i="1"/>
  <c r="J59" i="1"/>
  <c r="J51" i="1"/>
  <c r="J43" i="1"/>
  <c r="J35" i="1"/>
  <c r="V35" i="1" s="1"/>
  <c r="J27" i="1"/>
  <c r="V27" i="1" s="1"/>
  <c r="J19" i="1"/>
  <c r="J11" i="1"/>
  <c r="H312" i="1"/>
  <c r="H258" i="1"/>
  <c r="H211" i="1"/>
  <c r="H147" i="1"/>
  <c r="H115" i="1"/>
  <c r="V115" i="1" s="1"/>
  <c r="H83" i="1"/>
  <c r="H51" i="1"/>
  <c r="V51" i="1" s="1"/>
  <c r="H19" i="1"/>
  <c r="H306" i="1"/>
  <c r="H250" i="1"/>
  <c r="H203" i="1"/>
  <c r="H145" i="1"/>
  <c r="H113" i="1"/>
  <c r="V113" i="1" s="1"/>
  <c r="H81" i="1"/>
  <c r="H49" i="1"/>
  <c r="V49" i="1" s="1"/>
  <c r="H17" i="1"/>
  <c r="J368" i="1"/>
  <c r="J360" i="1"/>
  <c r="J352" i="1"/>
  <c r="J344" i="1"/>
  <c r="J336" i="1"/>
  <c r="J328" i="1"/>
  <c r="J320" i="1"/>
  <c r="J312" i="1"/>
  <c r="V312" i="1" s="1"/>
  <c r="J304" i="1"/>
  <c r="J296" i="1"/>
  <c r="J288" i="1"/>
  <c r="J280" i="1"/>
  <c r="J272" i="1"/>
  <c r="J264" i="1"/>
  <c r="J256" i="1"/>
  <c r="J248" i="1"/>
  <c r="J240" i="1"/>
  <c r="J232" i="1"/>
  <c r="J225" i="1"/>
  <c r="J217" i="1"/>
  <c r="J209" i="1"/>
  <c r="V209" i="1" s="1"/>
  <c r="J201" i="1"/>
  <c r="J193" i="1"/>
  <c r="J185" i="1"/>
  <c r="J177" i="1"/>
  <c r="J169" i="1"/>
  <c r="J161" i="1"/>
  <c r="J153" i="1"/>
  <c r="J145" i="1"/>
  <c r="J137" i="1"/>
  <c r="V137" i="1" s="1"/>
  <c r="J129" i="1"/>
  <c r="J121" i="1"/>
  <c r="J113" i="1"/>
  <c r="J105" i="1"/>
  <c r="J97" i="1"/>
  <c r="J89" i="1"/>
  <c r="J81" i="1"/>
  <c r="J73" i="1"/>
  <c r="J65" i="1"/>
  <c r="J57" i="1"/>
  <c r="V57" i="1" s="1"/>
  <c r="J49" i="1"/>
  <c r="J41" i="1"/>
  <c r="J33" i="1"/>
  <c r="J25" i="1"/>
  <c r="J17" i="1"/>
  <c r="J9" i="1"/>
  <c r="H298" i="1"/>
  <c r="V298" i="1" s="1"/>
  <c r="H248" i="1"/>
  <c r="V248" i="1" s="1"/>
  <c r="H195" i="1"/>
  <c r="H139" i="1"/>
  <c r="H107" i="1"/>
  <c r="H75" i="1"/>
  <c r="H43" i="1"/>
  <c r="V43" i="1" s="1"/>
  <c r="H11" i="1"/>
  <c r="H344" i="1"/>
  <c r="V344" i="1" s="1"/>
  <c r="H282" i="1"/>
  <c r="H234" i="1"/>
  <c r="H179" i="1"/>
  <c r="H131" i="1"/>
  <c r="H99" i="1"/>
  <c r="H67" i="1"/>
  <c r="V67" i="1" s="1"/>
  <c r="H35" i="1"/>
  <c r="J102" i="1"/>
  <c r="J94" i="1"/>
  <c r="J86" i="1"/>
  <c r="J78" i="1"/>
  <c r="J70" i="1"/>
  <c r="J62" i="1"/>
  <c r="J54" i="1"/>
  <c r="J46" i="1"/>
  <c r="J38" i="1"/>
  <c r="J30" i="1"/>
  <c r="J22" i="1"/>
  <c r="J14" i="1"/>
  <c r="H330" i="1"/>
  <c r="H280" i="1"/>
  <c r="H171" i="1"/>
  <c r="V171" i="1" s="1"/>
  <c r="H129" i="1"/>
  <c r="H97" i="1"/>
  <c r="V97" i="1" s="1"/>
  <c r="H65" i="1"/>
  <c r="H33" i="1"/>
  <c r="F367" i="1"/>
  <c r="H367" i="1"/>
  <c r="F359" i="1"/>
  <c r="H359" i="1"/>
  <c r="F310" i="1"/>
  <c r="H310" i="1"/>
  <c r="F246" i="1"/>
  <c r="V246" i="1" s="1"/>
  <c r="H246" i="1"/>
  <c r="F191" i="1"/>
  <c r="H191" i="1"/>
  <c r="F111" i="1"/>
  <c r="H111" i="1"/>
  <c r="F63" i="1"/>
  <c r="H63" i="1"/>
  <c r="F15" i="1"/>
  <c r="V15" i="1" s="1"/>
  <c r="H15" i="1"/>
  <c r="H370" i="1"/>
  <c r="H338" i="1"/>
  <c r="H217" i="1"/>
  <c r="H185" i="1"/>
  <c r="H153" i="1"/>
  <c r="F358" i="1"/>
  <c r="H358" i="1"/>
  <c r="F302" i="1"/>
  <c r="H302" i="1"/>
  <c r="F223" i="1"/>
  <c r="H223" i="1"/>
  <c r="F167" i="1"/>
  <c r="H167" i="1"/>
  <c r="F103" i="1"/>
  <c r="H103" i="1"/>
  <c r="F55" i="1"/>
  <c r="H55" i="1"/>
  <c r="F23" i="1"/>
  <c r="H23" i="1"/>
  <c r="F365" i="1"/>
  <c r="H365" i="1"/>
  <c r="F357" i="1"/>
  <c r="H357" i="1"/>
  <c r="F349" i="1"/>
  <c r="H349" i="1"/>
  <c r="F341" i="1"/>
  <c r="H341" i="1"/>
  <c r="F333" i="1"/>
  <c r="H333" i="1"/>
  <c r="F325" i="1"/>
  <c r="H325" i="1"/>
  <c r="F317" i="1"/>
  <c r="H317" i="1"/>
  <c r="F309" i="1"/>
  <c r="H309" i="1"/>
  <c r="F301" i="1"/>
  <c r="H301" i="1"/>
  <c r="F293" i="1"/>
  <c r="H293" i="1"/>
  <c r="F285" i="1"/>
  <c r="H285" i="1"/>
  <c r="F277" i="1"/>
  <c r="H277" i="1"/>
  <c r="F269" i="1"/>
  <c r="H269" i="1"/>
  <c r="F261" i="1"/>
  <c r="H261" i="1"/>
  <c r="F253" i="1"/>
  <c r="H253" i="1"/>
  <c r="F245" i="1"/>
  <c r="H245" i="1"/>
  <c r="F237" i="1"/>
  <c r="H237" i="1"/>
  <c r="F222" i="1"/>
  <c r="H222" i="1"/>
  <c r="F214" i="1"/>
  <c r="H214" i="1"/>
  <c r="F206" i="1"/>
  <c r="H206" i="1"/>
  <c r="F198" i="1"/>
  <c r="H198" i="1"/>
  <c r="F190" i="1"/>
  <c r="H190" i="1"/>
  <c r="F182" i="1"/>
  <c r="H182" i="1"/>
  <c r="F174" i="1"/>
  <c r="H174" i="1"/>
  <c r="F166" i="1"/>
  <c r="H166" i="1"/>
  <c r="F158" i="1"/>
  <c r="H158" i="1"/>
  <c r="F150" i="1"/>
  <c r="H150" i="1"/>
  <c r="F142" i="1"/>
  <c r="H142" i="1"/>
  <c r="F134" i="1"/>
  <c r="H134" i="1"/>
  <c r="F126" i="1"/>
  <c r="H126" i="1"/>
  <c r="F118" i="1"/>
  <c r="H118" i="1"/>
  <c r="F110" i="1"/>
  <c r="H110" i="1"/>
  <c r="H368" i="1"/>
  <c r="V368" i="1" s="1"/>
  <c r="H336" i="1"/>
  <c r="H304" i="1"/>
  <c r="V304" i="1" s="1"/>
  <c r="H272" i="1"/>
  <c r="H240" i="1"/>
  <c r="F366" i="1"/>
  <c r="H366" i="1"/>
  <c r="F326" i="1"/>
  <c r="H326" i="1"/>
  <c r="F262" i="1"/>
  <c r="H262" i="1"/>
  <c r="F199" i="1"/>
  <c r="V199" i="1" s="1"/>
  <c r="H199" i="1"/>
  <c r="F143" i="1"/>
  <c r="H143" i="1"/>
  <c r="F71" i="1"/>
  <c r="H71" i="1"/>
  <c r="F364" i="1"/>
  <c r="H364" i="1"/>
  <c r="F260" i="1"/>
  <c r="V260" i="1" s="1"/>
  <c r="H260" i="1"/>
  <c r="F236" i="1"/>
  <c r="H236" i="1"/>
  <c r="F213" i="1"/>
  <c r="H213" i="1"/>
  <c r="F189" i="1"/>
  <c r="H189" i="1"/>
  <c r="F165" i="1"/>
  <c r="V165" i="1" s="1"/>
  <c r="H165" i="1"/>
  <c r="F141" i="1"/>
  <c r="H141" i="1"/>
  <c r="F125" i="1"/>
  <c r="H125" i="1"/>
  <c r="F101" i="1"/>
  <c r="H101" i="1"/>
  <c r="F85" i="1"/>
  <c r="V85" i="1" s="1"/>
  <c r="H85" i="1"/>
  <c r="F61" i="1"/>
  <c r="H61" i="1"/>
  <c r="F45" i="1"/>
  <c r="H45" i="1"/>
  <c r="F21" i="1"/>
  <c r="H21" i="1"/>
  <c r="H362" i="1"/>
  <c r="V362" i="1" s="1"/>
  <c r="H209" i="1"/>
  <c r="H177" i="1"/>
  <c r="F334" i="1"/>
  <c r="H334" i="1"/>
  <c r="F278" i="1"/>
  <c r="H278" i="1"/>
  <c r="F254" i="1"/>
  <c r="H254" i="1"/>
  <c r="F207" i="1"/>
  <c r="H207" i="1"/>
  <c r="F151" i="1"/>
  <c r="H151" i="1"/>
  <c r="F135" i="1"/>
  <c r="H135" i="1"/>
  <c r="F79" i="1"/>
  <c r="H79" i="1"/>
  <c r="F39" i="1"/>
  <c r="H39" i="1"/>
  <c r="F348" i="1"/>
  <c r="H348" i="1"/>
  <c r="F316" i="1"/>
  <c r="H316" i="1"/>
  <c r="F308" i="1"/>
  <c r="H308" i="1"/>
  <c r="F284" i="1"/>
  <c r="H284" i="1"/>
  <c r="F268" i="1"/>
  <c r="H268" i="1"/>
  <c r="F252" i="1"/>
  <c r="H252" i="1"/>
  <c r="F229" i="1"/>
  <c r="H229" i="1"/>
  <c r="F221" i="1"/>
  <c r="H221" i="1"/>
  <c r="F205" i="1"/>
  <c r="H205" i="1"/>
  <c r="F181" i="1"/>
  <c r="H181" i="1"/>
  <c r="F173" i="1"/>
  <c r="H173" i="1"/>
  <c r="F149" i="1"/>
  <c r="H149" i="1"/>
  <c r="F133" i="1"/>
  <c r="H133" i="1"/>
  <c r="F117" i="1"/>
  <c r="H117" i="1"/>
  <c r="F109" i="1"/>
  <c r="H109" i="1"/>
  <c r="F93" i="1"/>
  <c r="H93" i="1"/>
  <c r="F69" i="1"/>
  <c r="H69" i="1"/>
  <c r="F53" i="1"/>
  <c r="H53" i="1"/>
  <c r="F37" i="1"/>
  <c r="H37" i="1"/>
  <c r="F29" i="1"/>
  <c r="H29" i="1"/>
  <c r="F13" i="1"/>
  <c r="H13" i="1"/>
  <c r="F363" i="1"/>
  <c r="H363" i="1"/>
  <c r="F355" i="1"/>
  <c r="H355" i="1"/>
  <c r="F347" i="1"/>
  <c r="H347" i="1"/>
  <c r="F339" i="1"/>
  <c r="H339" i="1"/>
  <c r="V339" i="1" s="1"/>
  <c r="F331" i="1"/>
  <c r="H331" i="1"/>
  <c r="F323" i="1"/>
  <c r="H323" i="1"/>
  <c r="F315" i="1"/>
  <c r="H315" i="1"/>
  <c r="F307" i="1"/>
  <c r="H307" i="1"/>
  <c r="F299" i="1"/>
  <c r="H299" i="1"/>
  <c r="F291" i="1"/>
  <c r="H291" i="1"/>
  <c r="F283" i="1"/>
  <c r="H283" i="1"/>
  <c r="F275" i="1"/>
  <c r="H275" i="1"/>
  <c r="F267" i="1"/>
  <c r="H267" i="1"/>
  <c r="F259" i="1"/>
  <c r="H259" i="1"/>
  <c r="F251" i="1"/>
  <c r="H251" i="1"/>
  <c r="F243" i="1"/>
  <c r="H243" i="1"/>
  <c r="F235" i="1"/>
  <c r="V235" i="1" s="1"/>
  <c r="H235" i="1"/>
  <c r="F228" i="1"/>
  <c r="H228" i="1"/>
  <c r="F220" i="1"/>
  <c r="H220" i="1"/>
  <c r="F212" i="1"/>
  <c r="H212" i="1"/>
  <c r="F204" i="1"/>
  <c r="H204" i="1"/>
  <c r="F196" i="1"/>
  <c r="H196" i="1"/>
  <c r="H360" i="1"/>
  <c r="H328" i="1"/>
  <c r="H296" i="1"/>
  <c r="H264" i="1"/>
  <c r="H232" i="1"/>
  <c r="V232" i="1" s="1"/>
  <c r="F318" i="1"/>
  <c r="H318" i="1"/>
  <c r="F238" i="1"/>
  <c r="V238" i="1" s="1"/>
  <c r="H238" i="1"/>
  <c r="F183" i="1"/>
  <c r="H183" i="1"/>
  <c r="F119" i="1"/>
  <c r="H119" i="1"/>
  <c r="F47" i="1"/>
  <c r="H47" i="1"/>
  <c r="F340" i="1"/>
  <c r="V340" i="1" s="1"/>
  <c r="H340" i="1"/>
  <c r="F292" i="1"/>
  <c r="H292" i="1"/>
  <c r="F276" i="1"/>
  <c r="H276" i="1"/>
  <c r="F244" i="1"/>
  <c r="H244" i="1"/>
  <c r="F197" i="1"/>
  <c r="V197" i="1" s="1"/>
  <c r="H197" i="1"/>
  <c r="F157" i="1"/>
  <c r="H157" i="1"/>
  <c r="F77" i="1"/>
  <c r="H77" i="1"/>
  <c r="V370" i="1"/>
  <c r="V338" i="1"/>
  <c r="V131" i="1"/>
  <c r="H354" i="1"/>
  <c r="H201" i="1"/>
  <c r="V201" i="1" s="1"/>
  <c r="H169" i="1"/>
  <c r="F350" i="1"/>
  <c r="H350" i="1"/>
  <c r="F294" i="1"/>
  <c r="H294" i="1"/>
  <c r="F230" i="1"/>
  <c r="H230" i="1"/>
  <c r="F175" i="1"/>
  <c r="H175" i="1"/>
  <c r="F95" i="1"/>
  <c r="H95" i="1"/>
  <c r="F332" i="1"/>
  <c r="H332" i="1"/>
  <c r="F361" i="1"/>
  <c r="H361" i="1"/>
  <c r="F337" i="1"/>
  <c r="H337" i="1"/>
  <c r="F321" i="1"/>
  <c r="H321" i="1"/>
  <c r="F297" i="1"/>
  <c r="H297" i="1"/>
  <c r="F281" i="1"/>
  <c r="H281" i="1"/>
  <c r="F265" i="1"/>
  <c r="H265" i="1"/>
  <c r="F257" i="1"/>
  <c r="H257" i="1"/>
  <c r="F249" i="1"/>
  <c r="H249" i="1"/>
  <c r="F241" i="1"/>
  <c r="H241" i="1"/>
  <c r="F233" i="1"/>
  <c r="H233" i="1"/>
  <c r="F226" i="1"/>
  <c r="H226" i="1"/>
  <c r="F218" i="1"/>
  <c r="H218" i="1"/>
  <c r="F210" i="1"/>
  <c r="H210" i="1"/>
  <c r="F202" i="1"/>
  <c r="H202" i="1"/>
  <c r="F194" i="1"/>
  <c r="H194" i="1"/>
  <c r="F186" i="1"/>
  <c r="H186" i="1"/>
  <c r="F178" i="1"/>
  <c r="H178" i="1"/>
  <c r="F170" i="1"/>
  <c r="H170" i="1"/>
  <c r="F162" i="1"/>
  <c r="H162" i="1"/>
  <c r="F154" i="1"/>
  <c r="H154" i="1"/>
  <c r="F146" i="1"/>
  <c r="H146" i="1"/>
  <c r="F138" i="1"/>
  <c r="H138" i="1"/>
  <c r="F130" i="1"/>
  <c r="H130" i="1"/>
  <c r="F122" i="1"/>
  <c r="H122" i="1"/>
  <c r="F114" i="1"/>
  <c r="H114" i="1"/>
  <c r="F106" i="1"/>
  <c r="H106" i="1"/>
  <c r="F98" i="1"/>
  <c r="H98" i="1"/>
  <c r="F90" i="1"/>
  <c r="H90" i="1"/>
  <c r="F82" i="1"/>
  <c r="H82" i="1"/>
  <c r="F74" i="1"/>
  <c r="H74" i="1"/>
  <c r="F66" i="1"/>
  <c r="H66" i="1"/>
  <c r="F58" i="1"/>
  <c r="H58" i="1"/>
  <c r="F50" i="1"/>
  <c r="H50" i="1"/>
  <c r="F42" i="1"/>
  <c r="H42" i="1"/>
  <c r="F34" i="1"/>
  <c r="H34" i="1"/>
  <c r="F26" i="1"/>
  <c r="H26" i="1"/>
  <c r="F18" i="1"/>
  <c r="H18" i="1"/>
  <c r="F10" i="1"/>
  <c r="H10" i="1"/>
  <c r="H352" i="1"/>
  <c r="V352" i="1" s="1"/>
  <c r="H320" i="1"/>
  <c r="H288" i="1"/>
  <c r="H256" i="1"/>
  <c r="F342" i="1"/>
  <c r="H342" i="1"/>
  <c r="F286" i="1"/>
  <c r="H286" i="1"/>
  <c r="F270" i="1"/>
  <c r="H270" i="1"/>
  <c r="F215" i="1"/>
  <c r="H215" i="1"/>
  <c r="F159" i="1"/>
  <c r="H159" i="1"/>
  <c r="F127" i="1"/>
  <c r="H127" i="1"/>
  <c r="F87" i="1"/>
  <c r="H87" i="1"/>
  <c r="F31" i="1"/>
  <c r="H31" i="1"/>
  <c r="F356" i="1"/>
  <c r="H356" i="1"/>
  <c r="F324" i="1"/>
  <c r="H324" i="1"/>
  <c r="F300" i="1"/>
  <c r="H300" i="1"/>
  <c r="F369" i="1"/>
  <c r="H369" i="1"/>
  <c r="F353" i="1"/>
  <c r="H353" i="1"/>
  <c r="F345" i="1"/>
  <c r="H345" i="1"/>
  <c r="F329" i="1"/>
  <c r="H329" i="1"/>
  <c r="F313" i="1"/>
  <c r="H313" i="1"/>
  <c r="F305" i="1"/>
  <c r="H305" i="1"/>
  <c r="F289" i="1"/>
  <c r="H289" i="1"/>
  <c r="F273" i="1"/>
  <c r="H273" i="1"/>
  <c r="V360" i="1"/>
  <c r="V296" i="1"/>
  <c r="V288" i="1"/>
  <c r="V280" i="1"/>
  <c r="V240" i="1"/>
  <c r="V217" i="1"/>
  <c r="V177" i="1"/>
  <c r="V169" i="1"/>
  <c r="V145" i="1"/>
  <c r="H346" i="1"/>
  <c r="H225" i="1"/>
  <c r="V225" i="1" s="1"/>
  <c r="H193" i="1"/>
  <c r="H161" i="1"/>
  <c r="V161" i="1" s="1"/>
  <c r="V195" i="1"/>
  <c r="H351" i="1"/>
  <c r="V351" i="1" s="1"/>
  <c r="H343" i="1"/>
  <c r="V343" i="1" s="1"/>
  <c r="H335" i="1"/>
  <c r="H327" i="1"/>
  <c r="H319" i="1"/>
  <c r="V319" i="1" s="1"/>
  <c r="H311" i="1"/>
  <c r="H303" i="1"/>
  <c r="V303" i="1" s="1"/>
  <c r="H295" i="1"/>
  <c r="V295" i="1" s="1"/>
  <c r="H287" i="1"/>
  <c r="H279" i="1"/>
  <c r="V279" i="1" s="1"/>
  <c r="H271" i="1"/>
  <c r="H263" i="1"/>
  <c r="H255" i="1"/>
  <c r="H247" i="1"/>
  <c r="V247" i="1" s="1"/>
  <c r="H239" i="1"/>
  <c r="V239" i="1" s="1"/>
  <c r="H231" i="1"/>
  <c r="V231" i="1" s="1"/>
  <c r="H224" i="1"/>
  <c r="H216" i="1"/>
  <c r="V216" i="1" s="1"/>
  <c r="H208" i="1"/>
  <c r="V208" i="1" s="1"/>
  <c r="H200" i="1"/>
  <c r="H192" i="1"/>
  <c r="H184" i="1"/>
  <c r="H176" i="1"/>
  <c r="H168" i="1"/>
  <c r="V168" i="1" s="1"/>
  <c r="H160" i="1"/>
  <c r="H152" i="1"/>
  <c r="V152" i="1" s="1"/>
  <c r="H144" i="1"/>
  <c r="H136" i="1"/>
  <c r="H128" i="1"/>
  <c r="H120" i="1"/>
  <c r="H112" i="1"/>
  <c r="H104" i="1"/>
  <c r="V104" i="1" s="1"/>
  <c r="H96" i="1"/>
  <c r="V96" i="1" s="1"/>
  <c r="H88" i="1"/>
  <c r="H80" i="1"/>
  <c r="H72" i="1"/>
  <c r="H64" i="1"/>
  <c r="H56" i="1"/>
  <c r="H48" i="1"/>
  <c r="H40" i="1"/>
  <c r="H32" i="1"/>
  <c r="V32" i="1" s="1"/>
  <c r="H24" i="1"/>
  <c r="V24" i="1" s="1"/>
  <c r="H16" i="1"/>
  <c r="V16" i="1" s="1"/>
  <c r="H8" i="1"/>
  <c r="V322" i="1"/>
  <c r="V314" i="1"/>
  <c r="V306" i="1"/>
  <c r="V258" i="1"/>
  <c r="V250" i="1"/>
  <c r="V242" i="1"/>
  <c r="V234" i="1"/>
  <c r="V187" i="1"/>
  <c r="V179" i="1"/>
  <c r="V107" i="1"/>
  <c r="V59" i="1"/>
  <c r="H102" i="1"/>
  <c r="H94" i="1"/>
  <c r="H86" i="1"/>
  <c r="V86" i="1" s="1"/>
  <c r="H78" i="1"/>
  <c r="V78" i="1" s="1"/>
  <c r="H70" i="1"/>
  <c r="V70" i="1" s="1"/>
  <c r="H62" i="1"/>
  <c r="V62" i="1" s="1"/>
  <c r="H54" i="1"/>
  <c r="V54" i="1" s="1"/>
  <c r="H46" i="1"/>
  <c r="H38" i="1"/>
  <c r="H30" i="1"/>
  <c r="H22" i="1"/>
  <c r="V22" i="1" s="1"/>
  <c r="H14" i="1"/>
  <c r="V14" i="1" s="1"/>
  <c r="V105" i="1"/>
  <c r="V41" i="1"/>
  <c r="V33" i="1"/>
  <c r="V25" i="1"/>
  <c r="V61" i="1"/>
  <c r="H188" i="1"/>
  <c r="V188" i="1" s="1"/>
  <c r="H180" i="1"/>
  <c r="H172" i="1"/>
  <c r="H164" i="1"/>
  <c r="H156" i="1"/>
  <c r="H148" i="1"/>
  <c r="V148" i="1" s="1"/>
  <c r="H140" i="1"/>
  <c r="V140" i="1" s="1"/>
  <c r="H132" i="1"/>
  <c r="V132" i="1" s="1"/>
  <c r="H124" i="1"/>
  <c r="V124" i="1" s="1"/>
  <c r="H116" i="1"/>
  <c r="H108" i="1"/>
  <c r="H100" i="1"/>
  <c r="H92" i="1"/>
  <c r="H84" i="1"/>
  <c r="V84" i="1" s="1"/>
  <c r="H76" i="1"/>
  <c r="V76" i="1" s="1"/>
  <c r="H68" i="1"/>
  <c r="V68" i="1" s="1"/>
  <c r="H60" i="1"/>
  <c r="V60" i="1" s="1"/>
  <c r="H52" i="1"/>
  <c r="H44" i="1"/>
  <c r="H36" i="1"/>
  <c r="H28" i="1"/>
  <c r="H20" i="1"/>
  <c r="V20" i="1" s="1"/>
  <c r="H12" i="1"/>
  <c r="V12" i="1" s="1"/>
  <c r="V347" i="1"/>
  <c r="V315" i="1"/>
  <c r="V307" i="1"/>
  <c r="V283" i="1"/>
  <c r="V275" i="1"/>
  <c r="V251" i="1"/>
  <c r="V243" i="1"/>
  <c r="V220" i="1"/>
  <c r="V212" i="1"/>
  <c r="L6" i="1"/>
  <c r="P5" i="1"/>
  <c r="N5" i="1"/>
  <c r="L5" i="1"/>
  <c r="H4" i="1"/>
  <c r="N4" i="1"/>
  <c r="J6" i="1"/>
  <c r="J5" i="1"/>
  <c r="H5" i="1"/>
  <c r="J7" i="1"/>
  <c r="J4" i="1"/>
  <c r="F4" i="1"/>
  <c r="H6" i="1"/>
  <c r="F7" i="1"/>
  <c r="R4" i="1"/>
  <c r="T4" i="1"/>
  <c r="P4" i="1"/>
  <c r="V192" i="1" l="1"/>
  <c r="V274" i="1"/>
  <c r="V163" i="1"/>
  <c r="V255" i="1"/>
  <c r="V72" i="1"/>
  <c r="V336" i="1"/>
  <c r="V73" i="1"/>
  <c r="V354" i="1"/>
  <c r="V160" i="1"/>
  <c r="V52" i="1"/>
  <c r="V180" i="1"/>
  <c r="V116" i="1"/>
  <c r="V112" i="1"/>
  <c r="V176" i="1"/>
  <c r="V56" i="1"/>
  <c r="V184" i="1"/>
  <c r="V272" i="1"/>
  <c r="V38" i="1"/>
  <c r="V102" i="1"/>
  <c r="V17" i="1"/>
  <c r="V203" i="1"/>
  <c r="V305" i="1"/>
  <c r="V353" i="1"/>
  <c r="V356" i="1"/>
  <c r="V159" i="1"/>
  <c r="V342" i="1"/>
  <c r="V18" i="1"/>
  <c r="V50" i="1"/>
  <c r="V82" i="1"/>
  <c r="V114" i="1"/>
  <c r="V146" i="1"/>
  <c r="V178" i="1"/>
  <c r="V210" i="1"/>
  <c r="V241" i="1"/>
  <c r="V281" i="1"/>
  <c r="V361" i="1"/>
  <c r="V139" i="1"/>
  <c r="V36" i="1"/>
  <c r="V100" i="1"/>
  <c r="V164" i="1"/>
  <c r="V129" i="1"/>
  <c r="V9" i="1"/>
  <c r="V193" i="1"/>
  <c r="V256" i="1"/>
  <c r="V64" i="1"/>
  <c r="V320" i="1"/>
  <c r="V196" i="1"/>
  <c r="V228" i="1"/>
  <c r="V259" i="1"/>
  <c r="V291" i="1"/>
  <c r="V323" i="1"/>
  <c r="V355" i="1"/>
  <c r="V79" i="1"/>
  <c r="V65" i="1"/>
  <c r="V121" i="1"/>
  <c r="V185" i="1"/>
  <c r="V19" i="1"/>
  <c r="V330" i="1"/>
  <c r="V123" i="1"/>
  <c r="V204" i="1"/>
  <c r="V267" i="1"/>
  <c r="V299" i="1"/>
  <c r="V331" i="1"/>
  <c r="V363" i="1"/>
  <c r="V181" i="1"/>
  <c r="V135" i="1"/>
  <c r="V262" i="1"/>
  <c r="V153" i="1"/>
  <c r="V63" i="1"/>
  <c r="V81" i="1"/>
  <c r="V83" i="1"/>
  <c r="V13" i="1"/>
  <c r="V69" i="1"/>
  <c r="V133" i="1"/>
  <c r="V205" i="1"/>
  <c r="V268" i="1"/>
  <c r="V348" i="1"/>
  <c r="V151" i="1"/>
  <c r="V334" i="1"/>
  <c r="V110" i="1"/>
  <c r="V142" i="1"/>
  <c r="V174" i="1"/>
  <c r="V206" i="1"/>
  <c r="V245" i="1"/>
  <c r="V277" i="1"/>
  <c r="V309" i="1"/>
  <c r="V341" i="1"/>
  <c r="V75" i="1"/>
  <c r="V89" i="1"/>
  <c r="V28" i="1"/>
  <c r="V92" i="1"/>
  <c r="V156" i="1"/>
  <c r="V311" i="1"/>
  <c r="V11" i="1"/>
  <c r="V264" i="1"/>
  <c r="V328" i="1"/>
  <c r="V282" i="1"/>
  <c r="V155" i="1"/>
  <c r="V227" i="1"/>
  <c r="V327" i="1"/>
  <c r="V144" i="1"/>
  <c r="V271" i="1"/>
  <c r="V335" i="1"/>
  <c r="V230" i="1"/>
  <c r="V94" i="1"/>
  <c r="V88" i="1"/>
  <c r="V23" i="1"/>
  <c r="V223" i="1"/>
  <c r="V30" i="1"/>
  <c r="V224" i="1"/>
  <c r="V287" i="1"/>
  <c r="V346" i="1"/>
  <c r="V53" i="1"/>
  <c r="V117" i="1"/>
  <c r="V252" i="1"/>
  <c r="V316" i="1"/>
  <c r="V278" i="1"/>
  <c r="V134" i="1"/>
  <c r="V166" i="1"/>
  <c r="V198" i="1"/>
  <c r="V237" i="1"/>
  <c r="V269" i="1"/>
  <c r="V301" i="1"/>
  <c r="V333" i="1"/>
  <c r="V365" i="1"/>
  <c r="V44" i="1"/>
  <c r="V108" i="1"/>
  <c r="V172" i="1"/>
  <c r="V46" i="1"/>
  <c r="V40" i="1"/>
  <c r="V313" i="1"/>
  <c r="V369" i="1"/>
  <c r="V31" i="1"/>
  <c r="V215" i="1"/>
  <c r="V26" i="1"/>
  <c r="V58" i="1"/>
  <c r="V90" i="1"/>
  <c r="V48" i="1"/>
  <c r="V120" i="1"/>
  <c r="V128" i="1"/>
  <c r="V8" i="1"/>
  <c r="V136" i="1"/>
  <c r="V200" i="1"/>
  <c r="V263" i="1"/>
  <c r="V80" i="1"/>
  <c r="V37" i="1"/>
  <c r="V109" i="1"/>
  <c r="V173" i="1"/>
  <c r="V229" i="1"/>
  <c r="V308" i="1"/>
  <c r="V254" i="1"/>
  <c r="V126" i="1"/>
  <c r="V158" i="1"/>
  <c r="V190" i="1"/>
  <c r="V222" i="1"/>
  <c r="V261" i="1"/>
  <c r="V293" i="1"/>
  <c r="V325" i="1"/>
  <c r="V357" i="1"/>
  <c r="V103" i="1"/>
  <c r="V358" i="1"/>
  <c r="V122" i="1"/>
  <c r="V154" i="1"/>
  <c r="V186" i="1"/>
  <c r="V218" i="1"/>
  <c r="V249" i="1"/>
  <c r="V297" i="1"/>
  <c r="V332" i="1"/>
  <c r="V294" i="1"/>
  <c r="V244" i="1"/>
  <c r="V47" i="1"/>
  <c r="V318" i="1"/>
  <c r="V21" i="1"/>
  <c r="V101" i="1"/>
  <c r="V189" i="1"/>
  <c r="V364" i="1"/>
  <c r="V310" i="1"/>
  <c r="V167" i="1"/>
  <c r="V273" i="1"/>
  <c r="V329" i="1"/>
  <c r="V300" i="1"/>
  <c r="V87" i="1"/>
  <c r="V270" i="1"/>
  <c r="V34" i="1"/>
  <c r="V66" i="1"/>
  <c r="V98" i="1"/>
  <c r="V130" i="1"/>
  <c r="V162" i="1"/>
  <c r="V194" i="1"/>
  <c r="V226" i="1"/>
  <c r="V257" i="1"/>
  <c r="V321" i="1"/>
  <c r="V95" i="1"/>
  <c r="V350" i="1"/>
  <c r="V77" i="1"/>
  <c r="V276" i="1"/>
  <c r="V119" i="1"/>
  <c r="V45" i="1"/>
  <c r="V125" i="1"/>
  <c r="V213" i="1"/>
  <c r="V71" i="1"/>
  <c r="V326" i="1"/>
  <c r="V111" i="1"/>
  <c r="V359" i="1"/>
  <c r="V345" i="1"/>
  <c r="V324" i="1"/>
  <c r="V286" i="1"/>
  <c r="V10" i="1"/>
  <c r="V42" i="1"/>
  <c r="V74" i="1"/>
  <c r="V106" i="1"/>
  <c r="V138" i="1"/>
  <c r="V170" i="1"/>
  <c r="V202" i="1"/>
  <c r="V233" i="1"/>
  <c r="V265" i="1"/>
  <c r="V337" i="1"/>
  <c r="V175" i="1"/>
  <c r="V157" i="1"/>
  <c r="V292" i="1"/>
  <c r="V183" i="1"/>
  <c r="V141" i="1"/>
  <c r="V236" i="1"/>
  <c r="V143" i="1"/>
  <c r="V366" i="1"/>
  <c r="V191" i="1"/>
  <c r="V367" i="1"/>
  <c r="V289" i="1"/>
  <c r="V127" i="1"/>
  <c r="V29" i="1"/>
  <c r="V93" i="1"/>
  <c r="V149" i="1"/>
  <c r="V221" i="1"/>
  <c r="V284" i="1"/>
  <c r="V39" i="1"/>
  <c r="V207" i="1"/>
  <c r="V118" i="1"/>
  <c r="V150" i="1"/>
  <c r="V182" i="1"/>
  <c r="V214" i="1"/>
  <c r="V253" i="1"/>
  <c r="V285" i="1"/>
  <c r="V317" i="1"/>
  <c r="V349" i="1"/>
  <c r="V55" i="1"/>
  <c r="V302" i="1"/>
  <c r="V6" i="1"/>
  <c r="V5" i="1"/>
  <c r="V4" i="1"/>
  <c r="V7" i="1"/>
  <c r="V37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tc={802F2B71-9DF2-4E51-9BEC-23C608B3A9F8}</author>
  </authors>
  <commentList>
    <comment ref="V3" authorId="0" shapeId="0" xr:uid="{802F2B71-9DF2-4E51-9BEC-23C608B3A9F8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 RECOMIENDAN AL MENOS TRES FUENTES DE INFORMACION</t>
      </text>
    </comment>
  </commentList>
</comments>
</file>

<file path=xl/sharedStrings.xml><?xml version="1.0" encoding="utf-8"?>
<sst xmlns="http://schemas.openxmlformats.org/spreadsheetml/2006/main" count="826" uniqueCount="417">
  <si>
    <t>N°</t>
  </si>
  <si>
    <t>DESCRIPCIÓN</t>
  </si>
  <si>
    <t>CODIGO UNSPSC</t>
  </si>
  <si>
    <t>UNIDAD DE MEDIDA</t>
  </si>
  <si>
    <t>DESVIACIÓN COT.1</t>
  </si>
  <si>
    <t>COTIZACIÓN 2</t>
  </si>
  <si>
    <t>DESVIACIÓN COT.2</t>
  </si>
  <si>
    <t>COTIZACIÓN 3</t>
  </si>
  <si>
    <t>DESVIACIÓN COT3.</t>
  </si>
  <si>
    <t>COTIZACIÓN 4</t>
  </si>
  <si>
    <t>DESVIACIÓN COT4.</t>
  </si>
  <si>
    <t>COTIZACIÓN 5</t>
  </si>
  <si>
    <t>DESVIACIÓN COT.5</t>
  </si>
  <si>
    <t>COTIZACIÓN 6</t>
  </si>
  <si>
    <t>DESVIACIÓN COT.6</t>
  </si>
  <si>
    <t>COTIZACIÓN 7</t>
  </si>
  <si>
    <t>DESVIACIÓN COT.7</t>
  </si>
  <si>
    <t>COTIZACIÓN 8</t>
  </si>
  <si>
    <t>DESVIACIÓN COT.8</t>
  </si>
  <si>
    <t>PROMEDIO</t>
  </si>
  <si>
    <t>CANTIDAD DE COTIZACIONES</t>
  </si>
  <si>
    <t>Unidad</t>
  </si>
  <si>
    <t>unidad</t>
  </si>
  <si>
    <t>Acetaminofen 150mg/5ml Fc 90 Ml Jarabe</t>
  </si>
  <si>
    <t xml:space="preserve">Acetaminofen 500mg Cj 100 Tabletas </t>
  </si>
  <si>
    <t xml:space="preserve">Aciclovir 800mg Cj 10 Tabletas </t>
  </si>
  <si>
    <t>Acid Mantle Tb 60 Gr Crema</t>
  </si>
  <si>
    <t>Acido Fenofibrico 135mg Cj 30 Capsulas</t>
  </si>
  <si>
    <t xml:space="preserve">Acido Fenofibrico+rosuvastatina 135mg/10mg Cj 30 Caps. </t>
  </si>
  <si>
    <t>Acido Fólico  1MG  CJ X 60 TABLETAS</t>
  </si>
  <si>
    <t xml:space="preserve">Acido Retinoico Pote X 30 Gr Crema Al 0.5% </t>
  </si>
  <si>
    <t>Acrylarm 0.2% Tb 10g Gel Oftalmico</t>
  </si>
  <si>
    <t xml:space="preserve">Actin 120 Mg Caja X 30 Cápsula </t>
  </si>
  <si>
    <t xml:space="preserve">Actin 80 Mg Caja X 30 Cápsula </t>
  </si>
  <si>
    <t>Advil Children 100mg/5ml Fc 60 Ml Suspension</t>
  </si>
  <si>
    <t>Aerovial Budesonida 200 Mcg+. Formoterol 6 Mcg Cj X 30 Càps. Con Inhalador</t>
  </si>
  <si>
    <t xml:space="preserve">Albendazol 100mg/5ml Fc 20 Ml Suspension </t>
  </si>
  <si>
    <t>Albendazol 200mg Cj 2 Tabletas</t>
  </si>
  <si>
    <t>Alerfast  120 mg caja x 10 tabletas</t>
  </si>
  <si>
    <t>Alerfast  D  60/25 MG  CAJA X 10 TABLETAS</t>
  </si>
  <si>
    <t>Allegra Pediatrico Fc 150 Ml Suspension</t>
  </si>
  <si>
    <t>ALSUCRAL 1 GR CJ 20 TABLETAS °</t>
  </si>
  <si>
    <t>Altracine- A Tubo X 5 Gr Unguento Oftálmico</t>
  </si>
  <si>
    <t xml:space="preserve">AMIKACINA 500MG/2ML CJ"10"AMPOLLAS                                                                                                                                                                                                                   </t>
  </si>
  <si>
    <t>Amiodarona 200mg Cj 30 Tabletas</t>
  </si>
  <si>
    <t>Amitriptilina 25mg Cj 30 Comprimidos-genfar</t>
  </si>
  <si>
    <t xml:space="preserve">AMLODIPINO 10MG CJ"10"TABLETAS                                                                                                                                                                                                                  </t>
  </si>
  <si>
    <t xml:space="preserve">AMOXICILINA 500MG CJ"50"CAPSULAS                                                                                                                                                                                                                </t>
  </si>
  <si>
    <t>Amoxiclin Duo 875/125mg Cj 14 Tab Recubierta</t>
  </si>
  <si>
    <t>Amoxiclin Duo Niños 250mg/62.5mg/5ml Fc 90 Ml Suspension Oral</t>
  </si>
  <si>
    <t>Anemidox Fc 30 Capsulas</t>
  </si>
  <si>
    <t>Anemikids Fc 30ml Gotas Frutos Rojos</t>
  </si>
  <si>
    <t>Aquatop 250 Gr Crema Reparadora Intensiva</t>
  </si>
  <si>
    <t>Asa 100mg Cj 100 Comprimidos(acido Acetil Salicilico)</t>
  </si>
  <si>
    <t xml:space="preserve">Atak Clav 400mg+ 57mg Fc 70 Ml Suspension </t>
  </si>
  <si>
    <t xml:space="preserve">Atak Clav 875mg+125mg Cj 14 Tabletas </t>
  </si>
  <si>
    <t>Atorvastatina 40mg Cj 10 Tabletas-ecar</t>
  </si>
  <si>
    <t>Crema Isdin Ureadin Tb 100ml Antirugosidades</t>
  </si>
  <si>
    <t>Bacterol 400mg Cj 7 Tabletas (moxifloxacino)-novamed</t>
  </si>
  <si>
    <t>Bactrim 200/40mg Fc 100 Ml Suspension</t>
  </si>
  <si>
    <t>Bactrim F 400mg/80mg Fc 100 Ml Suspension</t>
  </si>
  <si>
    <t xml:space="preserve">Balón Fiber </t>
  </si>
  <si>
    <t>Bedoyecta Tri 60mg/100mg Cj 3 Jeringa</t>
  </si>
  <si>
    <t>Bellanew 1,5mg/2,0mg  caja x 28 tabletas</t>
  </si>
  <si>
    <t>Benrelax  caja  x20 caps  blandas</t>
  </si>
  <si>
    <t>Benzirin Verde Fc 120 Ml Spray</t>
  </si>
  <si>
    <t>Beriglobina P 800mg/5 Ml Cj 1 Amp Jer Prellenada</t>
  </si>
  <si>
    <t>Betaduo 2ml Cjx1 Amp Jeringa</t>
  </si>
  <si>
    <t>Betahistina Diclorhidrato 16mg Cj 30 Tabletas</t>
  </si>
  <si>
    <t>Betametasona 0.05% Tb 40gr Crema Topica</t>
  </si>
  <si>
    <t>Betametasona 0.1% Tb 40 Gr Crema Topica</t>
  </si>
  <si>
    <t>Betatreinta 5mg+2mg/ml Cj 1 Ampolla+jeringa</t>
  </si>
  <si>
    <t>Betatreinta 5mg+2mg/ml Cj1 Ampolla +jeringa</t>
  </si>
  <si>
    <t>Betoprolol 50mg Cj 30 Tabletas</t>
  </si>
  <si>
    <t>Bexon Duo 100+400mg Cj 7 Ovulos</t>
  </si>
  <si>
    <t>Bifidolac 5000 Cj 6 Sob 1 Gr Polvo Reconstruir S/oral-fc</t>
  </si>
  <si>
    <t>Biocalcium D Cj 30 Sob Polvo Efervescente</t>
  </si>
  <si>
    <t xml:space="preserve">BIOGAIA FC" 5ML GOTAS                                                                                                                                                                                                                           </t>
  </si>
  <si>
    <t>Bisbacter 262mg Cj 48 Tabletas-fc</t>
  </si>
  <si>
    <t xml:space="preserve">BISOLVON 4MG FC"120ML JARABE NIÑOS                                                                                                                                                                                                                             </t>
  </si>
  <si>
    <t xml:space="preserve">BISOLVON 8MG FC"120ML JARABE ADULTOS                                                                                                                                                                                                                           </t>
  </si>
  <si>
    <t xml:space="preserve">BISOLVON MAX FC"120ML JARABE TOS FLEMA                                                                                                                                                                                                                         </t>
  </si>
  <si>
    <t>Bisoprolol 2.5mg Cj 30 Tabletas</t>
  </si>
  <si>
    <t>Bisoprolol 5mg Cj 30 Tabletas</t>
  </si>
  <si>
    <t>Bromuro Ipratropio 20mcg Bucal Fc 200ds</t>
  </si>
  <si>
    <t>Buscapina Fem Cj 90 Comprimidos</t>
  </si>
  <si>
    <t>Calcibon D 800ui/150mg Cj 30 Tb+cj 15 Tb</t>
  </si>
  <si>
    <t>Calcitriol 0.25mg Cj 30 Capsulas °</t>
  </si>
  <si>
    <t xml:space="preserve">Calmidol Compuesto Cj 48 Capsulas </t>
  </si>
  <si>
    <t>Caltrate 600+ D Fc 30 Tabletas</t>
  </si>
  <si>
    <t>Caltrate 600+.D Fc 60 Tabletas.</t>
  </si>
  <si>
    <t>Canesten 1% Tb 50 Gr Crema Topica</t>
  </si>
  <si>
    <t>Carbidopa+levodopa 25/250mg Cj 30 Comprimidos-</t>
  </si>
  <si>
    <t xml:space="preserve">Cardio-aspirina 100mg Cj 30 Tabletas </t>
  </si>
  <si>
    <t xml:space="preserve">Cardio-aspirina 81mg Fc 30 Tabletas </t>
  </si>
  <si>
    <t>Cebion 0.5 Gr Cj 100 Tab Mandarina Masticable</t>
  </si>
  <si>
    <t>Cebion Efervescente 1gr Tb 10 Tab Naranja</t>
  </si>
  <si>
    <t>Cebion Fc 30 Ml Gotas Naranja</t>
  </si>
  <si>
    <t>Cefalexina 250mg/5ml Fc 60 Ml Suspension</t>
  </si>
  <si>
    <t>Cefradina 500mg Cj 24 Tabletas</t>
  </si>
  <si>
    <t xml:space="preserve">Centrum Advance Fc 30 Tabletas. </t>
  </si>
  <si>
    <t xml:space="preserve">Centrum Silver 50+ Cj 30 Tabletas Women. </t>
  </si>
  <si>
    <t>Cetirax 10mg Cjx10 Tab Masticable</t>
  </si>
  <si>
    <t>Cetirax D 200/100mg Fc 60 Ml Jarabe</t>
  </si>
  <si>
    <t>Cetirizina Fc 60 Ml Jarabe</t>
  </si>
  <si>
    <t>Champu Baby Fc 400ml Original</t>
  </si>
  <si>
    <t>Champu Fungisterol Fc 200 Ml (ketoconazol)</t>
  </si>
  <si>
    <t>Champu Pilofast Fc 280 Ml Anticaspa-anticaida</t>
  </si>
  <si>
    <t>Champu Piloskin Biotina Fc 280 Ml Anticaspa - Anticaida</t>
  </si>
  <si>
    <t>Cicaderm Nf Tb 60 Gr Crema</t>
  </si>
  <si>
    <t>Ciprofloxacino 500mg Cj 10 Tabletas</t>
  </si>
  <si>
    <t xml:space="preserve">CIRUELAX FC"150GR JALEA                                                                                                                                                                                                </t>
  </si>
  <si>
    <t xml:space="preserve">CIRUELAX FC"300GR JALEA                                                                                                                                                                                                        </t>
  </si>
  <si>
    <t xml:space="preserve">CLARITROMICINA 500MG CJ"10"TABLETAS                                                                                                                                                                                                        </t>
  </si>
  <si>
    <t>Clinacyn Tb 30 Gr Gel-gynopharma</t>
  </si>
  <si>
    <t xml:space="preserve">CLOBETASOL PROPIONATO 0,05% TB"30GR CREMA TOPICA                                                                                                                                                                                   </t>
  </si>
  <si>
    <t xml:space="preserve">CLORFENIRAMINA 2MG/5ML FC"120ML JARABE                                                                                                                                                                                                                         </t>
  </si>
  <si>
    <t>Cloroquina Fosfato 250mg Cj 10 Tabletas-humax</t>
  </si>
  <si>
    <t>Codefen 325mg/30mg Cj 30 Tabletas</t>
  </si>
  <si>
    <t>Colmibe 20/10mg Cj 30 Comprimidos (atorvastatina+ezetimibe)°</t>
  </si>
  <si>
    <t>Colypan 300mg Cj 30 Tabletas</t>
  </si>
  <si>
    <t xml:space="preserve">CONCOR 2.5MG CJ 30 TABLETAS RECUEBIERTA (BISOBROLOL FUMARATO) </t>
  </si>
  <si>
    <t>Cordure 10mg Cj 30 Tabletas</t>
  </si>
  <si>
    <t xml:space="preserve">COZAAR XQ 5MG+50MG CJ"30"TABLETAS </t>
  </si>
  <si>
    <t>Cr Antipañalitis No.4 Pt 110 Gr Original</t>
  </si>
  <si>
    <t>Cr Antipañalitis No.4 Tb 20 Gr Protect</t>
  </si>
  <si>
    <t>Cr Corporal Lubriderm Fc 200 Ml Piel Sensible Hpoalergica</t>
  </si>
  <si>
    <t>Cr Corporal Lubriderm Fc 400 Ml Reparacion Intensiva</t>
  </si>
  <si>
    <t>Cr Dental Sensodyne Tb 100 Gr Repara Protege 1</t>
  </si>
  <si>
    <t>Cr/anti Almipro Pt 60gr</t>
  </si>
  <si>
    <t xml:space="preserve">CURAM 1 GR </t>
  </si>
  <si>
    <t>DEBLAX 100000UI CJ 1 CAPSULA BLANDA (VITAMINA D3)°</t>
  </si>
  <si>
    <t xml:space="preserve">DEFLAZACORT 6MG CJ"10"TABLETAS                                                                                                                                                                                             </t>
  </si>
  <si>
    <t xml:space="preserve">Depotrim Inyectable 3 Ml Cj 1 Ampolla. </t>
  </si>
  <si>
    <t>Dermacotine 30 Ml Emulsion Via Topica (mometasona Furoato 0.1%)</t>
  </si>
  <si>
    <t xml:space="preserve">DERMOVATE TB" 30GR CREMA                                                                                                                                                                                                                                       </t>
  </si>
  <si>
    <t xml:space="preserve">Desloratadina 5mg Cjx10 Tab </t>
  </si>
  <si>
    <t>Dicloxacilina 250mg/5ml Fc 80 Ml Suspension</t>
  </si>
  <si>
    <t xml:space="preserve">DICLOXACILINA 500MG CJ"50"CAPSULAS                                                                                                                                                                                     </t>
  </si>
  <si>
    <t>Dihidrocodeina 12.1mg/5ml Fc 120 Ml Suspension</t>
  </si>
  <si>
    <t>Dinive 20 Mg Cjx28 Tab</t>
  </si>
  <si>
    <t>Dolex 500mg Cj 200 Tabletas</t>
  </si>
  <si>
    <t>Dolex Forte Cj 96 Tabletas-</t>
  </si>
  <si>
    <t>Dolex Gripa 500mg Cjx100 Tab Mult/sintoma</t>
  </si>
  <si>
    <t>Dolex Niños 2+ Fc 90 Ml Jarabe S/azucar</t>
  </si>
  <si>
    <t xml:space="preserve">Dolex Niños 7+ Fc 120 Ml Jarabe S/azucar </t>
  </si>
  <si>
    <t>Doloro 5mg caja x 30 tabletas</t>
  </si>
  <si>
    <t>Dorzolol 20mg Fc 5 Ml Solucion Oftalmica</t>
  </si>
  <si>
    <t>Doupast de 400/20 mg x 10 Capsulas</t>
  </si>
  <si>
    <t xml:space="preserve">Doxiciclina 100mg Cj 10 Tabletas </t>
  </si>
  <si>
    <t>Dramamine 50mg Cj 24 Tabletas</t>
  </si>
  <si>
    <t>Dulcolax 5mg Cj 10 Grageas.</t>
  </si>
  <si>
    <t>Dulcolax 5mg Cj 20 Grageas</t>
  </si>
  <si>
    <t>Dulcolax P 7.5mg (picosulfato Sodico) Fc 15 Ml Gotas</t>
  </si>
  <si>
    <t>Duodecadron 2 Ml Cj 1 Amp Jeringa Prellenada</t>
  </si>
  <si>
    <t>Durafex Forte 500mg Cj 18 Capsulas Liquidas</t>
  </si>
  <si>
    <t>EBIXA 20 MG  CAJA X 28</t>
  </si>
  <si>
    <t>Effaclar Duo (+) 39gr/40 Ml Gel-crema Corrector Anti-imperfecciones Desincrustante</t>
  </si>
  <si>
    <t>Eliquis 2.5mg Cj 60 Tabletas(apixaban)</t>
  </si>
  <si>
    <t>Enalapril 5mg Cj 50 Tabletas</t>
  </si>
  <si>
    <t>Enj/bucal Listerine Fc 500 Ml Control Calculo Menta Suave</t>
  </si>
  <si>
    <t>Ensoy Lata 400 Gr Polvo Fresa</t>
  </si>
  <si>
    <t>Ensoy Lata 400 Gr Polvo Vainilla</t>
  </si>
  <si>
    <t>Ensure  Advance FC"220 ml líquido  -  fresa o vainilla</t>
  </si>
  <si>
    <t>Ensure Advance Lt 850 Gr Polvo Vainilla</t>
  </si>
  <si>
    <t>Ensure Lt 900 Gr Polvo Vainilla</t>
  </si>
  <si>
    <t>Esomeprazol 40mg Cj 30 Tabletas</t>
  </si>
  <si>
    <t>Esoz 40mg Cj 30 Tabletas (esomeprazol)</t>
  </si>
  <si>
    <t xml:space="preserve">Esparad Micro Piel 1x5 Ydas </t>
  </si>
  <si>
    <t>Espironolactona 100 Mg Cj 20 Tabletas</t>
  </si>
  <si>
    <t>Esteine 3.5mg Cj 6 Ovulos</t>
  </si>
  <si>
    <t>Estermax 0.625mg Tb 40 Gr Crema Vaginal</t>
  </si>
  <si>
    <t>Etoricoxib 120mg Cj 7 Tabletas</t>
  </si>
  <si>
    <t>Etoricoxib 60mg Cj 14 Tabletas-</t>
  </si>
  <si>
    <t>ETOX 120 CAJA X 7</t>
  </si>
  <si>
    <t xml:space="preserve">Eutirox 100mg Cj 50 Tabletas </t>
  </si>
  <si>
    <t>Eutirox 150mg Cj 50 Tabletas</t>
  </si>
  <si>
    <t>Eutirox 50mg Cj 50 Tabletas</t>
  </si>
  <si>
    <t xml:space="preserve">Evalax (polietilenglicol 3350) Cj X 10 Sobres Polvo Para Reconstituir A Sol. Oral </t>
  </si>
  <si>
    <t>Evalax Cj 10 Sob Polvo P/reconstituir (polietilenglicol 3350)</t>
  </si>
  <si>
    <t>Exelon 4.6mg/24h Cj 30 Parches Transder(rivastig)</t>
  </si>
  <si>
    <t xml:space="preserve">Exforge Hct 5mg/160mg/12.5mg Cj 28 Comprimidos </t>
  </si>
  <si>
    <t>Extermax crema vaginal  tubo x 40grs</t>
  </si>
  <si>
    <t>FCP 029</t>
  </si>
  <si>
    <t xml:space="preserve">Filinar G 5mg/ml Fcx120ml (acebrofilina)jbe </t>
  </si>
  <si>
    <t>Fitostimoline Tb 15 Gr Gel</t>
  </si>
  <si>
    <t>Fixamicin Fc 15 Ml Solucion Otica</t>
  </si>
  <si>
    <t xml:space="preserve">Flobact Fc 5 Ml Solucion Oftalmica </t>
  </si>
  <si>
    <t>Floratil 250mg Cj 10 Sobres-fc</t>
  </si>
  <si>
    <t xml:space="preserve">Fluconazol 200mg Cj 4 Capsulas </t>
  </si>
  <si>
    <t>Fluconazol 50mg/5 Ml Fc 20 Ml Polvo Reconstruir Suspension Oral°</t>
  </si>
  <si>
    <t>Flunarizina 10mg Cj 30 Tabletas</t>
  </si>
  <si>
    <t xml:space="preserve">FLUTURAN 400/2.5/10MG CJ"10"CAPSULAS BLANDAS                                                                                                                                                                                                                   </t>
  </si>
  <si>
    <t>Fluzetrin F Cj 10 Capsulas Blandas</t>
  </si>
  <si>
    <t>Folister Complex Hair Fc 60 Ml Solucion Topica</t>
  </si>
  <si>
    <t>Formula Magistral Tb 30 Gr Gel Topica (fcp 029)</t>
  </si>
  <si>
    <t>Freegen Gel 1% Fc 15 Ml Solucion Oftalmica</t>
  </si>
  <si>
    <t>Fucidin 2% Tb 15 Gr Crema</t>
  </si>
  <si>
    <t>Fucidin H Tb 15 Gr Crema</t>
  </si>
  <si>
    <t xml:space="preserve">FUNGISTEROL CHAMPO X </t>
  </si>
  <si>
    <t>Furosemida 40mg Cj 100 Tabletas.</t>
  </si>
  <si>
    <t>Fybogel Granulado Cj 12sob Naranja</t>
  </si>
  <si>
    <t>GALVUS MET 50MG/1000MG CJ 28 TABLETAS</t>
  </si>
  <si>
    <t xml:space="preserve">Gamabenceno Plus 5% Fc 60 Ml Locion </t>
  </si>
  <si>
    <t xml:space="preserve">Gasa Esteril Cj 12sob 2ud 3x3 Yardas </t>
  </si>
  <si>
    <t xml:space="preserve">GEL KETOPROFENO 2.5% TB"60GR-                                                                                                                                                                                                       </t>
  </si>
  <si>
    <t>GEL PROTECTOR SOLAR SPF 50 FC 80 GR SUNSTOP ANT-OX</t>
  </si>
  <si>
    <t>Gelclair 15g Cj 3 Sobres Gel Oral Concentrado</t>
  </si>
  <si>
    <t>Gelicart Advance 20 Gr Cj 30 Sobres</t>
  </si>
  <si>
    <t xml:space="preserve">GENTAMICINA 160MG/2.0ML CJ"1"AMPOLLA-                                                                                                                                                                                                          </t>
  </si>
  <si>
    <t>Gigi 12 Fc 15 Capsulas (probioticos)</t>
  </si>
  <si>
    <t>Giralmet 100.000 Ul/ Fc 1 Ampolla S/oral (vitam D3)</t>
  </si>
  <si>
    <t>Glucometro Match Ii +50 Tiras&amp;lancetas</t>
  </si>
  <si>
    <t>Guante De Latex Cj X 100 Uds Medium (m)</t>
  </si>
  <si>
    <t>Gynclox 200/100mg Cj 3 Ovulos</t>
  </si>
  <si>
    <t>Gynflu D 1000mg/75mg Cj 4 Tabletas</t>
  </si>
  <si>
    <t>Helioless Spf50+ Tb 60 Ml Locion-</t>
  </si>
  <si>
    <t>Hialtears 0.4 % Fc 15ml Solucion Oftalmica Llv25ml</t>
  </si>
  <si>
    <t>Hiclina 100mg Cj 10 Tabletas (doxicilina Hyclato)</t>
  </si>
  <si>
    <t xml:space="preserve">HIDROCORTISONA 1% TB"15GR CREMA TOPICA                                                                                                                                                                  </t>
  </si>
  <si>
    <t>Hioscina N-butilbromuro 10mg Cj 100 Tabletas</t>
  </si>
  <si>
    <t>Histivert 24mg Cj 30 Tabletas</t>
  </si>
  <si>
    <t xml:space="preserve">HUMENAS FC"30ML SOLUCION SALINA NASAL                                                                                                                                                       </t>
  </si>
  <si>
    <t>Hydraskin Body Tb 280ml Loción-pharmaderm</t>
  </si>
  <si>
    <t>Hydraskin Silk Fc 50 Gr Emulgel-</t>
  </si>
  <si>
    <t>Hydroclor Pt 500gr Unguento Emoliente</t>
  </si>
  <si>
    <t xml:space="preserve">Ibone D 150mg/12000ui Cjx3 Tab </t>
  </si>
  <si>
    <t xml:space="preserve">IBUPROFENO 800MG CJ" 30"CAPSULAS BLANDAS                                                                                                                                                     </t>
  </si>
  <si>
    <t xml:space="preserve">Idena Ibandronato 150mg Cj X 1 Comprimido </t>
  </si>
  <si>
    <t>Iltux 20mg Cj 28 Tabletas Recubiertas</t>
  </si>
  <si>
    <t xml:space="preserve">INFLACOR RET 1ML/3MG CJ"1"AMPOLLA*                                                                                                                                                                                                                             </t>
  </si>
  <si>
    <t xml:space="preserve">Inflacor Ret 2ml/6mg Cj 1 Ampolla </t>
  </si>
  <si>
    <t>Isoface 20 Mg .( Isotretinoina) Cáps. Blandas</t>
  </si>
  <si>
    <t>Ivermectina 0.6% Fc 5 Ml Solucion Oral-</t>
  </si>
  <si>
    <t>Jardiance 10mg Cj X 30 Tableta Recubiertas (empaglifozina)</t>
  </si>
  <si>
    <t>JARDIANCE 25MG CJ 30 TABLETAS (EMPAGLIFLOZINA)</t>
  </si>
  <si>
    <t>Kazide 500mg Cj 6 Tabletas</t>
  </si>
  <si>
    <t xml:space="preserve">Keppra 100mg/ Ml Fc 300 Ml Solucion Oral </t>
  </si>
  <si>
    <t xml:space="preserve">Keppra 500 Mg Tableta- </t>
  </si>
  <si>
    <t>Ketoprofeno 2.5% Tb 50gr Gel</t>
  </si>
  <si>
    <t>Ketotifeno 1mg/5 Ml Fc 100 Ml Jarabe-</t>
  </si>
  <si>
    <t>Kidcal Fc 180 Ml Suspension Tutti Fruti</t>
  </si>
  <si>
    <t>Klaricid 500mg Cj 10 Tabletas</t>
  </si>
  <si>
    <t>Kliacef 250mg/5ml Fc 100ml Susp (</t>
  </si>
  <si>
    <t>Klit Heel Cj 50 Tab</t>
  </si>
  <si>
    <t>Krodex F Comp 250mg/200mg Fc 120 Ml Suspension</t>
  </si>
  <si>
    <t>Leprit 25mg/80mg/150mg Cj 60 Tabletas Enzimatico</t>
  </si>
  <si>
    <t>Levofloxacino 750mg Cj 5 Tabletas Recubiertas</t>
  </si>
  <si>
    <t>Levotiroxina 75mg Cj 50 Tabletas</t>
  </si>
  <si>
    <t>Levronc 35.4mg/5 Ml Fc 120 Ml Suspension Cereza</t>
  </si>
  <si>
    <t xml:space="preserve">Lexapro 10mg Cj 28 Tabletas </t>
  </si>
  <si>
    <t>Lincomicina 600mg/2 Ml Cj 10 Ampollas</t>
  </si>
  <si>
    <t>Lipomega 20mg+840mg Cj 30 Cápsulas Blandas</t>
  </si>
  <si>
    <t>Locion Synderm Fc 280 Ml Antipolucion</t>
  </si>
  <si>
    <t>Loratadina 5mg/5ml Fc 100 Ml Jarabe</t>
  </si>
  <si>
    <t>Loxonin 600mg Cj 15 Tabletas (loxopren Sodico)</t>
  </si>
  <si>
    <t>L-tryptophan Plus Fc 60 Capsulas</t>
  </si>
  <si>
    <t>Meibos 1,5% Fc 3 Ml Solucion (azitromicina)</t>
  </si>
  <si>
    <t xml:space="preserve">MELATONINA </t>
  </si>
  <si>
    <t>Meloxicam 15mg Cj 10 Tabletas</t>
  </si>
  <si>
    <t>Meloxicam 15mg/1.5 Ml Cj 3 Ampollas</t>
  </si>
  <si>
    <t xml:space="preserve">Memantina 10mg Cj 28 Tabletas </t>
  </si>
  <si>
    <t>Metamucil Fc 174 Gr Naranja Ud (psyllium) P.E</t>
  </si>
  <si>
    <t>Metformina 850mg Cj'30'tab</t>
  </si>
  <si>
    <t>Metocarbamol 750mg Cj 20 Tabletas</t>
  </si>
  <si>
    <t>Metoclopramida 10mg Cj 300 Tabletas-</t>
  </si>
  <si>
    <t xml:space="preserve">METOPROLOL  50MG CJ"30"TABLETAS-                                                                                                                                                                                                   </t>
  </si>
  <si>
    <t xml:space="preserve">METOTREXATO 2.5MG CJ 100 COMPRIMIDOS </t>
  </si>
  <si>
    <t>Micardis 80mg Cj 28 Tabletas Circ10-2020</t>
  </si>
  <si>
    <t>Micardis Amlo 80/5 Mg Cj X 28 Comprimidos</t>
  </si>
  <si>
    <t>Migriñon Cj 100 Tabletas (dipirona+isometepteno+cafeina)-</t>
  </si>
  <si>
    <t xml:space="preserve">MIKIUM 10%+1% TB"40GR CREMA VAGINAL+7 APLICADORES                                                                                                                                                                                                              </t>
  </si>
  <si>
    <t xml:space="preserve">Mirapex Er 0.375 Mg Cj X 10 Comprimidos (pramipexol Diclorhidrato Monohidrato) </t>
  </si>
  <si>
    <t xml:space="preserve">MODUSIK-A OFTENO FC"5ML SOLUCION OFTALMICA ()                                                                                                                                                                                                                  </t>
  </si>
  <si>
    <t>Moxifloxacino 400mg Cj 7 Tabletas-</t>
  </si>
  <si>
    <t>Mucosina Fc 30 Ml Gotas</t>
  </si>
  <si>
    <t>Multidol 800mg Cj 30 Capsulas</t>
  </si>
  <si>
    <t xml:space="preserve">NAPROXENO 250MG CJ"10"TABLETAS-                                                                                                                                                                                                  </t>
  </si>
  <si>
    <t xml:space="preserve">Naproxeno 500mg Cj 10 Tabletas </t>
  </si>
  <si>
    <t>Necroxil 500mg Cj'10 Tab</t>
  </si>
  <si>
    <t>Neosaldina 300mg Cj 100 Tabletas-</t>
  </si>
  <si>
    <t>Neurobion 10000 Dc Cj 3 Ampolla Prellenada-</t>
  </si>
  <si>
    <t xml:space="preserve">NIFLAMIN PL 7.5MG CJ"90"CAPSULAS                                                                                                                                                                                                                               </t>
  </si>
  <si>
    <t>Nimesulida 100mg Cj 300 Tableta</t>
  </si>
  <si>
    <t xml:space="preserve">Nimodipino 30mg Cj 30 Tabletas </t>
  </si>
  <si>
    <t>Nitazoxanida 500mg Cj 6 Tabletas</t>
  </si>
  <si>
    <t>Nitazoxanida Niños 100mg/5ml Fc 60ml Polvo Suspension</t>
  </si>
  <si>
    <t xml:space="preserve">NITROFURANTOINA 100MG CJ"40"COMPRIMIDOS-                                                                                                                                                                      </t>
  </si>
  <si>
    <t xml:space="preserve">Nofertyl 50mg/5mg/1 Ml Cj 1 Ampolla </t>
  </si>
  <si>
    <t xml:space="preserve">Noraver Garganta Cj 96 Tabletas </t>
  </si>
  <si>
    <t>Noraver Gripa Fast Total Cj 60 Capsulas Liquidas</t>
  </si>
  <si>
    <t xml:space="preserve">Olodina 0.2% Fc 5 Ml Solucion Oftalmica </t>
  </si>
  <si>
    <t>Olopatadina 2% Fc 5 Ml Solucion Oftalmica</t>
  </si>
  <si>
    <t>Optive Fusion Fc 10ml Solucion Oftalmica</t>
  </si>
  <si>
    <t>OTOSEC HC GOTAS 10 ML</t>
  </si>
  <si>
    <t>Panotil B 10.U.I./3.75mg Fc 8 Ml Gotas</t>
  </si>
  <si>
    <t xml:space="preserve">Pantocal 40mg Cj 28 Comprimidos. </t>
  </si>
  <si>
    <t>Pantoprazol 40mg Cj 28 Tabletas</t>
  </si>
  <si>
    <t>Pañal Tena Pants Ultra 10 Ud Talla L</t>
  </si>
  <si>
    <t>Pañal Tena Pants Ultra 10 Ud Talla M</t>
  </si>
  <si>
    <t>Pañal Tena Pants Ultra Pq 1 Ud Grande</t>
  </si>
  <si>
    <t>Pañal Tena Slip Clasico Pq 21 Ud Grande</t>
  </si>
  <si>
    <t>Pañal Tena Slip Clasico Pq 21 Ud Mediano</t>
  </si>
  <si>
    <t>Pañal Tena Slip Ultra 21 Ud Talla L</t>
  </si>
  <si>
    <t>Pañal Tena Slip Ultra 21 Ud Talla M</t>
  </si>
  <si>
    <t>Paraxin 500mg Cj 6 Tabletas</t>
  </si>
  <si>
    <t xml:space="preserve">Pedialyte Zinc 30 Fc 500 Ml Cereza </t>
  </si>
  <si>
    <t>Pepred Plus 3mg/ml Fcx60ml Solucion</t>
  </si>
  <si>
    <t xml:space="preserve">PERCOF FC"120ML JARABE                                                                                                                                                                                                                                         </t>
  </si>
  <si>
    <t>Piloskin Anticaspa Anticaida F Frasco X 280 Ml</t>
  </si>
  <si>
    <t xml:space="preserve">polimicina+neomicina+dexame Fc 5 Ml Sol/oftalmica </t>
  </si>
  <si>
    <t>PRECORT  16MG CAJA X 14 TABLETAS</t>
  </si>
  <si>
    <t>Pregabalina 150mg Cj 30 Capsulas</t>
  </si>
  <si>
    <t>Pregabalina 75mg Cj 30 Tabletas</t>
  </si>
  <si>
    <t>Privatos Fc 120 Ml Jarabe Miel-limon</t>
  </si>
  <si>
    <t>Procicar Nf Tb 60 Gr Crema Topica</t>
  </si>
  <si>
    <t xml:space="preserve">Proclor 75mg Cj 28 Capsulas Duras </t>
  </si>
  <si>
    <t>Prolia 60mg/ml Cj 1 Ampolla Prellenada</t>
  </si>
  <si>
    <t xml:space="preserve">PUROXAN 2% FC"120ML JARABE ( DOXOFILINA )                                                                                                                                                                                                                      </t>
  </si>
  <si>
    <t xml:space="preserve">QUANOX FC"5ML GOTAS(IVERMECTINA)                                                                                                                                                                                                                               </t>
  </si>
  <si>
    <t>RAGITAR 1MG FC10 TABLETAS</t>
  </si>
  <si>
    <t>Redoxon 1gr Tb'10 Tab Eferv.Naranja</t>
  </si>
  <si>
    <t xml:space="preserve">Retiblan 50mg/50 Ui Cj 50 Capsulas </t>
  </si>
  <si>
    <t>Rifamed 550mg Cj 14 Tabletas (rifaximina)</t>
  </si>
  <si>
    <t>Rifax 550mg Cjx28 Tb</t>
  </si>
  <si>
    <t>Roxicaina 2% Fc 50 Ml Simple Vial (t/azul)</t>
  </si>
  <si>
    <t>Sal De Frutas Luas Plus Dp 50 Sob</t>
  </si>
  <si>
    <t>Salbutamol 100mcg Fc 200 Dosis Inhalador</t>
  </si>
  <si>
    <t>Scaflam 100 Mg (nimesulida) Cj X 6 Tabletas</t>
  </si>
  <si>
    <t>Secnidazol 1 Gr Cj 2 Tabletas</t>
  </si>
  <si>
    <t>Serecor Forte Dpi 250/50 Cjx30 Cap C/inhala</t>
  </si>
  <si>
    <t xml:space="preserve">Sevedol 250/400/65mg Cj 60 Tabletas Extra Fuerte </t>
  </si>
  <si>
    <t>Siligas  FC  30 ML GOTAS</t>
  </si>
  <si>
    <t>Smecta Cj 10 Sobres</t>
  </si>
  <si>
    <t>Sophixin Ofteno X 5ml (ciprofloxacino Y Dexametasona)</t>
  </si>
  <si>
    <t>Stafen 135/10mg Cj 30 Capsulas</t>
  </si>
  <si>
    <t>Stopen  gel  de 20grs</t>
  </si>
  <si>
    <t>Strepsils Intensive 8.75mg Cj 16 Tab Miel Y Limon.Reckit</t>
  </si>
  <si>
    <t>Sulfaplata 1% Pt 60 Gr Crema</t>
  </si>
  <si>
    <t>Sunstop Ant-ox Gel Protector Solar Spf 50 Frasco X 80 Gr</t>
  </si>
  <si>
    <t>Systane Ultra Fc 10 Ml (propilenglicol+polietilenglicol)solucion Oftalmica Alcon</t>
  </si>
  <si>
    <t xml:space="preserve">Tanaken 120mg Cj 30 </t>
  </si>
  <si>
    <t xml:space="preserve">TANAKEN FC"25ML GOTAS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</si>
  <si>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Tearsoft 5mg/ml Fc 15 Ml Sol. Oftalmica (carboximetilcelulosa Sódica) </t>
  </si>
  <si>
    <t xml:space="preserve">Tegretol 2% Fc 100 Ml Suspension (carbamazepina) </t>
  </si>
  <si>
    <t>Tinidazol 1 Gr Cj 4 Tabletas</t>
  </si>
  <si>
    <t>Tiocolfen 4mg/400mg Cjx15 Tab</t>
  </si>
  <si>
    <t>Tiocolsid  forte   8mg Cj 10 Tabletas</t>
  </si>
  <si>
    <t>Tiras Reactivas P/glucosa En San Gre Cj 50 Tiras+50 Lancetas M_</t>
  </si>
  <si>
    <t xml:space="preserve">Tiras Rectaivas Glucoquick® Vital 2x1 (prueba De Glucosa En Sangre) </t>
  </si>
  <si>
    <t>Tiroxin 50mg  caja 50 tabletas</t>
  </si>
  <si>
    <t>Toalla Higienica Tena Mujer Maxi Pq X 30 Uds</t>
  </si>
  <si>
    <t xml:space="preserve">TOBRAOFTAL D FC"5ML GOTAS OFTALMICAS                                                                                                                                                                                                                </t>
  </si>
  <si>
    <t>Tramadol 100mg/ Ml Fc 10 Ml Gotas</t>
  </si>
  <si>
    <t>Tranexam 5 Ml Cj 1 Ampolla</t>
  </si>
  <si>
    <t>Travad Peg Cj 12 Sobres</t>
  </si>
  <si>
    <t>Travad Peg Fc 160 Gr Suspension (polietilenglicol)</t>
  </si>
  <si>
    <t>Tresiba Pen Solución Inyectable 100ui/ml(300ui/3ml) Caja X 1 Pen X 3ml</t>
  </si>
  <si>
    <t xml:space="preserve">TRETINEX 20MG CJ"30"CAPSULAS (ISOTRETINOINA)                                                                                                                                                                                                                   </t>
  </si>
  <si>
    <t>Trex Tb 30 Gr Crema</t>
  </si>
  <si>
    <t xml:space="preserve">TREX TB"15GR CREMA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</si>
  <si>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TRIGENTAX TB"40GR CREMA TOPICA                                                                                                                                                                                                                                 </t>
  </si>
  <si>
    <t xml:space="preserve">Trileptal 300 Mg (oxcarbazepina) 300 Mg </t>
  </si>
  <si>
    <t xml:space="preserve">TRIMEBUTINA+SIMETICONA 200MG/120MG CJ"30"TABLETAS                                                                                                                                                                                 </t>
  </si>
  <si>
    <t>Trimetoprim Sulfa 80/400mg Cj 100 Tabletas</t>
  </si>
  <si>
    <t xml:space="preserve">TRUXA 750MG CJ"5"COMPRIMIDOS (LEVOFLOXACINA)                                                                                                                                                                                                                   </t>
  </si>
  <si>
    <t xml:space="preserve">TUKOL D FC"125ML JARABE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</si>
  <si>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Ungüento emoliente hydroclor </t>
  </si>
  <si>
    <t>UROXACIN 200MG CJ 7 COMPRIMIDOS (FENAZOPIRIDINA)</t>
  </si>
  <si>
    <t xml:space="preserve">VAGICORT TB"20GR CREMA VAGINAL                                                                                                                                                                                                                                 </t>
  </si>
  <si>
    <t xml:space="preserve">VAGINSOL F TB"20GR CREMA VAGINAL +3 APLICADORES                                                                                                                                                                                                                </t>
  </si>
  <si>
    <t>Valaciclovir 500 Mg Cj 10 Tabletas Recubiertas</t>
  </si>
  <si>
    <t xml:space="preserve">Vedipal 900+100mg Cj30 Tabletas </t>
  </si>
  <si>
    <t xml:space="preserve">VERTIX 24MG CJ"30"TABLETAS                                                                                                                                                                                                                                     </t>
  </si>
  <si>
    <t>Verum 24mg Cj 20 Tabletas</t>
  </si>
  <si>
    <t>Virex 5% Tbx10gr Ung/labial</t>
  </si>
  <si>
    <t>Vitamina A 50.000 U.I. Cj 50 Capsulas-fc</t>
  </si>
  <si>
    <t>Vitamina C 100mg/ Ml Fc 30 Ml Gotas Fresa</t>
  </si>
  <si>
    <t>Vitamina C 1gr Tb"10"tab Efervescente Naranja-</t>
  </si>
  <si>
    <t>Vitamina C 500mg Cj 60 Capsulas Blandas_</t>
  </si>
  <si>
    <t xml:space="preserve">Vitamina C 500mg Mast 500mg caja x 144 </t>
  </si>
  <si>
    <t xml:space="preserve">Vitamina E 1000ui Fc 30 Capsulas Liquidas </t>
  </si>
  <si>
    <t xml:space="preserve">VITAMINA E 400UI FC"50"CAPSULAS                                                                                                                                                                                    </t>
  </si>
  <si>
    <t xml:space="preserve">Voltaren 75mg/3 Ml Cj 5 Ampollas </t>
  </si>
  <si>
    <t>Voltaren Emulgel Tb 30 Gr</t>
  </si>
  <si>
    <t>Wassertrol 4% Fc 5 Ml Solucion Oftalmica</t>
  </si>
  <si>
    <t>Winadeine F 325mg/30mg Cj 30 Tabletas</t>
  </si>
  <si>
    <t>Zelix  de 500 mg caja  x 6  tabletas</t>
  </si>
  <si>
    <t xml:space="preserve">Zopiclona 7.5mg Cj 10 Tabletas </t>
  </si>
  <si>
    <t>51142001 </t>
  </si>
  <si>
    <t>51120301 </t>
  </si>
  <si>
    <t>51131517 </t>
  </si>
  <si>
    <t>12141701 </t>
  </si>
  <si>
    <t>51101701 </t>
  </si>
  <si>
    <t>51101511 </t>
  </si>
  <si>
    <t>51181701 </t>
  </si>
  <si>
    <t>51121725 </t>
  </si>
  <si>
    <t>51171600 </t>
  </si>
  <si>
    <t>51101522 </t>
  </si>
  <si>
    <t>51181742 </t>
  </si>
  <si>
    <t xml:space="preserve">51101557 
</t>
  </si>
  <si>
    <t>53131501 </t>
  </si>
  <si>
    <t>51191905 </t>
  </si>
  <si>
    <t>51171913 </t>
  </si>
  <si>
    <t>42132203 </t>
  </si>
  <si>
    <t>51181601 </t>
  </si>
  <si>
    <t>51141823 </t>
  </si>
  <si>
    <t xml:space="preserve">COTIZACIÓN 1 </t>
  </si>
  <si>
    <t>FORMATO OFERTA ECONOMICA</t>
  </si>
  <si>
    <t>VALOR TOTAL DE LA OFERTA</t>
  </si>
  <si>
    <t>VALOR UNITARIO OFERTA ECONOMICA</t>
  </si>
  <si>
    <t xml:space="preserve">51142000 
51142001 </t>
  </si>
  <si>
    <t>Nota:</t>
  </si>
  <si>
    <t>Solo debe diligenciar la columna "VALOR UNITARIO OFERTA ECONOMICA"</t>
  </si>
  <si>
    <t xml:space="preserve">Debe Ofertar o Diligenciar el precio en todos los Items y estos no deben superar el valor PROMEDIO establecido </t>
  </si>
  <si>
    <t>Su oferta se evaluara con el valor de la suma total de todos los items y la ganadora sera la que tenga MENOR VALOR TOTAL</t>
  </si>
  <si>
    <t>En el Secop II debera Diligenciar en el cuestionario de OFERTA ECONOMICA el valor total del presupuesto oficial $80,000,000 del proceso, en razon que el contrato se adjudicara por dicho valor por ser un Contrato de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</si>
</sst>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5" fillId="0" borderId="1" xfId="3" applyNumberFormat="1" applyFont="1" applyBorder="1" applyAlignment="1">
      <alignment horizontal="center" vertical="center" wrapText="1"/>
    </xf>
    <xf numFmtId="10" fontId="3" fillId="0" borderId="1" xfId="2" applyNumberFormat="1" applyFont="1" applyBorder="1" applyAlignment="1" applyProtection="1">
      <alignment horizontal="center" vertical="center" wrapText="1"/>
    </xf>
    <xf numFmtId="164" fontId="5" fillId="0" borderId="1" xfId="3" applyNumberFormat="1" applyFont="1" applyBorder="1" applyAlignment="1">
      <alignment horizontal="center" vertical="center"/>
    </xf>
    <xf numFmtId="6" fontId="4" fillId="0" borderId="1" xfId="1" applyNumberFormat="1" applyFont="1" applyBorder="1" applyAlignment="1" applyProtection="1">
      <alignment horizontal="center" vertical="center" wrapText="1"/>
    </xf>
    <xf numFmtId="6" fontId="3" fillId="0" borderId="1" xfId="1" applyNumberFormat="1" applyFont="1" applyBorder="1" applyAlignment="1" applyProtection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6" fontId="3" fillId="0" borderId="8" xfId="1" applyNumberFormat="1" applyFont="1" applyBorder="1" applyAlignment="1" applyProtection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64" fontId="5" fillId="0" borderId="8" xfId="3" applyNumberFormat="1" applyFont="1" applyBorder="1" applyAlignment="1">
      <alignment horizontal="center" vertical="center" wrapText="1"/>
    </xf>
    <xf numFmtId="10" fontId="3" fillId="0" borderId="8" xfId="2" applyNumberFormat="1" applyFont="1" applyBorder="1" applyAlignment="1" applyProtection="1">
      <alignment horizontal="center" vertical="center" wrapText="1"/>
    </xf>
    <xf numFmtId="164" fontId="5" fillId="0" borderId="8" xfId="3" applyNumberFormat="1" applyFont="1" applyBorder="1" applyAlignment="1">
      <alignment horizontal="center" vertical="center"/>
    </xf>
    <xf numFmtId="6" fontId="4" fillId="0" borderId="8" xfId="1" applyNumberFormat="1" applyFont="1" applyBorder="1" applyAlignment="1" applyProtection="1">
      <alignment horizontal="center" vertical="center" wrapText="1"/>
    </xf>
    <xf numFmtId="1" fontId="3" fillId="0" borderId="8" xfId="0" applyNumberFormat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6" fontId="8" fillId="0" borderId="2" xfId="0" applyNumberFormat="1" applyFont="1" applyBorder="1" applyAlignment="1">
      <alignment horizontal="center" vertical="center" wrapText="1"/>
    </xf>
    <xf numFmtId="165" fontId="8" fillId="0" borderId="2" xfId="0" applyNumberFormat="1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165" fontId="4" fillId="0" borderId="1" xfId="0" applyNumberFormat="1" applyFont="1" applyBorder="1" applyAlignment="1" applyProtection="1">
      <alignment horizontal="center" vertical="center" wrapText="1"/>
      <protection locked="0"/>
    </xf>
    <xf numFmtId="165" fontId="4" fillId="0" borderId="8" xfId="0" applyNumberFormat="1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4">
    <cellStyle name="Millares" xfId="3" builtinId="3"/>
    <cellStyle name="Moneda" xfId="1" builtinId="4"/>
    <cellStyle name="Normal" xfId="0" builtinId="0"/>
    <cellStyle name="Porcentaje" xfId="2" builtinId="5"/>
  </cellStyles>
  <dxfs count="40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ont>
        <color rgb="FFFF0000"/>
      </font>
      <fill>
        <patternFill>
          <bgColor rgb="FFFFCCCC"/>
        </patternFill>
      </fill>
    </dxf>
    <dxf>
      <fill>
        <patternFill>
          <bgColor rgb="FFFFFF00"/>
        </patternFill>
      </fill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65" formatCode="&quot;$&quot;\ #,##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0" formatCode="&quot;$&quot;\ #,##0;[Red]\-&quot;$&quot;\ #,##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numFmt numFmtId="14" formatCode="0.00%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numFmt numFmtId="164" formatCode="_-* #,##0_-;\-* #,##0_-;_-* &quot;-&quot;??_-;_-@_-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protection locked="1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CC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William German" id="{83189658-EA30-41EC-AD34-F08B85C7DE8A}" userId="S::wgvalderrama@sena.edu.co::18a176b4-c5c0-4609-8086-5fd179a00e8d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7ED051E-FAA8-47F4-B8AA-918D66BD9865}" name="Tabla1" displayName="Tabla1" ref="A3:W370" totalsRowShown="0" headerRowDxfId="39" dataDxfId="37" headerRowBorderDxfId="38" tableBorderDxfId="36" totalsRowBorderDxfId="35">
  <tableColumns count="23">
    <tableColumn id="1" xr3:uid="{ED0BC8F3-DC80-4C0A-9256-159599BA7A23}" name="N°" dataDxfId="34"/>
    <tableColumn id="2" xr3:uid="{3F9EFADB-2F10-42F8-94BF-1F815C077AE0}" name="DESCRIPCIÓN" dataDxfId="33"/>
    <tableColumn id="3" xr3:uid="{DA7A875F-D452-49F9-834D-8EF0FAEA5190}" name="CODIGO UNSPSC" dataDxfId="32"/>
    <tableColumn id="4" xr3:uid="{F2662CC3-8E1F-43B1-BBD3-0A1B1B1C59F5}" name="UNIDAD DE MEDIDA" dataDxfId="31"/>
    <tableColumn id="5" xr3:uid="{4FA06347-671D-4B3C-8D48-600B425AB994}" name="COTIZACIÓN 1 " dataDxfId="30" dataCellStyle="Millares"/>
    <tableColumn id="17" xr3:uid="{77491F1C-4222-44AF-8635-906B6393357D}" name="DESVIACIÓN COT.1" dataDxfId="29" dataCellStyle="Porcentaje">
      <calculatedColumnFormula>IF(Tabla1[[#This Row],[COTIZACIÓN 1 ]]&gt;0,ABS(1-Tabla1[[#This Row],[COTIZACIÓN 1 ]]/Tabla1[[#This Row],[PROMEDIO]]),"")</calculatedColumnFormula>
    </tableColumn>
    <tableColumn id="6" xr3:uid="{36108C31-570B-4753-95A2-9F341C662CAF}" name="COTIZACIÓN 2" dataDxfId="28" dataCellStyle="Millares"/>
    <tableColumn id="18" xr3:uid="{E2EBC175-B0CF-4979-BD67-2D5DE0071A72}" name="DESVIACIÓN COT.2" dataDxfId="27" dataCellStyle="Porcentaje">
      <calculatedColumnFormula>IF(Tabla1[[#This Row],[COTIZACIÓN 2]]&gt;0,ABS(1-Tabla1[[#This Row],[COTIZACIÓN 2]]/Tabla1[[#This Row],[PROMEDIO]]),"")</calculatedColumnFormula>
    </tableColumn>
    <tableColumn id="7" xr3:uid="{140BF374-8FE8-4D0A-98FC-F054A5F06483}" name="COTIZACIÓN 3" dataDxfId="26" dataCellStyle="Millares"/>
    <tableColumn id="19" xr3:uid="{1DBF98EC-4B25-44E8-9FC9-7CF82AA66D9E}" name="DESVIACIÓN COT3." dataDxfId="25" dataCellStyle="Porcentaje">
      <calculatedColumnFormula>IF(Tabla1[[#This Row],[COTIZACIÓN 3]]&gt;0,ABS(1-Tabla1[[#This Row],[COTIZACIÓN 3]]/Tabla1[[#This Row],[PROMEDIO]]),"")</calculatedColumnFormula>
    </tableColumn>
    <tableColumn id="8" xr3:uid="{9FADB8E2-EB43-45AA-BAE9-8C7CED3EE0B1}" name="COTIZACIÓN 4" dataDxfId="24" dataCellStyle="Moneda"/>
    <tableColumn id="20" xr3:uid="{8D51772F-FAC3-4AD1-BB56-35D038DA88A0}" name="DESVIACIÓN COT4." dataDxfId="23" dataCellStyle="Porcentaje">
      <calculatedColumnFormula>IF(Tabla1[[#This Row],[COTIZACIÓN 4]]&gt;0,ABS(1-Tabla1[[#This Row],[COTIZACIÓN 4]]/Tabla1[[#This Row],[PROMEDIO]]),"")</calculatedColumnFormula>
    </tableColumn>
    <tableColumn id="9" xr3:uid="{3898C303-0BBF-4680-82A1-3A1A9E52C2C0}" name="COTIZACIÓN 5" dataDxfId="22" dataCellStyle="Moneda"/>
    <tableColumn id="21" xr3:uid="{01A8B92E-E5EB-4D3F-9A9B-D5F6CF54F65C}" name="DESVIACIÓN COT.5" dataDxfId="21" dataCellStyle="Porcentaje">
      <calculatedColumnFormula>IF(Tabla1[[#This Row],[COTIZACIÓN 5]]&gt;0,ABS(1-Tabla1[[#This Row],[COTIZACIÓN 5]]/Tabla1[[#This Row],[PROMEDIO]]),"")</calculatedColumnFormula>
    </tableColumn>
    <tableColumn id="10" xr3:uid="{9D297282-5520-40B3-963D-8FBF7DCAC027}" name="COTIZACIÓN 6" dataDxfId="20" dataCellStyle="Moneda"/>
    <tableColumn id="22" xr3:uid="{FB43B8BF-9828-4194-ADE7-86C21E7527D9}" name="DESVIACIÓN COT.6" dataDxfId="19" dataCellStyle="Porcentaje">
      <calculatedColumnFormula>IF(Tabla1[[#This Row],[COTIZACIÓN 6]]&gt;0,ABS(1-Tabla1[[#This Row],[COTIZACIÓN 6]]/Tabla1[[#This Row],[PROMEDIO]]),"")</calculatedColumnFormula>
    </tableColumn>
    <tableColumn id="11" xr3:uid="{01CAC470-F250-401A-811A-E952FD4F1CFE}" name="COTIZACIÓN 7" dataDxfId="18" dataCellStyle="Moneda"/>
    <tableColumn id="23" xr3:uid="{41D6B2A7-2F42-4146-A1A8-9C64C6491689}" name="DESVIACIÓN COT.7" dataDxfId="17" dataCellStyle="Porcentaje">
      <calculatedColumnFormula>IF(Tabla1[[#This Row],[COTIZACIÓN 7]]&gt;0,ABS(1-Tabla1[[#This Row],[COTIZACIÓN 7]]/Tabla1[[#This Row],[PROMEDIO]]),"")</calculatedColumnFormula>
    </tableColumn>
    <tableColumn id="12" xr3:uid="{FE23D99F-B4B3-4461-8440-DA0D86A85E78}" name="COTIZACIÓN 8" dataDxfId="16" dataCellStyle="Moneda"/>
    <tableColumn id="24" xr3:uid="{EAF4C301-4B0F-4001-9D6D-FAE7852DF791}" name="DESVIACIÓN COT.8" dataDxfId="15" dataCellStyle="Porcentaje">
      <calculatedColumnFormula>IF(Tabla1[[#This Row],[COTIZACIÓN 8]]&gt;0,ABS(1-Tabla1[[#This Row],[COTIZACIÓN 8]]/Tabla1[[#This Row],[PROMEDIO]]),"")</calculatedColumnFormula>
    </tableColumn>
    <tableColumn id="15" xr3:uid="{C7D50968-79B0-4C4A-AD3B-07561EA11740}" name="PROMEDIO" dataDxfId="14" dataCellStyle="Moneda">
      <calculatedColumnFormula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calculatedColumnFormula>
    </tableColumn>
    <tableColumn id="13" xr3:uid="{FA9A8E5E-347D-4206-B3C2-ECBE1FC22A9F}" name="CANTIDAD DE COTIZACIONES" dataDxfId="13">
      <calculatedColumnFormula>COUNT(Tabla1[[#This Row],[COTIZACIÓN 1 ]:[DESVIACIÓN COT.8]])/2</calculatedColumnFormula>
    </tableColumn>
    <tableColumn id="14" xr3:uid="{A95F781B-B7C1-4C36-BCA4-6EA59F1256B3}" name="VALOR UNITARIO OFERTA ECONOMICA" dataDxfId="12">
      <calculatedColumnFormula>+U4*0.9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3" dT="2023-09-08T20:57:09.95" personId="{83189658-EA30-41EC-AD34-F08B85C7DE8A}" id="{802F2B71-9DF2-4E51-9BEC-23C608B3A9F8}">
    <text>SE RECOMIENDAN AL MENOS TRES FUENTES DE INFORMACION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71"/>
  <sheetViews>
    <sheetView tabSelected="1" workbookViewId="0">
      <pane ySplit="3" topLeftCell="A4" activePane="bottomLeft" state="frozen"/>
      <selection pane="bottomLeft" activeCell="W263" sqref="W263"/>
    </sheetView>
  </sheetViews>
  <sheetFormatPr baseColWidth="10" defaultColWidth="9.140625" defaultRowHeight="12" x14ac:dyDescent="0.25"/>
  <cols>
    <col min="1" max="1" width="4.85546875" style="7" customWidth="1"/>
    <col min="2" max="2" width="48.85546875" style="7" customWidth="1"/>
    <col min="3" max="3" width="10.7109375" style="7" customWidth="1"/>
    <col min="4" max="4" width="9.7109375" style="7" customWidth="1"/>
    <col min="5" max="20" width="11.28515625" style="7" hidden="1" customWidth="1"/>
    <col min="21" max="21" width="15.28515625" style="7" customWidth="1"/>
    <col min="22" max="22" width="14.140625" style="7" hidden="1" customWidth="1"/>
    <col min="23" max="23" width="14.7109375" style="7" customWidth="1"/>
    <col min="24" max="25" width="9.140625" style="7"/>
    <col min="26" max="26" width="63.28515625" style="7" customWidth="1"/>
    <col min="27" max="16384" width="9.140625" style="7"/>
  </cols>
  <sheetData>
    <row r="1" spans="1:26" ht="16.5" thickBot="1" x14ac:dyDescent="0.3">
      <c r="A1" s="35" t="s">
        <v>408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7"/>
    </row>
    <row r="3" spans="1:26" s="1" customFormat="1" ht="48" x14ac:dyDescent="0.25">
      <c r="A3" s="17" t="s">
        <v>0</v>
      </c>
      <c r="B3" s="18" t="s">
        <v>1</v>
      </c>
      <c r="C3" s="18" t="s">
        <v>2</v>
      </c>
      <c r="D3" s="18" t="s">
        <v>3</v>
      </c>
      <c r="E3" s="19" t="s">
        <v>407</v>
      </c>
      <c r="F3" s="19" t="s">
        <v>4</v>
      </c>
      <c r="G3" s="20" t="s">
        <v>5</v>
      </c>
      <c r="H3" s="20" t="s">
        <v>6</v>
      </c>
      <c r="I3" s="19" t="s">
        <v>7</v>
      </c>
      <c r="J3" s="19" t="s">
        <v>8</v>
      </c>
      <c r="K3" s="20" t="s">
        <v>9</v>
      </c>
      <c r="L3" s="20" t="s">
        <v>10</v>
      </c>
      <c r="M3" s="19" t="s">
        <v>11</v>
      </c>
      <c r="N3" s="19" t="s">
        <v>12</v>
      </c>
      <c r="O3" s="20" t="s">
        <v>13</v>
      </c>
      <c r="P3" s="20" t="s">
        <v>14</v>
      </c>
      <c r="Q3" s="19" t="s">
        <v>15</v>
      </c>
      <c r="R3" s="19" t="s">
        <v>16</v>
      </c>
      <c r="S3" s="20" t="s">
        <v>17</v>
      </c>
      <c r="T3" s="20" t="s">
        <v>18</v>
      </c>
      <c r="U3" s="18" t="s">
        <v>19</v>
      </c>
      <c r="V3" s="21" t="s">
        <v>20</v>
      </c>
      <c r="W3" s="22" t="s">
        <v>410</v>
      </c>
    </row>
    <row r="4" spans="1:26" x14ac:dyDescent="0.25">
      <c r="A4" s="2">
        <v>1</v>
      </c>
      <c r="B4" s="3" t="s">
        <v>23</v>
      </c>
      <c r="C4" s="5" t="s">
        <v>389</v>
      </c>
      <c r="D4" s="2" t="s">
        <v>22</v>
      </c>
      <c r="E4" s="8">
        <v>4700</v>
      </c>
      <c r="F4" s="9">
        <f>IF(Tabla1[[#This Row],[COTIZACIÓN 1 ]]&gt;0,ABS(1-Tabla1[[#This Row],[COTIZACIÓN 1 ]]/Tabla1[[#This Row],[PROMEDIO]]),"")</f>
        <v>1.3848090642047839E-2</v>
      </c>
      <c r="G4" s="8">
        <v>4600</v>
      </c>
      <c r="H4" s="9">
        <f>IF(Tabla1[[#This Row],[COTIZACIÓN 2]]&gt;0,ABS(1-Tabla1[[#This Row],[COTIZACIÓN 2]]/Tabla1[[#This Row],[PROMEDIO]]),"")</f>
        <v>3.4830046160302164E-2</v>
      </c>
      <c r="I4" s="10">
        <v>5000</v>
      </c>
      <c r="J4" s="9">
        <f>IF(Tabla1[[#This Row],[COTIZACIÓN 3]]&gt;0,ABS(1-Tabla1[[#This Row],[COTIZACIÓN 3]]/Tabla1[[#This Row],[PROMEDIO]]),"")</f>
        <v>4.9097775912715136E-2</v>
      </c>
      <c r="K4" s="11"/>
      <c r="L4" s="9" t="str">
        <f>IF(Tabla1[[#This Row],[COTIZACIÓN 4]]&gt;0,ABS(1-Tabla1[[#This Row],[COTIZACIÓN 4]]/Tabla1[[#This Row],[PROMEDIO]]),"")</f>
        <v/>
      </c>
      <c r="M4" s="11"/>
      <c r="N4" s="9" t="str">
        <f>IF(Tabla1[[#This Row],[COTIZACIÓN 5]]&gt;0,ABS(1-Tabla1[[#This Row],[COTIZACIÓN 5]]/Tabla1[[#This Row],[PROMEDIO]]),"")</f>
        <v/>
      </c>
      <c r="O4" s="11"/>
      <c r="P4" s="9" t="str">
        <f>IF(Tabla1[[#This Row],[COTIZACIÓN 6]]&gt;0,ABS(1-Tabla1[[#This Row],[COTIZACIÓN 6]]/Tabla1[[#This Row],[PROMEDIO]]),"")</f>
        <v/>
      </c>
      <c r="Q4" s="11"/>
      <c r="R4" s="9" t="str">
        <f>IF(Tabla1[[#This Row],[COTIZACIÓN 7]]&gt;0,ABS(1-Tabla1[[#This Row],[COTIZACIÓN 7]]/Tabla1[[#This Row],[PROMEDIO]]),"")</f>
        <v/>
      </c>
      <c r="S4" s="11"/>
      <c r="T4" s="9" t="str">
        <f>IF(Tabla1[[#This Row],[COTIZACIÓN 8]]&gt;0,ABS(1-Tabla1[[#This Row],[COTIZACIÓN 8]]/Tabla1[[#This Row],[PROMEDIO]]),"")</f>
        <v/>
      </c>
      <c r="U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4766</v>
      </c>
      <c r="V4" s="23">
        <f>COUNT(Tabla1[[#This Row],[COTIZACIÓN 1 ]:[DESVIACIÓN COT.8]])/2</f>
        <v>3</v>
      </c>
      <c r="W4" s="33">
        <f t="shared" ref="W4:W67" si="0">+U4*0.9</f>
        <v>4289.4000000000005</v>
      </c>
    </row>
    <row r="5" spans="1:26" x14ac:dyDescent="0.25">
      <c r="A5" s="2">
        <v>2</v>
      </c>
      <c r="B5" s="3" t="s">
        <v>24</v>
      </c>
      <c r="C5" s="5" t="s">
        <v>389</v>
      </c>
      <c r="D5" s="2" t="s">
        <v>22</v>
      </c>
      <c r="E5" s="8">
        <v>23600</v>
      </c>
      <c r="F5" s="9">
        <f>IF(Tabla1[[#This Row],[COTIZACIÓN 1 ]]&gt;0,ABS(1-Tabla1[[#This Row],[COTIZACIÓN 1 ]]/Tabla1[[#This Row],[PROMEDIO]]),"")</f>
        <v>1.114556272521583E-2</v>
      </c>
      <c r="G5" s="8">
        <v>23100</v>
      </c>
      <c r="H5" s="9">
        <f>IF(Tabla1[[#This Row],[COTIZACIÓN 2]]&gt;0,ABS(1-Tabla1[[#This Row],[COTIZACIÓN 2]]/Tabla1[[#This Row],[PROMEDIO]]),"")</f>
        <v>3.209586859968161E-2</v>
      </c>
      <c r="I5" s="10">
        <v>24900</v>
      </c>
      <c r="J5" s="9">
        <f>IF(Tabla1[[#This Row],[COTIZACIÓN 3]]&gt;0,ABS(1-Tabla1[[#This Row],[COTIZACIÓN 3]]/Tabla1[[#This Row],[PROMEDIO]]),"")</f>
        <v>4.3325232548395265E-2</v>
      </c>
      <c r="K5" s="11"/>
      <c r="L5" s="9" t="str">
        <f>IF(Tabla1[[#This Row],[COTIZACIÓN 4]]&gt;0,ABS(1-Tabla1[[#This Row],[COTIZACIÓN 4]]/Tabla1[[#This Row],[PROMEDIO]]),"")</f>
        <v/>
      </c>
      <c r="M5" s="11"/>
      <c r="N5" s="9" t="str">
        <f>IF(Tabla1[[#This Row],[COTIZACIÓN 5]]&gt;0,ABS(1-Tabla1[[#This Row],[COTIZACIÓN 5]]/Tabla1[[#This Row],[PROMEDIO]]),"")</f>
        <v/>
      </c>
      <c r="O5" s="11"/>
      <c r="P5" s="9" t="str">
        <f>IF(Tabla1[[#This Row],[COTIZACIÓN 6]]&gt;0,ABS(1-Tabla1[[#This Row],[COTIZACIÓN 6]]/Tabla1[[#This Row],[PROMEDIO]]),"")</f>
        <v/>
      </c>
      <c r="Q5" s="11"/>
      <c r="R5" s="9" t="str">
        <f>IF(Tabla1[[#This Row],[COTIZACIÓN 7]]&gt;0,ABS(1-Tabla1[[#This Row],[COTIZACIÓN 7]]/Tabla1[[#This Row],[PROMEDIO]]),"")</f>
        <v/>
      </c>
      <c r="S5" s="11"/>
      <c r="T5" s="9" t="str">
        <f>IF(Tabla1[[#This Row],[COTIZACIÓN 8]]&gt;0,ABS(1-Tabla1[[#This Row],[COTIZACIÓN 8]]/Tabla1[[#This Row],[PROMEDIO]]),"")</f>
        <v/>
      </c>
      <c r="U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23866</v>
      </c>
      <c r="V5" s="23">
        <f>COUNT(Tabla1[[#This Row],[COTIZACIÓN 1 ]:[DESVIACIÓN COT.8]])/2</f>
        <v>3</v>
      </c>
      <c r="W5" s="33">
        <f t="shared" si="0"/>
        <v>21479.4</v>
      </c>
      <c r="Y5" s="32" t="s">
        <v>412</v>
      </c>
      <c r="Z5" s="32" t="s">
        <v>413</v>
      </c>
    </row>
    <row r="6" spans="1:26" ht="24" x14ac:dyDescent="0.25">
      <c r="A6" s="2">
        <v>3</v>
      </c>
      <c r="B6" s="3" t="s">
        <v>25</v>
      </c>
      <c r="C6" s="6" t="s">
        <v>390</v>
      </c>
      <c r="D6" s="2" t="s">
        <v>22</v>
      </c>
      <c r="E6" s="8">
        <v>27000</v>
      </c>
      <c r="F6" s="9">
        <f>IF(Tabla1[[#This Row],[COTIZACIÓN 1 ]]&gt;0,ABS(1-Tabla1[[#This Row],[COTIZACIÓN 1 ]]/Tabla1[[#This Row],[PROMEDIO]]),"")</f>
        <v>1.2183075403358612E-2</v>
      </c>
      <c r="G6" s="8">
        <v>26500</v>
      </c>
      <c r="H6" s="9">
        <f>IF(Tabla1[[#This Row],[COTIZACIÓN 2]]&gt;0,ABS(1-Tabla1[[#This Row],[COTIZACIÓN 2]]/Tabla1[[#This Row],[PROMEDIO]]),"")</f>
        <v>3.0475981414407438E-2</v>
      </c>
      <c r="I6" s="10">
        <v>28500</v>
      </c>
      <c r="J6" s="9">
        <f>IF(Tabla1[[#This Row],[COTIZACIÓN 3]]&gt;0,ABS(1-Tabla1[[#This Row],[COTIZACIÓN 3]]/Tabla1[[#This Row],[PROMEDIO]]),"")</f>
        <v>4.26956426297882E-2</v>
      </c>
      <c r="K6" s="11"/>
      <c r="L6" s="9" t="str">
        <f>IF(Tabla1[[#This Row],[COTIZACIÓN 4]]&gt;0,ABS(1-Tabla1[[#This Row],[COTIZACIÓN 4]]/Tabla1[[#This Row],[PROMEDIO]]),"")</f>
        <v/>
      </c>
      <c r="M6" s="11"/>
      <c r="N6" s="9" t="str">
        <f>IF(Tabla1[[#This Row],[COTIZACIÓN 5]]&gt;0,ABS(1-Tabla1[[#This Row],[COTIZACIÓN 5]]/Tabla1[[#This Row],[PROMEDIO]]),"")</f>
        <v/>
      </c>
      <c r="O6" s="11"/>
      <c r="P6" s="9" t="str">
        <f>IF(Tabla1[[#This Row],[COTIZACIÓN 6]]&gt;0,ABS(1-Tabla1[[#This Row],[COTIZACIÓN 6]]/Tabla1[[#This Row],[PROMEDIO]]),"")</f>
        <v/>
      </c>
      <c r="Q6" s="11"/>
      <c r="R6" s="9" t="str">
        <f>IF(Tabla1[[#This Row],[COTIZACIÓN 7]]&gt;0,ABS(1-Tabla1[[#This Row],[COTIZACIÓN 7]]/Tabla1[[#This Row],[PROMEDIO]]),"")</f>
        <v/>
      </c>
      <c r="S6" s="11"/>
      <c r="T6" s="9" t="str">
        <f>IF(Tabla1[[#This Row],[COTIZACIÓN 8]]&gt;0,ABS(1-Tabla1[[#This Row],[COTIZACIÓN 8]]/Tabla1[[#This Row],[PROMEDIO]]),"")</f>
        <v/>
      </c>
      <c r="U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27333</v>
      </c>
      <c r="V6" s="23">
        <f>COUNT(Tabla1[[#This Row],[COTIZACIÓN 1 ]:[DESVIACIÓN COT.8]])/2</f>
        <v>3</v>
      </c>
      <c r="W6" s="33">
        <f t="shared" si="0"/>
        <v>24599.7</v>
      </c>
      <c r="Y6" s="32" t="s">
        <v>412</v>
      </c>
      <c r="Z6" s="32" t="s">
        <v>414</v>
      </c>
    </row>
    <row r="7" spans="1:26" ht="24" x14ac:dyDescent="0.25">
      <c r="A7" s="2">
        <v>4</v>
      </c>
      <c r="B7" s="4" t="s">
        <v>26</v>
      </c>
      <c r="C7" s="6" t="s">
        <v>390</v>
      </c>
      <c r="D7" s="2" t="s">
        <v>21</v>
      </c>
      <c r="E7" s="8">
        <v>33100</v>
      </c>
      <c r="F7" s="9">
        <f>IF(Tabla1[[#This Row],[COTIZACIÓN 1 ]]&gt;0,ABS(1-Tabla1[[#This Row],[COTIZACIÓN 1 ]]/Tabla1[[#This Row],[PROMEDIO]]),"")</f>
        <v>1.2912653207288294E-2</v>
      </c>
      <c r="G7" s="8">
        <v>32400</v>
      </c>
      <c r="H7" s="9">
        <f>IF(Tabla1[[#This Row],[COTIZACIÓN 2]]&gt;0,ABS(1-Tabla1[[#This Row],[COTIZACIÓN 2]]/Tabla1[[#This Row],[PROMEDIO]]),"")</f>
        <v>3.3787612202904604E-2</v>
      </c>
      <c r="I7" s="10">
        <v>35100</v>
      </c>
      <c r="J7" s="9">
        <f>IF(Tabla1[[#This Row],[COTIZACIÓN 3]]&gt;0,ABS(1-Tabla1[[#This Row],[COTIZACIÓN 3]]/Tabla1[[#This Row],[PROMEDIO]]),"")</f>
        <v>4.6730086780186753E-2</v>
      </c>
      <c r="K7" s="11"/>
      <c r="L7" s="9" t="str">
        <f>IF(Tabla1[[#This Row],[COTIZACIÓN 4]]&gt;0,ABS(1-Tabla1[[#This Row],[COTIZACIÓN 4]]/Tabla1[[#This Row],[PROMEDIO]]),"")</f>
        <v/>
      </c>
      <c r="M7" s="11"/>
      <c r="N7" s="9" t="str">
        <f>IF(Tabla1[[#This Row],[COTIZACIÓN 5]]&gt;0,ABS(1-Tabla1[[#This Row],[COTIZACIÓN 5]]/Tabla1[[#This Row],[PROMEDIO]]),"")</f>
        <v/>
      </c>
      <c r="O7" s="11"/>
      <c r="P7" s="9" t="str">
        <f>IF(Tabla1[[#This Row],[COTIZACIÓN 6]]&gt;0,ABS(1-Tabla1[[#This Row],[COTIZACIÓN 6]]/Tabla1[[#This Row],[PROMEDIO]]),"")</f>
        <v/>
      </c>
      <c r="Q7" s="11"/>
      <c r="R7" s="9" t="str">
        <f>IF(Tabla1[[#This Row],[COTIZACIÓN 7]]&gt;0,ABS(1-Tabla1[[#This Row],[COTIZACIÓN 7]]/Tabla1[[#This Row],[PROMEDIO]]),"")</f>
        <v/>
      </c>
      <c r="S7" s="11"/>
      <c r="T7" s="9" t="str">
        <f>IF(Tabla1[[#This Row],[COTIZACIÓN 8]]&gt;0,ABS(1-Tabla1[[#This Row],[COTIZACIÓN 8]]/Tabla1[[#This Row],[PROMEDIO]]),"")</f>
        <v/>
      </c>
      <c r="U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33533</v>
      </c>
      <c r="V7" s="23">
        <f>COUNT(Tabla1[[#This Row],[COTIZACIÓN 1 ]:[DESVIACIÓN COT.8]])/2</f>
        <v>3</v>
      </c>
      <c r="W7" s="33">
        <f t="shared" si="0"/>
        <v>30179.7</v>
      </c>
      <c r="Y7" s="32" t="s">
        <v>412</v>
      </c>
      <c r="Z7" s="32" t="s">
        <v>415</v>
      </c>
    </row>
    <row r="8" spans="1:26" ht="48" x14ac:dyDescent="0.25">
      <c r="A8" s="2">
        <v>5</v>
      </c>
      <c r="B8" s="4" t="s">
        <v>27</v>
      </c>
      <c r="C8" s="6" t="s">
        <v>390</v>
      </c>
      <c r="D8" s="2" t="s">
        <v>21</v>
      </c>
      <c r="E8" s="8">
        <v>168200</v>
      </c>
      <c r="F8" s="9">
        <f>IF(Tabla1[[#This Row],[COTIZACIÓN 1 ]]&gt;0,ABS(1-Tabla1[[#This Row],[COTIZACIÓN 1 ]]/Tabla1[[#This Row],[PROMEDIO]]),"")</f>
        <v>1.2713804397591066E-2</v>
      </c>
      <c r="G8" s="8">
        <v>164800</v>
      </c>
      <c r="H8" s="9">
        <f>IF(Tabla1[[#This Row],[COTIZACIÓN 2]]&gt;0,ABS(1-Tabla1[[#This Row],[COTIZACIÓN 2]]/Tabla1[[#This Row],[PROMEDIO]]),"")</f>
        <v>3.2670838078020292E-2</v>
      </c>
      <c r="I8" s="10">
        <v>178100</v>
      </c>
      <c r="J8" s="9">
        <f>IF(Tabla1[[#This Row],[COTIZACIÓN 3]]&gt;0,ABS(1-Tabla1[[#This Row],[COTIZACIÓN 3]]/Tabla1[[#This Row],[PROMEDIO]]),"")</f>
        <v>4.5396381907188088E-2</v>
      </c>
      <c r="K8" s="11"/>
      <c r="L8" s="9" t="str">
        <f>IF(Tabla1[[#This Row],[COTIZACIÓN 4]]&gt;0,ABS(1-Tabla1[[#This Row],[COTIZACIÓN 4]]/Tabla1[[#This Row],[PROMEDIO]]),"")</f>
        <v/>
      </c>
      <c r="M8" s="11"/>
      <c r="N8" s="9" t="str">
        <f>IF(Tabla1[[#This Row],[COTIZACIÓN 5]]&gt;0,ABS(1-Tabla1[[#This Row],[COTIZACIÓN 5]]/Tabla1[[#This Row],[PROMEDIO]]),"")</f>
        <v/>
      </c>
      <c r="O8" s="11"/>
      <c r="P8" s="9" t="str">
        <f>IF(Tabla1[[#This Row],[COTIZACIÓN 6]]&gt;0,ABS(1-Tabla1[[#This Row],[COTIZACIÓN 6]]/Tabla1[[#This Row],[PROMEDIO]]),"")</f>
        <v/>
      </c>
      <c r="Q8" s="11"/>
      <c r="R8" s="9" t="str">
        <f>IF(Tabla1[[#This Row],[COTIZACIÓN 7]]&gt;0,ABS(1-Tabla1[[#This Row],[COTIZACIÓN 7]]/Tabla1[[#This Row],[PROMEDIO]]),"")</f>
        <v/>
      </c>
      <c r="S8" s="11"/>
      <c r="T8" s="9" t="str">
        <f>IF(Tabla1[[#This Row],[COTIZACIÓN 8]]&gt;0,ABS(1-Tabla1[[#This Row],[COTIZACIÓN 8]]/Tabla1[[#This Row],[PROMEDIO]]),"")</f>
        <v/>
      </c>
      <c r="U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170366</v>
      </c>
      <c r="V8" s="23">
        <f>COUNT(Tabla1[[#This Row],[COTIZACIÓN 1 ]:[DESVIACIÓN COT.8]])/2</f>
        <v>3</v>
      </c>
      <c r="W8" s="33">
        <f t="shared" si="0"/>
        <v>153329.4</v>
      </c>
      <c r="Y8" s="32" t="s">
        <v>412</v>
      </c>
      <c r="Z8" s="32" t="s">
        <v>416</v>
      </c>
    </row>
    <row r="9" spans="1:26" x14ac:dyDescent="0.25">
      <c r="A9" s="2">
        <v>6</v>
      </c>
      <c r="B9" s="5" t="s">
        <v>28</v>
      </c>
      <c r="C9" s="6" t="s">
        <v>390</v>
      </c>
      <c r="D9" s="2" t="s">
        <v>21</v>
      </c>
      <c r="E9" s="8">
        <v>191600</v>
      </c>
      <c r="F9" s="9">
        <f>IF(Tabla1[[#This Row],[COTIZACIÓN 1 ]]&gt;0,ABS(1-Tabla1[[#This Row],[COTIZACIÓN 1 ]]/Tabla1[[#This Row],[PROMEDIO]]),"")</f>
        <v>1.287995878413184E-2</v>
      </c>
      <c r="G9" s="8">
        <v>187800</v>
      </c>
      <c r="H9" s="9">
        <f>IF(Tabla1[[#This Row],[COTIZACIÓN 2]]&gt;0,ABS(1-Tabla1[[#This Row],[COTIZACIÓN 2]]/Tabla1[[#This Row],[PROMEDIO]]),"")</f>
        <v>3.2457496136012343E-2</v>
      </c>
      <c r="I9" s="10">
        <v>202900</v>
      </c>
      <c r="J9" s="9">
        <f>IF(Tabla1[[#This Row],[COTIZACIÓN 3]]&gt;0,ABS(1-Tabla1[[#This Row],[COTIZACIÓN 3]]/Tabla1[[#This Row],[PROMEDIO]]),"")</f>
        <v>4.5337454920144182E-2</v>
      </c>
      <c r="K9" s="11"/>
      <c r="L9" s="9" t="str">
        <f>IF(Tabla1[[#This Row],[COTIZACIÓN 4]]&gt;0,ABS(1-Tabla1[[#This Row],[COTIZACIÓN 4]]/Tabla1[[#This Row],[PROMEDIO]]),"")</f>
        <v/>
      </c>
      <c r="M9" s="11"/>
      <c r="N9" s="9" t="str">
        <f>IF(Tabla1[[#This Row],[COTIZACIÓN 5]]&gt;0,ABS(1-Tabla1[[#This Row],[COTIZACIÓN 5]]/Tabla1[[#This Row],[PROMEDIO]]),"")</f>
        <v/>
      </c>
      <c r="O9" s="11"/>
      <c r="P9" s="9" t="str">
        <f>IF(Tabla1[[#This Row],[COTIZACIÓN 6]]&gt;0,ABS(1-Tabla1[[#This Row],[COTIZACIÓN 6]]/Tabla1[[#This Row],[PROMEDIO]]),"")</f>
        <v/>
      </c>
      <c r="Q9" s="11"/>
      <c r="R9" s="9" t="str">
        <f>IF(Tabla1[[#This Row],[COTIZACIÓN 7]]&gt;0,ABS(1-Tabla1[[#This Row],[COTIZACIÓN 7]]/Tabla1[[#This Row],[PROMEDIO]]),"")</f>
        <v/>
      </c>
      <c r="S9" s="11"/>
      <c r="T9" s="9" t="str">
        <f>IF(Tabla1[[#This Row],[COTIZACIÓN 8]]&gt;0,ABS(1-Tabla1[[#This Row],[COTIZACIÓN 8]]/Tabla1[[#This Row],[PROMEDIO]]),"")</f>
        <v/>
      </c>
      <c r="U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194100</v>
      </c>
      <c r="V9" s="23">
        <f>COUNT(Tabla1[[#This Row],[COTIZACIÓN 1 ]:[DESVIACIÓN COT.8]])/2</f>
        <v>3</v>
      </c>
      <c r="W9" s="33">
        <f t="shared" si="0"/>
        <v>174690</v>
      </c>
    </row>
    <row r="10" spans="1:26" x14ac:dyDescent="0.25">
      <c r="A10" s="2">
        <v>7</v>
      </c>
      <c r="B10" s="4" t="s">
        <v>29</v>
      </c>
      <c r="C10" s="5" t="s">
        <v>391</v>
      </c>
      <c r="D10" s="2" t="s">
        <v>21</v>
      </c>
      <c r="E10" s="8">
        <v>9700</v>
      </c>
      <c r="F10" s="9">
        <f>IF(Tabla1[[#This Row],[COTIZACIÓN 1 ]]&gt;0,ABS(1-Tabla1[[#This Row],[COTIZACIÓN 1 ]]/Tabla1[[#This Row],[PROMEDIO]]),"")</f>
        <v>1.3525882233296094E-2</v>
      </c>
      <c r="G10" s="8">
        <v>9500</v>
      </c>
      <c r="H10" s="9">
        <f>IF(Tabla1[[#This Row],[COTIZACIÓN 2]]&gt;0,ABS(1-Tabla1[[#This Row],[COTIZACIÓN 2]]/Tabla1[[#This Row],[PROMEDIO]]),"")</f>
        <v>3.3865554764568317E-2</v>
      </c>
      <c r="I10" s="10">
        <v>10300</v>
      </c>
      <c r="J10" s="9">
        <f>IF(Tabla1[[#This Row],[COTIZACIÓN 3]]&gt;0,ABS(1-Tabla1[[#This Row],[COTIZACIÓN 3]]/Tabla1[[#This Row],[PROMEDIO]]),"")</f>
        <v>4.74931353605208E-2</v>
      </c>
      <c r="K10" s="11"/>
      <c r="L10" s="9" t="str">
        <f>IF(Tabla1[[#This Row],[COTIZACIÓN 4]]&gt;0,ABS(1-Tabla1[[#This Row],[COTIZACIÓN 4]]/Tabla1[[#This Row],[PROMEDIO]]),"")</f>
        <v/>
      </c>
      <c r="M10" s="11"/>
      <c r="N10" s="9" t="str">
        <f>IF(Tabla1[[#This Row],[COTIZACIÓN 5]]&gt;0,ABS(1-Tabla1[[#This Row],[COTIZACIÓN 5]]/Tabla1[[#This Row],[PROMEDIO]]),"")</f>
        <v/>
      </c>
      <c r="O10" s="11"/>
      <c r="P10" s="9" t="str">
        <f>IF(Tabla1[[#This Row],[COTIZACIÓN 6]]&gt;0,ABS(1-Tabla1[[#This Row],[COTIZACIÓN 6]]/Tabla1[[#This Row],[PROMEDIO]]),"")</f>
        <v/>
      </c>
      <c r="Q10" s="11"/>
      <c r="R10" s="9" t="str">
        <f>IF(Tabla1[[#This Row],[COTIZACIÓN 7]]&gt;0,ABS(1-Tabla1[[#This Row],[COTIZACIÓN 7]]/Tabla1[[#This Row],[PROMEDIO]]),"")</f>
        <v/>
      </c>
      <c r="S10" s="11"/>
      <c r="T10" s="9" t="str">
        <f>IF(Tabla1[[#This Row],[COTIZACIÓN 8]]&gt;0,ABS(1-Tabla1[[#This Row],[COTIZACIÓN 8]]/Tabla1[[#This Row],[PROMEDIO]]),"")</f>
        <v/>
      </c>
      <c r="U1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9833</v>
      </c>
      <c r="V10" s="23">
        <f>COUNT(Tabla1[[#This Row],[COTIZACIÓN 1 ]:[DESVIACIÓN COT.8]])/2</f>
        <v>3</v>
      </c>
      <c r="W10" s="33">
        <f t="shared" si="0"/>
        <v>8849.7000000000007</v>
      </c>
    </row>
    <row r="11" spans="1:26" x14ac:dyDescent="0.25">
      <c r="A11" s="2">
        <v>8</v>
      </c>
      <c r="B11" s="4" t="s">
        <v>30</v>
      </c>
      <c r="C11" s="5" t="s">
        <v>391</v>
      </c>
      <c r="D11" s="2" t="s">
        <v>21</v>
      </c>
      <c r="E11" s="8">
        <v>23400</v>
      </c>
      <c r="F11" s="9">
        <f>IF(Tabla1[[#This Row],[COTIZACIÓN 1 ]]&gt;0,ABS(1-Tabla1[[#This Row],[COTIZACIÓN 1 ]]/Tabla1[[#This Row],[PROMEDIO]]),"")</f>
        <v>1.2658227848101222E-2</v>
      </c>
      <c r="G11" s="8">
        <v>22900</v>
      </c>
      <c r="H11" s="9">
        <f>IF(Tabla1[[#This Row],[COTIZACIÓN 2]]&gt;0,ABS(1-Tabla1[[#This Row],[COTIZACIÓN 2]]/Tabla1[[#This Row],[PROMEDIO]]),"")</f>
        <v>3.3755274261603407E-2</v>
      </c>
      <c r="I11" s="10">
        <v>24800</v>
      </c>
      <c r="J11" s="9">
        <f>IF(Tabla1[[#This Row],[COTIZACIÓN 3]]&gt;0,ABS(1-Tabla1[[#This Row],[COTIZACIÓN 3]]/Tabla1[[#This Row],[PROMEDIO]]),"")</f>
        <v>4.6413502109704741E-2</v>
      </c>
      <c r="K11" s="11"/>
      <c r="L11" s="9" t="str">
        <f>IF(Tabla1[[#This Row],[COTIZACIÓN 4]]&gt;0,ABS(1-Tabla1[[#This Row],[COTIZACIÓN 4]]/Tabla1[[#This Row],[PROMEDIO]]),"")</f>
        <v/>
      </c>
      <c r="M11" s="11"/>
      <c r="N11" s="9" t="str">
        <f>IF(Tabla1[[#This Row],[COTIZACIÓN 5]]&gt;0,ABS(1-Tabla1[[#This Row],[COTIZACIÓN 5]]/Tabla1[[#This Row],[PROMEDIO]]),"")</f>
        <v/>
      </c>
      <c r="O11" s="11"/>
      <c r="P11" s="9" t="str">
        <f>IF(Tabla1[[#This Row],[COTIZACIÓN 6]]&gt;0,ABS(1-Tabla1[[#This Row],[COTIZACIÓN 6]]/Tabla1[[#This Row],[PROMEDIO]]),"")</f>
        <v/>
      </c>
      <c r="Q11" s="11"/>
      <c r="R11" s="9" t="str">
        <f>IF(Tabla1[[#This Row],[COTIZACIÓN 7]]&gt;0,ABS(1-Tabla1[[#This Row],[COTIZACIÓN 7]]/Tabla1[[#This Row],[PROMEDIO]]),"")</f>
        <v/>
      </c>
      <c r="S11" s="11"/>
      <c r="T11" s="9" t="str">
        <f>IF(Tabla1[[#This Row],[COTIZACIÓN 8]]&gt;0,ABS(1-Tabla1[[#This Row],[COTIZACIÓN 8]]/Tabla1[[#This Row],[PROMEDIO]]),"")</f>
        <v/>
      </c>
      <c r="U1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23700</v>
      </c>
      <c r="V11" s="23">
        <f>COUNT(Tabla1[[#This Row],[COTIZACIÓN 1 ]:[DESVIACIÓN COT.8]])/2</f>
        <v>3</v>
      </c>
      <c r="W11" s="33">
        <f t="shared" si="0"/>
        <v>21330</v>
      </c>
    </row>
    <row r="12" spans="1:26" x14ac:dyDescent="0.25">
      <c r="A12" s="2">
        <v>9</v>
      </c>
      <c r="B12" s="4" t="s">
        <v>31</v>
      </c>
      <c r="C12" s="5" t="s">
        <v>391</v>
      </c>
      <c r="D12" s="2" t="s">
        <v>21</v>
      </c>
      <c r="E12" s="8">
        <v>75000</v>
      </c>
      <c r="F12" s="9">
        <f>IF(Tabla1[[#This Row],[COTIZACIÓN 1 ]]&gt;0,ABS(1-Tabla1[[#This Row],[COTIZACIÓN 1 ]]/Tabla1[[#This Row],[PROMEDIO]]),"")</f>
        <v>1.3157894736842146E-2</v>
      </c>
      <c r="G12" s="8">
        <v>73500</v>
      </c>
      <c r="H12" s="9">
        <f>IF(Tabla1[[#This Row],[COTIZACIÓN 2]]&gt;0,ABS(1-Tabla1[[#This Row],[COTIZACIÓN 2]]/Tabla1[[#This Row],[PROMEDIO]]),"")</f>
        <v>3.289473684210531E-2</v>
      </c>
      <c r="I12" s="10">
        <v>79500</v>
      </c>
      <c r="J12" s="9">
        <f>IF(Tabla1[[#This Row],[COTIZACIÓN 3]]&gt;0,ABS(1-Tabla1[[#This Row],[COTIZACIÓN 3]]/Tabla1[[#This Row],[PROMEDIO]]),"")</f>
        <v>4.6052631578947345E-2</v>
      </c>
      <c r="K12" s="11"/>
      <c r="L12" s="9" t="str">
        <f>IF(Tabla1[[#This Row],[COTIZACIÓN 4]]&gt;0,ABS(1-Tabla1[[#This Row],[COTIZACIÓN 4]]/Tabla1[[#This Row],[PROMEDIO]]),"")</f>
        <v/>
      </c>
      <c r="M12" s="11"/>
      <c r="N12" s="9" t="str">
        <f>IF(Tabla1[[#This Row],[COTIZACIÓN 5]]&gt;0,ABS(1-Tabla1[[#This Row],[COTIZACIÓN 5]]/Tabla1[[#This Row],[PROMEDIO]]),"")</f>
        <v/>
      </c>
      <c r="O12" s="11"/>
      <c r="P12" s="9" t="str">
        <f>IF(Tabla1[[#This Row],[COTIZACIÓN 6]]&gt;0,ABS(1-Tabla1[[#This Row],[COTIZACIÓN 6]]/Tabla1[[#This Row],[PROMEDIO]]),"")</f>
        <v/>
      </c>
      <c r="Q12" s="11"/>
      <c r="R12" s="9" t="str">
        <f>IF(Tabla1[[#This Row],[COTIZACIÓN 7]]&gt;0,ABS(1-Tabla1[[#This Row],[COTIZACIÓN 7]]/Tabla1[[#This Row],[PROMEDIO]]),"")</f>
        <v/>
      </c>
      <c r="S12" s="11"/>
      <c r="T12" s="9" t="str">
        <f>IF(Tabla1[[#This Row],[COTIZACIÓN 8]]&gt;0,ABS(1-Tabla1[[#This Row],[COTIZACIÓN 8]]/Tabla1[[#This Row],[PROMEDIO]]),"")</f>
        <v/>
      </c>
      <c r="U1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76000</v>
      </c>
      <c r="V12" s="23">
        <f>COUNT(Tabla1[[#This Row],[COTIZACIÓN 1 ]:[DESVIACIÓN COT.8]])/2</f>
        <v>3</v>
      </c>
      <c r="W12" s="33">
        <f t="shared" si="0"/>
        <v>68400</v>
      </c>
    </row>
    <row r="13" spans="1:26" x14ac:dyDescent="0.25">
      <c r="A13" s="2">
        <v>10</v>
      </c>
      <c r="B13" s="4" t="s">
        <v>32</v>
      </c>
      <c r="C13" s="6" t="s">
        <v>392</v>
      </c>
      <c r="D13" s="2" t="s">
        <v>21</v>
      </c>
      <c r="E13" s="8">
        <v>156800</v>
      </c>
      <c r="F13" s="9">
        <f>IF(Tabla1[[#This Row],[COTIZACIÓN 1 ]]&gt;0,ABS(1-Tabla1[[#This Row],[COTIZACIÓN 1 ]]/Tabla1[[#This Row],[PROMEDIO]]),"")</f>
        <v>1.2799607134537538E-2</v>
      </c>
      <c r="G13" s="8">
        <v>153700</v>
      </c>
      <c r="H13" s="9">
        <f>IF(Tabla1[[#This Row],[COTIZACIÓN 2]]&gt;0,ABS(1-Tabla1[[#This Row],[COTIZACIÓN 2]]/Tabla1[[#This Row],[PROMEDIO]]),"")</f>
        <v>3.2316961840423541E-2</v>
      </c>
      <c r="I13" s="10">
        <v>166000</v>
      </c>
      <c r="J13" s="9">
        <f>IF(Tabla1[[#This Row],[COTIZACIÓN 3]]&gt;0,ABS(1-Tabla1[[#This Row],[COTIZACIÓN 3]]/Tabla1[[#This Row],[PROMEDIO]]),"")</f>
        <v>4.5122864895833947E-2</v>
      </c>
      <c r="K13" s="11"/>
      <c r="L13" s="9" t="str">
        <f>IF(Tabla1[[#This Row],[COTIZACIÓN 4]]&gt;0,ABS(1-Tabla1[[#This Row],[COTIZACIÓN 4]]/Tabla1[[#This Row],[PROMEDIO]]),"")</f>
        <v/>
      </c>
      <c r="M13" s="11"/>
      <c r="N13" s="9" t="str">
        <f>IF(Tabla1[[#This Row],[COTIZACIÓN 5]]&gt;0,ABS(1-Tabla1[[#This Row],[COTIZACIÓN 5]]/Tabla1[[#This Row],[PROMEDIO]]),"")</f>
        <v/>
      </c>
      <c r="O13" s="11"/>
      <c r="P13" s="9" t="str">
        <f>IF(Tabla1[[#This Row],[COTIZACIÓN 6]]&gt;0,ABS(1-Tabla1[[#This Row],[COTIZACIÓN 6]]/Tabla1[[#This Row],[PROMEDIO]]),"")</f>
        <v/>
      </c>
      <c r="Q13" s="11"/>
      <c r="R13" s="9" t="str">
        <f>IF(Tabla1[[#This Row],[COTIZACIÓN 7]]&gt;0,ABS(1-Tabla1[[#This Row],[COTIZACIÓN 7]]/Tabla1[[#This Row],[PROMEDIO]]),"")</f>
        <v/>
      </c>
      <c r="S13" s="11"/>
      <c r="T13" s="9" t="str">
        <f>IF(Tabla1[[#This Row],[COTIZACIÓN 8]]&gt;0,ABS(1-Tabla1[[#This Row],[COTIZACIÓN 8]]/Tabla1[[#This Row],[PROMEDIO]]),"")</f>
        <v/>
      </c>
      <c r="U1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158833</v>
      </c>
      <c r="V13" s="23">
        <f>COUNT(Tabla1[[#This Row],[COTIZACIÓN 1 ]:[DESVIACIÓN COT.8]])/2</f>
        <v>3</v>
      </c>
      <c r="W13" s="33">
        <f t="shared" si="0"/>
        <v>142949.70000000001</v>
      </c>
    </row>
    <row r="14" spans="1:26" x14ac:dyDescent="0.25">
      <c r="A14" s="2">
        <v>11</v>
      </c>
      <c r="B14" s="4" t="s">
        <v>33</v>
      </c>
      <c r="C14" s="6" t="s">
        <v>392</v>
      </c>
      <c r="D14" s="2" t="s">
        <v>21</v>
      </c>
      <c r="E14" s="8">
        <v>152000</v>
      </c>
      <c r="F14" s="9">
        <f>IF(Tabla1[[#This Row],[COTIZACIÓN 1 ]]&gt;0,ABS(1-Tabla1[[#This Row],[COTIZACIÓN 1 ]]/Tabla1[[#This Row],[PROMEDIO]]),"")</f>
        <v>1.2987012987012991E-2</v>
      </c>
      <c r="G14" s="8">
        <v>149000</v>
      </c>
      <c r="H14" s="9">
        <f>IF(Tabla1[[#This Row],[COTIZACIÓN 2]]&gt;0,ABS(1-Tabla1[[#This Row],[COTIZACIÓN 2]]/Tabla1[[#This Row],[PROMEDIO]]),"")</f>
        <v>3.2467532467532423E-2</v>
      </c>
      <c r="I14" s="10">
        <v>161000</v>
      </c>
      <c r="J14" s="9">
        <f>IF(Tabla1[[#This Row],[COTIZACIÓN 3]]&gt;0,ABS(1-Tabla1[[#This Row],[COTIZACIÓN 3]]/Tabla1[[#This Row],[PROMEDIO]]),"")</f>
        <v>4.5454545454545414E-2</v>
      </c>
      <c r="K14" s="11"/>
      <c r="L14" s="9" t="str">
        <f>IF(Tabla1[[#This Row],[COTIZACIÓN 4]]&gt;0,ABS(1-Tabla1[[#This Row],[COTIZACIÓN 4]]/Tabla1[[#This Row],[PROMEDIO]]),"")</f>
        <v/>
      </c>
      <c r="M14" s="11"/>
      <c r="N14" s="9" t="str">
        <f>IF(Tabla1[[#This Row],[COTIZACIÓN 5]]&gt;0,ABS(1-Tabla1[[#This Row],[COTIZACIÓN 5]]/Tabla1[[#This Row],[PROMEDIO]]),"")</f>
        <v/>
      </c>
      <c r="O14" s="11"/>
      <c r="P14" s="9" t="str">
        <f>IF(Tabla1[[#This Row],[COTIZACIÓN 6]]&gt;0,ABS(1-Tabla1[[#This Row],[COTIZACIÓN 6]]/Tabla1[[#This Row],[PROMEDIO]]),"")</f>
        <v/>
      </c>
      <c r="Q14" s="11"/>
      <c r="R14" s="9" t="str">
        <f>IF(Tabla1[[#This Row],[COTIZACIÓN 7]]&gt;0,ABS(1-Tabla1[[#This Row],[COTIZACIÓN 7]]/Tabla1[[#This Row],[PROMEDIO]]),"")</f>
        <v/>
      </c>
      <c r="S14" s="11"/>
      <c r="T14" s="9" t="str">
        <f>IF(Tabla1[[#This Row],[COTIZACIÓN 8]]&gt;0,ABS(1-Tabla1[[#This Row],[COTIZACIÓN 8]]/Tabla1[[#This Row],[PROMEDIO]]),"")</f>
        <v/>
      </c>
      <c r="U1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154000</v>
      </c>
      <c r="V14" s="23">
        <f>COUNT(Tabla1[[#This Row],[COTIZACIÓN 1 ]:[DESVIACIÓN COT.8]])/2</f>
        <v>3</v>
      </c>
      <c r="W14" s="33">
        <f t="shared" si="0"/>
        <v>138600</v>
      </c>
    </row>
    <row r="15" spans="1:26" x14ac:dyDescent="0.25">
      <c r="A15" s="2">
        <v>12</v>
      </c>
      <c r="B15" s="3" t="s">
        <v>34</v>
      </c>
      <c r="C15" s="6" t="s">
        <v>393</v>
      </c>
      <c r="D15" s="2" t="s">
        <v>21</v>
      </c>
      <c r="E15" s="8">
        <v>22800</v>
      </c>
      <c r="F15" s="9">
        <f>IF(Tabla1[[#This Row],[COTIZACIÓN 1 ]]&gt;0,ABS(1-Tabla1[[#This Row],[COTIZACIÓN 1 ]]/Tabla1[[#This Row],[PROMEDIO]]),"")</f>
        <v>1.2987012987012991E-2</v>
      </c>
      <c r="G15" s="8">
        <v>22300</v>
      </c>
      <c r="H15" s="9">
        <f>IF(Tabla1[[#This Row],[COTIZACIÓN 2]]&gt;0,ABS(1-Tabla1[[#This Row],[COTIZACIÓN 2]]/Tabla1[[#This Row],[PROMEDIO]]),"")</f>
        <v>3.4632034632034681E-2</v>
      </c>
      <c r="I15" s="10">
        <v>24200</v>
      </c>
      <c r="J15" s="9">
        <f>IF(Tabla1[[#This Row],[COTIZACIÓN 3]]&gt;0,ABS(1-Tabla1[[#This Row],[COTIZACIÓN 3]]/Tabla1[[#This Row],[PROMEDIO]]),"")</f>
        <v>4.7619047619047672E-2</v>
      </c>
      <c r="K15" s="11"/>
      <c r="L15" s="9" t="str">
        <f>IF(Tabla1[[#This Row],[COTIZACIÓN 4]]&gt;0,ABS(1-Tabla1[[#This Row],[COTIZACIÓN 4]]/Tabla1[[#This Row],[PROMEDIO]]),"")</f>
        <v/>
      </c>
      <c r="M15" s="11"/>
      <c r="N15" s="9" t="str">
        <f>IF(Tabla1[[#This Row],[COTIZACIÓN 5]]&gt;0,ABS(1-Tabla1[[#This Row],[COTIZACIÓN 5]]/Tabla1[[#This Row],[PROMEDIO]]),"")</f>
        <v/>
      </c>
      <c r="O15" s="11"/>
      <c r="P15" s="9" t="str">
        <f>IF(Tabla1[[#This Row],[COTIZACIÓN 6]]&gt;0,ABS(1-Tabla1[[#This Row],[COTIZACIÓN 6]]/Tabla1[[#This Row],[PROMEDIO]]),"")</f>
        <v/>
      </c>
      <c r="Q15" s="11"/>
      <c r="R15" s="9" t="str">
        <f>IF(Tabla1[[#This Row],[COTIZACIÓN 7]]&gt;0,ABS(1-Tabla1[[#This Row],[COTIZACIÓN 7]]/Tabla1[[#This Row],[PROMEDIO]]),"")</f>
        <v/>
      </c>
      <c r="S15" s="11"/>
      <c r="T15" s="9" t="str">
        <f>IF(Tabla1[[#This Row],[COTIZACIÓN 8]]&gt;0,ABS(1-Tabla1[[#This Row],[COTIZACIÓN 8]]/Tabla1[[#This Row],[PROMEDIO]]),"")</f>
        <v/>
      </c>
      <c r="U1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23100</v>
      </c>
      <c r="V15" s="23">
        <f>COUNT(Tabla1[[#This Row],[COTIZACIÓN 1 ]:[DESVIACIÓN COT.8]])/2</f>
        <v>3</v>
      </c>
      <c r="W15" s="33">
        <f t="shared" si="0"/>
        <v>20790</v>
      </c>
    </row>
    <row r="16" spans="1:26" ht="24" x14ac:dyDescent="0.25">
      <c r="A16" s="2">
        <v>13</v>
      </c>
      <c r="B16" s="5" t="s">
        <v>35</v>
      </c>
      <c r="C16" s="6">
        <v>51161600</v>
      </c>
      <c r="D16" s="2" t="s">
        <v>21</v>
      </c>
      <c r="E16" s="8">
        <v>47800</v>
      </c>
      <c r="F16" s="9">
        <f>IF(Tabla1[[#This Row],[COTIZACIÓN 1 ]]&gt;0,ABS(1-Tabla1[[#This Row],[COTIZACIÓN 1 ]]/Tabla1[[#This Row],[PROMEDIO]]),"")</f>
        <v>1.3069601304895428E-2</v>
      </c>
      <c r="G16" s="8">
        <v>46800</v>
      </c>
      <c r="H16" s="9">
        <f>IF(Tabla1[[#This Row],[COTIZACIÓN 2]]&gt;0,ABS(1-Tabla1[[#This Row],[COTIZACIÓN 2]]/Tabla1[[#This Row],[PROMEDIO]]),"")</f>
        <v>3.3716680775504271E-2</v>
      </c>
      <c r="I16" s="10">
        <v>50700</v>
      </c>
      <c r="J16" s="9">
        <f>IF(Tabla1[[#This Row],[COTIZACIÓN 3]]&gt;0,ABS(1-Tabla1[[#This Row],[COTIZACIÓN 3]]/Tabla1[[#This Row],[PROMEDIO]]),"")</f>
        <v>4.6806929159870281E-2</v>
      </c>
      <c r="K16" s="11"/>
      <c r="L16" s="9" t="str">
        <f>IF(Tabla1[[#This Row],[COTIZACIÓN 4]]&gt;0,ABS(1-Tabla1[[#This Row],[COTIZACIÓN 4]]/Tabla1[[#This Row],[PROMEDIO]]),"")</f>
        <v/>
      </c>
      <c r="M16" s="11"/>
      <c r="N16" s="9" t="str">
        <f>IF(Tabla1[[#This Row],[COTIZACIÓN 5]]&gt;0,ABS(1-Tabla1[[#This Row],[COTIZACIÓN 5]]/Tabla1[[#This Row],[PROMEDIO]]),"")</f>
        <v/>
      </c>
      <c r="O16" s="11"/>
      <c r="P16" s="9" t="str">
        <f>IF(Tabla1[[#This Row],[COTIZACIÓN 6]]&gt;0,ABS(1-Tabla1[[#This Row],[COTIZACIÓN 6]]/Tabla1[[#This Row],[PROMEDIO]]),"")</f>
        <v/>
      </c>
      <c r="Q16" s="11"/>
      <c r="R16" s="9" t="str">
        <f>IF(Tabla1[[#This Row],[COTIZACIÓN 7]]&gt;0,ABS(1-Tabla1[[#This Row],[COTIZACIÓN 7]]/Tabla1[[#This Row],[PROMEDIO]]),"")</f>
        <v/>
      </c>
      <c r="S16" s="11"/>
      <c r="T16" s="9" t="str">
        <f>IF(Tabla1[[#This Row],[COTIZACIÓN 8]]&gt;0,ABS(1-Tabla1[[#This Row],[COTIZACIÓN 8]]/Tabla1[[#This Row],[PROMEDIO]]),"")</f>
        <v/>
      </c>
      <c r="U1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48433</v>
      </c>
      <c r="V16" s="23">
        <f>COUNT(Tabla1[[#This Row],[COTIZACIÓN 1 ]:[DESVIACIÓN COT.8]])/2</f>
        <v>3</v>
      </c>
      <c r="W16" s="33">
        <f t="shared" si="0"/>
        <v>43589.700000000004</v>
      </c>
    </row>
    <row r="17" spans="1:23" x14ac:dyDescent="0.25">
      <c r="A17" s="2">
        <v>14</v>
      </c>
      <c r="B17" s="4" t="s">
        <v>36</v>
      </c>
      <c r="C17" s="6" t="s">
        <v>393</v>
      </c>
      <c r="D17" s="2" t="s">
        <v>21</v>
      </c>
      <c r="E17" s="8">
        <v>7000</v>
      </c>
      <c r="F17" s="9">
        <f>IF(Tabla1[[#This Row],[COTIZACIÓN 1 ]]&gt;0,ABS(1-Tabla1[[#This Row],[COTIZACIÓN 1 ]]/Tabla1[[#This Row],[PROMEDIO]]),"")</f>
        <v>1.8645731108930308E-2</v>
      </c>
      <c r="G17" s="8">
        <v>6900</v>
      </c>
      <c r="H17" s="9">
        <f>IF(Tabla1[[#This Row],[COTIZACIÓN 2]]&gt;0,ABS(1-Tabla1[[#This Row],[COTIZACIÓN 2]]/Tabla1[[#This Row],[PROMEDIO]]),"")</f>
        <v>3.2665077807374154E-2</v>
      </c>
      <c r="I17" s="10">
        <v>7500</v>
      </c>
      <c r="J17" s="9">
        <f>IF(Tabla1[[#This Row],[COTIZACIÓN 3]]&gt;0,ABS(1-Tabla1[[#This Row],[COTIZACIÓN 3]]/Tabla1[[#This Row],[PROMEDIO]]),"")</f>
        <v>5.1451002383289035E-2</v>
      </c>
      <c r="K17" s="11"/>
      <c r="L17" s="9" t="str">
        <f>IF(Tabla1[[#This Row],[COTIZACIÓN 4]]&gt;0,ABS(1-Tabla1[[#This Row],[COTIZACIÓN 4]]/Tabla1[[#This Row],[PROMEDIO]]),"")</f>
        <v/>
      </c>
      <c r="M17" s="11"/>
      <c r="N17" s="9" t="str">
        <f>IF(Tabla1[[#This Row],[COTIZACIÓN 5]]&gt;0,ABS(1-Tabla1[[#This Row],[COTIZACIÓN 5]]/Tabla1[[#This Row],[PROMEDIO]]),"")</f>
        <v/>
      </c>
      <c r="O17" s="11"/>
      <c r="P17" s="9" t="str">
        <f>IF(Tabla1[[#This Row],[COTIZACIÓN 6]]&gt;0,ABS(1-Tabla1[[#This Row],[COTIZACIÓN 6]]/Tabla1[[#This Row],[PROMEDIO]]),"")</f>
        <v/>
      </c>
      <c r="Q17" s="11"/>
      <c r="R17" s="9" t="str">
        <f>IF(Tabla1[[#This Row],[COTIZACIÓN 7]]&gt;0,ABS(1-Tabla1[[#This Row],[COTIZACIÓN 7]]/Tabla1[[#This Row],[PROMEDIO]]),"")</f>
        <v/>
      </c>
      <c r="S17" s="11"/>
      <c r="T17" s="9" t="str">
        <f>IF(Tabla1[[#This Row],[COTIZACIÓN 8]]&gt;0,ABS(1-Tabla1[[#This Row],[COTIZACIÓN 8]]/Tabla1[[#This Row],[PROMEDIO]]),"")</f>
        <v/>
      </c>
      <c r="U1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7133</v>
      </c>
      <c r="V17" s="23">
        <f>COUNT(Tabla1[[#This Row],[COTIZACIÓN 1 ]:[DESVIACIÓN COT.8]])/2</f>
        <v>3</v>
      </c>
      <c r="W17" s="33">
        <f t="shared" si="0"/>
        <v>6419.7</v>
      </c>
    </row>
    <row r="18" spans="1:23" x14ac:dyDescent="0.25">
      <c r="A18" s="2">
        <v>15</v>
      </c>
      <c r="B18" s="4" t="s">
        <v>37</v>
      </c>
      <c r="C18" s="6" t="s">
        <v>393</v>
      </c>
      <c r="D18" s="2" t="s">
        <v>21</v>
      </c>
      <c r="E18" s="8">
        <v>5000</v>
      </c>
      <c r="F18" s="9">
        <f>IF(Tabla1[[#This Row],[COTIZACIÓN 1 ]]&gt;0,ABS(1-Tabla1[[#This Row],[COTIZACIÓN 1 ]]/Tabla1[[#This Row],[PROMEDIO]]),"")</f>
        <v>1.3028030003947921E-2</v>
      </c>
      <c r="G18" s="8">
        <v>4900</v>
      </c>
      <c r="H18" s="9">
        <f>IF(Tabla1[[#This Row],[COTIZACIÓN 2]]&gt;0,ABS(1-Tabla1[[#This Row],[COTIZACIÓN 2]]/Tabla1[[#This Row],[PROMEDIO]]),"")</f>
        <v>3.2767469403868876E-2</v>
      </c>
      <c r="I18" s="10">
        <v>5300</v>
      </c>
      <c r="J18" s="9">
        <f>IF(Tabla1[[#This Row],[COTIZACIÓN 3]]&gt;0,ABS(1-Tabla1[[#This Row],[COTIZACIÓN 3]]/Tabla1[[#This Row],[PROMEDIO]]),"")</f>
        <v>4.6190288195815166E-2</v>
      </c>
      <c r="K18" s="11"/>
      <c r="L18" s="9" t="str">
        <f>IF(Tabla1[[#This Row],[COTIZACIÓN 4]]&gt;0,ABS(1-Tabla1[[#This Row],[COTIZACIÓN 4]]/Tabla1[[#This Row],[PROMEDIO]]),"")</f>
        <v/>
      </c>
      <c r="M18" s="11"/>
      <c r="N18" s="9" t="str">
        <f>IF(Tabla1[[#This Row],[COTIZACIÓN 5]]&gt;0,ABS(1-Tabla1[[#This Row],[COTIZACIÓN 5]]/Tabla1[[#This Row],[PROMEDIO]]),"")</f>
        <v/>
      </c>
      <c r="O18" s="11"/>
      <c r="P18" s="9" t="str">
        <f>IF(Tabla1[[#This Row],[COTIZACIÓN 6]]&gt;0,ABS(1-Tabla1[[#This Row],[COTIZACIÓN 6]]/Tabla1[[#This Row],[PROMEDIO]]),"")</f>
        <v/>
      </c>
      <c r="Q18" s="11"/>
      <c r="R18" s="9" t="str">
        <f>IF(Tabla1[[#This Row],[COTIZACIÓN 7]]&gt;0,ABS(1-Tabla1[[#This Row],[COTIZACIÓN 7]]/Tabla1[[#This Row],[PROMEDIO]]),"")</f>
        <v/>
      </c>
      <c r="S18" s="11"/>
      <c r="T18" s="9" t="str">
        <f>IF(Tabla1[[#This Row],[COTIZACIÓN 8]]&gt;0,ABS(1-Tabla1[[#This Row],[COTIZACIÓN 8]]/Tabla1[[#This Row],[PROMEDIO]]),"")</f>
        <v/>
      </c>
      <c r="U1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5066</v>
      </c>
      <c r="V18" s="23">
        <f>COUNT(Tabla1[[#This Row],[COTIZACIÓN 1 ]:[DESVIACIÓN COT.8]])/2</f>
        <v>3</v>
      </c>
      <c r="W18" s="33">
        <f t="shared" si="0"/>
        <v>4559.4000000000005</v>
      </c>
    </row>
    <row r="19" spans="1:23" x14ac:dyDescent="0.25">
      <c r="A19" s="2">
        <v>16</v>
      </c>
      <c r="B19" s="4" t="s">
        <v>38</v>
      </c>
      <c r="C19" s="6" t="s">
        <v>393</v>
      </c>
      <c r="D19" s="2" t="s">
        <v>21</v>
      </c>
      <c r="E19" s="8">
        <v>102800</v>
      </c>
      <c r="F19" s="9">
        <f>IF(Tabla1[[#This Row],[COTIZACIÓN 1 ]]&gt;0,ABS(1-Tabla1[[#This Row],[COTIZACIÓN 1 ]]/Tabla1[[#This Row],[PROMEDIO]]),"")</f>
        <v>1.2487992315081686E-2</v>
      </c>
      <c r="G19" s="8">
        <v>100700</v>
      </c>
      <c r="H19" s="9">
        <f>IF(Tabla1[[#This Row],[COTIZACIÓN 2]]&gt;0,ABS(1-Tabla1[[#This Row],[COTIZACIÓN 2]]/Tabla1[[#This Row],[PROMEDIO]]),"")</f>
        <v>3.2660902977905915E-2</v>
      </c>
      <c r="I19" s="10">
        <v>108800</v>
      </c>
      <c r="J19" s="9">
        <f>IF(Tabla1[[#This Row],[COTIZACIÓN 3]]&gt;0,ABS(1-Tabla1[[#This Row],[COTIZACIÓN 3]]/Tabla1[[#This Row],[PROMEDIO]]),"")</f>
        <v>4.514889529298749E-2</v>
      </c>
      <c r="K19" s="11"/>
      <c r="L19" s="9" t="str">
        <f>IF(Tabla1[[#This Row],[COTIZACIÓN 4]]&gt;0,ABS(1-Tabla1[[#This Row],[COTIZACIÓN 4]]/Tabla1[[#This Row],[PROMEDIO]]),"")</f>
        <v/>
      </c>
      <c r="M19" s="11"/>
      <c r="N19" s="9" t="str">
        <f>IF(Tabla1[[#This Row],[COTIZACIÓN 5]]&gt;0,ABS(1-Tabla1[[#This Row],[COTIZACIÓN 5]]/Tabla1[[#This Row],[PROMEDIO]]),"")</f>
        <v/>
      </c>
      <c r="O19" s="11"/>
      <c r="P19" s="9" t="str">
        <f>IF(Tabla1[[#This Row],[COTIZACIÓN 6]]&gt;0,ABS(1-Tabla1[[#This Row],[COTIZACIÓN 6]]/Tabla1[[#This Row],[PROMEDIO]]),"")</f>
        <v/>
      </c>
      <c r="Q19" s="11"/>
      <c r="R19" s="9" t="str">
        <f>IF(Tabla1[[#This Row],[COTIZACIÓN 7]]&gt;0,ABS(1-Tabla1[[#This Row],[COTIZACIÓN 7]]/Tabla1[[#This Row],[PROMEDIO]]),"")</f>
        <v/>
      </c>
      <c r="S19" s="11"/>
      <c r="T19" s="9" t="str">
        <f>IF(Tabla1[[#This Row],[COTIZACIÓN 8]]&gt;0,ABS(1-Tabla1[[#This Row],[COTIZACIÓN 8]]/Tabla1[[#This Row],[PROMEDIO]]),"")</f>
        <v/>
      </c>
      <c r="U1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104100</v>
      </c>
      <c r="V19" s="23">
        <f>COUNT(Tabla1[[#This Row],[COTIZACIÓN 1 ]:[DESVIACIÓN COT.8]])/2</f>
        <v>3</v>
      </c>
      <c r="W19" s="33">
        <f t="shared" si="0"/>
        <v>93690</v>
      </c>
    </row>
    <row r="20" spans="1:23" x14ac:dyDescent="0.25">
      <c r="A20" s="2">
        <v>17</v>
      </c>
      <c r="B20" s="4" t="s">
        <v>39</v>
      </c>
      <c r="C20" s="6" t="s">
        <v>393</v>
      </c>
      <c r="D20" s="2" t="s">
        <v>21</v>
      </c>
      <c r="E20" s="8">
        <v>114200</v>
      </c>
      <c r="F20" s="9">
        <f>IF(Tabla1[[#This Row],[COTIZACIÓN 1 ]]&gt;0,ABS(1-Tabla1[[#This Row],[COTIZACIÓN 1 ]]/Tabla1[[#This Row],[PROMEDIO]]),"")</f>
        <v>1.2674424636453185E-2</v>
      </c>
      <c r="G20" s="8">
        <v>111900</v>
      </c>
      <c r="H20" s="9">
        <f>IF(Tabla1[[#This Row],[COTIZACIÓN 2]]&gt;0,ABS(1-Tabla1[[#This Row],[COTIZACIÓN 2]]/Tabla1[[#This Row],[PROMEDIO]]),"")</f>
        <v>3.2559265471270749E-2</v>
      </c>
      <c r="I20" s="10">
        <v>120900</v>
      </c>
      <c r="J20" s="9">
        <f>IF(Tabla1[[#This Row],[COTIZACIÓN 3]]&gt;0,ABS(1-Tabla1[[#This Row],[COTIZACIÓN 3]]/Tabla1[[#This Row],[PROMEDIO]]),"")</f>
        <v>4.5250981273667223E-2</v>
      </c>
      <c r="K20" s="11"/>
      <c r="L20" s="9" t="str">
        <f>IF(Tabla1[[#This Row],[COTIZACIÓN 4]]&gt;0,ABS(1-Tabla1[[#This Row],[COTIZACIÓN 4]]/Tabla1[[#This Row],[PROMEDIO]]),"")</f>
        <v/>
      </c>
      <c r="M20" s="11"/>
      <c r="N20" s="9" t="str">
        <f>IF(Tabla1[[#This Row],[COTIZACIÓN 5]]&gt;0,ABS(1-Tabla1[[#This Row],[COTIZACIÓN 5]]/Tabla1[[#This Row],[PROMEDIO]]),"")</f>
        <v/>
      </c>
      <c r="O20" s="11"/>
      <c r="P20" s="9" t="str">
        <f>IF(Tabla1[[#This Row],[COTIZACIÓN 6]]&gt;0,ABS(1-Tabla1[[#This Row],[COTIZACIÓN 6]]/Tabla1[[#This Row],[PROMEDIO]]),"")</f>
        <v/>
      </c>
      <c r="Q20" s="11"/>
      <c r="R20" s="9" t="str">
        <f>IF(Tabla1[[#This Row],[COTIZACIÓN 7]]&gt;0,ABS(1-Tabla1[[#This Row],[COTIZACIÓN 7]]/Tabla1[[#This Row],[PROMEDIO]]),"")</f>
        <v/>
      </c>
      <c r="S20" s="11"/>
      <c r="T20" s="9" t="str">
        <f>IF(Tabla1[[#This Row],[COTIZACIÓN 8]]&gt;0,ABS(1-Tabla1[[#This Row],[COTIZACIÓN 8]]/Tabla1[[#This Row],[PROMEDIO]]),"")</f>
        <v/>
      </c>
      <c r="U2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115666</v>
      </c>
      <c r="V20" s="23">
        <f>COUNT(Tabla1[[#This Row],[COTIZACIÓN 1 ]:[DESVIACIÓN COT.8]])/2</f>
        <v>3</v>
      </c>
      <c r="W20" s="33">
        <f t="shared" si="0"/>
        <v>104099.40000000001</v>
      </c>
    </row>
    <row r="21" spans="1:23" x14ac:dyDescent="0.25">
      <c r="A21" s="2">
        <v>18</v>
      </c>
      <c r="B21" s="4" t="s">
        <v>40</v>
      </c>
      <c r="C21" s="6" t="s">
        <v>393</v>
      </c>
      <c r="D21" s="2" t="s">
        <v>21</v>
      </c>
      <c r="E21" s="8">
        <v>104200</v>
      </c>
      <c r="F21" s="9">
        <f>IF(Tabla1[[#This Row],[COTIZACIÓN 1 ]]&gt;0,ABS(1-Tabla1[[#This Row],[COTIZACIÓN 1 ]]/Tabla1[[#This Row],[PROMEDIO]]),"")</f>
        <v>1.2631120123563266E-2</v>
      </c>
      <c r="G21" s="8">
        <v>102100</v>
      </c>
      <c r="H21" s="9">
        <f>IF(Tabla1[[#This Row],[COTIZACIÓN 2]]&gt;0,ABS(1-Tabla1[[#This Row],[COTIZACIÓN 2]]/Tabla1[[#This Row],[PROMEDIO]]),"")</f>
        <v>3.2530109065410873E-2</v>
      </c>
      <c r="I21" s="10">
        <v>110300</v>
      </c>
      <c r="J21" s="9">
        <f>IF(Tabla1[[#This Row],[COTIZACIÓN 3]]&gt;0,ABS(1-Tabla1[[#This Row],[COTIZACIÓN 3]]/Tabla1[[#This Row],[PROMEDIO]]),"")</f>
        <v>4.5170704897993907E-2</v>
      </c>
      <c r="K21" s="11"/>
      <c r="L21" s="9" t="str">
        <f>IF(Tabla1[[#This Row],[COTIZACIÓN 4]]&gt;0,ABS(1-Tabla1[[#This Row],[COTIZACIÓN 4]]/Tabla1[[#This Row],[PROMEDIO]]),"")</f>
        <v/>
      </c>
      <c r="M21" s="11"/>
      <c r="N21" s="9" t="str">
        <f>IF(Tabla1[[#This Row],[COTIZACIÓN 5]]&gt;0,ABS(1-Tabla1[[#This Row],[COTIZACIÓN 5]]/Tabla1[[#This Row],[PROMEDIO]]),"")</f>
        <v/>
      </c>
      <c r="O21" s="11"/>
      <c r="P21" s="9" t="str">
        <f>IF(Tabla1[[#This Row],[COTIZACIÓN 6]]&gt;0,ABS(1-Tabla1[[#This Row],[COTIZACIÓN 6]]/Tabla1[[#This Row],[PROMEDIO]]),"")</f>
        <v/>
      </c>
      <c r="Q21" s="11"/>
      <c r="R21" s="9" t="str">
        <f>IF(Tabla1[[#This Row],[COTIZACIÓN 7]]&gt;0,ABS(1-Tabla1[[#This Row],[COTIZACIÓN 7]]/Tabla1[[#This Row],[PROMEDIO]]),"")</f>
        <v/>
      </c>
      <c r="S21" s="11"/>
      <c r="T21" s="9" t="str">
        <f>IF(Tabla1[[#This Row],[COTIZACIÓN 8]]&gt;0,ABS(1-Tabla1[[#This Row],[COTIZACIÓN 8]]/Tabla1[[#This Row],[PROMEDIO]]),"")</f>
        <v/>
      </c>
      <c r="U2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105533</v>
      </c>
      <c r="V21" s="23">
        <f>COUNT(Tabla1[[#This Row],[COTIZACIÓN 1 ]:[DESVIACIÓN COT.8]])/2</f>
        <v>3</v>
      </c>
      <c r="W21" s="33">
        <f t="shared" si="0"/>
        <v>94979.7</v>
      </c>
    </row>
    <row r="22" spans="1:23" x14ac:dyDescent="0.25">
      <c r="A22" s="2">
        <v>19</v>
      </c>
      <c r="B22" s="4" t="s">
        <v>41</v>
      </c>
      <c r="C22" s="3">
        <v>51171913</v>
      </c>
      <c r="D22" s="2" t="s">
        <v>21</v>
      </c>
      <c r="E22" s="8">
        <v>31800</v>
      </c>
      <c r="F22" s="9">
        <f>IF(Tabla1[[#This Row],[COTIZACIÓN 1 ]]&gt;0,ABS(1-Tabla1[[#This Row],[COTIZACIÓN 1 ]]/Tabla1[[#This Row],[PROMEDIO]]),"")</f>
        <v>1.343343778115591E-2</v>
      </c>
      <c r="G22" s="8">
        <v>31200</v>
      </c>
      <c r="H22" s="9">
        <f>IF(Tabla1[[#This Row],[COTIZACIÓN 2]]&gt;0,ABS(1-Tabla1[[#This Row],[COTIZACIÓN 2]]/Tabla1[[#This Row],[PROMEDIO]]),"")</f>
        <v>3.2047901219247388E-2</v>
      </c>
      <c r="I22" s="10">
        <v>33700</v>
      </c>
      <c r="J22" s="9">
        <f>IF(Tabla1[[#This Row],[COTIZACIÓN 3]]&gt;0,ABS(1-Tabla1[[#This Row],[COTIZACIÓN 3]]/Tabla1[[#This Row],[PROMEDIO]]),"")</f>
        <v>4.551236310613338E-2</v>
      </c>
      <c r="K22" s="11"/>
      <c r="L22" s="9" t="str">
        <f>IF(Tabla1[[#This Row],[COTIZACIÓN 4]]&gt;0,ABS(1-Tabla1[[#This Row],[COTIZACIÓN 4]]/Tabla1[[#This Row],[PROMEDIO]]),"")</f>
        <v/>
      </c>
      <c r="M22" s="11"/>
      <c r="N22" s="9" t="str">
        <f>IF(Tabla1[[#This Row],[COTIZACIÓN 5]]&gt;0,ABS(1-Tabla1[[#This Row],[COTIZACIÓN 5]]/Tabla1[[#This Row],[PROMEDIO]]),"")</f>
        <v/>
      </c>
      <c r="O22" s="11"/>
      <c r="P22" s="9" t="str">
        <f>IF(Tabla1[[#This Row],[COTIZACIÓN 6]]&gt;0,ABS(1-Tabla1[[#This Row],[COTIZACIÓN 6]]/Tabla1[[#This Row],[PROMEDIO]]),"")</f>
        <v/>
      </c>
      <c r="Q22" s="11"/>
      <c r="R22" s="9" t="str">
        <f>IF(Tabla1[[#This Row],[COTIZACIÓN 7]]&gt;0,ABS(1-Tabla1[[#This Row],[COTIZACIÓN 7]]/Tabla1[[#This Row],[PROMEDIO]]),"")</f>
        <v/>
      </c>
      <c r="S22" s="11"/>
      <c r="T22" s="9" t="str">
        <f>IF(Tabla1[[#This Row],[COTIZACIÓN 8]]&gt;0,ABS(1-Tabla1[[#This Row],[COTIZACIÓN 8]]/Tabla1[[#This Row],[PROMEDIO]]),"")</f>
        <v/>
      </c>
      <c r="U2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32233</v>
      </c>
      <c r="V22" s="23">
        <f>COUNT(Tabla1[[#This Row],[COTIZACIÓN 1 ]:[DESVIACIÓN COT.8]])/2</f>
        <v>3</v>
      </c>
      <c r="W22" s="33">
        <f t="shared" si="0"/>
        <v>29009.7</v>
      </c>
    </row>
    <row r="23" spans="1:23" x14ac:dyDescent="0.25">
      <c r="A23" s="2">
        <v>20</v>
      </c>
      <c r="B23" s="6" t="s">
        <v>42</v>
      </c>
      <c r="C23" s="3">
        <v>51101557</v>
      </c>
      <c r="D23" s="2" t="s">
        <v>21</v>
      </c>
      <c r="E23" s="8">
        <v>98500</v>
      </c>
      <c r="F23" s="9">
        <f>IF(Tabla1[[#This Row],[COTIZACIÓN 1 ]]&gt;0,ABS(1-Tabla1[[#This Row],[COTIZACIÓN 1 ]]/Tabla1[[#This Row],[PROMEDIO]]),"")</f>
        <v>1.2363009234656497E-2</v>
      </c>
      <c r="G23" s="8">
        <v>96500</v>
      </c>
      <c r="H23" s="9">
        <f>IF(Tabla1[[#This Row],[COTIZACIÓN 2]]&gt;0,ABS(1-Tabla1[[#This Row],[COTIZACIÓN 2]]/Tabla1[[#This Row],[PROMEDIO]]),"")</f>
        <v>3.2416552194358905E-2</v>
      </c>
      <c r="I23" s="10">
        <v>104200</v>
      </c>
      <c r="J23" s="9">
        <f>IF(Tabla1[[#This Row],[COTIZACIÓN 3]]&gt;0,ABS(1-Tabla1[[#This Row],[COTIZACIÓN 3]]/Tabla1[[#This Row],[PROMEDIO]]),"")</f>
        <v>4.4789588200495389E-2</v>
      </c>
      <c r="K23" s="11"/>
      <c r="L23" s="9" t="str">
        <f>IF(Tabla1[[#This Row],[COTIZACIÓN 4]]&gt;0,ABS(1-Tabla1[[#This Row],[COTIZACIÓN 4]]/Tabla1[[#This Row],[PROMEDIO]]),"")</f>
        <v/>
      </c>
      <c r="M23" s="11"/>
      <c r="N23" s="9" t="str">
        <f>IF(Tabla1[[#This Row],[COTIZACIÓN 5]]&gt;0,ABS(1-Tabla1[[#This Row],[COTIZACIÓN 5]]/Tabla1[[#This Row],[PROMEDIO]]),"")</f>
        <v/>
      </c>
      <c r="O23" s="11"/>
      <c r="P23" s="9" t="str">
        <f>IF(Tabla1[[#This Row],[COTIZACIÓN 6]]&gt;0,ABS(1-Tabla1[[#This Row],[COTIZACIÓN 6]]/Tabla1[[#This Row],[PROMEDIO]]),"")</f>
        <v/>
      </c>
      <c r="Q23" s="11"/>
      <c r="R23" s="9" t="str">
        <f>IF(Tabla1[[#This Row],[COTIZACIÓN 7]]&gt;0,ABS(1-Tabla1[[#This Row],[COTIZACIÓN 7]]/Tabla1[[#This Row],[PROMEDIO]]),"")</f>
        <v/>
      </c>
      <c r="S23" s="11"/>
      <c r="T23" s="9" t="str">
        <f>IF(Tabla1[[#This Row],[COTIZACIÓN 8]]&gt;0,ABS(1-Tabla1[[#This Row],[COTIZACIÓN 8]]/Tabla1[[#This Row],[PROMEDIO]]),"")</f>
        <v/>
      </c>
      <c r="U2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99733</v>
      </c>
      <c r="V23" s="23">
        <f>COUNT(Tabla1[[#This Row],[COTIZACIÓN 1 ]:[DESVIACIÓN COT.8]])/2</f>
        <v>3</v>
      </c>
      <c r="W23" s="33">
        <f t="shared" si="0"/>
        <v>89759.7</v>
      </c>
    </row>
    <row r="24" spans="1:23" x14ac:dyDescent="0.25">
      <c r="A24" s="2">
        <v>21</v>
      </c>
      <c r="B24" s="5" t="s">
        <v>43</v>
      </c>
      <c r="C24" s="3">
        <v>51101586</v>
      </c>
      <c r="D24" s="2" t="s">
        <v>21</v>
      </c>
      <c r="E24" s="8">
        <v>62500</v>
      </c>
      <c r="F24" s="9">
        <f>IF(Tabla1[[#This Row],[COTIZACIÓN 1 ]]&gt;0,ABS(1-Tabla1[[#This Row],[COTIZACIÓN 1 ]]/Tabla1[[#This Row],[PROMEDIO]]),"")</f>
        <v>1.3152700803688466E-2</v>
      </c>
      <c r="G24" s="8">
        <v>61300</v>
      </c>
      <c r="H24" s="9">
        <f>IF(Tabla1[[#This Row],[COTIZACIÓN 2]]&gt;0,ABS(1-Tabla1[[#This Row],[COTIZACIÓN 2]]/Tabla1[[#This Row],[PROMEDIO]]),"")</f>
        <v>3.2100168948257624E-2</v>
      </c>
      <c r="I24" s="10">
        <v>66200</v>
      </c>
      <c r="J24" s="9">
        <f>IF(Tabla1[[#This Row],[COTIZACIÓN 3]]&gt;0,ABS(1-Tabla1[[#This Row],[COTIZACIÓN 3]]/Tabla1[[#This Row],[PROMEDIO]]),"")</f>
        <v>4.526865930873325E-2</v>
      </c>
      <c r="K24" s="11"/>
      <c r="L24" s="9" t="str">
        <f>IF(Tabla1[[#This Row],[COTIZACIÓN 4]]&gt;0,ABS(1-Tabla1[[#This Row],[COTIZACIÓN 4]]/Tabla1[[#This Row],[PROMEDIO]]),"")</f>
        <v/>
      </c>
      <c r="M24" s="11"/>
      <c r="N24" s="9" t="str">
        <f>IF(Tabla1[[#This Row],[COTIZACIÓN 5]]&gt;0,ABS(1-Tabla1[[#This Row],[COTIZACIÓN 5]]/Tabla1[[#This Row],[PROMEDIO]]),"")</f>
        <v/>
      </c>
      <c r="O24" s="11"/>
      <c r="P24" s="9" t="str">
        <f>IF(Tabla1[[#This Row],[COTIZACIÓN 6]]&gt;0,ABS(1-Tabla1[[#This Row],[COTIZACIÓN 6]]/Tabla1[[#This Row],[PROMEDIO]]),"")</f>
        <v/>
      </c>
      <c r="Q24" s="11"/>
      <c r="R24" s="9" t="str">
        <f>IF(Tabla1[[#This Row],[COTIZACIÓN 7]]&gt;0,ABS(1-Tabla1[[#This Row],[COTIZACIÓN 7]]/Tabla1[[#This Row],[PROMEDIO]]),"")</f>
        <v/>
      </c>
      <c r="S24" s="11"/>
      <c r="T24" s="9" t="str">
        <f>IF(Tabla1[[#This Row],[COTIZACIÓN 8]]&gt;0,ABS(1-Tabla1[[#This Row],[COTIZACIÓN 8]]/Tabla1[[#This Row],[PROMEDIO]]),"")</f>
        <v/>
      </c>
      <c r="U2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63333</v>
      </c>
      <c r="V24" s="23">
        <f>COUNT(Tabla1[[#This Row],[COTIZACIÓN 1 ]:[DESVIACIÓN COT.8]])/2</f>
        <v>3</v>
      </c>
      <c r="W24" s="33">
        <f t="shared" si="0"/>
        <v>56999.700000000004</v>
      </c>
    </row>
    <row r="25" spans="1:23" x14ac:dyDescent="0.25">
      <c r="A25" s="2">
        <v>22</v>
      </c>
      <c r="B25" s="4" t="s">
        <v>44</v>
      </c>
      <c r="C25" s="3">
        <v>51121511</v>
      </c>
      <c r="D25" s="2" t="s">
        <v>21</v>
      </c>
      <c r="E25" s="8">
        <v>198300</v>
      </c>
      <c r="F25" s="9">
        <f>IF(Tabla1[[#This Row],[COTIZACIÓN 1 ]]&gt;0,ABS(1-Tabla1[[#This Row],[COTIZACIÓN 1 ]]/Tabla1[[#This Row],[PROMEDIO]]),"")</f>
        <v>1.2612469066338727E-2</v>
      </c>
      <c r="G25" s="8">
        <v>194300</v>
      </c>
      <c r="H25" s="9">
        <f>IF(Tabla1[[#This Row],[COTIZACIÓN 2]]&gt;0,ABS(1-Tabla1[[#This Row],[COTIZACIÓN 2]]/Tabla1[[#This Row],[PROMEDIO]]),"")</f>
        <v>3.2529514571808416E-2</v>
      </c>
      <c r="I25" s="10">
        <v>209900</v>
      </c>
      <c r="J25" s="9">
        <f>IF(Tabla1[[#This Row],[COTIZACIÓN 3]]&gt;0,ABS(1-Tabla1[[#This Row],[COTIZACIÓN 3]]/Tabla1[[#This Row],[PROMEDIO]]),"")</f>
        <v>4.5146962899523579E-2</v>
      </c>
      <c r="K25" s="11"/>
      <c r="L25" s="9" t="str">
        <f>IF(Tabla1[[#This Row],[COTIZACIÓN 4]]&gt;0,ABS(1-Tabla1[[#This Row],[COTIZACIÓN 4]]/Tabla1[[#This Row],[PROMEDIO]]),"")</f>
        <v/>
      </c>
      <c r="M25" s="11"/>
      <c r="N25" s="9" t="str">
        <f>IF(Tabla1[[#This Row],[COTIZACIÓN 5]]&gt;0,ABS(1-Tabla1[[#This Row],[COTIZACIÓN 5]]/Tabla1[[#This Row],[PROMEDIO]]),"")</f>
        <v/>
      </c>
      <c r="O25" s="11"/>
      <c r="P25" s="9" t="str">
        <f>IF(Tabla1[[#This Row],[COTIZACIÓN 6]]&gt;0,ABS(1-Tabla1[[#This Row],[COTIZACIÓN 6]]/Tabla1[[#This Row],[PROMEDIO]]),"")</f>
        <v/>
      </c>
      <c r="Q25" s="11"/>
      <c r="R25" s="9" t="str">
        <f>IF(Tabla1[[#This Row],[COTIZACIÓN 7]]&gt;0,ABS(1-Tabla1[[#This Row],[COTIZACIÓN 7]]/Tabla1[[#This Row],[PROMEDIO]]),"")</f>
        <v/>
      </c>
      <c r="S25" s="11"/>
      <c r="T25" s="9" t="str">
        <f>IF(Tabla1[[#This Row],[COTIZACIÓN 8]]&gt;0,ABS(1-Tabla1[[#This Row],[COTIZACIÓN 8]]/Tabla1[[#This Row],[PROMEDIO]]),"")</f>
        <v/>
      </c>
      <c r="U2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200833</v>
      </c>
      <c r="V25" s="23">
        <f>COUNT(Tabla1[[#This Row],[COTIZACIÓN 1 ]:[DESVIACIÓN COT.8]])/2</f>
        <v>3</v>
      </c>
      <c r="W25" s="33">
        <f t="shared" si="0"/>
        <v>180749.7</v>
      </c>
    </row>
    <row r="26" spans="1:23" x14ac:dyDescent="0.25">
      <c r="A26" s="2">
        <v>23</v>
      </c>
      <c r="B26" s="6" t="s">
        <v>45</v>
      </c>
      <c r="C26" s="3">
        <v>51141900</v>
      </c>
      <c r="D26" s="2" t="s">
        <v>21</v>
      </c>
      <c r="E26" s="8">
        <v>10800</v>
      </c>
      <c r="F26" s="9">
        <f>IF(Tabla1[[#This Row],[COTIZACIÓN 1 ]]&gt;0,ABS(1-Tabla1[[#This Row],[COTIZACIÓN 1 ]]/Tabla1[[#This Row],[PROMEDIO]]),"")</f>
        <v>1.5137698340324635E-2</v>
      </c>
      <c r="G26" s="8">
        <v>10600</v>
      </c>
      <c r="H26" s="9">
        <f>IF(Tabla1[[#This Row],[COTIZACIÓN 2]]&gt;0,ABS(1-Tabla1[[#This Row],[COTIZACIÓN 2]]/Tabla1[[#This Row],[PROMEDIO]]),"")</f>
        <v>3.3375889111800117E-2</v>
      </c>
      <c r="I26" s="10">
        <v>11500</v>
      </c>
      <c r="J26" s="9">
        <f>IF(Tabla1[[#This Row],[COTIZACIÓN 3]]&gt;0,ABS(1-Tabla1[[#This Row],[COTIZACIÓN 3]]/Tabla1[[#This Row],[PROMEDIO]]),"")</f>
        <v>4.8695969359839442E-2</v>
      </c>
      <c r="K26" s="11"/>
      <c r="L26" s="9" t="str">
        <f>IF(Tabla1[[#This Row],[COTIZACIÓN 4]]&gt;0,ABS(1-Tabla1[[#This Row],[COTIZACIÓN 4]]/Tabla1[[#This Row],[PROMEDIO]]),"")</f>
        <v/>
      </c>
      <c r="M26" s="11"/>
      <c r="N26" s="9" t="str">
        <f>IF(Tabla1[[#This Row],[COTIZACIÓN 5]]&gt;0,ABS(1-Tabla1[[#This Row],[COTIZACIÓN 5]]/Tabla1[[#This Row],[PROMEDIO]]),"")</f>
        <v/>
      </c>
      <c r="O26" s="11"/>
      <c r="P26" s="9" t="str">
        <f>IF(Tabla1[[#This Row],[COTIZACIÓN 6]]&gt;0,ABS(1-Tabla1[[#This Row],[COTIZACIÓN 6]]/Tabla1[[#This Row],[PROMEDIO]]),"")</f>
        <v/>
      </c>
      <c r="Q26" s="11"/>
      <c r="R26" s="9" t="str">
        <f>IF(Tabla1[[#This Row],[COTIZACIÓN 7]]&gt;0,ABS(1-Tabla1[[#This Row],[COTIZACIÓN 7]]/Tabla1[[#This Row],[PROMEDIO]]),"")</f>
        <v/>
      </c>
      <c r="S26" s="11"/>
      <c r="T26" s="9" t="str">
        <f>IF(Tabla1[[#This Row],[COTIZACIÓN 8]]&gt;0,ABS(1-Tabla1[[#This Row],[COTIZACIÓN 8]]/Tabla1[[#This Row],[PROMEDIO]]),"")</f>
        <v/>
      </c>
      <c r="U2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10966</v>
      </c>
      <c r="V26" s="23">
        <f>COUNT(Tabla1[[#This Row],[COTIZACIÓN 1 ]:[DESVIACIÓN COT.8]])/2</f>
        <v>3</v>
      </c>
      <c r="W26" s="33">
        <f t="shared" si="0"/>
        <v>9869.4</v>
      </c>
    </row>
    <row r="27" spans="1:23" x14ac:dyDescent="0.25">
      <c r="A27" s="2">
        <v>24</v>
      </c>
      <c r="B27" s="5" t="s">
        <v>46</v>
      </c>
      <c r="C27" s="3">
        <v>51122200</v>
      </c>
      <c r="D27" s="2" t="s">
        <v>21</v>
      </c>
      <c r="E27" s="8">
        <v>18100</v>
      </c>
      <c r="F27" s="9">
        <f>IF(Tabla1[[#This Row],[COTIZACIÓN 1 ]]&gt;0,ABS(1-Tabla1[[#This Row],[COTIZACIÓN 1 ]]/Tabla1[[#This Row],[PROMEDIO]]),"")</f>
        <v>1.2709321987672495E-2</v>
      </c>
      <c r="G27" s="8">
        <v>17700</v>
      </c>
      <c r="H27" s="9">
        <f>IF(Tabla1[[#This Row],[COTIZACIÓN 2]]&gt;0,ABS(1-Tabla1[[#This Row],[COTIZACIÓN 2]]/Tabla1[[#This Row],[PROMEDIO]]),"")</f>
        <v>3.4527900507281939E-2</v>
      </c>
      <c r="I27" s="10">
        <v>19200</v>
      </c>
      <c r="J27" s="9">
        <f>IF(Tabla1[[#This Row],[COTIZACIÓN 3]]&gt;0,ABS(1-Tabla1[[#This Row],[COTIZACIÓN 3]]/Tabla1[[#This Row],[PROMEDIO]]),"")</f>
        <v>4.7291768941253531E-2</v>
      </c>
      <c r="K27" s="11"/>
      <c r="L27" s="9" t="str">
        <f>IF(Tabla1[[#This Row],[COTIZACIÓN 4]]&gt;0,ABS(1-Tabla1[[#This Row],[COTIZACIÓN 4]]/Tabla1[[#This Row],[PROMEDIO]]),"")</f>
        <v/>
      </c>
      <c r="M27" s="11"/>
      <c r="N27" s="9" t="str">
        <f>IF(Tabla1[[#This Row],[COTIZACIÓN 5]]&gt;0,ABS(1-Tabla1[[#This Row],[COTIZACIÓN 5]]/Tabla1[[#This Row],[PROMEDIO]]),"")</f>
        <v/>
      </c>
      <c r="O27" s="11"/>
      <c r="P27" s="9" t="str">
        <f>IF(Tabla1[[#This Row],[COTIZACIÓN 6]]&gt;0,ABS(1-Tabla1[[#This Row],[COTIZACIÓN 6]]/Tabla1[[#This Row],[PROMEDIO]]),"")</f>
        <v/>
      </c>
      <c r="Q27" s="11"/>
      <c r="R27" s="9" t="str">
        <f>IF(Tabla1[[#This Row],[COTIZACIÓN 7]]&gt;0,ABS(1-Tabla1[[#This Row],[COTIZACIÓN 7]]/Tabla1[[#This Row],[PROMEDIO]]),"")</f>
        <v/>
      </c>
      <c r="S27" s="11"/>
      <c r="T27" s="9" t="str">
        <f>IF(Tabla1[[#This Row],[COTIZACIÓN 8]]&gt;0,ABS(1-Tabla1[[#This Row],[COTIZACIÓN 8]]/Tabla1[[#This Row],[PROMEDIO]]),"")</f>
        <v/>
      </c>
      <c r="U2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18333</v>
      </c>
      <c r="V27" s="23">
        <f>COUNT(Tabla1[[#This Row],[COTIZACIÓN 1 ]:[DESVIACIÓN COT.8]])/2</f>
        <v>3</v>
      </c>
      <c r="W27" s="33">
        <f t="shared" si="0"/>
        <v>16499.7</v>
      </c>
    </row>
    <row r="28" spans="1:23" x14ac:dyDescent="0.25">
      <c r="A28" s="2">
        <v>25</v>
      </c>
      <c r="B28" s="5" t="s">
        <v>47</v>
      </c>
      <c r="C28" s="3">
        <v>51101586</v>
      </c>
      <c r="D28" s="2" t="s">
        <v>21</v>
      </c>
      <c r="E28" s="8">
        <v>35100</v>
      </c>
      <c r="F28" s="9">
        <f>IF(Tabla1[[#This Row],[COTIZACIÓN 1 ]]&gt;0,ABS(1-Tabla1[[#This Row],[COTIZACIÓN 1 ]]/Tabla1[[#This Row],[PROMEDIO]]),"")</f>
        <v>1.3102401169656441E-2</v>
      </c>
      <c r="G28" s="8">
        <v>34400</v>
      </c>
      <c r="H28" s="9">
        <f>IF(Tabla1[[#This Row],[COTIZACIÓN 2]]&gt;0,ABS(1-Tabla1[[#This Row],[COTIZACIÓN 2]]/Tabla1[[#This Row],[PROMEDIO]]),"")</f>
        <v>3.2784119664848399E-2</v>
      </c>
      <c r="I28" s="10">
        <v>37200</v>
      </c>
      <c r="J28" s="9">
        <f>IF(Tabla1[[#This Row],[COTIZACIÓN 3]]&gt;0,ABS(1-Tabla1[[#This Row],[COTIZACIÓN 3]]/Tabla1[[#This Row],[PROMEDIO]]),"")</f>
        <v>4.5942754315919654E-2</v>
      </c>
      <c r="K28" s="11"/>
      <c r="L28" s="9" t="str">
        <f>IF(Tabla1[[#This Row],[COTIZACIÓN 4]]&gt;0,ABS(1-Tabla1[[#This Row],[COTIZACIÓN 4]]/Tabla1[[#This Row],[PROMEDIO]]),"")</f>
        <v/>
      </c>
      <c r="M28" s="11"/>
      <c r="N28" s="9" t="str">
        <f>IF(Tabla1[[#This Row],[COTIZACIÓN 5]]&gt;0,ABS(1-Tabla1[[#This Row],[COTIZACIÓN 5]]/Tabla1[[#This Row],[PROMEDIO]]),"")</f>
        <v/>
      </c>
      <c r="O28" s="11"/>
      <c r="P28" s="9" t="str">
        <f>IF(Tabla1[[#This Row],[COTIZACIÓN 6]]&gt;0,ABS(1-Tabla1[[#This Row],[COTIZACIÓN 6]]/Tabla1[[#This Row],[PROMEDIO]]),"")</f>
        <v/>
      </c>
      <c r="Q28" s="11"/>
      <c r="R28" s="9" t="str">
        <f>IF(Tabla1[[#This Row],[COTIZACIÓN 7]]&gt;0,ABS(1-Tabla1[[#This Row],[COTIZACIÓN 7]]/Tabla1[[#This Row],[PROMEDIO]]),"")</f>
        <v/>
      </c>
      <c r="S28" s="11"/>
      <c r="T28" s="9" t="str">
        <f>IF(Tabla1[[#This Row],[COTIZACIÓN 8]]&gt;0,ABS(1-Tabla1[[#This Row],[COTIZACIÓN 8]]/Tabla1[[#This Row],[PROMEDIO]]),"")</f>
        <v/>
      </c>
      <c r="U2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35566</v>
      </c>
      <c r="V28" s="23">
        <f>COUNT(Tabla1[[#This Row],[COTIZACIÓN 1 ]:[DESVIACIÓN COT.8]])/2</f>
        <v>3</v>
      </c>
      <c r="W28" s="33">
        <f t="shared" si="0"/>
        <v>32009.4</v>
      </c>
    </row>
    <row r="29" spans="1:23" x14ac:dyDescent="0.25">
      <c r="A29" s="2">
        <v>26</v>
      </c>
      <c r="B29" s="5" t="s">
        <v>48</v>
      </c>
      <c r="C29" s="3">
        <v>51101586</v>
      </c>
      <c r="D29" s="2" t="s">
        <v>21</v>
      </c>
      <c r="E29" s="8">
        <v>89600</v>
      </c>
      <c r="F29" s="9">
        <f>IF(Tabla1[[#This Row],[COTIZACIÓN 1 ]]&gt;0,ABS(1-Tabla1[[#This Row],[COTIZACIÓN 1 ]]/Tabla1[[#This Row],[PROMEDIO]]),"")</f>
        <v>1.2846219950201632E-2</v>
      </c>
      <c r="G29" s="8">
        <v>87800</v>
      </c>
      <c r="H29" s="9">
        <f>IF(Tabla1[[#This Row],[COTIZACIÓN 2]]&gt;0,ABS(1-Tabla1[[#This Row],[COTIZACIÓN 2]]/Tabla1[[#This Row],[PROMEDIO]]),"")</f>
        <v>3.2677434281559226E-2</v>
      </c>
      <c r="I29" s="10">
        <v>94900</v>
      </c>
      <c r="J29" s="9">
        <f>IF(Tabla1[[#This Row],[COTIZACIÓN 3]]&gt;0,ABS(1-Tabla1[[#This Row],[COTIZACIÓN 3]]/Tabla1[[#This Row],[PROMEDIO]]),"")</f>
        <v>4.554568891435129E-2</v>
      </c>
      <c r="K29" s="11"/>
      <c r="L29" s="9" t="str">
        <f>IF(Tabla1[[#This Row],[COTIZACIÓN 4]]&gt;0,ABS(1-Tabla1[[#This Row],[COTIZACIÓN 4]]/Tabla1[[#This Row],[PROMEDIO]]),"")</f>
        <v/>
      </c>
      <c r="M29" s="11"/>
      <c r="N29" s="9" t="str">
        <f>IF(Tabla1[[#This Row],[COTIZACIÓN 5]]&gt;0,ABS(1-Tabla1[[#This Row],[COTIZACIÓN 5]]/Tabla1[[#This Row],[PROMEDIO]]),"")</f>
        <v/>
      </c>
      <c r="O29" s="11"/>
      <c r="P29" s="9" t="str">
        <f>IF(Tabla1[[#This Row],[COTIZACIÓN 6]]&gt;0,ABS(1-Tabla1[[#This Row],[COTIZACIÓN 6]]/Tabla1[[#This Row],[PROMEDIO]]),"")</f>
        <v/>
      </c>
      <c r="Q29" s="11"/>
      <c r="R29" s="9" t="str">
        <f>IF(Tabla1[[#This Row],[COTIZACIÓN 7]]&gt;0,ABS(1-Tabla1[[#This Row],[COTIZACIÓN 7]]/Tabla1[[#This Row],[PROMEDIO]]),"")</f>
        <v/>
      </c>
      <c r="S29" s="11"/>
      <c r="T29" s="9" t="str">
        <f>IF(Tabla1[[#This Row],[COTIZACIÓN 8]]&gt;0,ABS(1-Tabla1[[#This Row],[COTIZACIÓN 8]]/Tabla1[[#This Row],[PROMEDIO]]),"")</f>
        <v/>
      </c>
      <c r="U2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90766</v>
      </c>
      <c r="V29" s="23">
        <f>COUNT(Tabla1[[#This Row],[COTIZACIÓN 1 ]:[DESVIACIÓN COT.8]])/2</f>
        <v>3</v>
      </c>
      <c r="W29" s="33">
        <f t="shared" si="0"/>
        <v>81689.400000000009</v>
      </c>
    </row>
    <row r="30" spans="1:23" ht="24" x14ac:dyDescent="0.25">
      <c r="A30" s="2">
        <v>27</v>
      </c>
      <c r="B30" s="5" t="s">
        <v>49</v>
      </c>
      <c r="C30" s="3">
        <v>51101586</v>
      </c>
      <c r="D30" s="2" t="s">
        <v>21</v>
      </c>
      <c r="E30" s="8">
        <v>90100</v>
      </c>
      <c r="F30" s="9">
        <f>IF(Tabla1[[#This Row],[COTIZACIÓN 1 ]]&gt;0,ABS(1-Tabla1[[#This Row],[COTIZACIÓN 1 ]]/Tabla1[[#This Row],[PROMEDIO]]),"")</f>
        <v>1.2775842044134733E-2</v>
      </c>
      <c r="G30" s="8">
        <v>88300</v>
      </c>
      <c r="H30" s="9">
        <f>IF(Tabla1[[#This Row],[COTIZACIÓN 2]]&gt;0,ABS(1-Tabla1[[#This Row],[COTIZACIÓN 2]]/Tabla1[[#This Row],[PROMEDIO]]),"")</f>
        <v>3.249841123748165E-2</v>
      </c>
      <c r="I30" s="10">
        <v>95400</v>
      </c>
      <c r="J30" s="9">
        <f>IF(Tabla1[[#This Row],[COTIZACIÓN 3]]&gt;0,ABS(1-Tabla1[[#This Row],[COTIZACIÓN 3]]/Tabla1[[#This Row],[PROMEDIO]]),"")</f>
        <v>4.5296167247386832E-2</v>
      </c>
      <c r="K30" s="11"/>
      <c r="L30" s="9" t="str">
        <f>IF(Tabla1[[#This Row],[COTIZACIÓN 4]]&gt;0,ABS(1-Tabla1[[#This Row],[COTIZACIÓN 4]]/Tabla1[[#This Row],[PROMEDIO]]),"")</f>
        <v/>
      </c>
      <c r="M30" s="11"/>
      <c r="N30" s="9" t="str">
        <f>IF(Tabla1[[#This Row],[COTIZACIÓN 5]]&gt;0,ABS(1-Tabla1[[#This Row],[COTIZACIÓN 5]]/Tabla1[[#This Row],[PROMEDIO]]),"")</f>
        <v/>
      </c>
      <c r="O30" s="11"/>
      <c r="P30" s="9" t="str">
        <f>IF(Tabla1[[#This Row],[COTIZACIÓN 6]]&gt;0,ABS(1-Tabla1[[#This Row],[COTIZACIÓN 6]]/Tabla1[[#This Row],[PROMEDIO]]),"")</f>
        <v/>
      </c>
      <c r="Q30" s="11"/>
      <c r="R30" s="9" t="str">
        <f>IF(Tabla1[[#This Row],[COTIZACIÓN 7]]&gt;0,ABS(1-Tabla1[[#This Row],[COTIZACIÓN 7]]/Tabla1[[#This Row],[PROMEDIO]]),"")</f>
        <v/>
      </c>
      <c r="S30" s="11"/>
      <c r="T30" s="9" t="str">
        <f>IF(Tabla1[[#This Row],[COTIZACIÓN 8]]&gt;0,ABS(1-Tabla1[[#This Row],[COTIZACIÓN 8]]/Tabla1[[#This Row],[PROMEDIO]]),"")</f>
        <v/>
      </c>
      <c r="U3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91266</v>
      </c>
      <c r="V30" s="23">
        <f>COUNT(Tabla1[[#This Row],[COTIZACIÓN 1 ]:[DESVIACIÓN COT.8]])/2</f>
        <v>3</v>
      </c>
      <c r="W30" s="33">
        <f t="shared" si="0"/>
        <v>82139.400000000009</v>
      </c>
    </row>
    <row r="31" spans="1:23" x14ac:dyDescent="0.25">
      <c r="A31" s="2">
        <v>28</v>
      </c>
      <c r="B31" s="4" t="s">
        <v>50</v>
      </c>
      <c r="C31" s="3">
        <v>51101701</v>
      </c>
      <c r="D31" s="2" t="s">
        <v>21</v>
      </c>
      <c r="E31" s="8">
        <v>123700</v>
      </c>
      <c r="F31" s="9">
        <f>IF(Tabla1[[#This Row],[COTIZACIÓN 1 ]]&gt;0,ABS(1-Tabla1[[#This Row],[COTIZACIÓN 1 ]]/Tabla1[[#This Row],[PROMEDIO]]),"")</f>
        <v>1.2769353551476459E-2</v>
      </c>
      <c r="G31" s="8">
        <v>121200</v>
      </c>
      <c r="H31" s="9">
        <f>IF(Tabla1[[#This Row],[COTIZACIÓN 2]]&gt;0,ABS(1-Tabla1[[#This Row],[COTIZACIÓN 2]]/Tabla1[[#This Row],[PROMEDIO]]),"")</f>
        <v>3.2721468475658377E-2</v>
      </c>
      <c r="I31" s="10">
        <v>131000</v>
      </c>
      <c r="J31" s="9">
        <f>IF(Tabla1[[#This Row],[COTIZACIÓN 3]]&gt;0,ABS(1-Tabla1[[#This Row],[COTIZACIÓN 3]]/Tabla1[[#This Row],[PROMEDIO]]),"")</f>
        <v>4.5490822027134836E-2</v>
      </c>
      <c r="K31" s="11"/>
      <c r="L31" s="9" t="str">
        <f>IF(Tabla1[[#This Row],[COTIZACIÓN 4]]&gt;0,ABS(1-Tabla1[[#This Row],[COTIZACIÓN 4]]/Tabla1[[#This Row],[PROMEDIO]]),"")</f>
        <v/>
      </c>
      <c r="M31" s="11"/>
      <c r="N31" s="9" t="str">
        <f>IF(Tabla1[[#This Row],[COTIZACIÓN 5]]&gt;0,ABS(1-Tabla1[[#This Row],[COTIZACIÓN 5]]/Tabla1[[#This Row],[PROMEDIO]]),"")</f>
        <v/>
      </c>
      <c r="O31" s="11"/>
      <c r="P31" s="9" t="str">
        <f>IF(Tabla1[[#This Row],[COTIZACIÓN 6]]&gt;0,ABS(1-Tabla1[[#This Row],[COTIZACIÓN 6]]/Tabla1[[#This Row],[PROMEDIO]]),"")</f>
        <v/>
      </c>
      <c r="Q31" s="11"/>
      <c r="R31" s="9" t="str">
        <f>IF(Tabla1[[#This Row],[COTIZACIÓN 7]]&gt;0,ABS(1-Tabla1[[#This Row],[COTIZACIÓN 7]]/Tabla1[[#This Row],[PROMEDIO]]),"")</f>
        <v/>
      </c>
      <c r="S31" s="11"/>
      <c r="T31" s="9" t="str">
        <f>IF(Tabla1[[#This Row],[COTIZACIÓN 8]]&gt;0,ABS(1-Tabla1[[#This Row],[COTIZACIÓN 8]]/Tabla1[[#This Row],[PROMEDIO]]),"")</f>
        <v/>
      </c>
      <c r="U3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125300</v>
      </c>
      <c r="V31" s="23">
        <f>COUNT(Tabla1[[#This Row],[COTIZACIÓN 1 ]:[DESVIACIÓN COT.8]])/2</f>
        <v>3</v>
      </c>
      <c r="W31" s="33">
        <f t="shared" si="0"/>
        <v>112770</v>
      </c>
    </row>
    <row r="32" spans="1:23" x14ac:dyDescent="0.25">
      <c r="A32" s="2">
        <v>29</v>
      </c>
      <c r="B32" s="3" t="s">
        <v>51</v>
      </c>
      <c r="C32" s="3">
        <v>51101701</v>
      </c>
      <c r="D32" s="2" t="s">
        <v>21</v>
      </c>
      <c r="E32" s="8">
        <v>90900</v>
      </c>
      <c r="F32" s="9">
        <f>IF(Tabla1[[#This Row],[COTIZACIÓN 1 ]]&gt;0,ABS(1-Tabla1[[#This Row],[COTIZACIÓN 1 ]]/Tabla1[[#This Row],[PROMEDIO]]),"")</f>
        <v>1.3029315960912058E-2</v>
      </c>
      <c r="G32" s="8">
        <v>89100</v>
      </c>
      <c r="H32" s="9">
        <f>IF(Tabla1[[#This Row],[COTIZACIÓN 2]]&gt;0,ABS(1-Tabla1[[#This Row],[COTIZACIÓN 2]]/Tabla1[[#This Row],[PROMEDIO]]),"")</f>
        <v>3.2573289902280145E-2</v>
      </c>
      <c r="I32" s="10">
        <v>96300</v>
      </c>
      <c r="J32" s="9">
        <f>IF(Tabla1[[#This Row],[COTIZACIÓN 3]]&gt;0,ABS(1-Tabla1[[#This Row],[COTIZACIÓN 3]]/Tabla1[[#This Row],[PROMEDIO]]),"")</f>
        <v>4.5602605863192203E-2</v>
      </c>
      <c r="K32" s="11"/>
      <c r="L32" s="9" t="str">
        <f>IF(Tabla1[[#This Row],[COTIZACIÓN 4]]&gt;0,ABS(1-Tabla1[[#This Row],[COTIZACIÓN 4]]/Tabla1[[#This Row],[PROMEDIO]]),"")</f>
        <v/>
      </c>
      <c r="M32" s="11"/>
      <c r="N32" s="9" t="str">
        <f>IF(Tabla1[[#This Row],[COTIZACIÓN 5]]&gt;0,ABS(1-Tabla1[[#This Row],[COTIZACIÓN 5]]/Tabla1[[#This Row],[PROMEDIO]]),"")</f>
        <v/>
      </c>
      <c r="O32" s="11"/>
      <c r="P32" s="9" t="str">
        <f>IF(Tabla1[[#This Row],[COTIZACIÓN 6]]&gt;0,ABS(1-Tabla1[[#This Row],[COTIZACIÓN 6]]/Tabla1[[#This Row],[PROMEDIO]]),"")</f>
        <v/>
      </c>
      <c r="Q32" s="11"/>
      <c r="R32" s="9" t="str">
        <f>IF(Tabla1[[#This Row],[COTIZACIÓN 7]]&gt;0,ABS(1-Tabla1[[#This Row],[COTIZACIÓN 7]]/Tabla1[[#This Row],[PROMEDIO]]),"")</f>
        <v/>
      </c>
      <c r="S32" s="11"/>
      <c r="T32" s="9" t="str">
        <f>IF(Tabla1[[#This Row],[COTIZACIÓN 8]]&gt;0,ABS(1-Tabla1[[#This Row],[COTIZACIÓN 8]]/Tabla1[[#This Row],[PROMEDIO]]),"")</f>
        <v/>
      </c>
      <c r="U3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92100</v>
      </c>
      <c r="V32" s="23">
        <f>COUNT(Tabla1[[#This Row],[COTIZACIÓN 1 ]:[DESVIACIÓN COT.8]])/2</f>
        <v>3</v>
      </c>
      <c r="W32" s="33">
        <f t="shared" si="0"/>
        <v>82890</v>
      </c>
    </row>
    <row r="33" spans="1:23" x14ac:dyDescent="0.25">
      <c r="A33" s="2">
        <v>30</v>
      </c>
      <c r="B33" s="6" t="s">
        <v>52</v>
      </c>
      <c r="C33" s="3">
        <v>51181706</v>
      </c>
      <c r="D33" s="2" t="s">
        <v>21</v>
      </c>
      <c r="E33" s="8">
        <v>123100</v>
      </c>
      <c r="F33" s="9">
        <f>IF(Tabla1[[#This Row],[COTIZACIÓN 1 ]]&gt;0,ABS(1-Tabla1[[#This Row],[COTIZACIÓN 1 ]]/Tabla1[[#This Row],[PROMEDIO]]),"")</f>
        <v>1.2561564500344957E-2</v>
      </c>
      <c r="G33" s="8">
        <v>120600</v>
      </c>
      <c r="H33" s="9">
        <f>IF(Tabla1[[#This Row],[COTIZACIÓN 2]]&gt;0,ABS(1-Tabla1[[#This Row],[COTIZACIÓN 2]]/Tabla1[[#This Row],[PROMEDIO]]),"")</f>
        <v>3.2615147674586509E-2</v>
      </c>
      <c r="I33" s="10">
        <v>130300</v>
      </c>
      <c r="J33" s="9">
        <f>IF(Tabla1[[#This Row],[COTIZACIÓN 3]]&gt;0,ABS(1-Tabla1[[#This Row],[COTIZACIÓN 3]]/Tabla1[[#This Row],[PROMEDIO]]),"")</f>
        <v>4.51927550414708E-2</v>
      </c>
      <c r="K33" s="11"/>
      <c r="L33" s="9" t="str">
        <f>IF(Tabla1[[#This Row],[COTIZACIÓN 4]]&gt;0,ABS(1-Tabla1[[#This Row],[COTIZACIÓN 4]]/Tabla1[[#This Row],[PROMEDIO]]),"")</f>
        <v/>
      </c>
      <c r="M33" s="11"/>
      <c r="N33" s="9" t="str">
        <f>IF(Tabla1[[#This Row],[COTIZACIÓN 5]]&gt;0,ABS(1-Tabla1[[#This Row],[COTIZACIÓN 5]]/Tabla1[[#This Row],[PROMEDIO]]),"")</f>
        <v/>
      </c>
      <c r="O33" s="11"/>
      <c r="P33" s="9" t="str">
        <f>IF(Tabla1[[#This Row],[COTIZACIÓN 6]]&gt;0,ABS(1-Tabla1[[#This Row],[COTIZACIÓN 6]]/Tabla1[[#This Row],[PROMEDIO]]),"")</f>
        <v/>
      </c>
      <c r="Q33" s="11"/>
      <c r="R33" s="9" t="str">
        <f>IF(Tabla1[[#This Row],[COTIZACIÓN 7]]&gt;0,ABS(1-Tabla1[[#This Row],[COTIZACIÓN 7]]/Tabla1[[#This Row],[PROMEDIO]]),"")</f>
        <v/>
      </c>
      <c r="S33" s="11"/>
      <c r="T33" s="9" t="str">
        <f>IF(Tabla1[[#This Row],[COTIZACIÓN 8]]&gt;0,ABS(1-Tabla1[[#This Row],[COTIZACIÓN 8]]/Tabla1[[#This Row],[PROMEDIO]]),"")</f>
        <v/>
      </c>
      <c r="U3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124666</v>
      </c>
      <c r="V33" s="23">
        <f>COUNT(Tabla1[[#This Row],[COTIZACIÓN 1 ]:[DESVIACIÓN COT.8]])/2</f>
        <v>3</v>
      </c>
      <c r="W33" s="33">
        <f t="shared" si="0"/>
        <v>112199.40000000001</v>
      </c>
    </row>
    <row r="34" spans="1:23" x14ac:dyDescent="0.25">
      <c r="A34" s="2">
        <v>31</v>
      </c>
      <c r="B34" s="5" t="s">
        <v>53</v>
      </c>
      <c r="C34" s="3" t="s">
        <v>394</v>
      </c>
      <c r="D34" s="2" t="s">
        <v>21</v>
      </c>
      <c r="E34" s="8">
        <v>37000</v>
      </c>
      <c r="F34" s="9">
        <f>IF(Tabla1[[#This Row],[COTIZACIÓN 1 ]]&gt;0,ABS(1-Tabla1[[#This Row],[COTIZACIÓN 1 ]]/Tabla1[[#This Row],[PROMEDIO]]),"")</f>
        <v>1.3333333333333308E-2</v>
      </c>
      <c r="G34" s="8">
        <v>36300</v>
      </c>
      <c r="H34" s="9">
        <f>IF(Tabla1[[#This Row],[COTIZACIÓN 2]]&gt;0,ABS(1-Tabla1[[#This Row],[COTIZACIÓN 2]]/Tabla1[[#This Row],[PROMEDIO]]),"")</f>
        <v>3.2000000000000028E-2</v>
      </c>
      <c r="I34" s="10">
        <v>39200</v>
      </c>
      <c r="J34" s="9">
        <f>IF(Tabla1[[#This Row],[COTIZACIÓN 3]]&gt;0,ABS(1-Tabla1[[#This Row],[COTIZACIÓN 3]]/Tabla1[[#This Row],[PROMEDIO]]),"")</f>
        <v>4.5333333333333226E-2</v>
      </c>
      <c r="K34" s="11"/>
      <c r="L34" s="9" t="str">
        <f>IF(Tabla1[[#This Row],[COTIZACIÓN 4]]&gt;0,ABS(1-Tabla1[[#This Row],[COTIZACIÓN 4]]/Tabla1[[#This Row],[PROMEDIO]]),"")</f>
        <v/>
      </c>
      <c r="M34" s="11"/>
      <c r="N34" s="9" t="str">
        <f>IF(Tabla1[[#This Row],[COTIZACIÓN 5]]&gt;0,ABS(1-Tabla1[[#This Row],[COTIZACIÓN 5]]/Tabla1[[#This Row],[PROMEDIO]]),"")</f>
        <v/>
      </c>
      <c r="O34" s="11"/>
      <c r="P34" s="9" t="str">
        <f>IF(Tabla1[[#This Row],[COTIZACIÓN 6]]&gt;0,ABS(1-Tabla1[[#This Row],[COTIZACIÓN 6]]/Tabla1[[#This Row],[PROMEDIO]]),"")</f>
        <v/>
      </c>
      <c r="Q34" s="11"/>
      <c r="R34" s="9" t="str">
        <f>IF(Tabla1[[#This Row],[COTIZACIÓN 7]]&gt;0,ABS(1-Tabla1[[#This Row],[COTIZACIÓN 7]]/Tabla1[[#This Row],[PROMEDIO]]),"")</f>
        <v/>
      </c>
      <c r="S34" s="11"/>
      <c r="T34" s="9" t="str">
        <f>IF(Tabla1[[#This Row],[COTIZACIÓN 8]]&gt;0,ABS(1-Tabla1[[#This Row],[COTIZACIÓN 8]]/Tabla1[[#This Row],[PROMEDIO]]),"")</f>
        <v/>
      </c>
      <c r="U3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37500</v>
      </c>
      <c r="V34" s="23">
        <f>COUNT(Tabla1[[#This Row],[COTIZACIÓN 1 ]:[DESVIACIÓN COT.8]])/2</f>
        <v>3</v>
      </c>
      <c r="W34" s="33">
        <f t="shared" si="0"/>
        <v>33750</v>
      </c>
    </row>
    <row r="35" spans="1:23" x14ac:dyDescent="0.25">
      <c r="A35" s="2">
        <v>32</v>
      </c>
      <c r="B35" s="4" t="s">
        <v>54</v>
      </c>
      <c r="C35" s="3" t="s">
        <v>394</v>
      </c>
      <c r="D35" s="2" t="s">
        <v>21</v>
      </c>
      <c r="E35" s="8">
        <v>102800</v>
      </c>
      <c r="F35" s="9">
        <f>IF(Tabla1[[#This Row],[COTIZACIÓN 1 ]]&gt;0,ABS(1-Tabla1[[#This Row],[COTIZACIÓN 1 ]]/Tabla1[[#This Row],[PROMEDIO]]),"")</f>
        <v>1.2800937262923417E-2</v>
      </c>
      <c r="G35" s="8">
        <v>100700</v>
      </c>
      <c r="H35" s="9">
        <f>IF(Tabla1[[#This Row],[COTIZACIÓN 2]]&gt;0,ABS(1-Tabla1[[#This Row],[COTIZACIÓN 2]]/Tabla1[[#This Row],[PROMEDIO]]),"")</f>
        <v>3.2967455081482355E-2</v>
      </c>
      <c r="I35" s="10">
        <v>108900</v>
      </c>
      <c r="J35" s="9">
        <f>IF(Tabla1[[#This Row],[COTIZACIÓN 3]]&gt;0,ABS(1-Tabla1[[#This Row],[COTIZACIÓN 3]]/Tabla1[[#This Row],[PROMEDIO]]),"")</f>
        <v>4.5777995448128772E-2</v>
      </c>
      <c r="K35" s="11"/>
      <c r="L35" s="9" t="str">
        <f>IF(Tabla1[[#This Row],[COTIZACIÓN 4]]&gt;0,ABS(1-Tabla1[[#This Row],[COTIZACIÓN 4]]/Tabla1[[#This Row],[PROMEDIO]]),"")</f>
        <v/>
      </c>
      <c r="M35" s="11"/>
      <c r="N35" s="9" t="str">
        <f>IF(Tabla1[[#This Row],[COTIZACIÓN 5]]&gt;0,ABS(1-Tabla1[[#This Row],[COTIZACIÓN 5]]/Tabla1[[#This Row],[PROMEDIO]]),"")</f>
        <v/>
      </c>
      <c r="O35" s="11"/>
      <c r="P35" s="9" t="str">
        <f>IF(Tabla1[[#This Row],[COTIZACIÓN 6]]&gt;0,ABS(1-Tabla1[[#This Row],[COTIZACIÓN 6]]/Tabla1[[#This Row],[PROMEDIO]]),"")</f>
        <v/>
      </c>
      <c r="Q35" s="11"/>
      <c r="R35" s="9" t="str">
        <f>IF(Tabla1[[#This Row],[COTIZACIÓN 7]]&gt;0,ABS(1-Tabla1[[#This Row],[COTIZACIÓN 7]]/Tabla1[[#This Row],[PROMEDIO]]),"")</f>
        <v/>
      </c>
      <c r="S35" s="11"/>
      <c r="T35" s="9" t="str">
        <f>IF(Tabla1[[#This Row],[COTIZACIÓN 8]]&gt;0,ABS(1-Tabla1[[#This Row],[COTIZACIÓN 8]]/Tabla1[[#This Row],[PROMEDIO]]),"")</f>
        <v/>
      </c>
      <c r="U3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104133</v>
      </c>
      <c r="V35" s="23">
        <f>COUNT(Tabla1[[#This Row],[COTIZACIÓN 1 ]:[DESVIACIÓN COT.8]])/2</f>
        <v>3</v>
      </c>
      <c r="W35" s="33">
        <f t="shared" si="0"/>
        <v>93719.7</v>
      </c>
    </row>
    <row r="36" spans="1:23" x14ac:dyDescent="0.25">
      <c r="A36" s="2">
        <v>33</v>
      </c>
      <c r="B36" s="4" t="s">
        <v>55</v>
      </c>
      <c r="C36" s="3" t="s">
        <v>394</v>
      </c>
      <c r="D36" s="2" t="s">
        <v>21</v>
      </c>
      <c r="E36" s="8">
        <v>132500</v>
      </c>
      <c r="F36" s="9">
        <f>IF(Tabla1[[#This Row],[COTIZACIÓN 1 ]]&gt;0,ABS(1-Tabla1[[#This Row],[COTIZACIÓN 1 ]]/Tabla1[[#This Row],[PROMEDIO]]),"")</f>
        <v>1.2910387162620274E-2</v>
      </c>
      <c r="G36" s="8">
        <v>129900</v>
      </c>
      <c r="H36" s="9">
        <f>IF(Tabla1[[#This Row],[COTIZACIÓN 2]]&gt;0,ABS(1-Tabla1[[#This Row],[COTIZACIÓN 2]]/Tabla1[[#This Row],[PROMEDIO]]),"")</f>
        <v>3.2279692773014124E-2</v>
      </c>
      <c r="I36" s="10">
        <v>140300</v>
      </c>
      <c r="J36" s="9">
        <f>IF(Tabla1[[#This Row],[COTIZACIÓN 3]]&gt;0,ABS(1-Tabla1[[#This Row],[COTIZACIÓN 3]]/Tabla1[[#This Row],[PROMEDIO]]),"")</f>
        <v>4.5197529668561387E-2</v>
      </c>
      <c r="K36" s="11"/>
      <c r="L36" s="9" t="str">
        <f>IF(Tabla1[[#This Row],[COTIZACIÓN 4]]&gt;0,ABS(1-Tabla1[[#This Row],[COTIZACIÓN 4]]/Tabla1[[#This Row],[PROMEDIO]]),"")</f>
        <v/>
      </c>
      <c r="M36" s="11"/>
      <c r="N36" s="9" t="str">
        <f>IF(Tabla1[[#This Row],[COTIZACIÓN 5]]&gt;0,ABS(1-Tabla1[[#This Row],[COTIZACIÓN 5]]/Tabla1[[#This Row],[PROMEDIO]]),"")</f>
        <v/>
      </c>
      <c r="O36" s="11"/>
      <c r="P36" s="9" t="str">
        <f>IF(Tabla1[[#This Row],[COTIZACIÓN 6]]&gt;0,ABS(1-Tabla1[[#This Row],[COTIZACIÓN 6]]/Tabla1[[#This Row],[PROMEDIO]]),"")</f>
        <v/>
      </c>
      <c r="Q36" s="11"/>
      <c r="R36" s="9" t="str">
        <f>IF(Tabla1[[#This Row],[COTIZACIÓN 7]]&gt;0,ABS(1-Tabla1[[#This Row],[COTIZACIÓN 7]]/Tabla1[[#This Row],[PROMEDIO]]),"")</f>
        <v/>
      </c>
      <c r="S36" s="11"/>
      <c r="T36" s="9" t="str">
        <f>IF(Tabla1[[#This Row],[COTIZACIÓN 8]]&gt;0,ABS(1-Tabla1[[#This Row],[COTIZACIÓN 8]]/Tabla1[[#This Row],[PROMEDIO]]),"")</f>
        <v/>
      </c>
      <c r="U3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134233</v>
      </c>
      <c r="V36" s="23">
        <f>COUNT(Tabla1[[#This Row],[COTIZACIÓN 1 ]:[DESVIACIÓN COT.8]])/2</f>
        <v>3</v>
      </c>
      <c r="W36" s="33">
        <f t="shared" si="0"/>
        <v>120809.7</v>
      </c>
    </row>
    <row r="37" spans="1:23" x14ac:dyDescent="0.25">
      <c r="A37" s="2">
        <v>34</v>
      </c>
      <c r="B37" s="3" t="s">
        <v>56</v>
      </c>
      <c r="C37" s="3">
        <v>51101511</v>
      </c>
      <c r="D37" s="2" t="s">
        <v>21</v>
      </c>
      <c r="E37" s="8">
        <v>19900</v>
      </c>
      <c r="F37" s="9">
        <f>IF(Tabla1[[#This Row],[COTIZACIÓN 1 ]]&gt;0,ABS(1-Tabla1[[#This Row],[COTIZACIÓN 1 ]]/Tabla1[[#This Row],[PROMEDIO]]),"")</f>
        <v>1.3190518694832898E-2</v>
      </c>
      <c r="G37" s="8">
        <v>19500</v>
      </c>
      <c r="H37" s="9">
        <f>IF(Tabla1[[#This Row],[COTIZACIÓN 2]]&gt;0,ABS(1-Tabla1[[#This Row],[COTIZACIÓN 2]]/Tabla1[[#This Row],[PROMEDIO]]),"")</f>
        <v>3.302588515322824E-2</v>
      </c>
      <c r="I37" s="10">
        <v>21100</v>
      </c>
      <c r="J37" s="9">
        <f>IF(Tabla1[[#This Row],[COTIZACIÓN 3]]&gt;0,ABS(1-Tabla1[[#This Row],[COTIZACIÓN 3]]/Tabla1[[#This Row],[PROMEDIO]]),"")</f>
        <v>4.6315580680353019E-2</v>
      </c>
      <c r="K37" s="11"/>
      <c r="L37" s="9" t="str">
        <f>IF(Tabla1[[#This Row],[COTIZACIÓN 4]]&gt;0,ABS(1-Tabla1[[#This Row],[COTIZACIÓN 4]]/Tabla1[[#This Row],[PROMEDIO]]),"")</f>
        <v/>
      </c>
      <c r="M37" s="11"/>
      <c r="N37" s="9" t="str">
        <f>IF(Tabla1[[#This Row],[COTIZACIÓN 5]]&gt;0,ABS(1-Tabla1[[#This Row],[COTIZACIÓN 5]]/Tabla1[[#This Row],[PROMEDIO]]),"")</f>
        <v/>
      </c>
      <c r="O37" s="11"/>
      <c r="P37" s="9" t="str">
        <f>IF(Tabla1[[#This Row],[COTIZACIÓN 6]]&gt;0,ABS(1-Tabla1[[#This Row],[COTIZACIÓN 6]]/Tabla1[[#This Row],[PROMEDIO]]),"")</f>
        <v/>
      </c>
      <c r="Q37" s="11"/>
      <c r="R37" s="9" t="str">
        <f>IF(Tabla1[[#This Row],[COTIZACIÓN 7]]&gt;0,ABS(1-Tabla1[[#This Row],[COTIZACIÓN 7]]/Tabla1[[#This Row],[PROMEDIO]]),"")</f>
        <v/>
      </c>
      <c r="S37" s="11"/>
      <c r="T37" s="9" t="str">
        <f>IF(Tabla1[[#This Row],[COTIZACIÓN 8]]&gt;0,ABS(1-Tabla1[[#This Row],[COTIZACIÓN 8]]/Tabla1[[#This Row],[PROMEDIO]]),"")</f>
        <v/>
      </c>
      <c r="U3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20166</v>
      </c>
      <c r="V37" s="23">
        <f>COUNT(Tabla1[[#This Row],[COTIZACIÓN 1 ]:[DESVIACIÓN COT.8]])/2</f>
        <v>3</v>
      </c>
      <c r="W37" s="33">
        <f t="shared" si="0"/>
        <v>18149.400000000001</v>
      </c>
    </row>
    <row r="38" spans="1:23" x14ac:dyDescent="0.25">
      <c r="A38" s="2">
        <v>35</v>
      </c>
      <c r="B38" s="4" t="s">
        <v>57</v>
      </c>
      <c r="C38" s="3">
        <v>51101572</v>
      </c>
      <c r="D38" s="2" t="s">
        <v>21</v>
      </c>
      <c r="E38" s="8">
        <v>16000</v>
      </c>
      <c r="F38" s="9">
        <f>IF(Tabla1[[#This Row],[COTIZACIÓN 1 ]]&gt;0,ABS(1-Tabla1[[#This Row],[COTIZACIÓN 1 ]]/Tabla1[[#This Row],[PROMEDIO]]),"")</f>
        <v>1.4353477484137289E-2</v>
      </c>
      <c r="G38" s="8">
        <v>15700</v>
      </c>
      <c r="H38" s="9">
        <f>IF(Tabla1[[#This Row],[COTIZACIÓN 2]]&gt;0,ABS(1-Tabla1[[#This Row],[COTIZACIÓN 2]]/Tabla1[[#This Row],[PROMEDIO]]),"")</f>
        <v>3.2834349781309724E-2</v>
      </c>
      <c r="I38" s="10">
        <v>17000</v>
      </c>
      <c r="J38" s="9">
        <f>IF(Tabla1[[#This Row],[COTIZACIÓN 3]]&gt;0,ABS(1-Tabla1[[#This Row],[COTIZACIÓN 3]]/Tabla1[[#This Row],[PROMEDIO]]),"")</f>
        <v>4.7249430173104123E-2</v>
      </c>
      <c r="K38" s="11"/>
      <c r="L38" s="9" t="str">
        <f>IF(Tabla1[[#This Row],[COTIZACIÓN 4]]&gt;0,ABS(1-Tabla1[[#This Row],[COTIZACIÓN 4]]/Tabla1[[#This Row],[PROMEDIO]]),"")</f>
        <v/>
      </c>
      <c r="M38" s="11"/>
      <c r="N38" s="9" t="str">
        <f>IF(Tabla1[[#This Row],[COTIZACIÓN 5]]&gt;0,ABS(1-Tabla1[[#This Row],[COTIZACIÓN 5]]/Tabla1[[#This Row],[PROMEDIO]]),"")</f>
        <v/>
      </c>
      <c r="O38" s="11"/>
      <c r="P38" s="9" t="str">
        <f>IF(Tabla1[[#This Row],[COTIZACIÓN 6]]&gt;0,ABS(1-Tabla1[[#This Row],[COTIZACIÓN 6]]/Tabla1[[#This Row],[PROMEDIO]]),"")</f>
        <v/>
      </c>
      <c r="Q38" s="11"/>
      <c r="R38" s="9" t="str">
        <f>IF(Tabla1[[#This Row],[COTIZACIÓN 7]]&gt;0,ABS(1-Tabla1[[#This Row],[COTIZACIÓN 7]]/Tabla1[[#This Row],[PROMEDIO]]),"")</f>
        <v/>
      </c>
      <c r="S38" s="11"/>
      <c r="T38" s="9" t="str">
        <f>IF(Tabla1[[#This Row],[COTIZACIÓN 8]]&gt;0,ABS(1-Tabla1[[#This Row],[COTIZACIÓN 8]]/Tabla1[[#This Row],[PROMEDIO]]),"")</f>
        <v/>
      </c>
      <c r="U3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16233</v>
      </c>
      <c r="V38" s="23">
        <f>COUNT(Tabla1[[#This Row],[COTIZACIÓN 1 ]:[DESVIACIÓN COT.8]])/2</f>
        <v>3</v>
      </c>
      <c r="W38" s="33">
        <f t="shared" si="0"/>
        <v>14609.7</v>
      </c>
    </row>
    <row r="39" spans="1:23" x14ac:dyDescent="0.25">
      <c r="A39" s="2">
        <v>36</v>
      </c>
      <c r="B39" s="5" t="s">
        <v>58</v>
      </c>
      <c r="C39" s="3">
        <v>51000000</v>
      </c>
      <c r="D39" s="2" t="s">
        <v>21</v>
      </c>
      <c r="E39" s="8">
        <v>210100</v>
      </c>
      <c r="F39" s="9">
        <f>IF(Tabla1[[#This Row],[COTIZACIÓN 1 ]]&gt;0,ABS(1-Tabla1[[#This Row],[COTIZACIÓN 1 ]]/Tabla1[[#This Row],[PROMEDIO]]),"")</f>
        <v>1.2687969924812026E-2</v>
      </c>
      <c r="G39" s="8">
        <v>205900</v>
      </c>
      <c r="H39" s="9">
        <f>IF(Tabla1[[#This Row],[COTIZACIÓN 2]]&gt;0,ABS(1-Tabla1[[#This Row],[COTIZACIÓN 2]]/Tabla1[[#This Row],[PROMEDIO]]),"")</f>
        <v>3.242481203007519E-2</v>
      </c>
      <c r="I39" s="10">
        <v>222400</v>
      </c>
      <c r="J39" s="9">
        <f>IF(Tabla1[[#This Row],[COTIZACIÓN 3]]&gt;0,ABS(1-Tabla1[[#This Row],[COTIZACIÓN 3]]/Tabla1[[#This Row],[PROMEDIO]]),"")</f>
        <v>4.5112781954887327E-2</v>
      </c>
      <c r="K39" s="11"/>
      <c r="L39" s="9" t="str">
        <f>IF(Tabla1[[#This Row],[COTIZACIÓN 4]]&gt;0,ABS(1-Tabla1[[#This Row],[COTIZACIÓN 4]]/Tabla1[[#This Row],[PROMEDIO]]),"")</f>
        <v/>
      </c>
      <c r="M39" s="11"/>
      <c r="N39" s="9" t="str">
        <f>IF(Tabla1[[#This Row],[COTIZACIÓN 5]]&gt;0,ABS(1-Tabla1[[#This Row],[COTIZACIÓN 5]]/Tabla1[[#This Row],[PROMEDIO]]),"")</f>
        <v/>
      </c>
      <c r="O39" s="11"/>
      <c r="P39" s="9" t="str">
        <f>IF(Tabla1[[#This Row],[COTIZACIÓN 6]]&gt;0,ABS(1-Tabla1[[#This Row],[COTIZACIÓN 6]]/Tabla1[[#This Row],[PROMEDIO]]),"")</f>
        <v/>
      </c>
      <c r="Q39" s="11"/>
      <c r="R39" s="9" t="str">
        <f>IF(Tabla1[[#This Row],[COTIZACIÓN 7]]&gt;0,ABS(1-Tabla1[[#This Row],[COTIZACIÓN 7]]/Tabla1[[#This Row],[PROMEDIO]]),"")</f>
        <v/>
      </c>
      <c r="S39" s="11"/>
      <c r="T39" s="9" t="str">
        <f>IF(Tabla1[[#This Row],[COTIZACIÓN 8]]&gt;0,ABS(1-Tabla1[[#This Row],[COTIZACIÓN 8]]/Tabla1[[#This Row],[PROMEDIO]]),"")</f>
        <v/>
      </c>
      <c r="U3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212800</v>
      </c>
      <c r="V39" s="23">
        <f>COUNT(Tabla1[[#This Row],[COTIZACIÓN 1 ]:[DESVIACIÓN COT.8]])/2</f>
        <v>3</v>
      </c>
      <c r="W39" s="33">
        <f t="shared" si="0"/>
        <v>191520</v>
      </c>
    </row>
    <row r="40" spans="1:23" x14ac:dyDescent="0.25">
      <c r="A40" s="2">
        <v>37</v>
      </c>
      <c r="B40" s="4" t="s">
        <v>59</v>
      </c>
      <c r="C40" s="3">
        <v>51101530</v>
      </c>
      <c r="D40" s="2" t="s">
        <v>21</v>
      </c>
      <c r="E40" s="8">
        <v>101500</v>
      </c>
      <c r="F40" s="9">
        <f>IF(Tabla1[[#This Row],[COTIZACIÓN 1 ]]&gt;0,ABS(1-Tabla1[[#This Row],[COTIZACIÓN 1 ]]/Tabla1[[#This Row],[PROMEDIO]]),"")</f>
        <v>1.2962764871198962E-2</v>
      </c>
      <c r="G40" s="8">
        <v>99500</v>
      </c>
      <c r="H40" s="9">
        <f>IF(Tabla1[[#This Row],[COTIZACIÓN 2]]&gt;0,ABS(1-Tabla1[[#This Row],[COTIZACIÓN 2]]/Tabla1[[#This Row],[PROMEDIO]]),"")</f>
        <v>3.2411774430387119E-2</v>
      </c>
      <c r="I40" s="10">
        <v>107500</v>
      </c>
      <c r="J40" s="9">
        <f>IF(Tabla1[[#This Row],[COTIZACIÓN 3]]&gt;0,ABS(1-Tabla1[[#This Row],[COTIZACIÓN 3]]/Tabla1[[#This Row],[PROMEDIO]]),"")</f>
        <v>4.5384263806365732E-2</v>
      </c>
      <c r="K40" s="11"/>
      <c r="L40" s="9" t="str">
        <f>IF(Tabla1[[#This Row],[COTIZACIÓN 4]]&gt;0,ABS(1-Tabla1[[#This Row],[COTIZACIÓN 4]]/Tabla1[[#This Row],[PROMEDIO]]),"")</f>
        <v/>
      </c>
      <c r="M40" s="11"/>
      <c r="N40" s="9" t="str">
        <f>IF(Tabla1[[#This Row],[COTIZACIÓN 5]]&gt;0,ABS(1-Tabla1[[#This Row],[COTIZACIÓN 5]]/Tabla1[[#This Row],[PROMEDIO]]),"")</f>
        <v/>
      </c>
      <c r="O40" s="11"/>
      <c r="P40" s="9" t="str">
        <f>IF(Tabla1[[#This Row],[COTIZACIÓN 6]]&gt;0,ABS(1-Tabla1[[#This Row],[COTIZACIÓN 6]]/Tabla1[[#This Row],[PROMEDIO]]),"")</f>
        <v/>
      </c>
      <c r="Q40" s="11"/>
      <c r="R40" s="9" t="str">
        <f>IF(Tabla1[[#This Row],[COTIZACIÓN 7]]&gt;0,ABS(1-Tabla1[[#This Row],[COTIZACIÓN 7]]/Tabla1[[#This Row],[PROMEDIO]]),"")</f>
        <v/>
      </c>
      <c r="S40" s="11"/>
      <c r="T40" s="9" t="str">
        <f>IF(Tabla1[[#This Row],[COTIZACIÓN 8]]&gt;0,ABS(1-Tabla1[[#This Row],[COTIZACIÓN 8]]/Tabla1[[#This Row],[PROMEDIO]]),"")</f>
        <v/>
      </c>
      <c r="U4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102833</v>
      </c>
      <c r="V40" s="23">
        <f>COUNT(Tabla1[[#This Row],[COTIZACIÓN 1 ]:[DESVIACIÓN COT.8]])/2</f>
        <v>3</v>
      </c>
      <c r="W40" s="33">
        <f t="shared" si="0"/>
        <v>92549.7</v>
      </c>
    </row>
    <row r="41" spans="1:23" x14ac:dyDescent="0.25">
      <c r="A41" s="2">
        <v>38</v>
      </c>
      <c r="B41" s="4" t="s">
        <v>60</v>
      </c>
      <c r="C41" s="3">
        <v>51101530</v>
      </c>
      <c r="D41" s="2" t="s">
        <v>21</v>
      </c>
      <c r="E41" s="8">
        <v>138400</v>
      </c>
      <c r="F41" s="9">
        <f>IF(Tabla1[[#This Row],[COTIZACIÓN 1 ]]&gt;0,ABS(1-Tabla1[[#This Row],[COTIZACIÓN 1 ]]/Tabla1[[#This Row],[PROMEDIO]]),"")</f>
        <v>1.2838801711840264E-2</v>
      </c>
      <c r="G41" s="8">
        <v>135600</v>
      </c>
      <c r="H41" s="9">
        <f>IF(Tabla1[[#This Row],[COTIZACIÓN 2]]&gt;0,ABS(1-Tabla1[[#This Row],[COTIZACIÓN 2]]/Tabla1[[#This Row],[PROMEDIO]]),"")</f>
        <v>3.2810271041369465E-2</v>
      </c>
      <c r="I41" s="10">
        <v>146600</v>
      </c>
      <c r="J41" s="9">
        <f>IF(Tabla1[[#This Row],[COTIZACIÓN 3]]&gt;0,ABS(1-Tabla1[[#This Row],[COTIZACIÓN 3]]/Tabla1[[#This Row],[PROMEDIO]]),"")</f>
        <v>4.564907275320973E-2</v>
      </c>
      <c r="K41" s="11"/>
      <c r="L41" s="9" t="str">
        <f>IF(Tabla1[[#This Row],[COTIZACIÓN 4]]&gt;0,ABS(1-Tabla1[[#This Row],[COTIZACIÓN 4]]/Tabla1[[#This Row],[PROMEDIO]]),"")</f>
        <v/>
      </c>
      <c r="M41" s="11"/>
      <c r="N41" s="9" t="str">
        <f>IF(Tabla1[[#This Row],[COTIZACIÓN 5]]&gt;0,ABS(1-Tabla1[[#This Row],[COTIZACIÓN 5]]/Tabla1[[#This Row],[PROMEDIO]]),"")</f>
        <v/>
      </c>
      <c r="O41" s="11"/>
      <c r="P41" s="9" t="str">
        <f>IF(Tabla1[[#This Row],[COTIZACIÓN 6]]&gt;0,ABS(1-Tabla1[[#This Row],[COTIZACIÓN 6]]/Tabla1[[#This Row],[PROMEDIO]]),"")</f>
        <v/>
      </c>
      <c r="Q41" s="11"/>
      <c r="R41" s="9" t="str">
        <f>IF(Tabla1[[#This Row],[COTIZACIÓN 7]]&gt;0,ABS(1-Tabla1[[#This Row],[COTIZACIÓN 7]]/Tabla1[[#This Row],[PROMEDIO]]),"")</f>
        <v/>
      </c>
      <c r="S41" s="11"/>
      <c r="T41" s="9" t="str">
        <f>IF(Tabla1[[#This Row],[COTIZACIÓN 8]]&gt;0,ABS(1-Tabla1[[#This Row],[COTIZACIÓN 8]]/Tabla1[[#This Row],[PROMEDIO]]),"")</f>
        <v/>
      </c>
      <c r="U4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140200</v>
      </c>
      <c r="V41" s="23">
        <f>COUNT(Tabla1[[#This Row],[COTIZACIÓN 1 ]:[DESVIACIÓN COT.8]])/2</f>
        <v>3</v>
      </c>
      <c r="W41" s="33">
        <f t="shared" si="0"/>
        <v>126180</v>
      </c>
    </row>
    <row r="42" spans="1:23" x14ac:dyDescent="0.25">
      <c r="A42" s="2">
        <v>39</v>
      </c>
      <c r="B42" s="4" t="s">
        <v>61</v>
      </c>
      <c r="C42" s="3">
        <v>51101530</v>
      </c>
      <c r="D42" s="2" t="s">
        <v>21</v>
      </c>
      <c r="E42" s="8">
        <v>121400</v>
      </c>
      <c r="F42" s="9">
        <f>IF(Tabla1[[#This Row],[COTIZACIÓN 1 ]]&gt;0,ABS(1-Tabla1[[#This Row],[COTIZACIÓN 1 ]]/Tabla1[[#This Row],[PROMEDIO]]),"")</f>
        <v>1.3008130081300862E-2</v>
      </c>
      <c r="G42" s="8">
        <v>119000</v>
      </c>
      <c r="H42" s="9">
        <f>IF(Tabla1[[#This Row],[COTIZACIÓN 2]]&gt;0,ABS(1-Tabla1[[#This Row],[COTIZACIÓN 2]]/Tabla1[[#This Row],[PROMEDIO]]),"")</f>
        <v>3.2520325203251987E-2</v>
      </c>
      <c r="I42" s="10">
        <v>128600</v>
      </c>
      <c r="J42" s="9">
        <f>IF(Tabla1[[#This Row],[COTIZACIÓN 3]]&gt;0,ABS(1-Tabla1[[#This Row],[COTIZACIÓN 3]]/Tabla1[[#This Row],[PROMEDIO]]),"")</f>
        <v>4.5528455284552738E-2</v>
      </c>
      <c r="K42" s="11"/>
      <c r="L42" s="9" t="str">
        <f>IF(Tabla1[[#This Row],[COTIZACIÓN 4]]&gt;0,ABS(1-Tabla1[[#This Row],[COTIZACIÓN 4]]/Tabla1[[#This Row],[PROMEDIO]]),"")</f>
        <v/>
      </c>
      <c r="M42" s="11"/>
      <c r="N42" s="9" t="str">
        <f>IF(Tabla1[[#This Row],[COTIZACIÓN 5]]&gt;0,ABS(1-Tabla1[[#This Row],[COTIZACIÓN 5]]/Tabla1[[#This Row],[PROMEDIO]]),"")</f>
        <v/>
      </c>
      <c r="O42" s="11"/>
      <c r="P42" s="9" t="str">
        <f>IF(Tabla1[[#This Row],[COTIZACIÓN 6]]&gt;0,ABS(1-Tabla1[[#This Row],[COTIZACIÓN 6]]/Tabla1[[#This Row],[PROMEDIO]]),"")</f>
        <v/>
      </c>
      <c r="Q42" s="11"/>
      <c r="R42" s="9" t="str">
        <f>IF(Tabla1[[#This Row],[COTIZACIÓN 7]]&gt;0,ABS(1-Tabla1[[#This Row],[COTIZACIÓN 7]]/Tabla1[[#This Row],[PROMEDIO]]),"")</f>
        <v/>
      </c>
      <c r="S42" s="11"/>
      <c r="T42" s="9" t="str">
        <f>IF(Tabla1[[#This Row],[COTIZACIÓN 8]]&gt;0,ABS(1-Tabla1[[#This Row],[COTIZACIÓN 8]]/Tabla1[[#This Row],[PROMEDIO]]),"")</f>
        <v/>
      </c>
      <c r="U4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123000</v>
      </c>
      <c r="V42" s="23">
        <f>COUNT(Tabla1[[#This Row],[COTIZACIÓN 1 ]:[DESVIACIÓN COT.8]])/2</f>
        <v>3</v>
      </c>
      <c r="W42" s="33">
        <f t="shared" si="0"/>
        <v>110700</v>
      </c>
    </row>
    <row r="43" spans="1:23" x14ac:dyDescent="0.25">
      <c r="A43" s="2">
        <v>40</v>
      </c>
      <c r="B43" s="4" t="s">
        <v>62</v>
      </c>
      <c r="C43" s="3">
        <v>51101530</v>
      </c>
      <c r="D43" s="2" t="s">
        <v>21</v>
      </c>
      <c r="E43" s="8">
        <v>126300</v>
      </c>
      <c r="F43" s="9">
        <f>IF(Tabla1[[#This Row],[COTIZACIÓN 1 ]]&gt;0,ABS(1-Tabla1[[#This Row],[COTIZACIÓN 1 ]]/Tabla1[[#This Row],[PROMEDIO]]),"")</f>
        <v>1.2764493914783515E-2</v>
      </c>
      <c r="G43" s="8">
        <v>123800</v>
      </c>
      <c r="H43" s="9">
        <f>IF(Tabla1[[#This Row],[COTIZACIÓN 2]]&gt;0,ABS(1-Tabla1[[#This Row],[COTIZACIÓN 2]]/Tabla1[[#This Row],[PROMEDIO]]),"")</f>
        <v>3.2305972657562965E-2</v>
      </c>
      <c r="I43" s="10">
        <v>133700</v>
      </c>
      <c r="J43" s="9">
        <f>IF(Tabla1[[#This Row],[COTIZACIÓN 3]]&gt;0,ABS(1-Tabla1[[#This Row],[COTIZACIÓN 3]]/Tabla1[[#This Row],[PROMEDIO]]),"")</f>
        <v>4.5078283163843658E-2</v>
      </c>
      <c r="K43" s="11"/>
      <c r="L43" s="9" t="str">
        <f>IF(Tabla1[[#This Row],[COTIZACIÓN 4]]&gt;0,ABS(1-Tabla1[[#This Row],[COTIZACIÓN 4]]/Tabla1[[#This Row],[PROMEDIO]]),"")</f>
        <v/>
      </c>
      <c r="M43" s="11"/>
      <c r="N43" s="9" t="str">
        <f>IF(Tabla1[[#This Row],[COTIZACIÓN 5]]&gt;0,ABS(1-Tabla1[[#This Row],[COTIZACIÓN 5]]/Tabla1[[#This Row],[PROMEDIO]]),"")</f>
        <v/>
      </c>
      <c r="O43" s="11"/>
      <c r="P43" s="9" t="str">
        <f>IF(Tabla1[[#This Row],[COTIZACIÓN 6]]&gt;0,ABS(1-Tabla1[[#This Row],[COTIZACIÓN 6]]/Tabla1[[#This Row],[PROMEDIO]]),"")</f>
        <v/>
      </c>
      <c r="Q43" s="11"/>
      <c r="R43" s="9" t="str">
        <f>IF(Tabla1[[#This Row],[COTIZACIÓN 7]]&gt;0,ABS(1-Tabla1[[#This Row],[COTIZACIÓN 7]]/Tabla1[[#This Row],[PROMEDIO]]),"")</f>
        <v/>
      </c>
      <c r="S43" s="11"/>
      <c r="T43" s="9" t="str">
        <f>IF(Tabla1[[#This Row],[COTIZACIÓN 8]]&gt;0,ABS(1-Tabla1[[#This Row],[COTIZACIÓN 8]]/Tabla1[[#This Row],[PROMEDIO]]),"")</f>
        <v/>
      </c>
      <c r="U4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127933</v>
      </c>
      <c r="V43" s="23">
        <f>COUNT(Tabla1[[#This Row],[COTIZACIÓN 1 ]:[DESVIACIÓN COT.8]])/2</f>
        <v>3</v>
      </c>
      <c r="W43" s="33">
        <v>95000</v>
      </c>
    </row>
    <row r="44" spans="1:23" x14ac:dyDescent="0.25">
      <c r="A44" s="2">
        <v>41</v>
      </c>
      <c r="B44" s="4" t="s">
        <v>63</v>
      </c>
      <c r="C44" s="3">
        <v>51101530</v>
      </c>
      <c r="D44" s="2" t="s">
        <v>21</v>
      </c>
      <c r="E44" s="8">
        <v>48400</v>
      </c>
      <c r="F44" s="9">
        <f>IF(Tabla1[[#This Row],[COTIZACIÓN 1 ]]&gt;0,ABS(1-Tabla1[[#This Row],[COTIZACIÓN 1 ]]/Tabla1[[#This Row],[PROMEDIO]]),"")</f>
        <v>1.2909673077315276E-2</v>
      </c>
      <c r="G44" s="8">
        <v>47400</v>
      </c>
      <c r="H44" s="9">
        <f>IF(Tabla1[[#This Row],[COTIZACIÓN 2]]&gt;0,ABS(1-Tabla1[[#This Row],[COTIZACIÓN 2]]/Tabla1[[#This Row],[PROMEDIO]]),"")</f>
        <v>3.3304101319519552E-2</v>
      </c>
      <c r="I44" s="10">
        <v>51300</v>
      </c>
      <c r="J44" s="9">
        <f>IF(Tabla1[[#This Row],[COTIZACIÓN 3]]&gt;0,ABS(1-Tabla1[[#This Row],[COTIZACIÓN 3]]/Tabla1[[#This Row],[PROMEDIO]]),"")</f>
        <v>4.6234168825076916E-2</v>
      </c>
      <c r="K44" s="11"/>
      <c r="L44" s="9" t="str">
        <f>IF(Tabla1[[#This Row],[COTIZACIÓN 4]]&gt;0,ABS(1-Tabla1[[#This Row],[COTIZACIÓN 4]]/Tabla1[[#This Row],[PROMEDIO]]),"")</f>
        <v/>
      </c>
      <c r="M44" s="11"/>
      <c r="N44" s="9" t="str">
        <f>IF(Tabla1[[#This Row],[COTIZACIÓN 5]]&gt;0,ABS(1-Tabla1[[#This Row],[COTIZACIÓN 5]]/Tabla1[[#This Row],[PROMEDIO]]),"")</f>
        <v/>
      </c>
      <c r="O44" s="11"/>
      <c r="P44" s="9" t="str">
        <f>IF(Tabla1[[#This Row],[COTIZACIÓN 6]]&gt;0,ABS(1-Tabla1[[#This Row],[COTIZACIÓN 6]]/Tabla1[[#This Row],[PROMEDIO]]),"")</f>
        <v/>
      </c>
      <c r="Q44" s="11"/>
      <c r="R44" s="9" t="str">
        <f>IF(Tabla1[[#This Row],[COTIZACIÓN 7]]&gt;0,ABS(1-Tabla1[[#This Row],[COTIZACIÓN 7]]/Tabla1[[#This Row],[PROMEDIO]]),"")</f>
        <v/>
      </c>
      <c r="S44" s="11"/>
      <c r="T44" s="9" t="str">
        <f>IF(Tabla1[[#This Row],[COTIZACIÓN 8]]&gt;0,ABS(1-Tabla1[[#This Row],[COTIZACIÓN 8]]/Tabla1[[#This Row],[PROMEDIO]]),"")</f>
        <v/>
      </c>
      <c r="U4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49033</v>
      </c>
      <c r="V44" s="23">
        <f>COUNT(Tabla1[[#This Row],[COTIZACIÓN 1 ]:[DESVIACIÓN COT.8]])/2</f>
        <v>3</v>
      </c>
      <c r="W44" s="33">
        <f t="shared" si="0"/>
        <v>44129.700000000004</v>
      </c>
    </row>
    <row r="45" spans="1:23" x14ac:dyDescent="0.25">
      <c r="A45" s="2">
        <v>42</v>
      </c>
      <c r="B45" s="4" t="s">
        <v>64</v>
      </c>
      <c r="C45" s="3">
        <v>51101530</v>
      </c>
      <c r="D45" s="2" t="s">
        <v>21</v>
      </c>
      <c r="E45" s="8">
        <v>60600</v>
      </c>
      <c r="F45" s="9">
        <f>IF(Tabla1[[#This Row],[COTIZACIÓN 1 ]]&gt;0,ABS(1-Tabla1[[#This Row],[COTIZACIÓN 1 ]]/Tabla1[[#This Row],[PROMEDIO]]),"")</f>
        <v>1.3029315960912058E-2</v>
      </c>
      <c r="G45" s="8">
        <v>59400</v>
      </c>
      <c r="H45" s="9">
        <f>IF(Tabla1[[#This Row],[COTIZACIÓN 2]]&gt;0,ABS(1-Tabla1[[#This Row],[COTIZACIÓN 2]]/Tabla1[[#This Row],[PROMEDIO]]),"")</f>
        <v>3.2573289902280145E-2</v>
      </c>
      <c r="I45" s="10">
        <v>64200</v>
      </c>
      <c r="J45" s="9">
        <f>IF(Tabla1[[#This Row],[COTIZACIÓN 3]]&gt;0,ABS(1-Tabla1[[#This Row],[COTIZACIÓN 3]]/Tabla1[[#This Row],[PROMEDIO]]),"")</f>
        <v>4.5602605863192203E-2</v>
      </c>
      <c r="K45" s="11"/>
      <c r="L45" s="9" t="str">
        <f>IF(Tabla1[[#This Row],[COTIZACIÓN 4]]&gt;0,ABS(1-Tabla1[[#This Row],[COTIZACIÓN 4]]/Tabla1[[#This Row],[PROMEDIO]]),"")</f>
        <v/>
      </c>
      <c r="M45" s="11"/>
      <c r="N45" s="9" t="str">
        <f>IF(Tabla1[[#This Row],[COTIZACIÓN 5]]&gt;0,ABS(1-Tabla1[[#This Row],[COTIZACIÓN 5]]/Tabla1[[#This Row],[PROMEDIO]]),"")</f>
        <v/>
      </c>
      <c r="O45" s="11"/>
      <c r="P45" s="9" t="str">
        <f>IF(Tabla1[[#This Row],[COTIZACIÓN 6]]&gt;0,ABS(1-Tabla1[[#This Row],[COTIZACIÓN 6]]/Tabla1[[#This Row],[PROMEDIO]]),"")</f>
        <v/>
      </c>
      <c r="Q45" s="11"/>
      <c r="R45" s="9" t="str">
        <f>IF(Tabla1[[#This Row],[COTIZACIÓN 7]]&gt;0,ABS(1-Tabla1[[#This Row],[COTIZACIÓN 7]]/Tabla1[[#This Row],[PROMEDIO]]),"")</f>
        <v/>
      </c>
      <c r="S45" s="11"/>
      <c r="T45" s="9" t="str">
        <f>IF(Tabla1[[#This Row],[COTIZACIÓN 8]]&gt;0,ABS(1-Tabla1[[#This Row],[COTIZACIÓN 8]]/Tabla1[[#This Row],[PROMEDIO]]),"")</f>
        <v/>
      </c>
      <c r="U4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61400</v>
      </c>
      <c r="V45" s="23">
        <f>COUNT(Tabla1[[#This Row],[COTIZACIÓN 1 ]:[DESVIACIÓN COT.8]])/2</f>
        <v>3</v>
      </c>
      <c r="W45" s="33">
        <f t="shared" si="0"/>
        <v>55260</v>
      </c>
    </row>
    <row r="46" spans="1:23" x14ac:dyDescent="0.25">
      <c r="A46" s="2">
        <v>43</v>
      </c>
      <c r="B46" s="4" t="s">
        <v>65</v>
      </c>
      <c r="C46" s="3">
        <v>51101530</v>
      </c>
      <c r="D46" s="2" t="s">
        <v>21</v>
      </c>
      <c r="E46" s="8">
        <v>65100</v>
      </c>
      <c r="F46" s="9">
        <f>IF(Tabla1[[#This Row],[COTIZACIÓN 1 ]]&gt;0,ABS(1-Tabla1[[#This Row],[COTIZACIÓN 1 ]]/Tabla1[[#This Row],[PROMEDIO]]),"")</f>
        <v>1.2634037583607594E-2</v>
      </c>
      <c r="G46" s="8">
        <v>63800</v>
      </c>
      <c r="H46" s="9">
        <f>IF(Tabla1[[#This Row],[COTIZACIÓN 2]]&gt;0,ABS(1-Tabla1[[#This Row],[COTIZACIÓN 2]]/Tabla1[[#This Row],[PROMEDIO]]),"")</f>
        <v>3.2351023008205249E-2</v>
      </c>
      <c r="I46" s="10">
        <v>68900</v>
      </c>
      <c r="J46" s="9">
        <f>IF(Tabla1[[#This Row],[COTIZACIÓN 3]]&gt;0,ABS(1-Tabla1[[#This Row],[COTIZACIÓN 3]]/Tabla1[[#This Row],[PROMEDIO]]),"")</f>
        <v>4.5000227503678047E-2</v>
      </c>
      <c r="K46" s="11"/>
      <c r="L46" s="9" t="str">
        <f>IF(Tabla1[[#This Row],[COTIZACIÓN 4]]&gt;0,ABS(1-Tabla1[[#This Row],[COTIZACIÓN 4]]/Tabla1[[#This Row],[PROMEDIO]]),"")</f>
        <v/>
      </c>
      <c r="M46" s="11"/>
      <c r="N46" s="9" t="str">
        <f>IF(Tabla1[[#This Row],[COTIZACIÓN 5]]&gt;0,ABS(1-Tabla1[[#This Row],[COTIZACIÓN 5]]/Tabla1[[#This Row],[PROMEDIO]]),"")</f>
        <v/>
      </c>
      <c r="O46" s="11"/>
      <c r="P46" s="9" t="str">
        <f>IF(Tabla1[[#This Row],[COTIZACIÓN 6]]&gt;0,ABS(1-Tabla1[[#This Row],[COTIZACIÓN 6]]/Tabla1[[#This Row],[PROMEDIO]]),"")</f>
        <v/>
      </c>
      <c r="Q46" s="11"/>
      <c r="R46" s="9" t="str">
        <f>IF(Tabla1[[#This Row],[COTIZACIÓN 7]]&gt;0,ABS(1-Tabla1[[#This Row],[COTIZACIÓN 7]]/Tabla1[[#This Row],[PROMEDIO]]),"")</f>
        <v/>
      </c>
      <c r="S46" s="11"/>
      <c r="T46" s="9" t="str">
        <f>IF(Tabla1[[#This Row],[COTIZACIÓN 8]]&gt;0,ABS(1-Tabla1[[#This Row],[COTIZACIÓN 8]]/Tabla1[[#This Row],[PROMEDIO]]),"")</f>
        <v/>
      </c>
      <c r="U4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65933</v>
      </c>
      <c r="V46" s="23">
        <f>COUNT(Tabla1[[#This Row],[COTIZACIÓN 1 ]:[DESVIACIÓN COT.8]])/2</f>
        <v>3</v>
      </c>
      <c r="W46" s="33">
        <f t="shared" si="0"/>
        <v>59339.700000000004</v>
      </c>
    </row>
    <row r="47" spans="1:23" x14ac:dyDescent="0.25">
      <c r="A47" s="2">
        <v>44</v>
      </c>
      <c r="B47" s="5" t="s">
        <v>66</v>
      </c>
      <c r="C47" s="3">
        <v>51101530</v>
      </c>
      <c r="D47" s="2" t="s">
        <v>21</v>
      </c>
      <c r="E47" s="8">
        <v>319600</v>
      </c>
      <c r="F47" s="9">
        <f>IF(Tabla1[[#This Row],[COTIZACIÓN 1 ]]&gt;0,ABS(1-Tabla1[[#This Row],[COTIZACIÓN 1 ]]/Tabla1[[#This Row],[PROMEDIO]]),"")</f>
        <v>1.2766693540664731E-2</v>
      </c>
      <c r="G47" s="8">
        <v>313200</v>
      </c>
      <c r="H47" s="9">
        <f>IF(Tabla1[[#This Row],[COTIZACIÓN 2]]&gt;0,ABS(1-Tabla1[[#This Row],[COTIZACIÓN 2]]/Tabla1[[#This Row],[PROMEDIO]]),"")</f>
        <v>3.2536071392165744E-2</v>
      </c>
      <c r="I47" s="10">
        <v>338400</v>
      </c>
      <c r="J47" s="9">
        <f>IF(Tabla1[[#This Row],[COTIZACIÓN 3]]&gt;0,ABS(1-Tabla1[[#This Row],[COTIZACIÓN 3]]/Tabla1[[#This Row],[PROMEDIO]]),"")</f>
        <v>4.5305853898119697E-2</v>
      </c>
      <c r="K47" s="11"/>
      <c r="L47" s="9" t="str">
        <f>IF(Tabla1[[#This Row],[COTIZACIÓN 4]]&gt;0,ABS(1-Tabla1[[#This Row],[COTIZACIÓN 4]]/Tabla1[[#This Row],[PROMEDIO]]),"")</f>
        <v/>
      </c>
      <c r="M47" s="11"/>
      <c r="N47" s="9" t="str">
        <f>IF(Tabla1[[#This Row],[COTIZACIÓN 5]]&gt;0,ABS(1-Tabla1[[#This Row],[COTIZACIÓN 5]]/Tabla1[[#This Row],[PROMEDIO]]),"")</f>
        <v/>
      </c>
      <c r="O47" s="11"/>
      <c r="P47" s="9" t="str">
        <f>IF(Tabla1[[#This Row],[COTIZACIÓN 6]]&gt;0,ABS(1-Tabla1[[#This Row],[COTIZACIÓN 6]]/Tabla1[[#This Row],[PROMEDIO]]),"")</f>
        <v/>
      </c>
      <c r="Q47" s="11"/>
      <c r="R47" s="9" t="str">
        <f>IF(Tabla1[[#This Row],[COTIZACIÓN 7]]&gt;0,ABS(1-Tabla1[[#This Row],[COTIZACIÓN 7]]/Tabla1[[#This Row],[PROMEDIO]]),"")</f>
        <v/>
      </c>
      <c r="S47" s="11"/>
      <c r="T47" s="9" t="str">
        <f>IF(Tabla1[[#This Row],[COTIZACIÓN 8]]&gt;0,ABS(1-Tabla1[[#This Row],[COTIZACIÓN 8]]/Tabla1[[#This Row],[PROMEDIO]]),"")</f>
        <v/>
      </c>
      <c r="U4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323733</v>
      </c>
      <c r="V47" s="23">
        <f>COUNT(Tabla1[[#This Row],[COTIZACIÓN 1 ]:[DESVIACIÓN COT.8]])/2</f>
        <v>3</v>
      </c>
      <c r="W47" s="33">
        <f t="shared" si="0"/>
        <v>291359.7</v>
      </c>
    </row>
    <row r="48" spans="1:23" x14ac:dyDescent="0.25">
      <c r="A48" s="2">
        <v>45</v>
      </c>
      <c r="B48" s="4" t="s">
        <v>67</v>
      </c>
      <c r="C48" s="3">
        <v>51101530</v>
      </c>
      <c r="D48" s="2" t="s">
        <v>21</v>
      </c>
      <c r="E48" s="8">
        <v>108800</v>
      </c>
      <c r="F48" s="9">
        <f>IF(Tabla1[[#This Row],[COTIZACIÓN 1 ]]&gt;0,ABS(1-Tabla1[[#This Row],[COTIZACIÓN 1 ]]/Tabla1[[#This Row],[PROMEDIO]]),"")</f>
        <v>1.2704174228675091E-2</v>
      </c>
      <c r="G48" s="8">
        <v>106600</v>
      </c>
      <c r="H48" s="9">
        <f>IF(Tabla1[[#This Row],[COTIZACIÓN 2]]&gt;0,ABS(1-Tabla1[[#This Row],[COTIZACIÓN 2]]/Tabla1[[#This Row],[PROMEDIO]]),"")</f>
        <v>3.2667876588021727E-2</v>
      </c>
      <c r="I48" s="10">
        <v>115200</v>
      </c>
      <c r="J48" s="9">
        <f>IF(Tabla1[[#This Row],[COTIZACIÓN 3]]&gt;0,ABS(1-Tabla1[[#This Row],[COTIZACIÓN 3]]/Tabla1[[#This Row],[PROMEDIO]]),"")</f>
        <v>4.5372050816696818E-2</v>
      </c>
      <c r="K48" s="11"/>
      <c r="L48" s="9" t="str">
        <f>IF(Tabla1[[#This Row],[COTIZACIÓN 4]]&gt;0,ABS(1-Tabla1[[#This Row],[COTIZACIÓN 4]]/Tabla1[[#This Row],[PROMEDIO]]),"")</f>
        <v/>
      </c>
      <c r="M48" s="11"/>
      <c r="N48" s="9" t="str">
        <f>IF(Tabla1[[#This Row],[COTIZACIÓN 5]]&gt;0,ABS(1-Tabla1[[#This Row],[COTIZACIÓN 5]]/Tabla1[[#This Row],[PROMEDIO]]),"")</f>
        <v/>
      </c>
      <c r="O48" s="11"/>
      <c r="P48" s="9" t="str">
        <f>IF(Tabla1[[#This Row],[COTIZACIÓN 6]]&gt;0,ABS(1-Tabla1[[#This Row],[COTIZACIÓN 6]]/Tabla1[[#This Row],[PROMEDIO]]),"")</f>
        <v/>
      </c>
      <c r="Q48" s="11"/>
      <c r="R48" s="9" t="str">
        <f>IF(Tabla1[[#This Row],[COTIZACIÓN 7]]&gt;0,ABS(1-Tabla1[[#This Row],[COTIZACIÓN 7]]/Tabla1[[#This Row],[PROMEDIO]]),"")</f>
        <v/>
      </c>
      <c r="S48" s="11"/>
      <c r="T48" s="9" t="str">
        <f>IF(Tabla1[[#This Row],[COTIZACIÓN 8]]&gt;0,ABS(1-Tabla1[[#This Row],[COTIZACIÓN 8]]/Tabla1[[#This Row],[PROMEDIO]]),"")</f>
        <v/>
      </c>
      <c r="U4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110200</v>
      </c>
      <c r="V48" s="23">
        <f>COUNT(Tabla1[[#This Row],[COTIZACIÓN 1 ]:[DESVIACIÓN COT.8]])/2</f>
        <v>3</v>
      </c>
      <c r="W48" s="33">
        <f t="shared" si="0"/>
        <v>99180</v>
      </c>
    </row>
    <row r="49" spans="1:23" x14ac:dyDescent="0.25">
      <c r="A49" s="2">
        <v>46</v>
      </c>
      <c r="B49" s="5" t="s">
        <v>68</v>
      </c>
      <c r="C49" s="3">
        <v>51101530</v>
      </c>
      <c r="D49" s="2" t="s">
        <v>21</v>
      </c>
      <c r="E49" s="8">
        <v>86700</v>
      </c>
      <c r="F49" s="9">
        <f>IF(Tabla1[[#This Row],[COTIZACIÓN 1 ]]&gt;0,ABS(1-Tabla1[[#This Row],[COTIZACIÓN 1 ]]/Tabla1[[#This Row],[PROMEDIO]]),"")</f>
        <v>1.2899479694420068E-2</v>
      </c>
      <c r="G49" s="8">
        <v>85000</v>
      </c>
      <c r="H49" s="9">
        <f>IF(Tabla1[[#This Row],[COTIZACIÓN 2]]&gt;0,ABS(1-Tabla1[[#This Row],[COTIZACIÓN 2]]/Tabla1[[#This Row],[PROMEDIO]]),"")</f>
        <v>3.2254391857274634E-2</v>
      </c>
      <c r="I49" s="10">
        <v>91800</v>
      </c>
      <c r="J49" s="9">
        <f>IF(Tabla1[[#This Row],[COTIZACIÓN 3]]&gt;0,ABS(1-Tabla1[[#This Row],[COTIZACIÓN 3]]/Tabla1[[#This Row],[PROMEDIO]]),"")</f>
        <v>4.5165256794143405E-2</v>
      </c>
      <c r="K49" s="11"/>
      <c r="L49" s="9" t="str">
        <f>IF(Tabla1[[#This Row],[COTIZACIÓN 4]]&gt;0,ABS(1-Tabla1[[#This Row],[COTIZACIÓN 4]]/Tabla1[[#This Row],[PROMEDIO]]),"")</f>
        <v/>
      </c>
      <c r="M49" s="11"/>
      <c r="N49" s="9" t="str">
        <f>IF(Tabla1[[#This Row],[COTIZACIÓN 5]]&gt;0,ABS(1-Tabla1[[#This Row],[COTIZACIÓN 5]]/Tabla1[[#This Row],[PROMEDIO]]),"")</f>
        <v/>
      </c>
      <c r="O49" s="11"/>
      <c r="P49" s="9" t="str">
        <f>IF(Tabla1[[#This Row],[COTIZACIÓN 6]]&gt;0,ABS(1-Tabla1[[#This Row],[COTIZACIÓN 6]]/Tabla1[[#This Row],[PROMEDIO]]),"")</f>
        <v/>
      </c>
      <c r="Q49" s="11"/>
      <c r="R49" s="9" t="str">
        <f>IF(Tabla1[[#This Row],[COTIZACIÓN 7]]&gt;0,ABS(1-Tabla1[[#This Row],[COTIZACIÓN 7]]/Tabla1[[#This Row],[PROMEDIO]]),"")</f>
        <v/>
      </c>
      <c r="S49" s="11"/>
      <c r="T49" s="9" t="str">
        <f>IF(Tabla1[[#This Row],[COTIZACIÓN 8]]&gt;0,ABS(1-Tabla1[[#This Row],[COTIZACIÓN 8]]/Tabla1[[#This Row],[PROMEDIO]]),"")</f>
        <v/>
      </c>
      <c r="U4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87833</v>
      </c>
      <c r="V49" s="23">
        <f>COUNT(Tabla1[[#This Row],[COTIZACIÓN 1 ]:[DESVIACIÓN COT.8]])/2</f>
        <v>3</v>
      </c>
      <c r="W49" s="33">
        <f t="shared" si="0"/>
        <v>79049.7</v>
      </c>
    </row>
    <row r="50" spans="1:23" x14ac:dyDescent="0.25">
      <c r="A50" s="2">
        <v>47</v>
      </c>
      <c r="B50" s="4" t="s">
        <v>69</v>
      </c>
      <c r="C50" s="3" t="s">
        <v>395</v>
      </c>
      <c r="D50" s="2" t="s">
        <v>21</v>
      </c>
      <c r="E50" s="8">
        <v>28000</v>
      </c>
      <c r="F50" s="9">
        <f>IF(Tabla1[[#This Row],[COTIZACIÓN 1 ]]&gt;0,ABS(1-Tabla1[[#This Row],[COTIZACIÓN 1 ]]/Tabla1[[#This Row],[PROMEDIO]]),"")</f>
        <v>1.2902770922935902E-2</v>
      </c>
      <c r="G50" s="8">
        <v>27400</v>
      </c>
      <c r="H50" s="9">
        <f>IF(Tabla1[[#This Row],[COTIZACIÓN 2]]&gt;0,ABS(1-Tabla1[[#This Row],[COTIZACIÓN 2]]/Tabla1[[#This Row],[PROMEDIO]]),"")</f>
        <v>3.4054854403158696E-2</v>
      </c>
      <c r="I50" s="10">
        <v>29700</v>
      </c>
      <c r="J50" s="9">
        <f>IF(Tabla1[[#This Row],[COTIZACIÓN 3]]&gt;0,ABS(1-Tabla1[[#This Row],[COTIZACIÓN 3]]/Tabla1[[#This Row],[PROMEDIO]]),"")</f>
        <v>4.7028132271028644E-2</v>
      </c>
      <c r="K50" s="11"/>
      <c r="L50" s="9" t="str">
        <f>IF(Tabla1[[#This Row],[COTIZACIÓN 4]]&gt;0,ABS(1-Tabla1[[#This Row],[COTIZACIÓN 4]]/Tabla1[[#This Row],[PROMEDIO]]),"")</f>
        <v/>
      </c>
      <c r="M50" s="11"/>
      <c r="N50" s="9" t="str">
        <f>IF(Tabla1[[#This Row],[COTIZACIÓN 5]]&gt;0,ABS(1-Tabla1[[#This Row],[COTIZACIÓN 5]]/Tabla1[[#This Row],[PROMEDIO]]),"")</f>
        <v/>
      </c>
      <c r="O50" s="11"/>
      <c r="P50" s="9" t="str">
        <f>IF(Tabla1[[#This Row],[COTIZACIÓN 6]]&gt;0,ABS(1-Tabla1[[#This Row],[COTIZACIÓN 6]]/Tabla1[[#This Row],[PROMEDIO]]),"")</f>
        <v/>
      </c>
      <c r="Q50" s="11"/>
      <c r="R50" s="9" t="str">
        <f>IF(Tabla1[[#This Row],[COTIZACIÓN 7]]&gt;0,ABS(1-Tabla1[[#This Row],[COTIZACIÓN 7]]/Tabla1[[#This Row],[PROMEDIO]]),"")</f>
        <v/>
      </c>
      <c r="S50" s="11"/>
      <c r="T50" s="9" t="str">
        <f>IF(Tabla1[[#This Row],[COTIZACIÓN 8]]&gt;0,ABS(1-Tabla1[[#This Row],[COTIZACIÓN 8]]/Tabla1[[#This Row],[PROMEDIO]]),"")</f>
        <v/>
      </c>
      <c r="U5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28366</v>
      </c>
      <c r="V50" s="23">
        <f>COUNT(Tabla1[[#This Row],[COTIZACIÓN 1 ]:[DESVIACIÓN COT.8]])/2</f>
        <v>3</v>
      </c>
      <c r="W50" s="33">
        <f t="shared" si="0"/>
        <v>25529.4</v>
      </c>
    </row>
    <row r="51" spans="1:23" x14ac:dyDescent="0.25">
      <c r="A51" s="2">
        <v>48</v>
      </c>
      <c r="B51" s="4" t="s">
        <v>70</v>
      </c>
      <c r="C51" s="3" t="s">
        <v>395</v>
      </c>
      <c r="D51" s="2" t="s">
        <v>21</v>
      </c>
      <c r="E51" s="8">
        <v>25100</v>
      </c>
      <c r="F51" s="9">
        <f>IF(Tabla1[[#This Row],[COTIZACIÓN 1 ]]&gt;0,ABS(1-Tabla1[[#This Row],[COTIZACIÓN 1 ]]/Tabla1[[#This Row],[PROMEDIO]]),"")</f>
        <v>1.3093225337160397E-2</v>
      </c>
      <c r="G51" s="8">
        <v>24600</v>
      </c>
      <c r="H51" s="9">
        <f>IF(Tabla1[[#This Row],[COTIZACIÓN 2]]&gt;0,ABS(1-Tabla1[[#This Row],[COTIZACIÓN 2]]/Tabla1[[#This Row],[PROMEDIO]]),"")</f>
        <v>3.2752722840404203E-2</v>
      </c>
      <c r="I51" s="10">
        <v>26600</v>
      </c>
      <c r="J51" s="9">
        <f>IF(Tabla1[[#This Row],[COTIZACIÓN 3]]&gt;0,ABS(1-Tabla1[[#This Row],[COTIZACIÓN 3]]/Tabla1[[#This Row],[PROMEDIO]]),"")</f>
        <v>4.5885267172571131E-2</v>
      </c>
      <c r="K51" s="11"/>
      <c r="L51" s="9" t="str">
        <f>IF(Tabla1[[#This Row],[COTIZACIÓN 4]]&gt;0,ABS(1-Tabla1[[#This Row],[COTIZACIÓN 4]]/Tabla1[[#This Row],[PROMEDIO]]),"")</f>
        <v/>
      </c>
      <c r="M51" s="11"/>
      <c r="N51" s="9" t="str">
        <f>IF(Tabla1[[#This Row],[COTIZACIÓN 5]]&gt;0,ABS(1-Tabla1[[#This Row],[COTIZACIÓN 5]]/Tabla1[[#This Row],[PROMEDIO]]),"")</f>
        <v/>
      </c>
      <c r="O51" s="11"/>
      <c r="P51" s="9" t="str">
        <f>IF(Tabla1[[#This Row],[COTIZACIÓN 6]]&gt;0,ABS(1-Tabla1[[#This Row],[COTIZACIÓN 6]]/Tabla1[[#This Row],[PROMEDIO]]),"")</f>
        <v/>
      </c>
      <c r="Q51" s="11"/>
      <c r="R51" s="9" t="str">
        <f>IF(Tabla1[[#This Row],[COTIZACIÓN 7]]&gt;0,ABS(1-Tabla1[[#This Row],[COTIZACIÓN 7]]/Tabla1[[#This Row],[PROMEDIO]]),"")</f>
        <v/>
      </c>
      <c r="S51" s="11"/>
      <c r="T51" s="9" t="str">
        <f>IF(Tabla1[[#This Row],[COTIZACIÓN 8]]&gt;0,ABS(1-Tabla1[[#This Row],[COTIZACIÓN 8]]/Tabla1[[#This Row],[PROMEDIO]]),"")</f>
        <v/>
      </c>
      <c r="U5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25433</v>
      </c>
      <c r="V51" s="23">
        <f>COUNT(Tabla1[[#This Row],[COTIZACIÓN 1 ]:[DESVIACIÓN COT.8]])/2</f>
        <v>3</v>
      </c>
      <c r="W51" s="33">
        <f t="shared" si="0"/>
        <v>22889.7</v>
      </c>
    </row>
    <row r="52" spans="1:23" x14ac:dyDescent="0.25">
      <c r="A52" s="2">
        <v>49</v>
      </c>
      <c r="B52" s="6" t="s">
        <v>71</v>
      </c>
      <c r="C52" s="3" t="s">
        <v>395</v>
      </c>
      <c r="D52" s="2" t="s">
        <v>21</v>
      </c>
      <c r="E52" s="8">
        <v>35300</v>
      </c>
      <c r="F52" s="9">
        <f>IF(Tabla1[[#This Row],[COTIZACIÓN 1 ]]&gt;0,ABS(1-Tabla1[[#This Row],[COTIZACIÓN 1 ]]/Tabla1[[#This Row],[PROMEDIO]]),"")</f>
        <v>1.3029133814236982E-2</v>
      </c>
      <c r="G52" s="8">
        <v>34600</v>
      </c>
      <c r="H52" s="9">
        <f>IF(Tabla1[[#This Row],[COTIZACIÓN 2]]&gt;0,ABS(1-Tabla1[[#This Row],[COTIZACIÓN 2]]/Tabla1[[#This Row],[PROMEDIO]]),"")</f>
        <v>3.260079405021532E-2</v>
      </c>
      <c r="I52" s="10">
        <v>37400</v>
      </c>
      <c r="J52" s="9">
        <f>IF(Tabla1[[#This Row],[COTIZACIÓN 3]]&gt;0,ABS(1-Tabla1[[#This Row],[COTIZACIÓN 3]]/Tabla1[[#This Row],[PROMEDIO]]),"")</f>
        <v>4.5685846893698034E-2</v>
      </c>
      <c r="K52" s="11"/>
      <c r="L52" s="9" t="str">
        <f>IF(Tabla1[[#This Row],[COTIZACIÓN 4]]&gt;0,ABS(1-Tabla1[[#This Row],[COTIZACIÓN 4]]/Tabla1[[#This Row],[PROMEDIO]]),"")</f>
        <v/>
      </c>
      <c r="M52" s="11"/>
      <c r="N52" s="9" t="str">
        <f>IF(Tabla1[[#This Row],[COTIZACIÓN 5]]&gt;0,ABS(1-Tabla1[[#This Row],[COTIZACIÓN 5]]/Tabla1[[#This Row],[PROMEDIO]]),"")</f>
        <v/>
      </c>
      <c r="O52" s="11"/>
      <c r="P52" s="9" t="str">
        <f>IF(Tabla1[[#This Row],[COTIZACIÓN 6]]&gt;0,ABS(1-Tabla1[[#This Row],[COTIZACIÓN 6]]/Tabla1[[#This Row],[PROMEDIO]]),"")</f>
        <v/>
      </c>
      <c r="Q52" s="11"/>
      <c r="R52" s="9" t="str">
        <f>IF(Tabla1[[#This Row],[COTIZACIÓN 7]]&gt;0,ABS(1-Tabla1[[#This Row],[COTIZACIÓN 7]]/Tabla1[[#This Row],[PROMEDIO]]),"")</f>
        <v/>
      </c>
      <c r="S52" s="11"/>
      <c r="T52" s="9" t="str">
        <f>IF(Tabla1[[#This Row],[COTIZACIÓN 8]]&gt;0,ABS(1-Tabla1[[#This Row],[COTIZACIÓN 8]]/Tabla1[[#This Row],[PROMEDIO]]),"")</f>
        <v/>
      </c>
      <c r="U5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35766</v>
      </c>
      <c r="V52" s="23">
        <f>COUNT(Tabla1[[#This Row],[COTIZACIÓN 1 ]:[DESVIACIÓN COT.8]])/2</f>
        <v>3</v>
      </c>
      <c r="W52" s="33">
        <f t="shared" si="0"/>
        <v>32189.4</v>
      </c>
    </row>
    <row r="53" spans="1:23" x14ac:dyDescent="0.25">
      <c r="A53" s="2">
        <v>50</v>
      </c>
      <c r="B53" s="5" t="s">
        <v>72</v>
      </c>
      <c r="C53" s="3" t="s">
        <v>395</v>
      </c>
      <c r="D53" s="2" t="s">
        <v>21</v>
      </c>
      <c r="E53" s="8">
        <v>35300</v>
      </c>
      <c r="F53" s="9">
        <f>IF(Tabla1[[#This Row],[COTIZACIÓN 1 ]]&gt;0,ABS(1-Tabla1[[#This Row],[COTIZACIÓN 1 ]]/Tabla1[[#This Row],[PROMEDIO]]),"")</f>
        <v>1.3029133814236982E-2</v>
      </c>
      <c r="G53" s="8">
        <v>34600</v>
      </c>
      <c r="H53" s="9">
        <f>IF(Tabla1[[#This Row],[COTIZACIÓN 2]]&gt;0,ABS(1-Tabla1[[#This Row],[COTIZACIÓN 2]]/Tabla1[[#This Row],[PROMEDIO]]),"")</f>
        <v>3.260079405021532E-2</v>
      </c>
      <c r="I53" s="10">
        <v>37400</v>
      </c>
      <c r="J53" s="9">
        <f>IF(Tabla1[[#This Row],[COTIZACIÓN 3]]&gt;0,ABS(1-Tabla1[[#This Row],[COTIZACIÓN 3]]/Tabla1[[#This Row],[PROMEDIO]]),"")</f>
        <v>4.5685846893698034E-2</v>
      </c>
      <c r="K53" s="11"/>
      <c r="L53" s="9" t="str">
        <f>IF(Tabla1[[#This Row],[COTIZACIÓN 4]]&gt;0,ABS(1-Tabla1[[#This Row],[COTIZACIÓN 4]]/Tabla1[[#This Row],[PROMEDIO]]),"")</f>
        <v/>
      </c>
      <c r="M53" s="11"/>
      <c r="N53" s="9" t="str">
        <f>IF(Tabla1[[#This Row],[COTIZACIÓN 5]]&gt;0,ABS(1-Tabla1[[#This Row],[COTIZACIÓN 5]]/Tabla1[[#This Row],[PROMEDIO]]),"")</f>
        <v/>
      </c>
      <c r="O53" s="11"/>
      <c r="P53" s="9" t="str">
        <f>IF(Tabla1[[#This Row],[COTIZACIÓN 6]]&gt;0,ABS(1-Tabla1[[#This Row],[COTIZACIÓN 6]]/Tabla1[[#This Row],[PROMEDIO]]),"")</f>
        <v/>
      </c>
      <c r="Q53" s="11"/>
      <c r="R53" s="9" t="str">
        <f>IF(Tabla1[[#This Row],[COTIZACIÓN 7]]&gt;0,ABS(1-Tabla1[[#This Row],[COTIZACIÓN 7]]/Tabla1[[#This Row],[PROMEDIO]]),"")</f>
        <v/>
      </c>
      <c r="S53" s="11"/>
      <c r="T53" s="9" t="str">
        <f>IF(Tabla1[[#This Row],[COTIZACIÓN 8]]&gt;0,ABS(1-Tabla1[[#This Row],[COTIZACIÓN 8]]/Tabla1[[#This Row],[PROMEDIO]]),"")</f>
        <v/>
      </c>
      <c r="U5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35766</v>
      </c>
      <c r="V53" s="23">
        <f>COUNT(Tabla1[[#This Row],[COTIZACIÓN 1 ]:[DESVIACIÓN COT.8]])/2</f>
        <v>3</v>
      </c>
      <c r="W53" s="33">
        <f t="shared" si="0"/>
        <v>32189.4</v>
      </c>
    </row>
    <row r="54" spans="1:23" x14ac:dyDescent="0.25">
      <c r="A54" s="2">
        <v>51</v>
      </c>
      <c r="B54" s="4" t="s">
        <v>73</v>
      </c>
      <c r="C54" s="3" t="s">
        <v>395</v>
      </c>
      <c r="D54" s="2" t="s">
        <v>21</v>
      </c>
      <c r="E54" s="8">
        <v>18200</v>
      </c>
      <c r="F54" s="9">
        <f>IF(Tabla1[[#This Row],[COTIZACIÓN 1 ]]&gt;0,ABS(1-Tabla1[[#This Row],[COTIZACIÓN 1 ]]/Tabla1[[#This Row],[PROMEDIO]]),"")</f>
        <v>1.2640373243639091E-2</v>
      </c>
      <c r="G54" s="8">
        <v>17800</v>
      </c>
      <c r="H54" s="9">
        <f>IF(Tabla1[[#This Row],[COTIZACIÓN 2]]&gt;0,ABS(1-Tabla1[[#This Row],[COTIZACIÓN 2]]/Tabla1[[#This Row],[PROMEDIO]]),"")</f>
        <v>3.4340584820702014E-2</v>
      </c>
      <c r="I54" s="10">
        <v>19300</v>
      </c>
      <c r="J54" s="9">
        <f>IF(Tabla1[[#This Row],[COTIZACIÓN 3]]&gt;0,ABS(1-Tabla1[[#This Row],[COTIZACIÓN 3]]/Tabla1[[#This Row],[PROMEDIO]]),"")</f>
        <v>4.7035208593283695E-2</v>
      </c>
      <c r="K54" s="11"/>
      <c r="L54" s="9" t="str">
        <f>IF(Tabla1[[#This Row],[COTIZACIÓN 4]]&gt;0,ABS(1-Tabla1[[#This Row],[COTIZACIÓN 4]]/Tabla1[[#This Row],[PROMEDIO]]),"")</f>
        <v/>
      </c>
      <c r="M54" s="11"/>
      <c r="N54" s="9" t="str">
        <f>IF(Tabla1[[#This Row],[COTIZACIÓN 5]]&gt;0,ABS(1-Tabla1[[#This Row],[COTIZACIÓN 5]]/Tabla1[[#This Row],[PROMEDIO]]),"")</f>
        <v/>
      </c>
      <c r="O54" s="11"/>
      <c r="P54" s="9" t="str">
        <f>IF(Tabla1[[#This Row],[COTIZACIÓN 6]]&gt;0,ABS(1-Tabla1[[#This Row],[COTIZACIÓN 6]]/Tabla1[[#This Row],[PROMEDIO]]),"")</f>
        <v/>
      </c>
      <c r="Q54" s="11"/>
      <c r="R54" s="9" t="str">
        <f>IF(Tabla1[[#This Row],[COTIZACIÓN 7]]&gt;0,ABS(1-Tabla1[[#This Row],[COTIZACIÓN 7]]/Tabla1[[#This Row],[PROMEDIO]]),"")</f>
        <v/>
      </c>
      <c r="S54" s="11"/>
      <c r="T54" s="9" t="str">
        <f>IF(Tabla1[[#This Row],[COTIZACIÓN 8]]&gt;0,ABS(1-Tabla1[[#This Row],[COTIZACIÓN 8]]/Tabla1[[#This Row],[PROMEDIO]]),"")</f>
        <v/>
      </c>
      <c r="U5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18433</v>
      </c>
      <c r="V54" s="23">
        <f>COUNT(Tabla1[[#This Row],[COTIZACIÓN 1 ]:[DESVIACIÓN COT.8]])/2</f>
        <v>3</v>
      </c>
      <c r="W54" s="33">
        <f t="shared" si="0"/>
        <v>16589.7</v>
      </c>
    </row>
    <row r="55" spans="1:23" x14ac:dyDescent="0.25">
      <c r="A55" s="2">
        <v>52</v>
      </c>
      <c r="B55" s="4" t="s">
        <v>74</v>
      </c>
      <c r="C55" s="3" t="s">
        <v>395</v>
      </c>
      <c r="D55" s="2" t="s">
        <v>21</v>
      </c>
      <c r="E55" s="8">
        <v>129400</v>
      </c>
      <c r="F55" s="9">
        <f>IF(Tabla1[[#This Row],[COTIZACIÓN 1 ]]&gt;0,ABS(1-Tabla1[[#This Row],[COTIZACIÓN 1 ]]/Tabla1[[#This Row],[PROMEDIO]]),"")</f>
        <v>1.2711153159476907E-2</v>
      </c>
      <c r="G55" s="8">
        <v>126800</v>
      </c>
      <c r="H55" s="9">
        <f>IF(Tabla1[[#This Row],[COTIZACIÓN 2]]&gt;0,ABS(1-Tabla1[[#This Row],[COTIZACIÓN 2]]/Tabla1[[#This Row],[PROMEDIO]]),"")</f>
        <v>3.2548487021805794E-2</v>
      </c>
      <c r="I55" s="10">
        <v>137000</v>
      </c>
      <c r="J55" s="9">
        <f>IF(Tabla1[[#This Row],[COTIZACIÓN 3]]&gt;0,ABS(1-Tabla1[[#This Row],[COTIZACIÓN 3]]/Tabla1[[#This Row],[PROMEDIO]]),"")</f>
        <v>4.5274899668869217E-2</v>
      </c>
      <c r="K55" s="11"/>
      <c r="L55" s="9" t="str">
        <f>IF(Tabla1[[#This Row],[COTIZACIÓN 4]]&gt;0,ABS(1-Tabla1[[#This Row],[COTIZACIÓN 4]]/Tabla1[[#This Row],[PROMEDIO]]),"")</f>
        <v/>
      </c>
      <c r="M55" s="11"/>
      <c r="N55" s="9" t="str">
        <f>IF(Tabla1[[#This Row],[COTIZACIÓN 5]]&gt;0,ABS(1-Tabla1[[#This Row],[COTIZACIÓN 5]]/Tabla1[[#This Row],[PROMEDIO]]),"")</f>
        <v/>
      </c>
      <c r="O55" s="11"/>
      <c r="P55" s="9" t="str">
        <f>IF(Tabla1[[#This Row],[COTIZACIÓN 6]]&gt;0,ABS(1-Tabla1[[#This Row],[COTIZACIÓN 6]]/Tabla1[[#This Row],[PROMEDIO]]),"")</f>
        <v/>
      </c>
      <c r="Q55" s="11"/>
      <c r="R55" s="9" t="str">
        <f>IF(Tabla1[[#This Row],[COTIZACIÓN 7]]&gt;0,ABS(1-Tabla1[[#This Row],[COTIZACIÓN 7]]/Tabla1[[#This Row],[PROMEDIO]]),"")</f>
        <v/>
      </c>
      <c r="S55" s="11"/>
      <c r="T55" s="9" t="str">
        <f>IF(Tabla1[[#This Row],[COTIZACIÓN 8]]&gt;0,ABS(1-Tabla1[[#This Row],[COTIZACIÓN 8]]/Tabla1[[#This Row],[PROMEDIO]]),"")</f>
        <v/>
      </c>
      <c r="U5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131066</v>
      </c>
      <c r="V55" s="23">
        <f>COUNT(Tabla1[[#This Row],[COTIZACIÓN 1 ]:[DESVIACIÓN COT.8]])/2</f>
        <v>3</v>
      </c>
      <c r="W55" s="33">
        <f t="shared" si="0"/>
        <v>117959.40000000001</v>
      </c>
    </row>
    <row r="56" spans="1:23" x14ac:dyDescent="0.25">
      <c r="A56" s="2">
        <v>53</v>
      </c>
      <c r="B56" s="5" t="s">
        <v>75</v>
      </c>
      <c r="C56" s="3">
        <v>51161811</v>
      </c>
      <c r="D56" s="2" t="s">
        <v>21</v>
      </c>
      <c r="E56" s="8">
        <v>80600</v>
      </c>
      <c r="F56" s="9">
        <f>IF(Tabla1[[#This Row],[COTIZACIÓN 1 ]]&gt;0,ABS(1-Tabla1[[#This Row],[COTIZACIÓN 1 ]]/Tabla1[[#This Row],[PROMEDIO]]),"")</f>
        <v>1.3053167780961439E-2</v>
      </c>
      <c r="G56" s="8">
        <v>79000</v>
      </c>
      <c r="H56" s="9">
        <f>IF(Tabla1[[#This Row],[COTIZACIÓN 2]]&gt;0,ABS(1-Tabla1[[#This Row],[COTIZACIÓN 2]]/Tabla1[[#This Row],[PROMEDIO]]),"")</f>
        <v>3.2645164450322062E-2</v>
      </c>
      <c r="I56" s="10">
        <v>85400</v>
      </c>
      <c r="J56" s="9">
        <f>IF(Tabla1[[#This Row],[COTIZACIÓN 3]]&gt;0,ABS(1-Tabla1[[#This Row],[COTIZACIÓN 3]]/Tabla1[[#This Row],[PROMEDIO]]),"")</f>
        <v>4.5722822227120208E-2</v>
      </c>
      <c r="K56" s="11"/>
      <c r="L56" s="9" t="str">
        <f>IF(Tabla1[[#This Row],[COTIZACIÓN 4]]&gt;0,ABS(1-Tabla1[[#This Row],[COTIZACIÓN 4]]/Tabla1[[#This Row],[PROMEDIO]]),"")</f>
        <v/>
      </c>
      <c r="M56" s="11"/>
      <c r="N56" s="9" t="str">
        <f>IF(Tabla1[[#This Row],[COTIZACIÓN 5]]&gt;0,ABS(1-Tabla1[[#This Row],[COTIZACIÓN 5]]/Tabla1[[#This Row],[PROMEDIO]]),"")</f>
        <v/>
      </c>
      <c r="O56" s="11"/>
      <c r="P56" s="9" t="str">
        <f>IF(Tabla1[[#This Row],[COTIZACIÓN 6]]&gt;0,ABS(1-Tabla1[[#This Row],[COTIZACIÓN 6]]/Tabla1[[#This Row],[PROMEDIO]]),"")</f>
        <v/>
      </c>
      <c r="Q56" s="11"/>
      <c r="R56" s="9" t="str">
        <f>IF(Tabla1[[#This Row],[COTIZACIÓN 7]]&gt;0,ABS(1-Tabla1[[#This Row],[COTIZACIÓN 7]]/Tabla1[[#This Row],[PROMEDIO]]),"")</f>
        <v/>
      </c>
      <c r="S56" s="11"/>
      <c r="T56" s="9" t="str">
        <f>IF(Tabla1[[#This Row],[COTIZACIÓN 8]]&gt;0,ABS(1-Tabla1[[#This Row],[COTIZACIÓN 8]]/Tabla1[[#This Row],[PROMEDIO]]),"")</f>
        <v/>
      </c>
      <c r="U5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81666</v>
      </c>
      <c r="V56" s="23">
        <f>COUNT(Tabla1[[#This Row],[COTIZACIÓN 1 ]:[DESVIACIÓN COT.8]])/2</f>
        <v>3</v>
      </c>
      <c r="W56" s="33">
        <f t="shared" si="0"/>
        <v>73499.400000000009</v>
      </c>
    </row>
    <row r="57" spans="1:23" x14ac:dyDescent="0.25">
      <c r="A57" s="2">
        <v>54</v>
      </c>
      <c r="B57" s="4" t="s">
        <v>76</v>
      </c>
      <c r="C57" s="3">
        <v>51161811</v>
      </c>
      <c r="D57" s="2" t="s">
        <v>21</v>
      </c>
      <c r="E57" s="8">
        <v>69000</v>
      </c>
      <c r="F57" s="9">
        <f>IF(Tabla1[[#This Row],[COTIZACIÓN 1 ]]&gt;0,ABS(1-Tabla1[[#This Row],[COTIZACIÓN 1 ]]/Tabla1[[#This Row],[PROMEDIO]]),"")</f>
        <v>1.2395156442332467E-2</v>
      </c>
      <c r="G57" s="8">
        <v>67600</v>
      </c>
      <c r="H57" s="9">
        <f>IF(Tabla1[[#This Row],[COTIZACIÓN 2]]&gt;0,ABS(1-Tabla1[[#This Row],[COTIZACIÓN 2]]/Tabla1[[#This Row],[PROMEDIO]]),"")</f>
        <v>3.2433515586980821E-2</v>
      </c>
      <c r="I57" s="10">
        <v>73000</v>
      </c>
      <c r="J57" s="9">
        <f>IF(Tabla1[[#This Row],[COTIZACIÓN 3]]&gt;0,ABS(1-Tabla1[[#This Row],[COTIZACIÓN 3]]/Tabla1[[#This Row],[PROMEDIO]]),"")</f>
        <v>4.4857298256662848E-2</v>
      </c>
      <c r="K57" s="11"/>
      <c r="L57" s="9" t="str">
        <f>IF(Tabla1[[#This Row],[COTIZACIÓN 4]]&gt;0,ABS(1-Tabla1[[#This Row],[COTIZACIÓN 4]]/Tabla1[[#This Row],[PROMEDIO]]),"")</f>
        <v/>
      </c>
      <c r="M57" s="11"/>
      <c r="N57" s="9" t="str">
        <f>IF(Tabla1[[#This Row],[COTIZACIÓN 5]]&gt;0,ABS(1-Tabla1[[#This Row],[COTIZACIÓN 5]]/Tabla1[[#This Row],[PROMEDIO]]),"")</f>
        <v/>
      </c>
      <c r="O57" s="11"/>
      <c r="P57" s="9" t="str">
        <f>IF(Tabla1[[#This Row],[COTIZACIÓN 6]]&gt;0,ABS(1-Tabla1[[#This Row],[COTIZACIÓN 6]]/Tabla1[[#This Row],[PROMEDIO]]),"")</f>
        <v/>
      </c>
      <c r="Q57" s="11"/>
      <c r="R57" s="9" t="str">
        <f>IF(Tabla1[[#This Row],[COTIZACIÓN 7]]&gt;0,ABS(1-Tabla1[[#This Row],[COTIZACIÓN 7]]/Tabla1[[#This Row],[PROMEDIO]]),"")</f>
        <v/>
      </c>
      <c r="S57" s="11"/>
      <c r="T57" s="9" t="str">
        <f>IF(Tabla1[[#This Row],[COTIZACIÓN 8]]&gt;0,ABS(1-Tabla1[[#This Row],[COTIZACIÓN 8]]/Tabla1[[#This Row],[PROMEDIO]]),"")</f>
        <v/>
      </c>
      <c r="U5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69866</v>
      </c>
      <c r="V57" s="23">
        <f>COUNT(Tabla1[[#This Row],[COTIZACIÓN 1 ]:[DESVIACIÓN COT.8]])/2</f>
        <v>3</v>
      </c>
      <c r="W57" s="33">
        <f t="shared" si="0"/>
        <v>62879.4</v>
      </c>
    </row>
    <row r="58" spans="1:23" x14ac:dyDescent="0.25">
      <c r="A58" s="2">
        <v>55</v>
      </c>
      <c r="B58" s="5" t="s">
        <v>77</v>
      </c>
      <c r="C58" s="3">
        <v>51161811</v>
      </c>
      <c r="D58" s="2" t="s">
        <v>21</v>
      </c>
      <c r="E58" s="8">
        <v>140100</v>
      </c>
      <c r="F58" s="9">
        <f>IF(Tabla1[[#This Row],[COTIZACIÓN 1 ]]&gt;0,ABS(1-Tabla1[[#This Row],[COTIZACIÓN 1 ]]/Tabla1[[#This Row],[PROMEDIO]]),"")</f>
        <v>1.2914544186341415E-2</v>
      </c>
      <c r="G58" s="8">
        <v>137300</v>
      </c>
      <c r="H58" s="9">
        <f>IF(Tabla1[[#This Row],[COTIZACIÓN 2]]&gt;0,ABS(1-Tabla1[[#This Row],[COTIZACIÓN 2]]/Tabla1[[#This Row],[PROMEDIO]]),"")</f>
        <v>3.2642162146928499E-2</v>
      </c>
      <c r="I58" s="10">
        <v>148400</v>
      </c>
      <c r="J58" s="9">
        <f>IF(Tabla1[[#This Row],[COTIZACIÓN 3]]&gt;0,ABS(1-Tabla1[[#This Row],[COTIZACIÓN 3]]/Tabla1[[#This Row],[PROMEDIO]]),"")</f>
        <v>4.5563751911112949E-2</v>
      </c>
      <c r="K58" s="11"/>
      <c r="L58" s="9" t="str">
        <f>IF(Tabla1[[#This Row],[COTIZACIÓN 4]]&gt;0,ABS(1-Tabla1[[#This Row],[COTIZACIÓN 4]]/Tabla1[[#This Row],[PROMEDIO]]),"")</f>
        <v/>
      </c>
      <c r="M58" s="11"/>
      <c r="N58" s="9" t="str">
        <f>IF(Tabla1[[#This Row],[COTIZACIÓN 5]]&gt;0,ABS(1-Tabla1[[#This Row],[COTIZACIÓN 5]]/Tabla1[[#This Row],[PROMEDIO]]),"")</f>
        <v/>
      </c>
      <c r="O58" s="11"/>
      <c r="P58" s="9" t="str">
        <f>IF(Tabla1[[#This Row],[COTIZACIÓN 6]]&gt;0,ABS(1-Tabla1[[#This Row],[COTIZACIÓN 6]]/Tabla1[[#This Row],[PROMEDIO]]),"")</f>
        <v/>
      </c>
      <c r="Q58" s="11"/>
      <c r="R58" s="9" t="str">
        <f>IF(Tabla1[[#This Row],[COTIZACIÓN 7]]&gt;0,ABS(1-Tabla1[[#This Row],[COTIZACIÓN 7]]/Tabla1[[#This Row],[PROMEDIO]]),"")</f>
        <v/>
      </c>
      <c r="S58" s="11"/>
      <c r="T58" s="9" t="str">
        <f>IF(Tabla1[[#This Row],[COTIZACIÓN 8]]&gt;0,ABS(1-Tabla1[[#This Row],[COTIZACIÓN 8]]/Tabla1[[#This Row],[PROMEDIO]]),"")</f>
        <v/>
      </c>
      <c r="U5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141933</v>
      </c>
      <c r="V58" s="23">
        <f>COUNT(Tabla1[[#This Row],[COTIZACIÓN 1 ]:[DESVIACIÓN COT.8]])/2</f>
        <v>3</v>
      </c>
      <c r="W58" s="33">
        <f t="shared" si="0"/>
        <v>127739.7</v>
      </c>
    </row>
    <row r="59" spans="1:23" x14ac:dyDescent="0.25">
      <c r="A59" s="2">
        <v>56</v>
      </c>
      <c r="B59" s="3" t="s">
        <v>78</v>
      </c>
      <c r="C59" s="3">
        <v>51161811</v>
      </c>
      <c r="D59" s="2" t="s">
        <v>21</v>
      </c>
      <c r="E59" s="8">
        <v>2400</v>
      </c>
      <c r="F59" s="9">
        <f>IF(Tabla1[[#This Row],[COTIZACIÓN 1 ]]&gt;0,ABS(1-Tabla1[[#This Row],[COTIZACIÓN 1 ]]/Tabla1[[#This Row],[PROMEDIO]]),"")</f>
        <v>1.3563501849568449E-2</v>
      </c>
      <c r="G59" s="8">
        <v>2400</v>
      </c>
      <c r="H59" s="9">
        <f>IF(Tabla1[[#This Row],[COTIZACIÓN 2]]&gt;0,ABS(1-Tabla1[[#This Row],[COTIZACIÓN 2]]/Tabla1[[#This Row],[PROMEDIO]]),"")</f>
        <v>1.3563501849568449E-2</v>
      </c>
      <c r="I59" s="10">
        <v>2500</v>
      </c>
      <c r="J59" s="9">
        <f>IF(Tabla1[[#This Row],[COTIZACIÓN 3]]&gt;0,ABS(1-Tabla1[[#This Row],[COTIZACIÓN 3]]/Tabla1[[#This Row],[PROMEDIO]]),"")</f>
        <v>2.7538018906699602E-2</v>
      </c>
      <c r="K59" s="11"/>
      <c r="L59" s="9" t="str">
        <f>IF(Tabla1[[#This Row],[COTIZACIÓN 4]]&gt;0,ABS(1-Tabla1[[#This Row],[COTIZACIÓN 4]]/Tabla1[[#This Row],[PROMEDIO]]),"")</f>
        <v/>
      </c>
      <c r="M59" s="11"/>
      <c r="N59" s="9" t="str">
        <f>IF(Tabla1[[#This Row],[COTIZACIÓN 5]]&gt;0,ABS(1-Tabla1[[#This Row],[COTIZACIÓN 5]]/Tabla1[[#This Row],[PROMEDIO]]),"")</f>
        <v/>
      </c>
      <c r="O59" s="11"/>
      <c r="P59" s="9" t="str">
        <f>IF(Tabla1[[#This Row],[COTIZACIÓN 6]]&gt;0,ABS(1-Tabla1[[#This Row],[COTIZACIÓN 6]]/Tabla1[[#This Row],[PROMEDIO]]),"")</f>
        <v/>
      </c>
      <c r="Q59" s="11"/>
      <c r="R59" s="9" t="str">
        <f>IF(Tabla1[[#This Row],[COTIZACIÓN 7]]&gt;0,ABS(1-Tabla1[[#This Row],[COTIZACIÓN 7]]/Tabla1[[#This Row],[PROMEDIO]]),"")</f>
        <v/>
      </c>
      <c r="S59" s="11"/>
      <c r="T59" s="9" t="str">
        <f>IF(Tabla1[[#This Row],[COTIZACIÓN 8]]&gt;0,ABS(1-Tabla1[[#This Row],[COTIZACIÓN 8]]/Tabla1[[#This Row],[PROMEDIO]]),"")</f>
        <v/>
      </c>
      <c r="U5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2433</v>
      </c>
      <c r="V59" s="23">
        <f>COUNT(Tabla1[[#This Row],[COTIZACIÓN 1 ]:[DESVIACIÓN COT.8]])/2</f>
        <v>3</v>
      </c>
      <c r="W59" s="33">
        <f t="shared" si="0"/>
        <v>2189.7000000000003</v>
      </c>
    </row>
    <row r="60" spans="1:23" x14ac:dyDescent="0.25">
      <c r="A60" s="2">
        <v>57</v>
      </c>
      <c r="B60" s="5" t="s">
        <v>79</v>
      </c>
      <c r="C60" s="3">
        <v>51161811</v>
      </c>
      <c r="D60" s="2" t="s">
        <v>21</v>
      </c>
      <c r="E60" s="8">
        <v>43100</v>
      </c>
      <c r="F60" s="9">
        <f>IF(Tabla1[[#This Row],[COTIZACIÓN 1 ]]&gt;0,ABS(1-Tabla1[[#This Row],[COTIZACIÓN 1 ]]/Tabla1[[#This Row],[PROMEDIO]]),"")</f>
        <v>1.2215524946714629E-2</v>
      </c>
      <c r="G60" s="8">
        <v>42200</v>
      </c>
      <c r="H60" s="9">
        <f>IF(Tabla1[[#This Row],[COTIZACIÓN 2]]&gt;0,ABS(1-Tabla1[[#This Row],[COTIZACIÓN 2]]/Tabla1[[#This Row],[PROMEDIO]]),"")</f>
        <v>3.2842114913024578E-2</v>
      </c>
      <c r="I60" s="10">
        <v>45600</v>
      </c>
      <c r="J60" s="9">
        <f>IF(Tabla1[[#This Row],[COTIZACIÓN 3]]&gt;0,ABS(1-Tabla1[[#This Row],[COTIZACIÓN 3]]/Tabla1[[#This Row],[PROMEDIO]]),"")</f>
        <v>4.5080558293035145E-2</v>
      </c>
      <c r="K60" s="11"/>
      <c r="L60" s="9" t="str">
        <f>IF(Tabla1[[#This Row],[COTIZACIÓN 4]]&gt;0,ABS(1-Tabla1[[#This Row],[COTIZACIÓN 4]]/Tabla1[[#This Row],[PROMEDIO]]),"")</f>
        <v/>
      </c>
      <c r="M60" s="11"/>
      <c r="N60" s="9" t="str">
        <f>IF(Tabla1[[#This Row],[COTIZACIÓN 5]]&gt;0,ABS(1-Tabla1[[#This Row],[COTIZACIÓN 5]]/Tabla1[[#This Row],[PROMEDIO]]),"")</f>
        <v/>
      </c>
      <c r="O60" s="11"/>
      <c r="P60" s="9" t="str">
        <f>IF(Tabla1[[#This Row],[COTIZACIÓN 6]]&gt;0,ABS(1-Tabla1[[#This Row],[COTIZACIÓN 6]]/Tabla1[[#This Row],[PROMEDIO]]),"")</f>
        <v/>
      </c>
      <c r="Q60" s="11"/>
      <c r="R60" s="9" t="str">
        <f>IF(Tabla1[[#This Row],[COTIZACIÓN 7]]&gt;0,ABS(1-Tabla1[[#This Row],[COTIZACIÓN 7]]/Tabla1[[#This Row],[PROMEDIO]]),"")</f>
        <v/>
      </c>
      <c r="S60" s="11"/>
      <c r="T60" s="9" t="str">
        <f>IF(Tabla1[[#This Row],[COTIZACIÓN 8]]&gt;0,ABS(1-Tabla1[[#This Row],[COTIZACIÓN 8]]/Tabla1[[#This Row],[PROMEDIO]]),"")</f>
        <v/>
      </c>
      <c r="U6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43633</v>
      </c>
      <c r="V60" s="23">
        <f>COUNT(Tabla1[[#This Row],[COTIZACIÓN 1 ]:[DESVIACIÓN COT.8]])/2</f>
        <v>3</v>
      </c>
      <c r="W60" s="33">
        <f t="shared" si="0"/>
        <v>39269.700000000004</v>
      </c>
    </row>
    <row r="61" spans="1:23" x14ac:dyDescent="0.25">
      <c r="A61" s="2">
        <v>58</v>
      </c>
      <c r="B61" s="5" t="s">
        <v>80</v>
      </c>
      <c r="C61" s="3">
        <v>51161811</v>
      </c>
      <c r="D61" s="2" t="s">
        <v>21</v>
      </c>
      <c r="E61" s="8">
        <v>39300</v>
      </c>
      <c r="F61" s="9">
        <f>IF(Tabla1[[#This Row],[COTIZACIÓN 1 ]]&gt;0,ABS(1-Tabla1[[#This Row],[COTIZACIÓN 1 ]]/Tabla1[[#This Row],[PROMEDIO]]),"")</f>
        <v>1.3380865111841889E-2</v>
      </c>
      <c r="G61" s="8">
        <v>38500</v>
      </c>
      <c r="H61" s="9">
        <f>IF(Tabla1[[#This Row],[COTIZACIÓN 2]]&gt;0,ABS(1-Tabla1[[#This Row],[COTIZACIÓN 2]]/Tabla1[[#This Row],[PROMEDIO]]),"")</f>
        <v>3.3464715185901106E-2</v>
      </c>
      <c r="I61" s="10">
        <v>41700</v>
      </c>
      <c r="J61" s="9">
        <f>IF(Tabla1[[#This Row],[COTIZACIÓN 3]]&gt;0,ABS(1-Tabla1[[#This Row],[COTIZACIÓN 3]]/Tabla1[[#This Row],[PROMEDIO]]),"")</f>
        <v>4.6870685110335542E-2</v>
      </c>
      <c r="K61" s="11"/>
      <c r="L61" s="9" t="str">
        <f>IF(Tabla1[[#This Row],[COTIZACIÓN 4]]&gt;0,ABS(1-Tabla1[[#This Row],[COTIZACIÓN 4]]/Tabla1[[#This Row],[PROMEDIO]]),"")</f>
        <v/>
      </c>
      <c r="M61" s="11"/>
      <c r="N61" s="9" t="str">
        <f>IF(Tabla1[[#This Row],[COTIZACIÓN 5]]&gt;0,ABS(1-Tabla1[[#This Row],[COTIZACIÓN 5]]/Tabla1[[#This Row],[PROMEDIO]]),"")</f>
        <v/>
      </c>
      <c r="O61" s="11"/>
      <c r="P61" s="9" t="str">
        <f>IF(Tabla1[[#This Row],[COTIZACIÓN 6]]&gt;0,ABS(1-Tabla1[[#This Row],[COTIZACIÓN 6]]/Tabla1[[#This Row],[PROMEDIO]]),"")</f>
        <v/>
      </c>
      <c r="Q61" s="11"/>
      <c r="R61" s="9" t="str">
        <f>IF(Tabla1[[#This Row],[COTIZACIÓN 7]]&gt;0,ABS(1-Tabla1[[#This Row],[COTIZACIÓN 7]]/Tabla1[[#This Row],[PROMEDIO]]),"")</f>
        <v/>
      </c>
      <c r="S61" s="11"/>
      <c r="T61" s="9" t="str">
        <f>IF(Tabla1[[#This Row],[COTIZACIÓN 8]]&gt;0,ABS(1-Tabla1[[#This Row],[COTIZACIÓN 8]]/Tabla1[[#This Row],[PROMEDIO]]),"")</f>
        <v/>
      </c>
      <c r="U6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39833</v>
      </c>
      <c r="V61" s="23">
        <f>COUNT(Tabla1[[#This Row],[COTIZACIÓN 1 ]:[DESVIACIÓN COT.8]])/2</f>
        <v>3</v>
      </c>
      <c r="W61" s="33">
        <f t="shared" si="0"/>
        <v>35849.700000000004</v>
      </c>
    </row>
    <row r="62" spans="1:23" x14ac:dyDescent="0.25">
      <c r="A62" s="2">
        <v>59</v>
      </c>
      <c r="B62" s="5" t="s">
        <v>81</v>
      </c>
      <c r="C62" s="3">
        <v>51161811</v>
      </c>
      <c r="D62" s="2" t="s">
        <v>21</v>
      </c>
      <c r="E62" s="8">
        <v>42900</v>
      </c>
      <c r="F62" s="9">
        <f>IF(Tabla1[[#This Row],[COTIZACIÓN 1 ]]&gt;0,ABS(1-Tabla1[[#This Row],[COTIZACIÓN 1 ]]/Tabla1[[#This Row],[PROMEDIO]]),"")</f>
        <v>1.2271774917689271E-2</v>
      </c>
      <c r="G62" s="8">
        <v>42000</v>
      </c>
      <c r="H62" s="9">
        <f>IF(Tabla1[[#This Row],[COTIZACIÓN 2]]&gt;0,ABS(1-Tabla1[[#This Row],[COTIZACIÓN 2]]/Tabla1[[#This Row],[PROMEDIO]]),"")</f>
        <v>3.299334607326232E-2</v>
      </c>
      <c r="I62" s="10">
        <v>45400</v>
      </c>
      <c r="J62" s="9">
        <f>IF(Tabla1[[#This Row],[COTIZACIÓN 3]]&gt;0,ABS(1-Tabla1[[#This Row],[COTIZACIÓN 3]]/Tabla1[[#This Row],[PROMEDIO]]),"")</f>
        <v>4.528814495890221E-2</v>
      </c>
      <c r="K62" s="11"/>
      <c r="L62" s="9" t="str">
        <f>IF(Tabla1[[#This Row],[COTIZACIÓN 4]]&gt;0,ABS(1-Tabla1[[#This Row],[COTIZACIÓN 4]]/Tabla1[[#This Row],[PROMEDIO]]),"")</f>
        <v/>
      </c>
      <c r="M62" s="11"/>
      <c r="N62" s="9" t="str">
        <f>IF(Tabla1[[#This Row],[COTIZACIÓN 5]]&gt;0,ABS(1-Tabla1[[#This Row],[COTIZACIÓN 5]]/Tabla1[[#This Row],[PROMEDIO]]),"")</f>
        <v/>
      </c>
      <c r="O62" s="11"/>
      <c r="P62" s="9" t="str">
        <f>IF(Tabla1[[#This Row],[COTIZACIÓN 6]]&gt;0,ABS(1-Tabla1[[#This Row],[COTIZACIÓN 6]]/Tabla1[[#This Row],[PROMEDIO]]),"")</f>
        <v/>
      </c>
      <c r="Q62" s="11"/>
      <c r="R62" s="9" t="str">
        <f>IF(Tabla1[[#This Row],[COTIZACIÓN 7]]&gt;0,ABS(1-Tabla1[[#This Row],[COTIZACIÓN 7]]/Tabla1[[#This Row],[PROMEDIO]]),"")</f>
        <v/>
      </c>
      <c r="S62" s="11"/>
      <c r="T62" s="9" t="str">
        <f>IF(Tabla1[[#This Row],[COTIZACIÓN 8]]&gt;0,ABS(1-Tabla1[[#This Row],[COTIZACIÓN 8]]/Tabla1[[#This Row],[PROMEDIO]]),"")</f>
        <v/>
      </c>
      <c r="U6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43433</v>
      </c>
      <c r="V62" s="23">
        <f>COUNT(Tabla1[[#This Row],[COTIZACIÓN 1 ]:[DESVIACIÓN COT.8]])/2</f>
        <v>3</v>
      </c>
      <c r="W62" s="33">
        <f t="shared" si="0"/>
        <v>39089.700000000004</v>
      </c>
    </row>
    <row r="63" spans="1:23" x14ac:dyDescent="0.25">
      <c r="A63" s="2">
        <v>60</v>
      </c>
      <c r="B63" s="4" t="s">
        <v>82</v>
      </c>
      <c r="C63" s="3" t="s">
        <v>396</v>
      </c>
      <c r="D63" s="2" t="s">
        <v>21</v>
      </c>
      <c r="E63" s="8">
        <v>30600</v>
      </c>
      <c r="F63" s="9">
        <f>IF(Tabla1[[#This Row],[COTIZACIÓN 1 ]]&gt;0,ABS(1-Tabla1[[#This Row],[COTIZACIÓN 1 ]]/Tabla1[[#This Row],[PROMEDIO]]),"")</f>
        <v>1.2903225806451646E-2</v>
      </c>
      <c r="G63" s="8">
        <v>30000</v>
      </c>
      <c r="H63" s="9">
        <f>IF(Tabla1[[#This Row],[COTIZACIÓN 2]]&gt;0,ABS(1-Tabla1[[#This Row],[COTIZACIÓN 2]]/Tabla1[[#This Row],[PROMEDIO]]),"")</f>
        <v>3.2258064516129004E-2</v>
      </c>
      <c r="I63" s="10">
        <v>32400</v>
      </c>
      <c r="J63" s="9">
        <f>IF(Tabla1[[#This Row],[COTIZACIÓN 3]]&gt;0,ABS(1-Tabla1[[#This Row],[COTIZACIÓN 3]]/Tabla1[[#This Row],[PROMEDIO]]),"")</f>
        <v>4.5161290322580649E-2</v>
      </c>
      <c r="K63" s="11"/>
      <c r="L63" s="9" t="str">
        <f>IF(Tabla1[[#This Row],[COTIZACIÓN 4]]&gt;0,ABS(1-Tabla1[[#This Row],[COTIZACIÓN 4]]/Tabla1[[#This Row],[PROMEDIO]]),"")</f>
        <v/>
      </c>
      <c r="M63" s="11"/>
      <c r="N63" s="9" t="str">
        <f>IF(Tabla1[[#This Row],[COTIZACIÓN 5]]&gt;0,ABS(1-Tabla1[[#This Row],[COTIZACIÓN 5]]/Tabla1[[#This Row],[PROMEDIO]]),"")</f>
        <v/>
      </c>
      <c r="O63" s="11"/>
      <c r="P63" s="9" t="str">
        <f>IF(Tabla1[[#This Row],[COTIZACIÓN 6]]&gt;0,ABS(1-Tabla1[[#This Row],[COTIZACIÓN 6]]/Tabla1[[#This Row],[PROMEDIO]]),"")</f>
        <v/>
      </c>
      <c r="Q63" s="11"/>
      <c r="R63" s="9" t="str">
        <f>IF(Tabla1[[#This Row],[COTIZACIÓN 7]]&gt;0,ABS(1-Tabla1[[#This Row],[COTIZACIÓN 7]]/Tabla1[[#This Row],[PROMEDIO]]),"")</f>
        <v/>
      </c>
      <c r="S63" s="11"/>
      <c r="T63" s="9" t="str">
        <f>IF(Tabla1[[#This Row],[COTIZACIÓN 8]]&gt;0,ABS(1-Tabla1[[#This Row],[COTIZACIÓN 8]]/Tabla1[[#This Row],[PROMEDIO]]),"")</f>
        <v/>
      </c>
      <c r="U6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31000</v>
      </c>
      <c r="V63" s="23">
        <f>COUNT(Tabla1[[#This Row],[COTIZACIÓN 1 ]:[DESVIACIÓN COT.8]])/2</f>
        <v>3</v>
      </c>
      <c r="W63" s="33">
        <f t="shared" si="0"/>
        <v>27900</v>
      </c>
    </row>
    <row r="64" spans="1:23" x14ac:dyDescent="0.25">
      <c r="A64" s="2">
        <v>61</v>
      </c>
      <c r="B64" s="4" t="s">
        <v>83</v>
      </c>
      <c r="C64" s="3" t="s">
        <v>396</v>
      </c>
      <c r="D64" s="2" t="s">
        <v>21</v>
      </c>
      <c r="E64" s="8">
        <v>30600</v>
      </c>
      <c r="F64" s="9">
        <f>IF(Tabla1[[#This Row],[COTIZACIÓN 1 ]]&gt;0,ABS(1-Tabla1[[#This Row],[COTIZACIÓN 1 ]]/Tabla1[[#This Row],[PROMEDIO]]),"")</f>
        <v>1.2903225806451646E-2</v>
      </c>
      <c r="G64" s="8">
        <v>30000</v>
      </c>
      <c r="H64" s="9">
        <f>IF(Tabla1[[#This Row],[COTIZACIÓN 2]]&gt;0,ABS(1-Tabla1[[#This Row],[COTIZACIÓN 2]]/Tabla1[[#This Row],[PROMEDIO]]),"")</f>
        <v>3.2258064516129004E-2</v>
      </c>
      <c r="I64" s="10">
        <v>32400</v>
      </c>
      <c r="J64" s="9">
        <f>IF(Tabla1[[#This Row],[COTIZACIÓN 3]]&gt;0,ABS(1-Tabla1[[#This Row],[COTIZACIÓN 3]]/Tabla1[[#This Row],[PROMEDIO]]),"")</f>
        <v>4.5161290322580649E-2</v>
      </c>
      <c r="K64" s="11"/>
      <c r="L64" s="9" t="str">
        <f>IF(Tabla1[[#This Row],[COTIZACIÓN 4]]&gt;0,ABS(1-Tabla1[[#This Row],[COTIZACIÓN 4]]/Tabla1[[#This Row],[PROMEDIO]]),"")</f>
        <v/>
      </c>
      <c r="M64" s="11"/>
      <c r="N64" s="9" t="str">
        <f>IF(Tabla1[[#This Row],[COTIZACIÓN 5]]&gt;0,ABS(1-Tabla1[[#This Row],[COTIZACIÓN 5]]/Tabla1[[#This Row],[PROMEDIO]]),"")</f>
        <v/>
      </c>
      <c r="O64" s="11"/>
      <c r="P64" s="9" t="str">
        <f>IF(Tabla1[[#This Row],[COTIZACIÓN 6]]&gt;0,ABS(1-Tabla1[[#This Row],[COTIZACIÓN 6]]/Tabla1[[#This Row],[PROMEDIO]]),"")</f>
        <v/>
      </c>
      <c r="Q64" s="11"/>
      <c r="R64" s="9" t="str">
        <f>IF(Tabla1[[#This Row],[COTIZACIÓN 7]]&gt;0,ABS(1-Tabla1[[#This Row],[COTIZACIÓN 7]]/Tabla1[[#This Row],[PROMEDIO]]),"")</f>
        <v/>
      </c>
      <c r="S64" s="11"/>
      <c r="T64" s="9" t="str">
        <f>IF(Tabla1[[#This Row],[COTIZACIÓN 8]]&gt;0,ABS(1-Tabla1[[#This Row],[COTIZACIÓN 8]]/Tabla1[[#This Row],[PROMEDIO]]),"")</f>
        <v/>
      </c>
      <c r="U6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31000</v>
      </c>
      <c r="V64" s="23">
        <f>COUNT(Tabla1[[#This Row],[COTIZACIÓN 1 ]:[DESVIACIÓN COT.8]])/2</f>
        <v>3</v>
      </c>
      <c r="W64" s="33">
        <f t="shared" si="0"/>
        <v>27900</v>
      </c>
    </row>
    <row r="65" spans="1:23" x14ac:dyDescent="0.25">
      <c r="A65" s="2">
        <v>62</v>
      </c>
      <c r="B65" s="4" t="s">
        <v>84</v>
      </c>
      <c r="C65" s="3">
        <v>51151511</v>
      </c>
      <c r="D65" s="2" t="s">
        <v>21</v>
      </c>
      <c r="E65" s="8">
        <v>29700</v>
      </c>
      <c r="F65" s="9">
        <f>IF(Tabla1[[#This Row],[COTIZACIÓN 1 ]]&gt;0,ABS(1-Tabla1[[#This Row],[COTIZACIÓN 1 ]]/Tabla1[[#This Row],[PROMEDIO]]),"")</f>
        <v>1.3289036544850474E-2</v>
      </c>
      <c r="G65" s="8">
        <v>29100</v>
      </c>
      <c r="H65" s="9">
        <f>IF(Tabla1[[#This Row],[COTIZACIÓN 2]]&gt;0,ABS(1-Tabla1[[#This Row],[COTIZACIÓN 2]]/Tabla1[[#This Row],[PROMEDIO]]),"")</f>
        <v>3.3222591362126241E-2</v>
      </c>
      <c r="I65" s="10">
        <v>31500</v>
      </c>
      <c r="J65" s="9">
        <f>IF(Tabla1[[#This Row],[COTIZACIÓN 3]]&gt;0,ABS(1-Tabla1[[#This Row],[COTIZACIÓN 3]]/Tabla1[[#This Row],[PROMEDIO]]),"")</f>
        <v>4.6511627906976827E-2</v>
      </c>
      <c r="K65" s="11"/>
      <c r="L65" s="9" t="str">
        <f>IF(Tabla1[[#This Row],[COTIZACIÓN 4]]&gt;0,ABS(1-Tabla1[[#This Row],[COTIZACIÓN 4]]/Tabla1[[#This Row],[PROMEDIO]]),"")</f>
        <v/>
      </c>
      <c r="M65" s="11"/>
      <c r="N65" s="9" t="str">
        <f>IF(Tabla1[[#This Row],[COTIZACIÓN 5]]&gt;0,ABS(1-Tabla1[[#This Row],[COTIZACIÓN 5]]/Tabla1[[#This Row],[PROMEDIO]]),"")</f>
        <v/>
      </c>
      <c r="O65" s="11"/>
      <c r="P65" s="9" t="str">
        <f>IF(Tabla1[[#This Row],[COTIZACIÓN 6]]&gt;0,ABS(1-Tabla1[[#This Row],[COTIZACIÓN 6]]/Tabla1[[#This Row],[PROMEDIO]]),"")</f>
        <v/>
      </c>
      <c r="Q65" s="11"/>
      <c r="R65" s="9" t="str">
        <f>IF(Tabla1[[#This Row],[COTIZACIÓN 7]]&gt;0,ABS(1-Tabla1[[#This Row],[COTIZACIÓN 7]]/Tabla1[[#This Row],[PROMEDIO]]),"")</f>
        <v/>
      </c>
      <c r="S65" s="11"/>
      <c r="T65" s="9" t="str">
        <f>IF(Tabla1[[#This Row],[COTIZACIÓN 8]]&gt;0,ABS(1-Tabla1[[#This Row],[COTIZACIÓN 8]]/Tabla1[[#This Row],[PROMEDIO]]),"")</f>
        <v/>
      </c>
      <c r="U6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30100</v>
      </c>
      <c r="V65" s="23">
        <f>COUNT(Tabla1[[#This Row],[COTIZACIÓN 1 ]:[DESVIACIÓN COT.8]])/2</f>
        <v>3</v>
      </c>
      <c r="W65" s="33">
        <f t="shared" si="0"/>
        <v>27090</v>
      </c>
    </row>
    <row r="66" spans="1:23" x14ac:dyDescent="0.25">
      <c r="A66" s="2">
        <v>63</v>
      </c>
      <c r="B66" s="4" t="s">
        <v>85</v>
      </c>
      <c r="C66" s="3">
        <v>51151511</v>
      </c>
      <c r="D66" s="2" t="s">
        <v>21</v>
      </c>
      <c r="E66" s="8">
        <v>177000</v>
      </c>
      <c r="F66" s="9">
        <f>IF(Tabla1[[#This Row],[COTIZACIÓN 1 ]]&gt;0,ABS(1-Tabla1[[#This Row],[COTIZACIÓN 1 ]]/Tabla1[[#This Row],[PROMEDIO]]),"")</f>
        <v>1.2827663134411638E-2</v>
      </c>
      <c r="G66" s="8">
        <v>173500</v>
      </c>
      <c r="H66" s="9">
        <f>IF(Tabla1[[#This Row],[COTIZACIÓN 2]]&gt;0,ABS(1-Tabla1[[#This Row],[COTIZACIÓN 2]]/Tabla1[[#This Row],[PROMEDIO]]),"")</f>
        <v>3.2348020078081463E-2</v>
      </c>
      <c r="I66" s="10">
        <v>187400</v>
      </c>
      <c r="J66" s="9">
        <f>IF(Tabla1[[#This Row],[COTIZACIÓN 3]]&gt;0,ABS(1-Tabla1[[#This Row],[COTIZACIÓN 3]]/Tabla1[[#This Row],[PROMEDIO]]),"")</f>
        <v>4.517568321249299E-2</v>
      </c>
      <c r="K66" s="11"/>
      <c r="L66" s="9" t="str">
        <f>IF(Tabla1[[#This Row],[COTIZACIÓN 4]]&gt;0,ABS(1-Tabla1[[#This Row],[COTIZACIÓN 4]]/Tabla1[[#This Row],[PROMEDIO]]),"")</f>
        <v/>
      </c>
      <c r="M66" s="11"/>
      <c r="N66" s="9" t="str">
        <f>IF(Tabla1[[#This Row],[COTIZACIÓN 5]]&gt;0,ABS(1-Tabla1[[#This Row],[COTIZACIÓN 5]]/Tabla1[[#This Row],[PROMEDIO]]),"")</f>
        <v/>
      </c>
      <c r="O66" s="11"/>
      <c r="P66" s="9" t="str">
        <f>IF(Tabla1[[#This Row],[COTIZACIÓN 6]]&gt;0,ABS(1-Tabla1[[#This Row],[COTIZACIÓN 6]]/Tabla1[[#This Row],[PROMEDIO]]),"")</f>
        <v/>
      </c>
      <c r="Q66" s="11"/>
      <c r="R66" s="9" t="str">
        <f>IF(Tabla1[[#This Row],[COTIZACIÓN 7]]&gt;0,ABS(1-Tabla1[[#This Row],[COTIZACIÓN 7]]/Tabla1[[#This Row],[PROMEDIO]]),"")</f>
        <v/>
      </c>
      <c r="S66" s="11"/>
      <c r="T66" s="9" t="str">
        <f>IF(Tabla1[[#This Row],[COTIZACIÓN 8]]&gt;0,ABS(1-Tabla1[[#This Row],[COTIZACIÓN 8]]/Tabla1[[#This Row],[PROMEDIO]]),"")</f>
        <v/>
      </c>
      <c r="U6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179300</v>
      </c>
      <c r="V66" s="23">
        <f>COUNT(Tabla1[[#This Row],[COTIZACIÓN 1 ]:[DESVIACIÓN COT.8]])/2</f>
        <v>3</v>
      </c>
      <c r="W66" s="33">
        <f t="shared" si="0"/>
        <v>161370</v>
      </c>
    </row>
    <row r="67" spans="1:23" x14ac:dyDescent="0.25">
      <c r="A67" s="2">
        <v>64</v>
      </c>
      <c r="B67" s="4" t="s">
        <v>86</v>
      </c>
      <c r="C67" s="3">
        <v>51191905</v>
      </c>
      <c r="D67" s="2" t="s">
        <v>21</v>
      </c>
      <c r="E67" s="8">
        <v>86900</v>
      </c>
      <c r="F67" s="9">
        <f>IF(Tabla1[[#This Row],[COTIZACIÓN 1 ]]&gt;0,ABS(1-Tabla1[[#This Row],[COTIZACIÓN 1 ]]/Tabla1[[#This Row],[PROMEDIO]]),"")</f>
        <v>1.3240069947539346E-2</v>
      </c>
      <c r="G67" s="8">
        <v>85200</v>
      </c>
      <c r="H67" s="9">
        <f>IF(Tabla1[[#This Row],[COTIZACIÓN 2]]&gt;0,ABS(1-Tabla1[[#This Row],[COTIZACIÓN 2]]/Tabla1[[#This Row],[PROMEDIO]]),"")</f>
        <v>3.2543773987691038E-2</v>
      </c>
      <c r="I67" s="10">
        <v>92100</v>
      </c>
      <c r="J67" s="9">
        <f>IF(Tabla1[[#This Row],[COTIZACIÓN 3]]&gt;0,ABS(1-Tabla1[[#This Row],[COTIZACIÓN 3]]/Tabla1[[#This Row],[PROMEDIO]]),"")</f>
        <v>4.5806554175277681E-2</v>
      </c>
      <c r="K67" s="11"/>
      <c r="L67" s="9" t="str">
        <f>IF(Tabla1[[#This Row],[COTIZACIÓN 4]]&gt;0,ABS(1-Tabla1[[#This Row],[COTIZACIÓN 4]]/Tabla1[[#This Row],[PROMEDIO]]),"")</f>
        <v/>
      </c>
      <c r="M67" s="11"/>
      <c r="N67" s="9" t="str">
        <f>IF(Tabla1[[#This Row],[COTIZACIÓN 5]]&gt;0,ABS(1-Tabla1[[#This Row],[COTIZACIÓN 5]]/Tabla1[[#This Row],[PROMEDIO]]),"")</f>
        <v/>
      </c>
      <c r="O67" s="11"/>
      <c r="P67" s="9" t="str">
        <f>IF(Tabla1[[#This Row],[COTIZACIÓN 6]]&gt;0,ABS(1-Tabla1[[#This Row],[COTIZACIÓN 6]]/Tabla1[[#This Row],[PROMEDIO]]),"")</f>
        <v/>
      </c>
      <c r="Q67" s="11"/>
      <c r="R67" s="9" t="str">
        <f>IF(Tabla1[[#This Row],[COTIZACIÓN 7]]&gt;0,ABS(1-Tabla1[[#This Row],[COTIZACIÓN 7]]/Tabla1[[#This Row],[PROMEDIO]]),"")</f>
        <v/>
      </c>
      <c r="S67" s="11"/>
      <c r="T67" s="9" t="str">
        <f>IF(Tabla1[[#This Row],[COTIZACIÓN 8]]&gt;0,ABS(1-Tabla1[[#This Row],[COTIZACIÓN 8]]/Tabla1[[#This Row],[PROMEDIO]]),"")</f>
        <v/>
      </c>
      <c r="U6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88066</v>
      </c>
      <c r="V67" s="23">
        <f>COUNT(Tabla1[[#This Row],[COTIZACIÓN 1 ]:[DESVIACIÓN COT.8]])/2</f>
        <v>3</v>
      </c>
      <c r="W67" s="33">
        <f t="shared" si="0"/>
        <v>79259.400000000009</v>
      </c>
    </row>
    <row r="68" spans="1:23" x14ac:dyDescent="0.25">
      <c r="A68" s="2">
        <v>65</v>
      </c>
      <c r="B68" s="3" t="s">
        <v>87</v>
      </c>
      <c r="C68" s="3">
        <v>51191905</v>
      </c>
      <c r="D68" s="2" t="s">
        <v>21</v>
      </c>
      <c r="E68" s="8">
        <v>14600</v>
      </c>
      <c r="F68" s="9">
        <f>IF(Tabla1[[#This Row],[COTIZACIÓN 1 ]]&gt;0,ABS(1-Tabla1[[#This Row],[COTIZACIÓN 1 ]]/Tabla1[[#This Row],[PROMEDIO]]),"")</f>
        <v>1.1242042530136831E-2</v>
      </c>
      <c r="G68" s="8">
        <v>14300</v>
      </c>
      <c r="H68" s="9">
        <f>IF(Tabla1[[#This Row],[COTIZACIÓN 2]]&gt;0,ABS(1-Tabla1[[#This Row],[COTIZACIÓN 2]]/Tabla1[[#This Row],[PROMEDIO]]),"")</f>
        <v>3.1558986861709326E-2</v>
      </c>
      <c r="I68" s="10">
        <v>15400</v>
      </c>
      <c r="J68" s="9">
        <f>IF(Tabla1[[#This Row],[COTIZACIÓN 3]]&gt;0,ABS(1-Tabla1[[#This Row],[COTIZACIÓN 3]]/Tabla1[[#This Row],[PROMEDIO]]),"")</f>
        <v>4.2936475687390008E-2</v>
      </c>
      <c r="K68" s="11"/>
      <c r="L68" s="9" t="str">
        <f>IF(Tabla1[[#This Row],[COTIZACIÓN 4]]&gt;0,ABS(1-Tabla1[[#This Row],[COTIZACIÓN 4]]/Tabla1[[#This Row],[PROMEDIO]]),"")</f>
        <v/>
      </c>
      <c r="M68" s="11"/>
      <c r="N68" s="9" t="str">
        <f>IF(Tabla1[[#This Row],[COTIZACIÓN 5]]&gt;0,ABS(1-Tabla1[[#This Row],[COTIZACIÓN 5]]/Tabla1[[#This Row],[PROMEDIO]]),"")</f>
        <v/>
      </c>
      <c r="O68" s="11"/>
      <c r="P68" s="9" t="str">
        <f>IF(Tabla1[[#This Row],[COTIZACIÓN 6]]&gt;0,ABS(1-Tabla1[[#This Row],[COTIZACIÓN 6]]/Tabla1[[#This Row],[PROMEDIO]]),"")</f>
        <v/>
      </c>
      <c r="Q68" s="11"/>
      <c r="R68" s="9" t="str">
        <f>IF(Tabla1[[#This Row],[COTIZACIÓN 7]]&gt;0,ABS(1-Tabla1[[#This Row],[COTIZACIÓN 7]]/Tabla1[[#This Row],[PROMEDIO]]),"")</f>
        <v/>
      </c>
      <c r="S68" s="11"/>
      <c r="T68" s="9" t="str">
        <f>IF(Tabla1[[#This Row],[COTIZACIÓN 8]]&gt;0,ABS(1-Tabla1[[#This Row],[COTIZACIÓN 8]]/Tabla1[[#This Row],[PROMEDIO]]),"")</f>
        <v/>
      </c>
      <c r="U6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14766</v>
      </c>
      <c r="V68" s="23">
        <f>COUNT(Tabla1[[#This Row],[COTIZACIÓN 1 ]:[DESVIACIÓN COT.8]])/2</f>
        <v>3</v>
      </c>
      <c r="W68" s="33">
        <f t="shared" ref="W68:W131" si="1">+U68*0.9</f>
        <v>13289.4</v>
      </c>
    </row>
    <row r="69" spans="1:23" x14ac:dyDescent="0.25">
      <c r="A69" s="2">
        <v>66</v>
      </c>
      <c r="B69" s="4" t="s">
        <v>88</v>
      </c>
      <c r="C69" s="3">
        <v>51191905</v>
      </c>
      <c r="D69" s="2" t="s">
        <v>21</v>
      </c>
      <c r="E69" s="8">
        <v>78800</v>
      </c>
      <c r="F69" s="9">
        <f>IF(Tabla1[[#This Row],[COTIZACIÓN 1 ]]&gt;0,ABS(1-Tabla1[[#This Row],[COTIZACIÓN 1 ]]/Tabla1[[#This Row],[PROMEDIO]]),"")</f>
        <v>1.253132832080206E-2</v>
      </c>
      <c r="G69" s="8">
        <v>77200</v>
      </c>
      <c r="H69" s="9">
        <f>IF(Tabla1[[#This Row],[COTIZACIÓN 2]]&gt;0,ABS(1-Tabla1[[#This Row],[COTIZACIÓN 2]]/Tabla1[[#This Row],[PROMEDIO]]),"")</f>
        <v>3.2581453634085267E-2</v>
      </c>
      <c r="I69" s="10">
        <v>83400</v>
      </c>
      <c r="J69" s="9">
        <f>IF(Tabla1[[#This Row],[COTIZACIÓN 3]]&gt;0,ABS(1-Tabla1[[#This Row],[COTIZACIÓN 3]]/Tabla1[[#This Row],[PROMEDIO]]),"")</f>
        <v>4.5112781954887327E-2</v>
      </c>
      <c r="K69" s="11"/>
      <c r="L69" s="9" t="str">
        <f>IF(Tabla1[[#This Row],[COTIZACIÓN 4]]&gt;0,ABS(1-Tabla1[[#This Row],[COTIZACIÓN 4]]/Tabla1[[#This Row],[PROMEDIO]]),"")</f>
        <v/>
      </c>
      <c r="M69" s="11"/>
      <c r="N69" s="9" t="str">
        <f>IF(Tabla1[[#This Row],[COTIZACIÓN 5]]&gt;0,ABS(1-Tabla1[[#This Row],[COTIZACIÓN 5]]/Tabla1[[#This Row],[PROMEDIO]]),"")</f>
        <v/>
      </c>
      <c r="O69" s="11"/>
      <c r="P69" s="9" t="str">
        <f>IF(Tabla1[[#This Row],[COTIZACIÓN 6]]&gt;0,ABS(1-Tabla1[[#This Row],[COTIZACIÓN 6]]/Tabla1[[#This Row],[PROMEDIO]]),"")</f>
        <v/>
      </c>
      <c r="Q69" s="11"/>
      <c r="R69" s="9" t="str">
        <f>IF(Tabla1[[#This Row],[COTIZACIÓN 7]]&gt;0,ABS(1-Tabla1[[#This Row],[COTIZACIÓN 7]]/Tabla1[[#This Row],[PROMEDIO]]),"")</f>
        <v/>
      </c>
      <c r="S69" s="11"/>
      <c r="T69" s="9" t="str">
        <f>IF(Tabla1[[#This Row],[COTIZACIÓN 8]]&gt;0,ABS(1-Tabla1[[#This Row],[COTIZACIÓN 8]]/Tabla1[[#This Row],[PROMEDIO]]),"")</f>
        <v/>
      </c>
      <c r="U6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79800</v>
      </c>
      <c r="V69" s="23">
        <f>COUNT(Tabla1[[#This Row],[COTIZACIÓN 1 ]:[DESVIACIÓN COT.8]])/2</f>
        <v>3</v>
      </c>
      <c r="W69" s="33">
        <f t="shared" si="1"/>
        <v>71820</v>
      </c>
    </row>
    <row r="70" spans="1:23" x14ac:dyDescent="0.25">
      <c r="A70" s="2">
        <v>67</v>
      </c>
      <c r="B70" s="3" t="s">
        <v>89</v>
      </c>
      <c r="C70" s="3">
        <v>51191905</v>
      </c>
      <c r="D70" s="2" t="s">
        <v>21</v>
      </c>
      <c r="E70" s="8">
        <v>39700</v>
      </c>
      <c r="F70" s="9">
        <f>IF(Tabla1[[#This Row],[COTIZACIÓN 1 ]]&gt;0,ABS(1-Tabla1[[#This Row],[COTIZACIÓN 1 ]]/Tabla1[[#This Row],[PROMEDIO]]),"")</f>
        <v>1.3247831382198649E-2</v>
      </c>
      <c r="G70" s="8">
        <v>38900</v>
      </c>
      <c r="H70" s="9">
        <f>IF(Tabla1[[#This Row],[COTIZACIÓN 2]]&gt;0,ABS(1-Tabla1[[#This Row],[COTIZACIÓN 2]]/Tabla1[[#This Row],[PROMEDIO]]),"")</f>
        <v>3.3132006064673258E-2</v>
      </c>
      <c r="I70" s="10">
        <v>42100</v>
      </c>
      <c r="J70" s="9">
        <f>IF(Tabla1[[#This Row],[COTIZACIÓN 3]]&gt;0,ABS(1-Tabla1[[#This Row],[COTIZACIÓN 3]]/Tabla1[[#This Row],[PROMEDIO]]),"")</f>
        <v>4.6404692665225067E-2</v>
      </c>
      <c r="K70" s="11"/>
      <c r="L70" s="9" t="str">
        <f>IF(Tabla1[[#This Row],[COTIZACIÓN 4]]&gt;0,ABS(1-Tabla1[[#This Row],[COTIZACIÓN 4]]/Tabla1[[#This Row],[PROMEDIO]]),"")</f>
        <v/>
      </c>
      <c r="M70" s="11"/>
      <c r="N70" s="9" t="str">
        <f>IF(Tabla1[[#This Row],[COTIZACIÓN 5]]&gt;0,ABS(1-Tabla1[[#This Row],[COTIZACIÓN 5]]/Tabla1[[#This Row],[PROMEDIO]]),"")</f>
        <v/>
      </c>
      <c r="O70" s="11"/>
      <c r="P70" s="9" t="str">
        <f>IF(Tabla1[[#This Row],[COTIZACIÓN 6]]&gt;0,ABS(1-Tabla1[[#This Row],[COTIZACIÓN 6]]/Tabla1[[#This Row],[PROMEDIO]]),"")</f>
        <v/>
      </c>
      <c r="Q70" s="11"/>
      <c r="R70" s="9" t="str">
        <f>IF(Tabla1[[#This Row],[COTIZACIÓN 7]]&gt;0,ABS(1-Tabla1[[#This Row],[COTIZACIÓN 7]]/Tabla1[[#This Row],[PROMEDIO]]),"")</f>
        <v/>
      </c>
      <c r="S70" s="11"/>
      <c r="T70" s="9" t="str">
        <f>IF(Tabla1[[#This Row],[COTIZACIÓN 8]]&gt;0,ABS(1-Tabla1[[#This Row],[COTIZACIÓN 8]]/Tabla1[[#This Row],[PROMEDIO]]),"")</f>
        <v/>
      </c>
      <c r="U7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40233</v>
      </c>
      <c r="V70" s="23">
        <f>COUNT(Tabla1[[#This Row],[COTIZACIÓN 1 ]:[DESVIACIÓN COT.8]])/2</f>
        <v>3</v>
      </c>
      <c r="W70" s="33">
        <f t="shared" si="1"/>
        <v>36209.700000000004</v>
      </c>
    </row>
    <row r="71" spans="1:23" x14ac:dyDescent="0.25">
      <c r="A71" s="2">
        <v>68</v>
      </c>
      <c r="B71" s="3" t="s">
        <v>90</v>
      </c>
      <c r="C71" s="3">
        <v>51191905</v>
      </c>
      <c r="D71" s="2" t="s">
        <v>21</v>
      </c>
      <c r="E71" s="8">
        <v>70300</v>
      </c>
      <c r="F71" s="9">
        <f>IF(Tabla1[[#This Row],[COTIZACIÓN 1 ]]&gt;0,ABS(1-Tabla1[[#This Row],[COTIZACIÓN 1 ]]/Tabla1[[#This Row],[PROMEDIO]]),"")</f>
        <v>1.3097861946008149E-2</v>
      </c>
      <c r="G71" s="8">
        <v>68900</v>
      </c>
      <c r="H71" s="9">
        <f>IF(Tabla1[[#This Row],[COTIZACIÓN 2]]&gt;0,ABS(1-Tabla1[[#This Row],[COTIZACIÓN 2]]/Tabla1[[#This Row],[PROMEDIO]]),"")</f>
        <v>3.2751674083640991E-2</v>
      </c>
      <c r="I71" s="10">
        <v>74500</v>
      </c>
      <c r="J71" s="9">
        <f>IF(Tabla1[[#This Row],[COTIZACIÓN 3]]&gt;0,ABS(1-Tabla1[[#This Row],[COTIZACIÓN 3]]/Tabla1[[#This Row],[PROMEDIO]]),"")</f>
        <v>4.5863574466890267E-2</v>
      </c>
      <c r="K71" s="11"/>
      <c r="L71" s="9" t="str">
        <f>IF(Tabla1[[#This Row],[COTIZACIÓN 4]]&gt;0,ABS(1-Tabla1[[#This Row],[COTIZACIÓN 4]]/Tabla1[[#This Row],[PROMEDIO]]),"")</f>
        <v/>
      </c>
      <c r="M71" s="11"/>
      <c r="N71" s="9" t="str">
        <f>IF(Tabla1[[#This Row],[COTIZACIÓN 5]]&gt;0,ABS(1-Tabla1[[#This Row],[COTIZACIÓN 5]]/Tabla1[[#This Row],[PROMEDIO]]),"")</f>
        <v/>
      </c>
      <c r="O71" s="11"/>
      <c r="P71" s="9" t="str">
        <f>IF(Tabla1[[#This Row],[COTIZACIÓN 6]]&gt;0,ABS(1-Tabla1[[#This Row],[COTIZACIÓN 6]]/Tabla1[[#This Row],[PROMEDIO]]),"")</f>
        <v/>
      </c>
      <c r="Q71" s="11"/>
      <c r="R71" s="9" t="str">
        <f>IF(Tabla1[[#This Row],[COTIZACIÓN 7]]&gt;0,ABS(1-Tabla1[[#This Row],[COTIZACIÓN 7]]/Tabla1[[#This Row],[PROMEDIO]]),"")</f>
        <v/>
      </c>
      <c r="S71" s="11"/>
      <c r="T71" s="9" t="str">
        <f>IF(Tabla1[[#This Row],[COTIZACIÓN 8]]&gt;0,ABS(1-Tabla1[[#This Row],[COTIZACIÓN 8]]/Tabla1[[#This Row],[PROMEDIO]]),"")</f>
        <v/>
      </c>
      <c r="U7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71233</v>
      </c>
      <c r="V71" s="23">
        <f>COUNT(Tabla1[[#This Row],[COTIZACIÓN 1 ]:[DESVIACIÓN COT.8]])/2</f>
        <v>3</v>
      </c>
      <c r="W71" s="33">
        <f t="shared" si="1"/>
        <v>64109.700000000004</v>
      </c>
    </row>
    <row r="72" spans="1:23" x14ac:dyDescent="0.25">
      <c r="A72" s="2">
        <v>69</v>
      </c>
      <c r="B72" s="4" t="s">
        <v>91</v>
      </c>
      <c r="C72" s="3">
        <v>51191905</v>
      </c>
      <c r="D72" s="2" t="s">
        <v>21</v>
      </c>
      <c r="E72" s="8">
        <v>28400</v>
      </c>
      <c r="F72" s="9">
        <f>IF(Tabla1[[#This Row],[COTIZACIÓN 1 ]]&gt;0,ABS(1-Tabla1[[#This Row],[COTIZACIÓN 1 ]]/Tabla1[[#This Row],[PROMEDIO]]),"")</f>
        <v>1.272335395953561E-2</v>
      </c>
      <c r="G72" s="8">
        <v>27800</v>
      </c>
      <c r="H72" s="9">
        <f>IF(Tabla1[[#This Row],[COTIZACIÓN 2]]&gt;0,ABS(1-Tabla1[[#This Row],[COTIZACIÓN 2]]/Tabla1[[#This Row],[PROMEDIO]]),"")</f>
        <v>3.3581311270249548E-2</v>
      </c>
      <c r="I72" s="10">
        <v>30100</v>
      </c>
      <c r="J72" s="9">
        <f>IF(Tabla1[[#This Row],[COTIZACIÓN 3]]&gt;0,ABS(1-Tabla1[[#This Row],[COTIZACIÓN 3]]/Tabla1[[#This Row],[PROMEDIO]]),"")</f>
        <v>4.6374191754154248E-2</v>
      </c>
      <c r="K72" s="11"/>
      <c r="L72" s="9" t="str">
        <f>IF(Tabla1[[#This Row],[COTIZACIÓN 4]]&gt;0,ABS(1-Tabla1[[#This Row],[COTIZACIÓN 4]]/Tabla1[[#This Row],[PROMEDIO]]),"")</f>
        <v/>
      </c>
      <c r="M72" s="11"/>
      <c r="N72" s="9" t="str">
        <f>IF(Tabla1[[#This Row],[COTIZACIÓN 5]]&gt;0,ABS(1-Tabla1[[#This Row],[COTIZACIÓN 5]]/Tabla1[[#This Row],[PROMEDIO]]),"")</f>
        <v/>
      </c>
      <c r="O72" s="11"/>
      <c r="P72" s="9" t="str">
        <f>IF(Tabla1[[#This Row],[COTIZACIÓN 6]]&gt;0,ABS(1-Tabla1[[#This Row],[COTIZACIÓN 6]]/Tabla1[[#This Row],[PROMEDIO]]),"")</f>
        <v/>
      </c>
      <c r="Q72" s="11"/>
      <c r="R72" s="9" t="str">
        <f>IF(Tabla1[[#This Row],[COTIZACIÓN 7]]&gt;0,ABS(1-Tabla1[[#This Row],[COTIZACIÓN 7]]/Tabla1[[#This Row],[PROMEDIO]]),"")</f>
        <v/>
      </c>
      <c r="S72" s="11"/>
      <c r="T72" s="9" t="str">
        <f>IF(Tabla1[[#This Row],[COTIZACIÓN 8]]&gt;0,ABS(1-Tabla1[[#This Row],[COTIZACIÓN 8]]/Tabla1[[#This Row],[PROMEDIO]]),"")</f>
        <v/>
      </c>
      <c r="U7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28766</v>
      </c>
      <c r="V72" s="23">
        <f>COUNT(Tabla1[[#This Row],[COTIZACIÓN 1 ]:[DESVIACIÓN COT.8]])/2</f>
        <v>3</v>
      </c>
      <c r="W72" s="33">
        <f t="shared" si="1"/>
        <v>25889.4</v>
      </c>
    </row>
    <row r="73" spans="1:23" x14ac:dyDescent="0.25">
      <c r="A73" s="2">
        <v>70</v>
      </c>
      <c r="B73" s="6" t="s">
        <v>92</v>
      </c>
      <c r="C73" s="3">
        <v>51142002</v>
      </c>
      <c r="D73" s="2" t="s">
        <v>21</v>
      </c>
      <c r="E73" s="8">
        <v>86600</v>
      </c>
      <c r="F73" s="9">
        <f>IF(Tabla1[[#This Row],[COTIZACIÓN 1 ]]&gt;0,ABS(1-Tabla1[[#This Row],[COTIZACIÓN 1 ]]/Tabla1[[#This Row],[PROMEDIO]]),"")</f>
        <v>1.2914182804645957E-2</v>
      </c>
      <c r="G73" s="8">
        <v>84900</v>
      </c>
      <c r="H73" s="9">
        <f>IF(Tabla1[[#This Row],[COTIZACIÓN 2]]&gt;0,ABS(1-Tabla1[[#This Row],[COTIZACIÓN 2]]/Tabla1[[#This Row],[PROMEDIO]]),"")</f>
        <v>3.2291156121413866E-2</v>
      </c>
      <c r="I73" s="10">
        <v>91700</v>
      </c>
      <c r="J73" s="9">
        <f>IF(Tabla1[[#This Row],[COTIZACIÓN 3]]&gt;0,ABS(1-Tabla1[[#This Row],[COTIZACIÓN 3]]/Tabla1[[#This Row],[PROMEDIO]]),"")</f>
        <v>4.521673714565777E-2</v>
      </c>
      <c r="K73" s="11"/>
      <c r="L73" s="9" t="str">
        <f>IF(Tabla1[[#This Row],[COTIZACIÓN 4]]&gt;0,ABS(1-Tabla1[[#This Row],[COTIZACIÓN 4]]/Tabla1[[#This Row],[PROMEDIO]]),"")</f>
        <v/>
      </c>
      <c r="M73" s="11"/>
      <c r="N73" s="9" t="str">
        <f>IF(Tabla1[[#This Row],[COTIZACIÓN 5]]&gt;0,ABS(1-Tabla1[[#This Row],[COTIZACIÓN 5]]/Tabla1[[#This Row],[PROMEDIO]]),"")</f>
        <v/>
      </c>
      <c r="O73" s="11"/>
      <c r="P73" s="9" t="str">
        <f>IF(Tabla1[[#This Row],[COTIZACIÓN 6]]&gt;0,ABS(1-Tabla1[[#This Row],[COTIZACIÓN 6]]/Tabla1[[#This Row],[PROMEDIO]]),"")</f>
        <v/>
      </c>
      <c r="Q73" s="11"/>
      <c r="R73" s="9" t="str">
        <f>IF(Tabla1[[#This Row],[COTIZACIÓN 7]]&gt;0,ABS(1-Tabla1[[#This Row],[COTIZACIÓN 7]]/Tabla1[[#This Row],[PROMEDIO]]),"")</f>
        <v/>
      </c>
      <c r="S73" s="11"/>
      <c r="T73" s="9" t="str">
        <f>IF(Tabla1[[#This Row],[COTIZACIÓN 8]]&gt;0,ABS(1-Tabla1[[#This Row],[COTIZACIÓN 8]]/Tabla1[[#This Row],[PROMEDIO]]),"")</f>
        <v/>
      </c>
      <c r="U7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87733</v>
      </c>
      <c r="V73" s="23">
        <f>COUNT(Tabla1[[#This Row],[COTIZACIÓN 1 ]:[DESVIACIÓN COT.8]])/2</f>
        <v>3</v>
      </c>
      <c r="W73" s="33">
        <f t="shared" si="1"/>
        <v>78959.7</v>
      </c>
    </row>
    <row r="74" spans="1:23" x14ac:dyDescent="0.25">
      <c r="A74" s="2">
        <v>71</v>
      </c>
      <c r="B74" s="4" t="s">
        <v>93</v>
      </c>
      <c r="C74" s="3">
        <v>51142002</v>
      </c>
      <c r="D74" s="2" t="s">
        <v>21</v>
      </c>
      <c r="E74" s="8">
        <v>69200</v>
      </c>
      <c r="F74" s="9">
        <f>IF(Tabla1[[#This Row],[COTIZACIÓN 1 ]]&gt;0,ABS(1-Tabla1[[#This Row],[COTIZACIÓN 1 ]]/Tabla1[[#This Row],[PROMEDIO]]),"")</f>
        <v>1.2838801711840264E-2</v>
      </c>
      <c r="G74" s="8">
        <v>67800</v>
      </c>
      <c r="H74" s="9">
        <f>IF(Tabla1[[#This Row],[COTIZACIÓN 2]]&gt;0,ABS(1-Tabla1[[#This Row],[COTIZACIÓN 2]]/Tabla1[[#This Row],[PROMEDIO]]),"")</f>
        <v>3.2810271041369465E-2</v>
      </c>
      <c r="I74" s="10">
        <v>73300</v>
      </c>
      <c r="J74" s="9">
        <f>IF(Tabla1[[#This Row],[COTIZACIÓN 3]]&gt;0,ABS(1-Tabla1[[#This Row],[COTIZACIÓN 3]]/Tabla1[[#This Row],[PROMEDIO]]),"")</f>
        <v>4.564907275320973E-2</v>
      </c>
      <c r="K74" s="11"/>
      <c r="L74" s="9" t="str">
        <f>IF(Tabla1[[#This Row],[COTIZACIÓN 4]]&gt;0,ABS(1-Tabla1[[#This Row],[COTIZACIÓN 4]]/Tabla1[[#This Row],[PROMEDIO]]),"")</f>
        <v/>
      </c>
      <c r="M74" s="11"/>
      <c r="N74" s="9" t="str">
        <f>IF(Tabla1[[#This Row],[COTIZACIÓN 5]]&gt;0,ABS(1-Tabla1[[#This Row],[COTIZACIÓN 5]]/Tabla1[[#This Row],[PROMEDIO]]),"")</f>
        <v/>
      </c>
      <c r="O74" s="11"/>
      <c r="P74" s="9" t="str">
        <f>IF(Tabla1[[#This Row],[COTIZACIÓN 6]]&gt;0,ABS(1-Tabla1[[#This Row],[COTIZACIÓN 6]]/Tabla1[[#This Row],[PROMEDIO]]),"")</f>
        <v/>
      </c>
      <c r="Q74" s="11"/>
      <c r="R74" s="9" t="str">
        <f>IF(Tabla1[[#This Row],[COTIZACIÓN 7]]&gt;0,ABS(1-Tabla1[[#This Row],[COTIZACIÓN 7]]/Tabla1[[#This Row],[PROMEDIO]]),"")</f>
        <v/>
      </c>
      <c r="S74" s="11"/>
      <c r="T74" s="9" t="str">
        <f>IF(Tabla1[[#This Row],[COTIZACIÓN 8]]&gt;0,ABS(1-Tabla1[[#This Row],[COTIZACIÓN 8]]/Tabla1[[#This Row],[PROMEDIO]]),"")</f>
        <v/>
      </c>
      <c r="U7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70100</v>
      </c>
      <c r="V74" s="23">
        <f>COUNT(Tabla1[[#This Row],[COTIZACIÓN 1 ]:[DESVIACIÓN COT.8]])/2</f>
        <v>3</v>
      </c>
      <c r="W74" s="33">
        <f t="shared" si="1"/>
        <v>63090</v>
      </c>
    </row>
    <row r="75" spans="1:23" x14ac:dyDescent="0.25">
      <c r="A75" s="2">
        <v>72</v>
      </c>
      <c r="B75" s="4" t="s">
        <v>94</v>
      </c>
      <c r="C75" s="3">
        <v>51142002</v>
      </c>
      <c r="D75" s="2" t="s">
        <v>21</v>
      </c>
      <c r="E75" s="8">
        <v>67300</v>
      </c>
      <c r="F75" s="9">
        <f>IF(Tabla1[[#This Row],[COTIZACIÓN 1 ]]&gt;0,ABS(1-Tabla1[[#This Row],[COTIZACIÓN 1 ]]/Tabla1[[#This Row],[PROMEDIO]]),"")</f>
        <v>1.2704280726461903E-2</v>
      </c>
      <c r="G75" s="8">
        <v>66000</v>
      </c>
      <c r="H75" s="9">
        <f>IF(Tabla1[[#This Row],[COTIZACIÓN 2]]&gt;0,ABS(1-Tabla1[[#This Row],[COTIZACIÓN 2]]/Tabla1[[#This Row],[PROMEDIO]]),"")</f>
        <v>3.1775371886277659E-2</v>
      </c>
      <c r="I75" s="10">
        <v>71200</v>
      </c>
      <c r="J75" s="9">
        <f>IF(Tabla1[[#This Row],[COTIZACIÓN 3]]&gt;0,ABS(1-Tabla1[[#This Row],[COTIZACIÓN 3]]/Tabla1[[#This Row],[PROMEDIO]]),"")</f>
        <v>4.4508992752985366E-2</v>
      </c>
      <c r="K75" s="11"/>
      <c r="L75" s="9" t="str">
        <f>IF(Tabla1[[#This Row],[COTIZACIÓN 4]]&gt;0,ABS(1-Tabla1[[#This Row],[COTIZACIÓN 4]]/Tabla1[[#This Row],[PROMEDIO]]),"")</f>
        <v/>
      </c>
      <c r="M75" s="11"/>
      <c r="N75" s="9" t="str">
        <f>IF(Tabla1[[#This Row],[COTIZACIÓN 5]]&gt;0,ABS(1-Tabla1[[#This Row],[COTIZACIÓN 5]]/Tabla1[[#This Row],[PROMEDIO]]),"")</f>
        <v/>
      </c>
      <c r="O75" s="11"/>
      <c r="P75" s="9" t="str">
        <f>IF(Tabla1[[#This Row],[COTIZACIÓN 6]]&gt;0,ABS(1-Tabla1[[#This Row],[COTIZACIÓN 6]]/Tabla1[[#This Row],[PROMEDIO]]),"")</f>
        <v/>
      </c>
      <c r="Q75" s="11"/>
      <c r="R75" s="9" t="str">
        <f>IF(Tabla1[[#This Row],[COTIZACIÓN 7]]&gt;0,ABS(1-Tabla1[[#This Row],[COTIZACIÓN 7]]/Tabla1[[#This Row],[PROMEDIO]]),"")</f>
        <v/>
      </c>
      <c r="S75" s="11"/>
      <c r="T75" s="9" t="str">
        <f>IF(Tabla1[[#This Row],[COTIZACIÓN 8]]&gt;0,ABS(1-Tabla1[[#This Row],[COTIZACIÓN 8]]/Tabla1[[#This Row],[PROMEDIO]]),"")</f>
        <v/>
      </c>
      <c r="U7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68166</v>
      </c>
      <c r="V75" s="23">
        <f>COUNT(Tabla1[[#This Row],[COTIZACIÓN 1 ]:[DESVIACIÓN COT.8]])/2</f>
        <v>3</v>
      </c>
      <c r="W75" s="33">
        <f t="shared" si="1"/>
        <v>61349.4</v>
      </c>
    </row>
    <row r="76" spans="1:23" x14ac:dyDescent="0.25">
      <c r="A76" s="2">
        <v>73</v>
      </c>
      <c r="B76" s="4" t="s">
        <v>95</v>
      </c>
      <c r="C76" s="3">
        <v>51191905</v>
      </c>
      <c r="D76" s="2" t="s">
        <v>21</v>
      </c>
      <c r="E76" s="8">
        <v>83900</v>
      </c>
      <c r="F76" s="9">
        <f>IF(Tabla1[[#This Row],[COTIZACIÓN 1 ]]&gt;0,ABS(1-Tabla1[[#This Row],[COTIZACIÓN 1 ]]/Tabla1[[#This Row],[PROMEDIO]]),"")</f>
        <v>1.2546194948567679E-2</v>
      </c>
      <c r="G76" s="8">
        <v>82200</v>
      </c>
      <c r="H76" s="9">
        <f>IF(Tabla1[[#This Row],[COTIZACIÓN 2]]&gt;0,ABS(1-Tabla1[[#This Row],[COTIZACIÓN 2]]/Tabla1[[#This Row],[PROMEDIO]]),"")</f>
        <v>3.2554198149848168E-2</v>
      </c>
      <c r="I76" s="10">
        <v>88800</v>
      </c>
      <c r="J76" s="9">
        <f>IF(Tabla1[[#This Row],[COTIZACIÓN 3]]&gt;0,ABS(1-Tabla1[[#This Row],[COTIZACIÓN 3]]/Tabla1[[#This Row],[PROMEDIO]]),"")</f>
        <v>4.5123931925711513E-2</v>
      </c>
      <c r="K76" s="11"/>
      <c r="L76" s="9" t="str">
        <f>IF(Tabla1[[#This Row],[COTIZACIÓN 4]]&gt;0,ABS(1-Tabla1[[#This Row],[COTIZACIÓN 4]]/Tabla1[[#This Row],[PROMEDIO]]),"")</f>
        <v/>
      </c>
      <c r="M76" s="11"/>
      <c r="N76" s="9" t="str">
        <f>IF(Tabla1[[#This Row],[COTIZACIÓN 5]]&gt;0,ABS(1-Tabla1[[#This Row],[COTIZACIÓN 5]]/Tabla1[[#This Row],[PROMEDIO]]),"")</f>
        <v/>
      </c>
      <c r="O76" s="11"/>
      <c r="P76" s="9" t="str">
        <f>IF(Tabla1[[#This Row],[COTIZACIÓN 6]]&gt;0,ABS(1-Tabla1[[#This Row],[COTIZACIÓN 6]]/Tabla1[[#This Row],[PROMEDIO]]),"")</f>
        <v/>
      </c>
      <c r="Q76" s="11"/>
      <c r="R76" s="9" t="str">
        <f>IF(Tabla1[[#This Row],[COTIZACIÓN 7]]&gt;0,ABS(1-Tabla1[[#This Row],[COTIZACIÓN 7]]/Tabla1[[#This Row],[PROMEDIO]]),"")</f>
        <v/>
      </c>
      <c r="S76" s="11"/>
      <c r="T76" s="9" t="str">
        <f>IF(Tabla1[[#This Row],[COTIZACIÓN 8]]&gt;0,ABS(1-Tabla1[[#This Row],[COTIZACIÓN 8]]/Tabla1[[#This Row],[PROMEDIO]]),"")</f>
        <v/>
      </c>
      <c r="U7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84966</v>
      </c>
      <c r="V76" s="23">
        <f>COUNT(Tabla1[[#This Row],[COTIZACIÓN 1 ]:[DESVIACIÓN COT.8]])/2</f>
        <v>3</v>
      </c>
      <c r="W76" s="33">
        <f t="shared" si="1"/>
        <v>76469.400000000009</v>
      </c>
    </row>
    <row r="77" spans="1:23" x14ac:dyDescent="0.25">
      <c r="A77" s="2">
        <v>74</v>
      </c>
      <c r="B77" s="4" t="s">
        <v>96</v>
      </c>
      <c r="C77" s="3">
        <v>51191905</v>
      </c>
      <c r="D77" s="2" t="s">
        <v>21</v>
      </c>
      <c r="E77" s="8">
        <v>20200</v>
      </c>
      <c r="F77" s="9">
        <f>IF(Tabla1[[#This Row],[COTIZACIÓN 1 ]]&gt;0,ABS(1-Tabla1[[#This Row],[COTIZACIÓN 1 ]]/Tabla1[[#This Row],[PROMEDIO]]),"")</f>
        <v>1.1403122400039156E-2</v>
      </c>
      <c r="G77" s="8">
        <v>19800</v>
      </c>
      <c r="H77" s="9">
        <f>IF(Tabla1[[#This Row],[COTIZACIÓN 2]]&gt;0,ABS(1-Tabla1[[#This Row],[COTIZACIÓN 2]]/Tabla1[[#This Row],[PROMEDIO]]),"")</f>
        <v>3.0979298194097837E-2</v>
      </c>
      <c r="I77" s="10">
        <v>21300</v>
      </c>
      <c r="J77" s="9">
        <f>IF(Tabla1[[#This Row],[COTIZACIÓN 3]]&gt;0,ABS(1-Tabla1[[#This Row],[COTIZACIÓN 3]]/Tabla1[[#This Row],[PROMEDIO]]),"")</f>
        <v>4.2431361033621995E-2</v>
      </c>
      <c r="K77" s="11"/>
      <c r="L77" s="9" t="str">
        <f>IF(Tabla1[[#This Row],[COTIZACIÓN 4]]&gt;0,ABS(1-Tabla1[[#This Row],[COTIZACIÓN 4]]/Tabla1[[#This Row],[PROMEDIO]]),"")</f>
        <v/>
      </c>
      <c r="M77" s="11"/>
      <c r="N77" s="9" t="str">
        <f>IF(Tabla1[[#This Row],[COTIZACIÓN 5]]&gt;0,ABS(1-Tabla1[[#This Row],[COTIZACIÓN 5]]/Tabla1[[#This Row],[PROMEDIO]]),"")</f>
        <v/>
      </c>
      <c r="O77" s="11"/>
      <c r="P77" s="9" t="str">
        <f>IF(Tabla1[[#This Row],[COTIZACIÓN 6]]&gt;0,ABS(1-Tabla1[[#This Row],[COTIZACIÓN 6]]/Tabla1[[#This Row],[PROMEDIO]]),"")</f>
        <v/>
      </c>
      <c r="Q77" s="11"/>
      <c r="R77" s="9" t="str">
        <f>IF(Tabla1[[#This Row],[COTIZACIÓN 7]]&gt;0,ABS(1-Tabla1[[#This Row],[COTIZACIÓN 7]]/Tabla1[[#This Row],[PROMEDIO]]),"")</f>
        <v/>
      </c>
      <c r="S77" s="11"/>
      <c r="T77" s="9" t="str">
        <f>IF(Tabla1[[#This Row],[COTIZACIÓN 8]]&gt;0,ABS(1-Tabla1[[#This Row],[COTIZACIÓN 8]]/Tabla1[[#This Row],[PROMEDIO]]),"")</f>
        <v/>
      </c>
      <c r="U7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20433</v>
      </c>
      <c r="V77" s="23">
        <f>COUNT(Tabla1[[#This Row],[COTIZACIÓN 1 ]:[DESVIACIÓN COT.8]])/2</f>
        <v>3</v>
      </c>
      <c r="W77" s="33">
        <f t="shared" si="1"/>
        <v>18389.7</v>
      </c>
    </row>
    <row r="78" spans="1:23" x14ac:dyDescent="0.25">
      <c r="A78" s="2">
        <v>75</v>
      </c>
      <c r="B78" s="3" t="s">
        <v>97</v>
      </c>
      <c r="C78" s="3">
        <v>51191905</v>
      </c>
      <c r="D78" s="2" t="s">
        <v>21</v>
      </c>
      <c r="E78" s="8">
        <v>22500</v>
      </c>
      <c r="F78" s="9">
        <f>IF(Tabla1[[#This Row],[COTIZACIÓN 1 ]]&gt;0,ABS(1-Tabla1[[#This Row],[COTIZACIÓN 1 ]]/Tabla1[[#This Row],[PROMEDIO]]),"")</f>
        <v>1.3157894736842146E-2</v>
      </c>
      <c r="G78" s="8">
        <v>22100</v>
      </c>
      <c r="H78" s="9">
        <f>IF(Tabla1[[#This Row],[COTIZACIÓN 2]]&gt;0,ABS(1-Tabla1[[#This Row],[COTIZACIÓN 2]]/Tabla1[[#This Row],[PROMEDIO]]),"")</f>
        <v>3.0701754385964897E-2</v>
      </c>
      <c r="I78" s="10">
        <v>23800</v>
      </c>
      <c r="J78" s="9">
        <f>IF(Tabla1[[#This Row],[COTIZACIÓN 3]]&gt;0,ABS(1-Tabla1[[#This Row],[COTIZACIÓN 3]]/Tabla1[[#This Row],[PROMEDIO]]),"")</f>
        <v>4.3859649122806932E-2</v>
      </c>
      <c r="K78" s="11"/>
      <c r="L78" s="9" t="str">
        <f>IF(Tabla1[[#This Row],[COTIZACIÓN 4]]&gt;0,ABS(1-Tabla1[[#This Row],[COTIZACIÓN 4]]/Tabla1[[#This Row],[PROMEDIO]]),"")</f>
        <v/>
      </c>
      <c r="M78" s="11"/>
      <c r="N78" s="9" t="str">
        <f>IF(Tabla1[[#This Row],[COTIZACIÓN 5]]&gt;0,ABS(1-Tabla1[[#This Row],[COTIZACIÓN 5]]/Tabla1[[#This Row],[PROMEDIO]]),"")</f>
        <v/>
      </c>
      <c r="O78" s="11"/>
      <c r="P78" s="9" t="str">
        <f>IF(Tabla1[[#This Row],[COTIZACIÓN 6]]&gt;0,ABS(1-Tabla1[[#This Row],[COTIZACIÓN 6]]/Tabla1[[#This Row],[PROMEDIO]]),"")</f>
        <v/>
      </c>
      <c r="Q78" s="11"/>
      <c r="R78" s="9" t="str">
        <f>IF(Tabla1[[#This Row],[COTIZACIÓN 7]]&gt;0,ABS(1-Tabla1[[#This Row],[COTIZACIÓN 7]]/Tabla1[[#This Row],[PROMEDIO]]),"")</f>
        <v/>
      </c>
      <c r="S78" s="11"/>
      <c r="T78" s="9" t="str">
        <f>IF(Tabla1[[#This Row],[COTIZACIÓN 8]]&gt;0,ABS(1-Tabla1[[#This Row],[COTIZACIÓN 8]]/Tabla1[[#This Row],[PROMEDIO]]),"")</f>
        <v/>
      </c>
      <c r="U7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22800</v>
      </c>
      <c r="V78" s="23">
        <f>COUNT(Tabla1[[#This Row],[COTIZACIÓN 1 ]:[DESVIACIÓN COT.8]])/2</f>
        <v>3</v>
      </c>
      <c r="W78" s="33">
        <f t="shared" si="1"/>
        <v>20520</v>
      </c>
    </row>
    <row r="79" spans="1:23" x14ac:dyDescent="0.25">
      <c r="A79" s="2">
        <v>76</v>
      </c>
      <c r="B79" s="4" t="s">
        <v>98</v>
      </c>
      <c r="C79" s="3">
        <v>51101550</v>
      </c>
      <c r="D79" s="2" t="s">
        <v>21</v>
      </c>
      <c r="E79" s="8">
        <v>12900</v>
      </c>
      <c r="F79" s="9">
        <f>IF(Tabla1[[#This Row],[COTIZACIÓN 1 ]]&gt;0,ABS(1-Tabla1[[#This Row],[COTIZACIÓN 1 ]]/Tabla1[[#This Row],[PROMEDIO]]),"")</f>
        <v>1.0204864574541506E-2</v>
      </c>
      <c r="G79" s="8">
        <v>12600</v>
      </c>
      <c r="H79" s="9">
        <f>IF(Tabla1[[#This Row],[COTIZACIÓN 2]]&gt;0,ABS(1-Tabla1[[#This Row],[COTIZACIÓN 2]]/Tabla1[[#This Row],[PROMEDIO]]),"")</f>
        <v>3.3223356096063861E-2</v>
      </c>
      <c r="I79" s="10">
        <v>13600</v>
      </c>
      <c r="J79" s="9">
        <f>IF(Tabla1[[#This Row],[COTIZACIÓN 3]]&gt;0,ABS(1-Tabla1[[#This Row],[COTIZACIÓN 3]]/Tabla1[[#This Row],[PROMEDIO]]),"")</f>
        <v>4.3504948975677138E-2</v>
      </c>
      <c r="K79" s="11"/>
      <c r="L79" s="9" t="str">
        <f>IF(Tabla1[[#This Row],[COTIZACIÓN 4]]&gt;0,ABS(1-Tabla1[[#This Row],[COTIZACIÓN 4]]/Tabla1[[#This Row],[PROMEDIO]]),"")</f>
        <v/>
      </c>
      <c r="M79" s="11"/>
      <c r="N79" s="9" t="str">
        <f>IF(Tabla1[[#This Row],[COTIZACIÓN 5]]&gt;0,ABS(1-Tabla1[[#This Row],[COTIZACIÓN 5]]/Tabla1[[#This Row],[PROMEDIO]]),"")</f>
        <v/>
      </c>
      <c r="O79" s="11"/>
      <c r="P79" s="9" t="str">
        <f>IF(Tabla1[[#This Row],[COTIZACIÓN 6]]&gt;0,ABS(1-Tabla1[[#This Row],[COTIZACIÓN 6]]/Tabla1[[#This Row],[PROMEDIO]]),"")</f>
        <v/>
      </c>
      <c r="Q79" s="11"/>
      <c r="R79" s="9" t="str">
        <f>IF(Tabla1[[#This Row],[COTIZACIÓN 7]]&gt;0,ABS(1-Tabla1[[#This Row],[COTIZACIÓN 7]]/Tabla1[[#This Row],[PROMEDIO]]),"")</f>
        <v/>
      </c>
      <c r="S79" s="11"/>
      <c r="T79" s="9" t="str">
        <f>IF(Tabla1[[#This Row],[COTIZACIÓN 8]]&gt;0,ABS(1-Tabla1[[#This Row],[COTIZACIÓN 8]]/Tabla1[[#This Row],[PROMEDIO]]),"")</f>
        <v/>
      </c>
      <c r="U7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13033</v>
      </c>
      <c r="V79" s="23">
        <f>COUNT(Tabla1[[#This Row],[COTIZACIÓN 1 ]:[DESVIACIÓN COT.8]])/2</f>
        <v>3</v>
      </c>
      <c r="W79" s="33">
        <f t="shared" si="1"/>
        <v>11729.7</v>
      </c>
    </row>
    <row r="80" spans="1:23" x14ac:dyDescent="0.25">
      <c r="A80" s="2">
        <v>77</v>
      </c>
      <c r="B80" s="4" t="s">
        <v>99</v>
      </c>
      <c r="C80" s="3">
        <v>51101550</v>
      </c>
      <c r="D80" s="2" t="s">
        <v>21</v>
      </c>
      <c r="E80" s="8">
        <v>57800</v>
      </c>
      <c r="F80" s="9">
        <f>IF(Tabla1[[#This Row],[COTIZACIÓN 1 ]]&gt;0,ABS(1-Tabla1[[#This Row],[COTIZACIÓN 1 ]]/Tabla1[[#This Row],[PROMEDIO]]),"")</f>
        <v>1.2522850357917781E-2</v>
      </c>
      <c r="G80" s="8">
        <v>56600</v>
      </c>
      <c r="H80" s="9">
        <f>IF(Tabla1[[#This Row],[COTIZACIÓN 2]]&gt;0,ABS(1-Tabla1[[#This Row],[COTIZACIÓN 2]]/Tabla1[[#This Row],[PROMEDIO]]),"")</f>
        <v>3.3024106059829528E-2</v>
      </c>
      <c r="I80" s="10">
        <v>61200</v>
      </c>
      <c r="J80" s="9">
        <f>IF(Tabla1[[#This Row],[COTIZACIÓN 3]]&gt;0,ABS(1-Tabla1[[#This Row],[COTIZACIÓN 3]]/Tabla1[[#This Row],[PROMEDIO]]),"")</f>
        <v>4.5564040797498873E-2</v>
      </c>
      <c r="K80" s="11"/>
      <c r="L80" s="9" t="str">
        <f>IF(Tabla1[[#This Row],[COTIZACIÓN 4]]&gt;0,ABS(1-Tabla1[[#This Row],[COTIZACIÓN 4]]/Tabla1[[#This Row],[PROMEDIO]]),"")</f>
        <v/>
      </c>
      <c r="M80" s="11"/>
      <c r="N80" s="9" t="str">
        <f>IF(Tabla1[[#This Row],[COTIZACIÓN 5]]&gt;0,ABS(1-Tabla1[[#This Row],[COTIZACIÓN 5]]/Tabla1[[#This Row],[PROMEDIO]]),"")</f>
        <v/>
      </c>
      <c r="O80" s="11"/>
      <c r="P80" s="9" t="str">
        <f>IF(Tabla1[[#This Row],[COTIZACIÓN 6]]&gt;0,ABS(1-Tabla1[[#This Row],[COTIZACIÓN 6]]/Tabla1[[#This Row],[PROMEDIO]]),"")</f>
        <v/>
      </c>
      <c r="Q80" s="11"/>
      <c r="R80" s="9" t="str">
        <f>IF(Tabla1[[#This Row],[COTIZACIÓN 7]]&gt;0,ABS(1-Tabla1[[#This Row],[COTIZACIÓN 7]]/Tabla1[[#This Row],[PROMEDIO]]),"")</f>
        <v/>
      </c>
      <c r="S80" s="11"/>
      <c r="T80" s="9" t="str">
        <f>IF(Tabla1[[#This Row],[COTIZACIÓN 8]]&gt;0,ABS(1-Tabla1[[#This Row],[COTIZACIÓN 8]]/Tabla1[[#This Row],[PROMEDIO]]),"")</f>
        <v/>
      </c>
      <c r="U8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58533</v>
      </c>
      <c r="V80" s="23">
        <f>COUNT(Tabla1[[#This Row],[COTIZACIÓN 1 ]:[DESVIACIÓN COT.8]])/2</f>
        <v>3</v>
      </c>
      <c r="W80" s="33">
        <f t="shared" si="1"/>
        <v>52679.700000000004</v>
      </c>
    </row>
    <row r="81" spans="1:23" x14ac:dyDescent="0.25">
      <c r="A81" s="2">
        <v>78</v>
      </c>
      <c r="B81" s="4" t="s">
        <v>100</v>
      </c>
      <c r="C81" s="3">
        <v>51191905</v>
      </c>
      <c r="D81" s="2" t="s">
        <v>21</v>
      </c>
      <c r="E81" s="8">
        <v>35900</v>
      </c>
      <c r="F81" s="9">
        <f>IF(Tabla1[[#This Row],[COTIZACIÓN 1 ]]&gt;0,ABS(1-Tabla1[[#This Row],[COTIZACIÓN 1 ]]/Tabla1[[#This Row],[PROMEDIO]]),"")</f>
        <v>1.3736263736263687E-2</v>
      </c>
      <c r="G81" s="8">
        <v>35200</v>
      </c>
      <c r="H81" s="9">
        <f>IF(Tabla1[[#This Row],[COTIZACIÓN 2]]&gt;0,ABS(1-Tabla1[[#This Row],[COTIZACIÓN 2]]/Tabla1[[#This Row],[PROMEDIO]]),"")</f>
        <v>3.2967032967032961E-2</v>
      </c>
      <c r="I81" s="10">
        <v>38100</v>
      </c>
      <c r="J81" s="9">
        <f>IF(Tabla1[[#This Row],[COTIZACIÓN 3]]&gt;0,ABS(1-Tabla1[[#This Row],[COTIZACIÓN 3]]/Tabla1[[#This Row],[PROMEDIO]]),"")</f>
        <v>4.6703296703296759E-2</v>
      </c>
      <c r="K81" s="11"/>
      <c r="L81" s="9" t="str">
        <f>IF(Tabla1[[#This Row],[COTIZACIÓN 4]]&gt;0,ABS(1-Tabla1[[#This Row],[COTIZACIÓN 4]]/Tabla1[[#This Row],[PROMEDIO]]),"")</f>
        <v/>
      </c>
      <c r="M81" s="11"/>
      <c r="N81" s="9" t="str">
        <f>IF(Tabla1[[#This Row],[COTIZACIÓN 5]]&gt;0,ABS(1-Tabla1[[#This Row],[COTIZACIÓN 5]]/Tabla1[[#This Row],[PROMEDIO]]),"")</f>
        <v/>
      </c>
      <c r="O81" s="11"/>
      <c r="P81" s="9" t="str">
        <f>IF(Tabla1[[#This Row],[COTIZACIÓN 6]]&gt;0,ABS(1-Tabla1[[#This Row],[COTIZACIÓN 6]]/Tabla1[[#This Row],[PROMEDIO]]),"")</f>
        <v/>
      </c>
      <c r="Q81" s="11"/>
      <c r="R81" s="9" t="str">
        <f>IF(Tabla1[[#This Row],[COTIZACIÓN 7]]&gt;0,ABS(1-Tabla1[[#This Row],[COTIZACIÓN 7]]/Tabla1[[#This Row],[PROMEDIO]]),"")</f>
        <v/>
      </c>
      <c r="S81" s="11"/>
      <c r="T81" s="9" t="str">
        <f>IF(Tabla1[[#This Row],[COTIZACIÓN 8]]&gt;0,ABS(1-Tabla1[[#This Row],[COTIZACIÓN 8]]/Tabla1[[#This Row],[PROMEDIO]]),"")</f>
        <v/>
      </c>
      <c r="U8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36400</v>
      </c>
      <c r="V81" s="23">
        <f>COUNT(Tabla1[[#This Row],[COTIZACIÓN 1 ]:[DESVIACIÓN COT.8]])/2</f>
        <v>3</v>
      </c>
      <c r="W81" s="33">
        <f t="shared" si="1"/>
        <v>32760</v>
      </c>
    </row>
    <row r="82" spans="1:23" x14ac:dyDescent="0.25">
      <c r="A82" s="2">
        <v>79</v>
      </c>
      <c r="B82" s="4" t="s">
        <v>101</v>
      </c>
      <c r="C82" s="3">
        <v>51191905</v>
      </c>
      <c r="D82" s="2" t="s">
        <v>21</v>
      </c>
      <c r="E82" s="8">
        <v>43800</v>
      </c>
      <c r="F82" s="9">
        <f>IF(Tabla1[[#This Row],[COTIZACIÓN 1 ]]&gt;0,ABS(1-Tabla1[[#This Row],[COTIZACIÓN 1 ]]/Tabla1[[#This Row],[PROMEDIO]]),"")</f>
        <v>1.2757517017535913E-2</v>
      </c>
      <c r="G82" s="8">
        <v>42900</v>
      </c>
      <c r="H82" s="9">
        <f>IF(Tabla1[[#This Row],[COTIZACIÓN 2]]&gt;0,ABS(1-Tabla1[[#This Row],[COTIZACIÓN 2]]/Tabla1[[#This Row],[PROMEDIO]]),"")</f>
        <v>3.3043321462381092E-2</v>
      </c>
      <c r="I82" s="10">
        <v>46400</v>
      </c>
      <c r="J82" s="9">
        <f>IF(Tabla1[[#This Row],[COTIZACIÓN 3]]&gt;0,ABS(1-Tabla1[[#This Row],[COTIZACIÓN 3]]/Tabla1[[#This Row],[PROMEDIO]]),"")</f>
        <v>4.5845918045350098E-2</v>
      </c>
      <c r="K82" s="11"/>
      <c r="L82" s="9" t="str">
        <f>IF(Tabla1[[#This Row],[COTIZACIÓN 4]]&gt;0,ABS(1-Tabla1[[#This Row],[COTIZACIÓN 4]]/Tabla1[[#This Row],[PROMEDIO]]),"")</f>
        <v/>
      </c>
      <c r="M82" s="11"/>
      <c r="N82" s="9" t="str">
        <f>IF(Tabla1[[#This Row],[COTIZACIÓN 5]]&gt;0,ABS(1-Tabla1[[#This Row],[COTIZACIÓN 5]]/Tabla1[[#This Row],[PROMEDIO]]),"")</f>
        <v/>
      </c>
      <c r="O82" s="11"/>
      <c r="P82" s="9" t="str">
        <f>IF(Tabla1[[#This Row],[COTIZACIÓN 6]]&gt;0,ABS(1-Tabla1[[#This Row],[COTIZACIÓN 6]]/Tabla1[[#This Row],[PROMEDIO]]),"")</f>
        <v/>
      </c>
      <c r="Q82" s="11"/>
      <c r="R82" s="9" t="str">
        <f>IF(Tabla1[[#This Row],[COTIZACIÓN 7]]&gt;0,ABS(1-Tabla1[[#This Row],[COTIZACIÓN 7]]/Tabla1[[#This Row],[PROMEDIO]]),"")</f>
        <v/>
      </c>
      <c r="S82" s="11"/>
      <c r="T82" s="9" t="str">
        <f>IF(Tabla1[[#This Row],[COTIZACIÓN 8]]&gt;0,ABS(1-Tabla1[[#This Row],[COTIZACIÓN 8]]/Tabla1[[#This Row],[PROMEDIO]]),"")</f>
        <v/>
      </c>
      <c r="U8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44366</v>
      </c>
      <c r="V82" s="23">
        <f>COUNT(Tabla1[[#This Row],[COTIZACIÓN 1 ]:[DESVIACIÓN COT.8]])/2</f>
        <v>3</v>
      </c>
      <c r="W82" s="33">
        <f t="shared" si="1"/>
        <v>39929.4</v>
      </c>
    </row>
    <row r="83" spans="1:23" x14ac:dyDescent="0.25">
      <c r="A83" s="2">
        <v>80</v>
      </c>
      <c r="B83" s="4" t="s">
        <v>102</v>
      </c>
      <c r="C83" s="3">
        <v>73101702</v>
      </c>
      <c r="D83" s="2" t="s">
        <v>21</v>
      </c>
      <c r="E83" s="8">
        <v>96000</v>
      </c>
      <c r="F83" s="9">
        <f>IF(Tabla1[[#This Row],[COTIZACIÓN 1 ]]&gt;0,ABS(1-Tabla1[[#This Row],[COTIZACIÓN 1 ]]/Tabla1[[#This Row],[PROMEDIO]]),"")</f>
        <v>1.3015853432854274E-2</v>
      </c>
      <c r="G83" s="8">
        <v>94100</v>
      </c>
      <c r="H83" s="9">
        <f>IF(Tabla1[[#This Row],[COTIZACIÓN 2]]&gt;0,ABS(1-Tabla1[[#This Row],[COTIZACIÓN 2]]/Tabla1[[#This Row],[PROMEDIO]]),"")</f>
        <v>3.2549914666995639E-2</v>
      </c>
      <c r="I83" s="10">
        <v>101700</v>
      </c>
      <c r="J83" s="9">
        <f>IF(Tabla1[[#This Row],[COTIZACIÓN 3]]&gt;0,ABS(1-Tabla1[[#This Row],[COTIZACIÓN 3]]/Tabla1[[#This Row],[PROMEDIO]]),"")</f>
        <v>4.5586330269570041E-2</v>
      </c>
      <c r="K83" s="11"/>
      <c r="L83" s="9" t="str">
        <f>IF(Tabla1[[#This Row],[COTIZACIÓN 4]]&gt;0,ABS(1-Tabla1[[#This Row],[COTIZACIÓN 4]]/Tabla1[[#This Row],[PROMEDIO]]),"")</f>
        <v/>
      </c>
      <c r="M83" s="11"/>
      <c r="N83" s="9" t="str">
        <f>IF(Tabla1[[#This Row],[COTIZACIÓN 5]]&gt;0,ABS(1-Tabla1[[#This Row],[COTIZACIÓN 5]]/Tabla1[[#This Row],[PROMEDIO]]),"")</f>
        <v/>
      </c>
      <c r="O83" s="11"/>
      <c r="P83" s="9" t="str">
        <f>IF(Tabla1[[#This Row],[COTIZACIÓN 6]]&gt;0,ABS(1-Tabla1[[#This Row],[COTIZACIÓN 6]]/Tabla1[[#This Row],[PROMEDIO]]),"")</f>
        <v/>
      </c>
      <c r="Q83" s="11"/>
      <c r="R83" s="9" t="str">
        <f>IF(Tabla1[[#This Row],[COTIZACIÓN 7]]&gt;0,ABS(1-Tabla1[[#This Row],[COTIZACIÓN 7]]/Tabla1[[#This Row],[PROMEDIO]]),"")</f>
        <v/>
      </c>
      <c r="S83" s="11"/>
      <c r="T83" s="9" t="str">
        <f>IF(Tabla1[[#This Row],[COTIZACIÓN 8]]&gt;0,ABS(1-Tabla1[[#This Row],[COTIZACIÓN 8]]/Tabla1[[#This Row],[PROMEDIO]]),"")</f>
        <v/>
      </c>
      <c r="U8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97266</v>
      </c>
      <c r="V83" s="23">
        <f>COUNT(Tabla1[[#This Row],[COTIZACIÓN 1 ]:[DESVIACIÓN COT.8]])/2</f>
        <v>3</v>
      </c>
      <c r="W83" s="33">
        <f t="shared" si="1"/>
        <v>87539.400000000009</v>
      </c>
    </row>
    <row r="84" spans="1:23" x14ac:dyDescent="0.25">
      <c r="A84" s="2">
        <v>81</v>
      </c>
      <c r="B84" s="3" t="s">
        <v>103</v>
      </c>
      <c r="C84" s="3">
        <v>73101702</v>
      </c>
      <c r="D84" s="2" t="s">
        <v>21</v>
      </c>
      <c r="E84" s="8">
        <v>81200</v>
      </c>
      <c r="F84" s="9">
        <f>IF(Tabla1[[#This Row],[COTIZACIÓN 1 ]]&gt;0,ABS(1-Tabla1[[#This Row],[COTIZACIÓN 1 ]]/Tabla1[[#This Row],[PROMEDIO]]),"")</f>
        <v>1.2561866890421158E-2</v>
      </c>
      <c r="G84" s="8">
        <v>79600</v>
      </c>
      <c r="H84" s="9">
        <f>IF(Tabla1[[#This Row],[COTIZACIÓN 2]]&gt;0,ABS(1-Tabla1[[#This Row],[COTIZACIÓN 2]]/Tabla1[[#This Row],[PROMEDIO]]),"")</f>
        <v>3.2018775917210807E-2</v>
      </c>
      <c r="I84" s="10">
        <v>85900</v>
      </c>
      <c r="J84" s="9">
        <f>IF(Tabla1[[#This Row],[COTIZACIÓN 3]]&gt;0,ABS(1-Tabla1[[#This Row],[COTIZACIÓN 3]]/Tabla1[[#This Row],[PROMEDIO]]),"")</f>
        <v>4.4592803375773649E-2</v>
      </c>
      <c r="K84" s="11"/>
      <c r="L84" s="9" t="str">
        <f>IF(Tabla1[[#This Row],[COTIZACIÓN 4]]&gt;0,ABS(1-Tabla1[[#This Row],[COTIZACIÓN 4]]/Tabla1[[#This Row],[PROMEDIO]]),"")</f>
        <v/>
      </c>
      <c r="M84" s="11"/>
      <c r="N84" s="9" t="str">
        <f>IF(Tabla1[[#This Row],[COTIZACIÓN 5]]&gt;0,ABS(1-Tabla1[[#This Row],[COTIZACIÓN 5]]/Tabla1[[#This Row],[PROMEDIO]]),"")</f>
        <v/>
      </c>
      <c r="O84" s="11"/>
      <c r="P84" s="9" t="str">
        <f>IF(Tabla1[[#This Row],[COTIZACIÓN 6]]&gt;0,ABS(1-Tabla1[[#This Row],[COTIZACIÓN 6]]/Tabla1[[#This Row],[PROMEDIO]]),"")</f>
        <v/>
      </c>
      <c r="Q84" s="11"/>
      <c r="R84" s="9" t="str">
        <f>IF(Tabla1[[#This Row],[COTIZACIÓN 7]]&gt;0,ABS(1-Tabla1[[#This Row],[COTIZACIÓN 7]]/Tabla1[[#This Row],[PROMEDIO]]),"")</f>
        <v/>
      </c>
      <c r="S84" s="11"/>
      <c r="T84" s="9" t="str">
        <f>IF(Tabla1[[#This Row],[COTIZACIÓN 8]]&gt;0,ABS(1-Tabla1[[#This Row],[COTIZACIÓN 8]]/Tabla1[[#This Row],[PROMEDIO]]),"")</f>
        <v/>
      </c>
      <c r="U8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82233</v>
      </c>
      <c r="V84" s="23">
        <f>COUNT(Tabla1[[#This Row],[COTIZACIÓN 1 ]:[DESVIACIÓN COT.8]])/2</f>
        <v>3</v>
      </c>
      <c r="W84" s="33">
        <f t="shared" si="1"/>
        <v>74009.7</v>
      </c>
    </row>
    <row r="85" spans="1:23" x14ac:dyDescent="0.25">
      <c r="A85" s="2">
        <v>82</v>
      </c>
      <c r="B85" s="4" t="s">
        <v>104</v>
      </c>
      <c r="C85" s="3">
        <v>51161615</v>
      </c>
      <c r="D85" s="2" t="s">
        <v>21</v>
      </c>
      <c r="E85" s="8">
        <v>33100</v>
      </c>
      <c r="F85" s="9">
        <f>IF(Tabla1[[#This Row],[COTIZACIÓN 1 ]]&gt;0,ABS(1-Tabla1[[#This Row],[COTIZACIÓN 1 ]]/Tabla1[[#This Row],[PROMEDIO]]),"")</f>
        <v>1.2912653207288294E-2</v>
      </c>
      <c r="G85" s="8">
        <v>32400</v>
      </c>
      <c r="H85" s="9">
        <f>IF(Tabla1[[#This Row],[COTIZACIÓN 2]]&gt;0,ABS(1-Tabla1[[#This Row],[COTIZACIÓN 2]]/Tabla1[[#This Row],[PROMEDIO]]),"")</f>
        <v>3.3787612202904604E-2</v>
      </c>
      <c r="I85" s="10">
        <v>35100</v>
      </c>
      <c r="J85" s="9">
        <f>IF(Tabla1[[#This Row],[COTIZACIÓN 3]]&gt;0,ABS(1-Tabla1[[#This Row],[COTIZACIÓN 3]]/Tabla1[[#This Row],[PROMEDIO]]),"")</f>
        <v>4.6730086780186753E-2</v>
      </c>
      <c r="K85" s="11"/>
      <c r="L85" s="9" t="str">
        <f>IF(Tabla1[[#This Row],[COTIZACIÓN 4]]&gt;0,ABS(1-Tabla1[[#This Row],[COTIZACIÓN 4]]/Tabla1[[#This Row],[PROMEDIO]]),"")</f>
        <v/>
      </c>
      <c r="M85" s="11"/>
      <c r="N85" s="9" t="str">
        <f>IF(Tabla1[[#This Row],[COTIZACIÓN 5]]&gt;0,ABS(1-Tabla1[[#This Row],[COTIZACIÓN 5]]/Tabla1[[#This Row],[PROMEDIO]]),"")</f>
        <v/>
      </c>
      <c r="O85" s="11"/>
      <c r="P85" s="9" t="str">
        <f>IF(Tabla1[[#This Row],[COTIZACIÓN 6]]&gt;0,ABS(1-Tabla1[[#This Row],[COTIZACIÓN 6]]/Tabla1[[#This Row],[PROMEDIO]]),"")</f>
        <v/>
      </c>
      <c r="Q85" s="11"/>
      <c r="R85" s="9" t="str">
        <f>IF(Tabla1[[#This Row],[COTIZACIÓN 7]]&gt;0,ABS(1-Tabla1[[#This Row],[COTIZACIÓN 7]]/Tabla1[[#This Row],[PROMEDIO]]),"")</f>
        <v/>
      </c>
      <c r="S85" s="11"/>
      <c r="T85" s="9" t="str">
        <f>IF(Tabla1[[#This Row],[COTIZACIÓN 8]]&gt;0,ABS(1-Tabla1[[#This Row],[COTIZACIÓN 8]]/Tabla1[[#This Row],[PROMEDIO]]),"")</f>
        <v/>
      </c>
      <c r="U8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33533</v>
      </c>
      <c r="V85" s="23">
        <f>COUNT(Tabla1[[#This Row],[COTIZACIÓN 1 ]:[DESVIACIÓN COT.8]])/2</f>
        <v>3</v>
      </c>
      <c r="W85" s="33">
        <f t="shared" si="1"/>
        <v>30179.7</v>
      </c>
    </row>
    <row r="86" spans="1:23" x14ac:dyDescent="0.25">
      <c r="A86" s="2">
        <v>83</v>
      </c>
      <c r="B86" s="3" t="s">
        <v>105</v>
      </c>
      <c r="C86" s="3">
        <v>10224902</v>
      </c>
      <c r="D86" s="2" t="s">
        <v>21</v>
      </c>
      <c r="E86" s="8">
        <v>20500</v>
      </c>
      <c r="F86" s="9">
        <f>IF(Tabla1[[#This Row],[COTIZACIÓN 1 ]]&gt;0,ABS(1-Tabla1[[#This Row],[COTIZACIÓN 1 ]]/Tabla1[[#This Row],[PROMEDIO]]),"")</f>
        <v>1.2809399980737712E-2</v>
      </c>
      <c r="G86" s="8">
        <v>20100</v>
      </c>
      <c r="H86" s="9">
        <f>IF(Tabla1[[#This Row],[COTIZACIÓN 2]]&gt;0,ABS(1-Tabla1[[#This Row],[COTIZACIÓN 2]]/Tabla1[[#This Row],[PROMEDIO]]),"")</f>
        <v>3.2071655590869663E-2</v>
      </c>
      <c r="I86" s="10">
        <v>21700</v>
      </c>
      <c r="J86" s="9">
        <f>IF(Tabla1[[#This Row],[COTIZACIÓN 3]]&gt;0,ABS(1-Tabla1[[#This Row],[COTIZACIÓN 3]]/Tabla1[[#This Row],[PROMEDIO]]),"")</f>
        <v>4.4977366849658029E-2</v>
      </c>
      <c r="K86" s="11"/>
      <c r="L86" s="9" t="str">
        <f>IF(Tabla1[[#This Row],[COTIZACIÓN 4]]&gt;0,ABS(1-Tabla1[[#This Row],[COTIZACIÓN 4]]/Tabla1[[#This Row],[PROMEDIO]]),"")</f>
        <v/>
      </c>
      <c r="M86" s="11"/>
      <c r="N86" s="9" t="str">
        <f>IF(Tabla1[[#This Row],[COTIZACIÓN 5]]&gt;0,ABS(1-Tabla1[[#This Row],[COTIZACIÓN 5]]/Tabla1[[#This Row],[PROMEDIO]]),"")</f>
        <v/>
      </c>
      <c r="O86" s="11"/>
      <c r="P86" s="9" t="str">
        <f>IF(Tabla1[[#This Row],[COTIZACIÓN 6]]&gt;0,ABS(1-Tabla1[[#This Row],[COTIZACIÓN 6]]/Tabla1[[#This Row],[PROMEDIO]]),"")</f>
        <v/>
      </c>
      <c r="Q86" s="11"/>
      <c r="R86" s="9" t="str">
        <f>IF(Tabla1[[#This Row],[COTIZACIÓN 7]]&gt;0,ABS(1-Tabla1[[#This Row],[COTIZACIÓN 7]]/Tabla1[[#This Row],[PROMEDIO]]),"")</f>
        <v/>
      </c>
      <c r="S86" s="11"/>
      <c r="T86" s="9" t="str">
        <f>IF(Tabla1[[#This Row],[COTIZACIÓN 8]]&gt;0,ABS(1-Tabla1[[#This Row],[COTIZACIÓN 8]]/Tabla1[[#This Row],[PROMEDIO]]),"")</f>
        <v/>
      </c>
      <c r="U8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20766</v>
      </c>
      <c r="V86" s="23">
        <f>COUNT(Tabla1[[#This Row],[COTIZACIÓN 1 ]:[DESVIACIÓN COT.8]])/2</f>
        <v>3</v>
      </c>
      <c r="W86" s="33">
        <f t="shared" si="1"/>
        <v>18689.400000000001</v>
      </c>
    </row>
    <row r="87" spans="1:23" x14ac:dyDescent="0.25">
      <c r="A87" s="2">
        <v>84</v>
      </c>
      <c r="B87" s="3" t="s">
        <v>106</v>
      </c>
      <c r="C87" s="3">
        <v>10224902</v>
      </c>
      <c r="D87" s="2" t="s">
        <v>21</v>
      </c>
      <c r="E87" s="8">
        <v>23000</v>
      </c>
      <c r="F87" s="9">
        <f>IF(Tabla1[[#This Row],[COTIZACIÓN 1 ]]&gt;0,ABS(1-Tabla1[[#This Row],[COTIZACIÓN 1 ]]/Tabla1[[#This Row],[PROMEDIO]]),"")</f>
        <v>1.1432992349351023E-2</v>
      </c>
      <c r="G87" s="8">
        <v>22500</v>
      </c>
      <c r="H87" s="9">
        <f>IF(Tabla1[[#This Row],[COTIZACIÓN 2]]&gt;0,ABS(1-Tabla1[[#This Row],[COTIZACIÓN 2]]/Tabla1[[#This Row],[PROMEDIO]]),"")</f>
        <v>3.2923579472191156E-2</v>
      </c>
      <c r="I87" s="10">
        <v>24300</v>
      </c>
      <c r="J87" s="9">
        <f>IF(Tabla1[[#This Row],[COTIZACIÓN 3]]&gt;0,ABS(1-Tabla1[[#This Row],[COTIZACIÓN 3]]/Tabla1[[#This Row],[PROMEDIO]]),"")</f>
        <v>4.4442534170033632E-2</v>
      </c>
      <c r="K87" s="11"/>
      <c r="L87" s="9" t="str">
        <f>IF(Tabla1[[#This Row],[COTIZACIÓN 4]]&gt;0,ABS(1-Tabla1[[#This Row],[COTIZACIÓN 4]]/Tabla1[[#This Row],[PROMEDIO]]),"")</f>
        <v/>
      </c>
      <c r="M87" s="11"/>
      <c r="N87" s="9" t="str">
        <f>IF(Tabla1[[#This Row],[COTIZACIÓN 5]]&gt;0,ABS(1-Tabla1[[#This Row],[COTIZACIÓN 5]]/Tabla1[[#This Row],[PROMEDIO]]),"")</f>
        <v/>
      </c>
      <c r="O87" s="11"/>
      <c r="P87" s="9" t="str">
        <f>IF(Tabla1[[#This Row],[COTIZACIÓN 6]]&gt;0,ABS(1-Tabla1[[#This Row],[COTIZACIÓN 6]]/Tabla1[[#This Row],[PROMEDIO]]),"")</f>
        <v/>
      </c>
      <c r="Q87" s="11"/>
      <c r="R87" s="9" t="str">
        <f>IF(Tabla1[[#This Row],[COTIZACIÓN 7]]&gt;0,ABS(1-Tabla1[[#This Row],[COTIZACIÓN 7]]/Tabla1[[#This Row],[PROMEDIO]]),"")</f>
        <v/>
      </c>
      <c r="S87" s="11"/>
      <c r="T87" s="9" t="str">
        <f>IF(Tabla1[[#This Row],[COTIZACIÓN 8]]&gt;0,ABS(1-Tabla1[[#This Row],[COTIZACIÓN 8]]/Tabla1[[#This Row],[PROMEDIO]]),"")</f>
        <v/>
      </c>
      <c r="U8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23266</v>
      </c>
      <c r="V87" s="23">
        <f>COUNT(Tabla1[[#This Row],[COTIZACIÓN 1 ]:[DESVIACIÓN COT.8]])/2</f>
        <v>3</v>
      </c>
      <c r="W87" s="33">
        <f t="shared" si="1"/>
        <v>20939.400000000001</v>
      </c>
    </row>
    <row r="88" spans="1:23" x14ac:dyDescent="0.25">
      <c r="A88" s="2">
        <v>85</v>
      </c>
      <c r="B88" s="4" t="s">
        <v>107</v>
      </c>
      <c r="C88" s="3">
        <v>10224902</v>
      </c>
      <c r="D88" s="2" t="s">
        <v>21</v>
      </c>
      <c r="E88" s="8">
        <v>112000</v>
      </c>
      <c r="F88" s="9">
        <f>IF(Tabla1[[#This Row],[COTIZACIÓN 1 ]]&gt;0,ABS(1-Tabla1[[#This Row],[COTIZACIÓN 1 ]]/Tabla1[[#This Row],[PROMEDIO]]),"")</f>
        <v>1.2633008031172621E-2</v>
      </c>
      <c r="G88" s="8">
        <v>109800</v>
      </c>
      <c r="H88" s="9">
        <f>IF(Tabla1[[#This Row],[COTIZACIÓN 2]]&gt;0,ABS(1-Tabla1[[#This Row],[COTIZACIÓN 2]]/Tabla1[[#This Row],[PROMEDIO]]),"")</f>
        <v>3.2027716801988793E-2</v>
      </c>
      <c r="I88" s="10">
        <v>118500</v>
      </c>
      <c r="J88" s="9">
        <f>IF(Tabla1[[#This Row],[COTIZACIÓN 3]]&gt;0,ABS(1-Tabla1[[#This Row],[COTIZACIÓN 3]]/Tabla1[[#This Row],[PROMEDIO]]),"")</f>
        <v>4.466954060987538E-2</v>
      </c>
      <c r="K88" s="11"/>
      <c r="L88" s="9" t="str">
        <f>IF(Tabla1[[#This Row],[COTIZACIÓN 4]]&gt;0,ABS(1-Tabla1[[#This Row],[COTIZACIÓN 4]]/Tabla1[[#This Row],[PROMEDIO]]),"")</f>
        <v/>
      </c>
      <c r="M88" s="11"/>
      <c r="N88" s="9" t="str">
        <f>IF(Tabla1[[#This Row],[COTIZACIÓN 5]]&gt;0,ABS(1-Tabla1[[#This Row],[COTIZACIÓN 5]]/Tabla1[[#This Row],[PROMEDIO]]),"")</f>
        <v/>
      </c>
      <c r="O88" s="11"/>
      <c r="P88" s="9" t="str">
        <f>IF(Tabla1[[#This Row],[COTIZACIÓN 6]]&gt;0,ABS(1-Tabla1[[#This Row],[COTIZACIÓN 6]]/Tabla1[[#This Row],[PROMEDIO]]),"")</f>
        <v/>
      </c>
      <c r="Q88" s="11"/>
      <c r="R88" s="9" t="str">
        <f>IF(Tabla1[[#This Row],[COTIZACIÓN 7]]&gt;0,ABS(1-Tabla1[[#This Row],[COTIZACIÓN 7]]/Tabla1[[#This Row],[PROMEDIO]]),"")</f>
        <v/>
      </c>
      <c r="S88" s="11"/>
      <c r="T88" s="9" t="str">
        <f>IF(Tabla1[[#This Row],[COTIZACIÓN 8]]&gt;0,ABS(1-Tabla1[[#This Row],[COTIZACIÓN 8]]/Tabla1[[#This Row],[PROMEDIO]]),"")</f>
        <v/>
      </c>
      <c r="U8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113433</v>
      </c>
      <c r="V88" s="23">
        <f>COUNT(Tabla1[[#This Row],[COTIZACIÓN 1 ]:[DESVIACIÓN COT.8]])/2</f>
        <v>3</v>
      </c>
      <c r="W88" s="33">
        <f t="shared" si="1"/>
        <v>102089.7</v>
      </c>
    </row>
    <row r="89" spans="1:23" x14ac:dyDescent="0.25">
      <c r="A89" s="2">
        <v>86</v>
      </c>
      <c r="B89" s="5" t="s">
        <v>108</v>
      </c>
      <c r="C89" s="3">
        <v>10224902</v>
      </c>
      <c r="D89" s="2" t="s">
        <v>21</v>
      </c>
      <c r="E89" s="8">
        <v>99000</v>
      </c>
      <c r="F89" s="9">
        <f>IF(Tabla1[[#This Row],[COTIZACIÓN 1 ]]&gt;0,ABS(1-Tabla1[[#This Row],[COTIZACIÓN 1 ]]/Tabla1[[#This Row],[PROMEDIO]]),"")</f>
        <v>1.2626413739453057E-2</v>
      </c>
      <c r="G89" s="8">
        <v>97000</v>
      </c>
      <c r="H89" s="9">
        <f>IF(Tabla1[[#This Row],[COTIZACIÓN 2]]&gt;0,ABS(1-Tabla1[[#This Row],[COTIZACIÓN 2]]/Tabla1[[#This Row],[PROMEDIO]]),"")</f>
        <v>3.2573354876029748E-2</v>
      </c>
      <c r="I89" s="10">
        <v>104800</v>
      </c>
      <c r="J89" s="9">
        <f>IF(Tabla1[[#This Row],[COTIZACIÓN 3]]&gt;0,ABS(1-Tabla1[[#This Row],[COTIZACIÓN 3]]/Tabla1[[#This Row],[PROMEDIO]]),"")</f>
        <v>4.5219715556619411E-2</v>
      </c>
      <c r="K89" s="11"/>
      <c r="L89" s="9" t="str">
        <f>IF(Tabla1[[#This Row],[COTIZACIÓN 4]]&gt;0,ABS(1-Tabla1[[#This Row],[COTIZACIÓN 4]]/Tabla1[[#This Row],[PROMEDIO]]),"")</f>
        <v/>
      </c>
      <c r="M89" s="11"/>
      <c r="N89" s="9" t="str">
        <f>IF(Tabla1[[#This Row],[COTIZACIÓN 5]]&gt;0,ABS(1-Tabla1[[#This Row],[COTIZACIÓN 5]]/Tabla1[[#This Row],[PROMEDIO]]),"")</f>
        <v/>
      </c>
      <c r="O89" s="11"/>
      <c r="P89" s="9" t="str">
        <f>IF(Tabla1[[#This Row],[COTIZACIÓN 6]]&gt;0,ABS(1-Tabla1[[#This Row],[COTIZACIÓN 6]]/Tabla1[[#This Row],[PROMEDIO]]),"")</f>
        <v/>
      </c>
      <c r="Q89" s="11"/>
      <c r="R89" s="9" t="str">
        <f>IF(Tabla1[[#This Row],[COTIZACIÓN 7]]&gt;0,ABS(1-Tabla1[[#This Row],[COTIZACIÓN 7]]/Tabla1[[#This Row],[PROMEDIO]]),"")</f>
        <v/>
      </c>
      <c r="S89" s="11"/>
      <c r="T89" s="9" t="str">
        <f>IF(Tabla1[[#This Row],[COTIZACIÓN 8]]&gt;0,ABS(1-Tabla1[[#This Row],[COTIZACIÓN 8]]/Tabla1[[#This Row],[PROMEDIO]]),"")</f>
        <v/>
      </c>
      <c r="U8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100266</v>
      </c>
      <c r="V89" s="23">
        <f>COUNT(Tabla1[[#This Row],[COTIZACIÓN 1 ]:[DESVIACIÓN COT.8]])/2</f>
        <v>3</v>
      </c>
      <c r="W89" s="33">
        <f t="shared" si="1"/>
        <v>90239.400000000009</v>
      </c>
    </row>
    <row r="90" spans="1:23" x14ac:dyDescent="0.25">
      <c r="A90" s="2">
        <v>87</v>
      </c>
      <c r="B90" s="4" t="s">
        <v>109</v>
      </c>
      <c r="C90" s="3">
        <v>51241208</v>
      </c>
      <c r="D90" s="2" t="s">
        <v>21</v>
      </c>
      <c r="E90" s="8">
        <v>63500</v>
      </c>
      <c r="F90" s="9">
        <f>IF(Tabla1[[#This Row],[COTIZACIÓN 1 ]]&gt;0,ABS(1-Tabla1[[#This Row],[COTIZACIÓN 1 ]]/Tabla1[[#This Row],[PROMEDIO]]),"")</f>
        <v>1.244167962674958E-2</v>
      </c>
      <c r="G90" s="8">
        <v>62200</v>
      </c>
      <c r="H90" s="9">
        <f>IF(Tabla1[[#This Row],[COTIZACIÓN 2]]&gt;0,ABS(1-Tabla1[[#This Row],[COTIZACIÓN 2]]/Tabla1[[#This Row],[PROMEDIO]]),"")</f>
        <v>3.2659409020217689E-2</v>
      </c>
      <c r="I90" s="10">
        <v>67200</v>
      </c>
      <c r="J90" s="9">
        <f>IF(Tabla1[[#This Row],[COTIZACIÓN 3]]&gt;0,ABS(1-Tabla1[[#This Row],[COTIZACIÓN 3]]/Tabla1[[#This Row],[PROMEDIO]]),"")</f>
        <v>4.510108864696738E-2</v>
      </c>
      <c r="K90" s="11"/>
      <c r="L90" s="9" t="str">
        <f>IF(Tabla1[[#This Row],[COTIZACIÓN 4]]&gt;0,ABS(1-Tabla1[[#This Row],[COTIZACIÓN 4]]/Tabla1[[#This Row],[PROMEDIO]]),"")</f>
        <v/>
      </c>
      <c r="M90" s="11"/>
      <c r="N90" s="9" t="str">
        <f>IF(Tabla1[[#This Row],[COTIZACIÓN 5]]&gt;0,ABS(1-Tabla1[[#This Row],[COTIZACIÓN 5]]/Tabla1[[#This Row],[PROMEDIO]]),"")</f>
        <v/>
      </c>
      <c r="O90" s="11"/>
      <c r="P90" s="9" t="str">
        <f>IF(Tabla1[[#This Row],[COTIZACIÓN 6]]&gt;0,ABS(1-Tabla1[[#This Row],[COTIZACIÓN 6]]/Tabla1[[#This Row],[PROMEDIO]]),"")</f>
        <v/>
      </c>
      <c r="Q90" s="11"/>
      <c r="R90" s="9" t="str">
        <f>IF(Tabla1[[#This Row],[COTIZACIÓN 7]]&gt;0,ABS(1-Tabla1[[#This Row],[COTIZACIÓN 7]]/Tabla1[[#This Row],[PROMEDIO]]),"")</f>
        <v/>
      </c>
      <c r="S90" s="11"/>
      <c r="T90" s="9" t="str">
        <f>IF(Tabla1[[#This Row],[COTIZACIÓN 8]]&gt;0,ABS(1-Tabla1[[#This Row],[COTIZACIÓN 8]]/Tabla1[[#This Row],[PROMEDIO]]),"")</f>
        <v/>
      </c>
      <c r="U9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64300</v>
      </c>
      <c r="V90" s="23">
        <f>COUNT(Tabla1[[#This Row],[COTIZACIÓN 1 ]:[DESVIACIÓN COT.8]])/2</f>
        <v>3</v>
      </c>
      <c r="W90" s="33">
        <f t="shared" si="1"/>
        <v>57870</v>
      </c>
    </row>
    <row r="91" spans="1:23" x14ac:dyDescent="0.25">
      <c r="A91" s="2">
        <v>88</v>
      </c>
      <c r="B91" s="4" t="s">
        <v>110</v>
      </c>
      <c r="C91" s="3">
        <v>51101542</v>
      </c>
      <c r="D91" s="2" t="s">
        <v>21</v>
      </c>
      <c r="E91" s="8">
        <v>10800</v>
      </c>
      <c r="F91" s="9">
        <f>IF(Tabla1[[#This Row],[COTIZACIÓN 1 ]]&gt;0,ABS(1-Tabla1[[#This Row],[COTIZACIÓN 1 ]]/Tabla1[[#This Row],[PROMEDIO]]),"")</f>
        <v>1.2165005030641218E-2</v>
      </c>
      <c r="G91" s="8">
        <v>10600</v>
      </c>
      <c r="H91" s="9">
        <f>IF(Tabla1[[#This Row],[COTIZACIÓN 2]]&gt;0,ABS(1-Tabla1[[#This Row],[COTIZACIÓN 2]]/Tabla1[[#This Row],[PROMEDIO]]),"")</f>
        <v>3.0458245678221862E-2</v>
      </c>
      <c r="I91" s="10">
        <v>11400</v>
      </c>
      <c r="J91" s="9">
        <f>IF(Tabla1[[#This Row],[COTIZACIÓN 3]]&gt;0,ABS(1-Tabla1[[#This Row],[COTIZACIÓN 3]]/Tabla1[[#This Row],[PROMEDIO]]),"")</f>
        <v>4.2714716912100936E-2</v>
      </c>
      <c r="K91" s="11"/>
      <c r="L91" s="9" t="str">
        <f>IF(Tabla1[[#This Row],[COTIZACIÓN 4]]&gt;0,ABS(1-Tabla1[[#This Row],[COTIZACIÓN 4]]/Tabla1[[#This Row],[PROMEDIO]]),"")</f>
        <v/>
      </c>
      <c r="M91" s="11"/>
      <c r="N91" s="9" t="str">
        <f>IF(Tabla1[[#This Row],[COTIZACIÓN 5]]&gt;0,ABS(1-Tabla1[[#This Row],[COTIZACIÓN 5]]/Tabla1[[#This Row],[PROMEDIO]]),"")</f>
        <v/>
      </c>
      <c r="O91" s="11"/>
      <c r="P91" s="9" t="str">
        <f>IF(Tabla1[[#This Row],[COTIZACIÓN 6]]&gt;0,ABS(1-Tabla1[[#This Row],[COTIZACIÓN 6]]/Tabla1[[#This Row],[PROMEDIO]]),"")</f>
        <v/>
      </c>
      <c r="Q91" s="11"/>
      <c r="R91" s="9" t="str">
        <f>IF(Tabla1[[#This Row],[COTIZACIÓN 7]]&gt;0,ABS(1-Tabla1[[#This Row],[COTIZACIÓN 7]]/Tabla1[[#This Row],[PROMEDIO]]),"")</f>
        <v/>
      </c>
      <c r="S91" s="11"/>
      <c r="T91" s="9" t="str">
        <f>IF(Tabla1[[#This Row],[COTIZACIÓN 8]]&gt;0,ABS(1-Tabla1[[#This Row],[COTIZACIÓN 8]]/Tabla1[[#This Row],[PROMEDIO]]),"")</f>
        <v/>
      </c>
      <c r="U9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10933</v>
      </c>
      <c r="V91" s="23">
        <f>COUNT(Tabla1[[#This Row],[COTIZACIÓN 1 ]:[DESVIACIÓN COT.8]])/2</f>
        <v>3</v>
      </c>
      <c r="W91" s="33">
        <f t="shared" si="1"/>
        <v>9839.7000000000007</v>
      </c>
    </row>
    <row r="92" spans="1:23" x14ac:dyDescent="0.25">
      <c r="A92" s="2">
        <v>89</v>
      </c>
      <c r="B92" s="5" t="s">
        <v>111</v>
      </c>
      <c r="C92" s="5" t="s">
        <v>397</v>
      </c>
      <c r="D92" s="2" t="s">
        <v>21</v>
      </c>
      <c r="E92" s="8">
        <v>39500</v>
      </c>
      <c r="F92" s="9">
        <f>IF(Tabla1[[#This Row],[COTIZACIÓN 1 ]]&gt;0,ABS(1-Tabla1[[#This Row],[COTIZACIÓN 1 ]]/Tabla1[[#This Row],[PROMEDIO]]),"")</f>
        <v>1.2499999999999956E-2</v>
      </c>
      <c r="G92" s="8">
        <v>38700</v>
      </c>
      <c r="H92" s="9">
        <f>IF(Tabla1[[#This Row],[COTIZACIÓN 2]]&gt;0,ABS(1-Tabla1[[#This Row],[COTIZACIÓN 2]]/Tabla1[[#This Row],[PROMEDIO]]),"")</f>
        <v>3.2499999999999973E-2</v>
      </c>
      <c r="I92" s="10">
        <v>41800</v>
      </c>
      <c r="J92" s="9">
        <f>IF(Tabla1[[#This Row],[COTIZACIÓN 3]]&gt;0,ABS(1-Tabla1[[#This Row],[COTIZACIÓN 3]]/Tabla1[[#This Row],[PROMEDIO]]),"")</f>
        <v>4.4999999999999929E-2</v>
      </c>
      <c r="K92" s="11"/>
      <c r="L92" s="9" t="str">
        <f>IF(Tabla1[[#This Row],[COTIZACIÓN 4]]&gt;0,ABS(1-Tabla1[[#This Row],[COTIZACIÓN 4]]/Tabla1[[#This Row],[PROMEDIO]]),"")</f>
        <v/>
      </c>
      <c r="M92" s="11"/>
      <c r="N92" s="9" t="str">
        <f>IF(Tabla1[[#This Row],[COTIZACIÓN 5]]&gt;0,ABS(1-Tabla1[[#This Row],[COTIZACIÓN 5]]/Tabla1[[#This Row],[PROMEDIO]]),"")</f>
        <v/>
      </c>
      <c r="O92" s="11"/>
      <c r="P92" s="9" t="str">
        <f>IF(Tabla1[[#This Row],[COTIZACIÓN 6]]&gt;0,ABS(1-Tabla1[[#This Row],[COTIZACIÓN 6]]/Tabla1[[#This Row],[PROMEDIO]]),"")</f>
        <v/>
      </c>
      <c r="Q92" s="11"/>
      <c r="R92" s="9" t="str">
        <f>IF(Tabla1[[#This Row],[COTIZACIÓN 7]]&gt;0,ABS(1-Tabla1[[#This Row],[COTIZACIÓN 7]]/Tabla1[[#This Row],[PROMEDIO]]),"")</f>
        <v/>
      </c>
      <c r="S92" s="11"/>
      <c r="T92" s="9" t="str">
        <f>IF(Tabla1[[#This Row],[COTIZACIÓN 8]]&gt;0,ABS(1-Tabla1[[#This Row],[COTIZACIÓN 8]]/Tabla1[[#This Row],[PROMEDIO]]),"")</f>
        <v/>
      </c>
      <c r="U9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40000</v>
      </c>
      <c r="V92" s="23">
        <f>COUNT(Tabla1[[#This Row],[COTIZACIÓN 1 ]:[DESVIACIÓN COT.8]])/2</f>
        <v>3</v>
      </c>
      <c r="W92" s="33">
        <f t="shared" si="1"/>
        <v>36000</v>
      </c>
    </row>
    <row r="93" spans="1:23" x14ac:dyDescent="0.25">
      <c r="A93" s="2">
        <v>90</v>
      </c>
      <c r="B93" s="5" t="s">
        <v>112</v>
      </c>
      <c r="C93" s="5" t="s">
        <v>397</v>
      </c>
      <c r="D93" s="2" t="s">
        <v>21</v>
      </c>
      <c r="E93" s="8">
        <v>58800</v>
      </c>
      <c r="F93" s="9">
        <f>IF(Tabla1[[#This Row],[COTIZACIÓN 1 ]]&gt;0,ABS(1-Tabla1[[#This Row],[COTIZACIÓN 1 ]]/Tabla1[[#This Row],[PROMEDIO]]),"")</f>
        <v>1.2312498950162065E-2</v>
      </c>
      <c r="G93" s="8">
        <v>57600</v>
      </c>
      <c r="H93" s="9">
        <f>IF(Tabla1[[#This Row],[COTIZACIÓN 2]]&gt;0,ABS(1-Tabla1[[#This Row],[COTIZACIÓN 2]]/Tabla1[[#This Row],[PROMEDIO]]),"")</f>
        <v>3.246938672668942E-2</v>
      </c>
      <c r="I93" s="10">
        <v>62200</v>
      </c>
      <c r="J93" s="9">
        <f>IF(Tabla1[[#This Row],[COTIZACIÓN 3]]&gt;0,ABS(1-Tabla1[[#This Row],[COTIZACIÓN 3]]/Tabla1[[#This Row],[PROMEDIO]]),"")</f>
        <v>4.4798683083332014E-2</v>
      </c>
      <c r="K93" s="11"/>
      <c r="L93" s="9" t="str">
        <f>IF(Tabla1[[#This Row],[COTIZACIÓN 4]]&gt;0,ABS(1-Tabla1[[#This Row],[COTIZACIÓN 4]]/Tabla1[[#This Row],[PROMEDIO]]),"")</f>
        <v/>
      </c>
      <c r="M93" s="11"/>
      <c r="N93" s="9" t="str">
        <f>IF(Tabla1[[#This Row],[COTIZACIÓN 5]]&gt;0,ABS(1-Tabla1[[#This Row],[COTIZACIÓN 5]]/Tabla1[[#This Row],[PROMEDIO]]),"")</f>
        <v/>
      </c>
      <c r="O93" s="11"/>
      <c r="P93" s="9" t="str">
        <f>IF(Tabla1[[#This Row],[COTIZACIÓN 6]]&gt;0,ABS(1-Tabla1[[#This Row],[COTIZACIÓN 6]]/Tabla1[[#This Row],[PROMEDIO]]),"")</f>
        <v/>
      </c>
      <c r="Q93" s="11"/>
      <c r="R93" s="9" t="str">
        <f>IF(Tabla1[[#This Row],[COTIZACIÓN 7]]&gt;0,ABS(1-Tabla1[[#This Row],[COTIZACIÓN 7]]/Tabla1[[#This Row],[PROMEDIO]]),"")</f>
        <v/>
      </c>
      <c r="S93" s="11"/>
      <c r="T93" s="9" t="str">
        <f>IF(Tabla1[[#This Row],[COTIZACIÓN 8]]&gt;0,ABS(1-Tabla1[[#This Row],[COTIZACIÓN 8]]/Tabla1[[#This Row],[PROMEDIO]]),"")</f>
        <v/>
      </c>
      <c r="U9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59533</v>
      </c>
      <c r="V93" s="23">
        <f>COUNT(Tabla1[[#This Row],[COTIZACIÓN 1 ]:[DESVIACIÓN COT.8]])/2</f>
        <v>3</v>
      </c>
      <c r="W93" s="33">
        <f t="shared" si="1"/>
        <v>53579.700000000004</v>
      </c>
    </row>
    <row r="94" spans="1:23" x14ac:dyDescent="0.25">
      <c r="A94" s="2">
        <v>91</v>
      </c>
      <c r="B94" s="5" t="s">
        <v>113</v>
      </c>
      <c r="C94" s="5" t="s">
        <v>398</v>
      </c>
      <c r="D94" s="2" t="s">
        <v>21</v>
      </c>
      <c r="E94" s="8">
        <v>55200</v>
      </c>
      <c r="F94" s="9">
        <f>IF(Tabla1[[#This Row],[COTIZACIÓN 1 ]]&gt;0,ABS(1-Tabla1[[#This Row],[COTIZACIÓN 1 ]]/Tabla1[[#This Row],[PROMEDIO]]),"")</f>
        <v>1.3104964868682178E-2</v>
      </c>
      <c r="G94" s="8">
        <v>54100</v>
      </c>
      <c r="H94" s="9">
        <f>IF(Tabla1[[#This Row],[COTIZACIÓN 2]]&gt;0,ABS(1-Tabla1[[#This Row],[COTIZACIÓN 2]]/Tabla1[[#This Row],[PROMEDIO]]),"")</f>
        <v>3.2771351438327989E-2</v>
      </c>
      <c r="I94" s="10">
        <v>58500</v>
      </c>
      <c r="J94" s="9">
        <f>IF(Tabla1[[#This Row],[COTIZACIÓN 3]]&gt;0,ABS(1-Tabla1[[#This Row],[COTIZACIÓN 3]]/Tabla1[[#This Row],[PROMEDIO]]),"")</f>
        <v>4.5894194840255365E-2</v>
      </c>
      <c r="K94" s="11"/>
      <c r="L94" s="9" t="str">
        <f>IF(Tabla1[[#This Row],[COTIZACIÓN 4]]&gt;0,ABS(1-Tabla1[[#This Row],[COTIZACIÓN 4]]/Tabla1[[#This Row],[PROMEDIO]]),"")</f>
        <v/>
      </c>
      <c r="M94" s="11"/>
      <c r="N94" s="9" t="str">
        <f>IF(Tabla1[[#This Row],[COTIZACIÓN 5]]&gt;0,ABS(1-Tabla1[[#This Row],[COTIZACIÓN 5]]/Tabla1[[#This Row],[PROMEDIO]]),"")</f>
        <v/>
      </c>
      <c r="O94" s="11"/>
      <c r="P94" s="9" t="str">
        <f>IF(Tabla1[[#This Row],[COTIZACIÓN 6]]&gt;0,ABS(1-Tabla1[[#This Row],[COTIZACIÓN 6]]/Tabla1[[#This Row],[PROMEDIO]]),"")</f>
        <v/>
      </c>
      <c r="Q94" s="11"/>
      <c r="R94" s="9" t="str">
        <f>IF(Tabla1[[#This Row],[COTIZACIÓN 7]]&gt;0,ABS(1-Tabla1[[#This Row],[COTIZACIÓN 7]]/Tabla1[[#This Row],[PROMEDIO]]),"")</f>
        <v/>
      </c>
      <c r="S94" s="11"/>
      <c r="T94" s="9" t="str">
        <f>IF(Tabla1[[#This Row],[COTIZACIÓN 8]]&gt;0,ABS(1-Tabla1[[#This Row],[COTIZACIÓN 8]]/Tabla1[[#This Row],[PROMEDIO]]),"")</f>
        <v/>
      </c>
      <c r="U9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55933</v>
      </c>
      <c r="V94" s="23">
        <f>COUNT(Tabla1[[#This Row],[COTIZACIÓN 1 ]:[DESVIACIÓN COT.8]])/2</f>
        <v>3</v>
      </c>
      <c r="W94" s="33">
        <f t="shared" si="1"/>
        <v>50339.700000000004</v>
      </c>
    </row>
    <row r="95" spans="1:23" x14ac:dyDescent="0.25">
      <c r="A95" s="2">
        <v>92</v>
      </c>
      <c r="B95" s="3" t="s">
        <v>114</v>
      </c>
      <c r="C95" s="5" t="s">
        <v>399</v>
      </c>
      <c r="D95" s="2" t="s">
        <v>21</v>
      </c>
      <c r="E95" s="8">
        <v>126800</v>
      </c>
      <c r="F95" s="9">
        <f>IF(Tabla1[[#This Row],[COTIZACIÓN 1 ]]&gt;0,ABS(1-Tabla1[[#This Row],[COTIZACIÓN 1 ]]/Tabla1[[#This Row],[PROMEDIO]]),"")</f>
        <v>1.2968411875515673E-2</v>
      </c>
      <c r="G95" s="8">
        <v>124300</v>
      </c>
      <c r="H95" s="9">
        <f>IF(Tabla1[[#This Row],[COTIZACIÓN 2]]&gt;0,ABS(1-Tabla1[[#This Row],[COTIZACIÓN 2]]/Tabla1[[#This Row],[PROMEDIO]]),"")</f>
        <v>3.2428813849578852E-2</v>
      </c>
      <c r="I95" s="10">
        <v>134300</v>
      </c>
      <c r="J95" s="9">
        <f>IF(Tabla1[[#This Row],[COTIZACIÓN 3]]&gt;0,ABS(1-Tabla1[[#This Row],[COTIZACIÓN 3]]/Tabla1[[#This Row],[PROMEDIO]]),"")</f>
        <v>4.5412794046673755E-2</v>
      </c>
      <c r="K95" s="11"/>
      <c r="L95" s="9" t="str">
        <f>IF(Tabla1[[#This Row],[COTIZACIÓN 4]]&gt;0,ABS(1-Tabla1[[#This Row],[COTIZACIÓN 4]]/Tabla1[[#This Row],[PROMEDIO]]),"")</f>
        <v/>
      </c>
      <c r="M95" s="11"/>
      <c r="N95" s="9" t="str">
        <f>IF(Tabla1[[#This Row],[COTIZACIÓN 5]]&gt;0,ABS(1-Tabla1[[#This Row],[COTIZACIÓN 5]]/Tabla1[[#This Row],[PROMEDIO]]),"")</f>
        <v/>
      </c>
      <c r="O95" s="11"/>
      <c r="P95" s="9" t="str">
        <f>IF(Tabla1[[#This Row],[COTIZACIÓN 6]]&gt;0,ABS(1-Tabla1[[#This Row],[COTIZACIÓN 6]]/Tabla1[[#This Row],[PROMEDIO]]),"")</f>
        <v/>
      </c>
      <c r="Q95" s="11"/>
      <c r="R95" s="9" t="str">
        <f>IF(Tabla1[[#This Row],[COTIZACIÓN 7]]&gt;0,ABS(1-Tabla1[[#This Row],[COTIZACIÓN 7]]/Tabla1[[#This Row],[PROMEDIO]]),"")</f>
        <v/>
      </c>
      <c r="S95" s="11"/>
      <c r="T95" s="9" t="str">
        <f>IF(Tabla1[[#This Row],[COTIZACIÓN 8]]&gt;0,ABS(1-Tabla1[[#This Row],[COTIZACIÓN 8]]/Tabla1[[#This Row],[PROMEDIO]]),"")</f>
        <v/>
      </c>
      <c r="U9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128466</v>
      </c>
      <c r="V95" s="23">
        <f>COUNT(Tabla1[[#This Row],[COTIZACIÓN 1 ]:[DESVIACIÓN COT.8]])/2</f>
        <v>3</v>
      </c>
      <c r="W95" s="33">
        <f t="shared" si="1"/>
        <v>115619.40000000001</v>
      </c>
    </row>
    <row r="96" spans="1:23" ht="24" x14ac:dyDescent="0.25">
      <c r="A96" s="2">
        <v>93</v>
      </c>
      <c r="B96" s="5" t="s">
        <v>115</v>
      </c>
      <c r="C96" s="5" t="s">
        <v>399</v>
      </c>
      <c r="D96" s="2" t="s">
        <v>21</v>
      </c>
      <c r="E96" s="8">
        <v>22300</v>
      </c>
      <c r="F96" s="9">
        <f>IF(Tabla1[[#This Row],[COTIZACIÓN 1 ]]&gt;0,ABS(1-Tabla1[[#This Row],[COTIZACIÓN 1 ]]/Tabla1[[#This Row],[PROMEDIO]]),"")</f>
        <v>1.4713029646975628E-2</v>
      </c>
      <c r="G96" s="8">
        <v>21900</v>
      </c>
      <c r="H96" s="9">
        <f>IF(Tabla1[[#This Row],[COTIZACIÓN 2]]&gt;0,ABS(1-Tabla1[[#This Row],[COTIZACIÓN 2]]/Tabla1[[#This Row],[PROMEDIO]]),"")</f>
        <v>3.2386338532231718E-2</v>
      </c>
      <c r="I96" s="10">
        <v>23700</v>
      </c>
      <c r="J96" s="9">
        <f>IF(Tabla1[[#This Row],[COTIZACIÓN 3]]&gt;0,ABS(1-Tabla1[[#This Row],[COTIZACIÓN 3]]/Tabla1[[#This Row],[PROMEDIO]]),"")</f>
        <v>4.7143551451420462E-2</v>
      </c>
      <c r="K96" s="11"/>
      <c r="L96" s="9" t="str">
        <f>IF(Tabla1[[#This Row],[COTIZACIÓN 4]]&gt;0,ABS(1-Tabla1[[#This Row],[COTIZACIÓN 4]]/Tabla1[[#This Row],[PROMEDIO]]),"")</f>
        <v/>
      </c>
      <c r="M96" s="11"/>
      <c r="N96" s="9" t="str">
        <f>IF(Tabla1[[#This Row],[COTIZACIÓN 5]]&gt;0,ABS(1-Tabla1[[#This Row],[COTIZACIÓN 5]]/Tabla1[[#This Row],[PROMEDIO]]),"")</f>
        <v/>
      </c>
      <c r="O96" s="11"/>
      <c r="P96" s="9" t="str">
        <f>IF(Tabla1[[#This Row],[COTIZACIÓN 6]]&gt;0,ABS(1-Tabla1[[#This Row],[COTIZACIÓN 6]]/Tabla1[[#This Row],[PROMEDIO]]),"")</f>
        <v/>
      </c>
      <c r="Q96" s="11"/>
      <c r="R96" s="9" t="str">
        <f>IF(Tabla1[[#This Row],[COTIZACIÓN 7]]&gt;0,ABS(1-Tabla1[[#This Row],[COTIZACIÓN 7]]/Tabla1[[#This Row],[PROMEDIO]]),"")</f>
        <v/>
      </c>
      <c r="S96" s="11"/>
      <c r="T96" s="9" t="str">
        <f>IF(Tabla1[[#This Row],[COTIZACIÓN 8]]&gt;0,ABS(1-Tabla1[[#This Row],[COTIZACIÓN 8]]/Tabla1[[#This Row],[PROMEDIO]]),"")</f>
        <v/>
      </c>
      <c r="U9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22633</v>
      </c>
      <c r="V96" s="23">
        <f>COUNT(Tabla1[[#This Row],[COTIZACIÓN 1 ]:[DESVIACIÓN COT.8]])/2</f>
        <v>3</v>
      </c>
      <c r="W96" s="33">
        <f t="shared" si="1"/>
        <v>20369.7</v>
      </c>
    </row>
    <row r="97" spans="1:23" x14ac:dyDescent="0.25">
      <c r="A97" s="2">
        <v>94</v>
      </c>
      <c r="B97" s="5" t="s">
        <v>116</v>
      </c>
      <c r="C97" s="3">
        <v>51161812</v>
      </c>
      <c r="D97" s="2" t="s">
        <v>21</v>
      </c>
      <c r="E97" s="8">
        <v>10700</v>
      </c>
      <c r="F97" s="9">
        <f>IF(Tabla1[[#This Row],[COTIZACIÓN 1 ]]&gt;0,ABS(1-Tabla1[[#This Row],[COTIZACIÓN 1 ]]/Tabla1[[#This Row],[PROMEDIO]]),"")</f>
        <v>1.2277300840025873E-2</v>
      </c>
      <c r="G97" s="8">
        <v>10500</v>
      </c>
      <c r="H97" s="9">
        <f>IF(Tabla1[[#This Row],[COTIZACIÓN 2]]&gt;0,ABS(1-Tabla1[[#This Row],[COTIZACIÓN 2]]/Tabla1[[#This Row],[PROMEDIO]]),"")</f>
        <v>3.0739407366380478E-2</v>
      </c>
      <c r="I97" s="10">
        <v>11300</v>
      </c>
      <c r="J97" s="9">
        <f>IF(Tabla1[[#This Row],[COTIZACIÓN 3]]&gt;0,ABS(1-Tabla1[[#This Row],[COTIZACIÓN 3]]/Tabla1[[#This Row],[PROMEDIO]]),"")</f>
        <v>4.3109018739038163E-2</v>
      </c>
      <c r="K97" s="11"/>
      <c r="L97" s="9" t="str">
        <f>IF(Tabla1[[#This Row],[COTIZACIÓN 4]]&gt;0,ABS(1-Tabla1[[#This Row],[COTIZACIÓN 4]]/Tabla1[[#This Row],[PROMEDIO]]),"")</f>
        <v/>
      </c>
      <c r="M97" s="11"/>
      <c r="N97" s="9" t="str">
        <f>IF(Tabla1[[#This Row],[COTIZACIÓN 5]]&gt;0,ABS(1-Tabla1[[#This Row],[COTIZACIÓN 5]]/Tabla1[[#This Row],[PROMEDIO]]),"")</f>
        <v/>
      </c>
      <c r="O97" s="11"/>
      <c r="P97" s="9" t="str">
        <f>IF(Tabla1[[#This Row],[COTIZACIÓN 6]]&gt;0,ABS(1-Tabla1[[#This Row],[COTIZACIÓN 6]]/Tabla1[[#This Row],[PROMEDIO]]),"")</f>
        <v/>
      </c>
      <c r="Q97" s="11"/>
      <c r="R97" s="9" t="str">
        <f>IF(Tabla1[[#This Row],[COTIZACIÓN 7]]&gt;0,ABS(1-Tabla1[[#This Row],[COTIZACIÓN 7]]/Tabla1[[#This Row],[PROMEDIO]]),"")</f>
        <v/>
      </c>
      <c r="S97" s="11"/>
      <c r="T97" s="9" t="str">
        <f>IF(Tabla1[[#This Row],[COTIZACIÓN 8]]&gt;0,ABS(1-Tabla1[[#This Row],[COTIZACIÓN 8]]/Tabla1[[#This Row],[PROMEDIO]]),"")</f>
        <v/>
      </c>
      <c r="U9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10833</v>
      </c>
      <c r="V97" s="23">
        <f>COUNT(Tabla1[[#This Row],[COTIZACIÓN 1 ]:[DESVIACIÓN COT.8]])/2</f>
        <v>3</v>
      </c>
      <c r="W97" s="33">
        <f t="shared" si="1"/>
        <v>9749.7000000000007</v>
      </c>
    </row>
    <row r="98" spans="1:23" x14ac:dyDescent="0.25">
      <c r="A98" s="2">
        <v>95</v>
      </c>
      <c r="B98" s="3" t="s">
        <v>117</v>
      </c>
      <c r="C98" s="3">
        <v>51101900</v>
      </c>
      <c r="D98" s="2" t="s">
        <v>21</v>
      </c>
      <c r="E98" s="8">
        <v>3600</v>
      </c>
      <c r="F98" s="9">
        <f>IF(Tabla1[[#This Row],[COTIZACIÓN 1 ]]&gt;0,ABS(1-Tabla1[[#This Row],[COTIZACIÓN 1 ]]/Tabla1[[#This Row],[PROMEDIO]]),"")</f>
        <v>1.8003273322422242E-2</v>
      </c>
      <c r="G98" s="8">
        <v>3500</v>
      </c>
      <c r="H98" s="9">
        <f>IF(Tabla1[[#This Row],[COTIZACIÓN 2]]&gt;0,ABS(1-Tabla1[[#This Row],[COTIZACIÓN 2]]/Tabla1[[#This Row],[PROMEDIO]]),"")</f>
        <v>4.5280960174577167E-2</v>
      </c>
      <c r="I98" s="10">
        <v>3900</v>
      </c>
      <c r="J98" s="9">
        <f>IF(Tabla1[[#This Row],[COTIZACIÓN 3]]&gt;0,ABS(1-Tabla1[[#This Row],[COTIZACIÓN 3]]/Tabla1[[#This Row],[PROMEDIO]]),"")</f>
        <v>6.3829787234042534E-2</v>
      </c>
      <c r="K98" s="11"/>
      <c r="L98" s="9" t="str">
        <f>IF(Tabla1[[#This Row],[COTIZACIÓN 4]]&gt;0,ABS(1-Tabla1[[#This Row],[COTIZACIÓN 4]]/Tabla1[[#This Row],[PROMEDIO]]),"")</f>
        <v/>
      </c>
      <c r="M98" s="11"/>
      <c r="N98" s="9" t="str">
        <f>IF(Tabla1[[#This Row],[COTIZACIÓN 5]]&gt;0,ABS(1-Tabla1[[#This Row],[COTIZACIÓN 5]]/Tabla1[[#This Row],[PROMEDIO]]),"")</f>
        <v/>
      </c>
      <c r="O98" s="11"/>
      <c r="P98" s="9" t="str">
        <f>IF(Tabla1[[#This Row],[COTIZACIÓN 6]]&gt;0,ABS(1-Tabla1[[#This Row],[COTIZACIÓN 6]]/Tabla1[[#This Row],[PROMEDIO]]),"")</f>
        <v/>
      </c>
      <c r="Q98" s="11"/>
      <c r="R98" s="9" t="str">
        <f>IF(Tabla1[[#This Row],[COTIZACIÓN 7]]&gt;0,ABS(1-Tabla1[[#This Row],[COTIZACIÓN 7]]/Tabla1[[#This Row],[PROMEDIO]]),"")</f>
        <v/>
      </c>
      <c r="S98" s="11"/>
      <c r="T98" s="9" t="str">
        <f>IF(Tabla1[[#This Row],[COTIZACIÓN 8]]&gt;0,ABS(1-Tabla1[[#This Row],[COTIZACIÓN 8]]/Tabla1[[#This Row],[PROMEDIO]]),"")</f>
        <v/>
      </c>
      <c r="U9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3666</v>
      </c>
      <c r="V98" s="23">
        <f>COUNT(Tabla1[[#This Row],[COTIZACIÓN 1 ]:[DESVIACIÓN COT.8]])/2</f>
        <v>3</v>
      </c>
      <c r="W98" s="33">
        <f t="shared" si="1"/>
        <v>3299.4</v>
      </c>
    </row>
    <row r="99" spans="1:23" x14ac:dyDescent="0.25">
      <c r="A99" s="2">
        <v>96</v>
      </c>
      <c r="B99" s="4" t="s">
        <v>118</v>
      </c>
      <c r="C99" s="3">
        <v>51181742</v>
      </c>
      <c r="D99" s="2" t="s">
        <v>21</v>
      </c>
      <c r="E99" s="8">
        <v>105000</v>
      </c>
      <c r="F99" s="9">
        <f>IF(Tabla1[[#This Row],[COTIZACIÓN 1 ]]&gt;0,ABS(1-Tabla1[[#This Row],[COTIZACIÓN 1 ]]/Tabla1[[#This Row],[PROMEDIO]]),"")</f>
        <v>1.2842449654964949E-2</v>
      </c>
      <c r="G99" s="8">
        <v>102900</v>
      </c>
      <c r="H99" s="9">
        <f>IF(Tabla1[[#This Row],[COTIZACIÓN 2]]&gt;0,ABS(1-Tabla1[[#This Row],[COTIZACIÓN 2]]/Tabla1[[#This Row],[PROMEDIO]]),"")</f>
        <v>3.2585600661865666E-2</v>
      </c>
      <c r="I99" s="10">
        <v>111200</v>
      </c>
      <c r="J99" s="9">
        <f>IF(Tabla1[[#This Row],[COTIZACIÓN 3]]&gt;0,ABS(1-Tabla1[[#This Row],[COTIZACIÓN 3]]/Tabla1[[#This Row],[PROMEDIO]]),"")</f>
        <v>4.5446853317789415E-2</v>
      </c>
      <c r="K99" s="11"/>
      <c r="L99" s="9" t="str">
        <f>IF(Tabla1[[#This Row],[COTIZACIÓN 4]]&gt;0,ABS(1-Tabla1[[#This Row],[COTIZACIÓN 4]]/Tabla1[[#This Row],[PROMEDIO]]),"")</f>
        <v/>
      </c>
      <c r="M99" s="11"/>
      <c r="N99" s="9" t="str">
        <f>IF(Tabla1[[#This Row],[COTIZACIÓN 5]]&gt;0,ABS(1-Tabla1[[#This Row],[COTIZACIÓN 5]]/Tabla1[[#This Row],[PROMEDIO]]),"")</f>
        <v/>
      </c>
      <c r="O99" s="11"/>
      <c r="P99" s="9" t="str">
        <f>IF(Tabla1[[#This Row],[COTIZACIÓN 6]]&gt;0,ABS(1-Tabla1[[#This Row],[COTIZACIÓN 6]]/Tabla1[[#This Row],[PROMEDIO]]),"")</f>
        <v/>
      </c>
      <c r="Q99" s="11"/>
      <c r="R99" s="9" t="str">
        <f>IF(Tabla1[[#This Row],[COTIZACIÓN 7]]&gt;0,ABS(1-Tabla1[[#This Row],[COTIZACIÓN 7]]/Tabla1[[#This Row],[PROMEDIO]]),"")</f>
        <v/>
      </c>
      <c r="S99" s="11"/>
      <c r="T99" s="9" t="str">
        <f>IF(Tabla1[[#This Row],[COTIZACIÓN 8]]&gt;0,ABS(1-Tabla1[[#This Row],[COTIZACIÓN 8]]/Tabla1[[#This Row],[PROMEDIO]]),"")</f>
        <v/>
      </c>
      <c r="U9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106366</v>
      </c>
      <c r="V99" s="23">
        <f>COUNT(Tabla1[[#This Row],[COTIZACIÓN 1 ]:[DESVIACIÓN COT.8]])/2</f>
        <v>3</v>
      </c>
      <c r="W99" s="33">
        <f t="shared" si="1"/>
        <v>95729.400000000009</v>
      </c>
    </row>
    <row r="100" spans="1:23" ht="24" x14ac:dyDescent="0.25">
      <c r="A100" s="2">
        <v>97</v>
      </c>
      <c r="B100" s="6" t="s">
        <v>119</v>
      </c>
      <c r="C100" s="3">
        <v>51121800</v>
      </c>
      <c r="D100" s="2" t="s">
        <v>21</v>
      </c>
      <c r="E100" s="8">
        <v>211500</v>
      </c>
      <c r="F100" s="9">
        <f>IF(Tabla1[[#This Row],[COTIZACIÓN 1 ]]&gt;0,ABS(1-Tabla1[[#This Row],[COTIZACIÓN 1 ]]/Tabla1[[#This Row],[PROMEDIO]]),"")</f>
        <v>1.2909187645263387E-2</v>
      </c>
      <c r="G100" s="8">
        <v>207300</v>
      </c>
      <c r="H100" s="9">
        <f>IF(Tabla1[[#This Row],[COTIZACIÓN 2]]&gt;0,ABS(1-Tabla1[[#This Row],[COTIZACIÓN 2]]/Tabla1[[#This Row],[PROMEDIO]]),"")</f>
        <v>3.2510991011173052E-2</v>
      </c>
      <c r="I100" s="10">
        <v>224000</v>
      </c>
      <c r="J100" s="9">
        <f>IF(Tabla1[[#This Row],[COTIZACIÓN 3]]&gt;0,ABS(1-Tabla1[[#This Row],[COTIZACIÓN 3]]/Tabla1[[#This Row],[PROMEDIO]]),"")</f>
        <v>4.5429512848515374E-2</v>
      </c>
      <c r="K100" s="11"/>
      <c r="L100" s="9" t="str">
        <f>IF(Tabla1[[#This Row],[COTIZACIÓN 4]]&gt;0,ABS(1-Tabla1[[#This Row],[COTIZACIÓN 4]]/Tabla1[[#This Row],[PROMEDIO]]),"")</f>
        <v/>
      </c>
      <c r="M100" s="11"/>
      <c r="N100" s="9" t="str">
        <f>IF(Tabla1[[#This Row],[COTIZACIÓN 5]]&gt;0,ABS(1-Tabla1[[#This Row],[COTIZACIÓN 5]]/Tabla1[[#This Row],[PROMEDIO]]),"")</f>
        <v/>
      </c>
      <c r="O100" s="11"/>
      <c r="P100" s="9" t="str">
        <f>IF(Tabla1[[#This Row],[COTIZACIÓN 6]]&gt;0,ABS(1-Tabla1[[#This Row],[COTIZACIÓN 6]]/Tabla1[[#This Row],[PROMEDIO]]),"")</f>
        <v/>
      </c>
      <c r="Q100" s="11"/>
      <c r="R100" s="9" t="str">
        <f>IF(Tabla1[[#This Row],[COTIZACIÓN 7]]&gt;0,ABS(1-Tabla1[[#This Row],[COTIZACIÓN 7]]/Tabla1[[#This Row],[PROMEDIO]]),"")</f>
        <v/>
      </c>
      <c r="S100" s="11"/>
      <c r="T100" s="9" t="str">
        <f>IF(Tabla1[[#This Row],[COTIZACIÓN 8]]&gt;0,ABS(1-Tabla1[[#This Row],[COTIZACIÓN 8]]/Tabla1[[#This Row],[PROMEDIO]]),"")</f>
        <v/>
      </c>
      <c r="U10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214266</v>
      </c>
      <c r="V100" s="23">
        <f>COUNT(Tabla1[[#This Row],[COTIZACIÓN 1 ]:[DESVIACIÓN COT.8]])/2</f>
        <v>3</v>
      </c>
      <c r="W100" s="33">
        <f t="shared" si="1"/>
        <v>192839.4</v>
      </c>
    </row>
    <row r="101" spans="1:23" x14ac:dyDescent="0.25">
      <c r="A101" s="2">
        <v>98</v>
      </c>
      <c r="B101" s="3" t="s">
        <v>120</v>
      </c>
      <c r="C101" s="3">
        <v>51121800</v>
      </c>
      <c r="D101" s="2" t="s">
        <v>21</v>
      </c>
      <c r="E101" s="8">
        <v>242800</v>
      </c>
      <c r="F101" s="9">
        <f>IF(Tabla1[[#This Row],[COTIZACIÓN 1 ]]&gt;0,ABS(1-Tabla1[[#This Row],[COTIZACIÓN 1 ]]/Tabla1[[#This Row],[PROMEDIO]]),"")</f>
        <v>1.2739241988671712E-2</v>
      </c>
      <c r="G101" s="8">
        <v>237900</v>
      </c>
      <c r="H101" s="9">
        <f>IF(Tabla1[[#This Row],[COTIZACIÓN 2]]&gt;0,ABS(1-Tabla1[[#This Row],[COTIZACIÓN 2]]/Tabla1[[#This Row],[PROMEDIO]]),"")</f>
        <v>3.2663367665177079E-2</v>
      </c>
      <c r="I101" s="10">
        <v>257100</v>
      </c>
      <c r="J101" s="9">
        <f>IF(Tabla1[[#This Row],[COTIZACIÓN 3]]&gt;0,ABS(1-Tabla1[[#This Row],[COTIZACIÓN 3]]/Tabla1[[#This Row],[PROMEDIO]]),"")</f>
        <v>4.5406675801946017E-2</v>
      </c>
      <c r="K101" s="11"/>
      <c r="L101" s="9" t="str">
        <f>IF(Tabla1[[#This Row],[COTIZACIÓN 4]]&gt;0,ABS(1-Tabla1[[#This Row],[COTIZACIÓN 4]]/Tabla1[[#This Row],[PROMEDIO]]),"")</f>
        <v/>
      </c>
      <c r="M101" s="11"/>
      <c r="N101" s="9" t="str">
        <f>IF(Tabla1[[#This Row],[COTIZACIÓN 5]]&gt;0,ABS(1-Tabla1[[#This Row],[COTIZACIÓN 5]]/Tabla1[[#This Row],[PROMEDIO]]),"")</f>
        <v/>
      </c>
      <c r="O101" s="11"/>
      <c r="P101" s="9" t="str">
        <f>IF(Tabla1[[#This Row],[COTIZACIÓN 6]]&gt;0,ABS(1-Tabla1[[#This Row],[COTIZACIÓN 6]]/Tabla1[[#This Row],[PROMEDIO]]),"")</f>
        <v/>
      </c>
      <c r="Q101" s="11"/>
      <c r="R101" s="9" t="str">
        <f>IF(Tabla1[[#This Row],[COTIZACIÓN 7]]&gt;0,ABS(1-Tabla1[[#This Row],[COTIZACIÓN 7]]/Tabla1[[#This Row],[PROMEDIO]]),"")</f>
        <v/>
      </c>
      <c r="S101" s="11"/>
      <c r="T101" s="9" t="str">
        <f>IF(Tabla1[[#This Row],[COTIZACIÓN 8]]&gt;0,ABS(1-Tabla1[[#This Row],[COTIZACIÓN 8]]/Tabla1[[#This Row],[PROMEDIO]]),"")</f>
        <v/>
      </c>
      <c r="U10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245933</v>
      </c>
      <c r="V101" s="23">
        <f>COUNT(Tabla1[[#This Row],[COTIZACIÓN 1 ]:[DESVIACIÓN COT.8]])/2</f>
        <v>3</v>
      </c>
      <c r="W101" s="33">
        <f t="shared" si="1"/>
        <v>221339.7</v>
      </c>
    </row>
    <row r="102" spans="1:23" ht="24" x14ac:dyDescent="0.25">
      <c r="A102" s="2">
        <v>99</v>
      </c>
      <c r="B102" s="5" t="s">
        <v>121</v>
      </c>
      <c r="C102" s="3">
        <v>51181742</v>
      </c>
      <c r="D102" s="2" t="s">
        <v>21</v>
      </c>
      <c r="E102" s="8">
        <v>30600</v>
      </c>
      <c r="F102" s="9">
        <f>IF(Tabla1[[#This Row],[COTIZACIÓN 1 ]]&gt;0,ABS(1-Tabla1[[#This Row],[COTIZACIÓN 1 ]]/Tabla1[[#This Row],[PROMEDIO]]),"")</f>
        <v>1.2903225806451646E-2</v>
      </c>
      <c r="G102" s="8">
        <v>30000</v>
      </c>
      <c r="H102" s="9">
        <f>IF(Tabla1[[#This Row],[COTIZACIÓN 2]]&gt;0,ABS(1-Tabla1[[#This Row],[COTIZACIÓN 2]]/Tabla1[[#This Row],[PROMEDIO]]),"")</f>
        <v>3.2258064516129004E-2</v>
      </c>
      <c r="I102" s="10">
        <v>32400</v>
      </c>
      <c r="J102" s="9">
        <f>IF(Tabla1[[#This Row],[COTIZACIÓN 3]]&gt;0,ABS(1-Tabla1[[#This Row],[COTIZACIÓN 3]]/Tabla1[[#This Row],[PROMEDIO]]),"")</f>
        <v>4.5161290322580649E-2</v>
      </c>
      <c r="K102" s="11"/>
      <c r="L102" s="9" t="str">
        <f>IF(Tabla1[[#This Row],[COTIZACIÓN 4]]&gt;0,ABS(1-Tabla1[[#This Row],[COTIZACIÓN 4]]/Tabla1[[#This Row],[PROMEDIO]]),"")</f>
        <v/>
      </c>
      <c r="M102" s="11"/>
      <c r="N102" s="9" t="str">
        <f>IF(Tabla1[[#This Row],[COTIZACIÓN 5]]&gt;0,ABS(1-Tabla1[[#This Row],[COTIZACIÓN 5]]/Tabla1[[#This Row],[PROMEDIO]]),"")</f>
        <v/>
      </c>
      <c r="O102" s="11"/>
      <c r="P102" s="9" t="str">
        <f>IF(Tabla1[[#This Row],[COTIZACIÓN 6]]&gt;0,ABS(1-Tabla1[[#This Row],[COTIZACIÓN 6]]/Tabla1[[#This Row],[PROMEDIO]]),"")</f>
        <v/>
      </c>
      <c r="Q102" s="11"/>
      <c r="R102" s="9" t="str">
        <f>IF(Tabla1[[#This Row],[COTIZACIÓN 7]]&gt;0,ABS(1-Tabla1[[#This Row],[COTIZACIÓN 7]]/Tabla1[[#This Row],[PROMEDIO]]),"")</f>
        <v/>
      </c>
      <c r="S102" s="11"/>
      <c r="T102" s="9" t="str">
        <f>IF(Tabla1[[#This Row],[COTIZACIÓN 8]]&gt;0,ABS(1-Tabla1[[#This Row],[COTIZACIÓN 8]]/Tabla1[[#This Row],[PROMEDIO]]),"")</f>
        <v/>
      </c>
      <c r="U10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31000</v>
      </c>
      <c r="V102" s="23">
        <f>COUNT(Tabla1[[#This Row],[COTIZACIÓN 1 ]:[DESVIACIÓN COT.8]])/2</f>
        <v>3</v>
      </c>
      <c r="W102" s="33">
        <f t="shared" si="1"/>
        <v>27900</v>
      </c>
    </row>
    <row r="103" spans="1:23" x14ac:dyDescent="0.25">
      <c r="A103" s="2">
        <v>100</v>
      </c>
      <c r="B103" s="4" t="s">
        <v>122</v>
      </c>
      <c r="C103" s="3">
        <v>51181742</v>
      </c>
      <c r="D103" s="2" t="s">
        <v>21</v>
      </c>
      <c r="E103" s="8">
        <v>75600</v>
      </c>
      <c r="F103" s="9">
        <f>IF(Tabla1[[#This Row],[COTIZACIÓN 1 ]]&gt;0,ABS(1-Tabla1[[#This Row],[COTIZACIÓN 1 ]]/Tabla1[[#This Row],[PROMEDIO]]),"")</f>
        <v>1.3054830287206221E-2</v>
      </c>
      <c r="G103" s="8">
        <v>74100</v>
      </c>
      <c r="H103" s="9">
        <f>IF(Tabla1[[#This Row],[COTIZACIÓN 2]]&gt;0,ABS(1-Tabla1[[#This Row],[COTIZACIÓN 2]]/Tabla1[[#This Row],[PROMEDIO]]),"")</f>
        <v>3.2637075718015662E-2</v>
      </c>
      <c r="I103" s="10">
        <v>80100</v>
      </c>
      <c r="J103" s="9">
        <f>IF(Tabla1[[#This Row],[COTIZACIÓN 3]]&gt;0,ABS(1-Tabla1[[#This Row],[COTIZACIÓN 3]]/Tabla1[[#This Row],[PROMEDIO]]),"")</f>
        <v>4.5691906005221883E-2</v>
      </c>
      <c r="K103" s="11"/>
      <c r="L103" s="9" t="str">
        <f>IF(Tabla1[[#This Row],[COTIZACIÓN 4]]&gt;0,ABS(1-Tabla1[[#This Row],[COTIZACIÓN 4]]/Tabla1[[#This Row],[PROMEDIO]]),"")</f>
        <v/>
      </c>
      <c r="M103" s="11"/>
      <c r="N103" s="9" t="str">
        <f>IF(Tabla1[[#This Row],[COTIZACIÓN 5]]&gt;0,ABS(1-Tabla1[[#This Row],[COTIZACIÓN 5]]/Tabla1[[#This Row],[PROMEDIO]]),"")</f>
        <v/>
      </c>
      <c r="O103" s="11"/>
      <c r="P103" s="9" t="str">
        <f>IF(Tabla1[[#This Row],[COTIZACIÓN 6]]&gt;0,ABS(1-Tabla1[[#This Row],[COTIZACIÓN 6]]/Tabla1[[#This Row],[PROMEDIO]]),"")</f>
        <v/>
      </c>
      <c r="Q103" s="11"/>
      <c r="R103" s="9" t="str">
        <f>IF(Tabla1[[#This Row],[COTIZACIÓN 7]]&gt;0,ABS(1-Tabla1[[#This Row],[COTIZACIÓN 7]]/Tabla1[[#This Row],[PROMEDIO]]),"")</f>
        <v/>
      </c>
      <c r="S103" s="11"/>
      <c r="T103" s="9" t="str">
        <f>IF(Tabla1[[#This Row],[COTIZACIÓN 8]]&gt;0,ABS(1-Tabla1[[#This Row],[COTIZACIÓN 8]]/Tabla1[[#This Row],[PROMEDIO]]),"")</f>
        <v/>
      </c>
      <c r="U10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76600</v>
      </c>
      <c r="V103" s="23">
        <f>COUNT(Tabla1[[#This Row],[COTIZACIÓN 1 ]:[DESVIACIÓN COT.8]])/2</f>
        <v>3</v>
      </c>
      <c r="W103" s="33">
        <f t="shared" si="1"/>
        <v>68940</v>
      </c>
    </row>
    <row r="104" spans="1:23" x14ac:dyDescent="0.25">
      <c r="A104" s="2">
        <v>101</v>
      </c>
      <c r="B104" s="5" t="s">
        <v>123</v>
      </c>
      <c r="C104" s="3">
        <v>51121780</v>
      </c>
      <c r="D104" s="2" t="s">
        <v>21</v>
      </c>
      <c r="E104" s="8">
        <v>461300</v>
      </c>
      <c r="F104" s="9">
        <f>IF(Tabla1[[#This Row],[COTIZACIÓN 1 ]]&gt;0,ABS(1-Tabla1[[#This Row],[COTIZACIÓN 1 ]]/Tabla1[[#This Row],[PROMEDIO]]),"")</f>
        <v>1.2767888097999891E-2</v>
      </c>
      <c r="G104" s="8">
        <v>452100</v>
      </c>
      <c r="H104" s="9">
        <f>IF(Tabla1[[#This Row],[COTIZACIÓN 2]]&gt;0,ABS(1-Tabla1[[#This Row],[COTIZACIÓN 2]]/Tabla1[[#This Row],[PROMEDIO]]),"")</f>
        <v>3.2456887511610133E-2</v>
      </c>
      <c r="I104" s="10">
        <v>488400</v>
      </c>
      <c r="J104" s="9">
        <f>IF(Tabla1[[#This Row],[COTIZACIÓN 3]]&gt;0,ABS(1-Tabla1[[#This Row],[COTIZACIÓN 3]]/Tabla1[[#This Row],[PROMEDIO]]),"")</f>
        <v>4.5229055826873754E-2</v>
      </c>
      <c r="K104" s="11"/>
      <c r="L104" s="9" t="str">
        <f>IF(Tabla1[[#This Row],[COTIZACIÓN 4]]&gt;0,ABS(1-Tabla1[[#This Row],[COTIZACIÓN 4]]/Tabla1[[#This Row],[PROMEDIO]]),"")</f>
        <v/>
      </c>
      <c r="M104" s="11"/>
      <c r="N104" s="9" t="str">
        <f>IF(Tabla1[[#This Row],[COTIZACIÓN 5]]&gt;0,ABS(1-Tabla1[[#This Row],[COTIZACIÓN 5]]/Tabla1[[#This Row],[PROMEDIO]]),"")</f>
        <v/>
      </c>
      <c r="O104" s="11"/>
      <c r="P104" s="9" t="str">
        <f>IF(Tabla1[[#This Row],[COTIZACIÓN 6]]&gt;0,ABS(1-Tabla1[[#This Row],[COTIZACIÓN 6]]/Tabla1[[#This Row],[PROMEDIO]]),"")</f>
        <v/>
      </c>
      <c r="Q104" s="11"/>
      <c r="R104" s="9" t="str">
        <f>IF(Tabla1[[#This Row],[COTIZACIÓN 7]]&gt;0,ABS(1-Tabla1[[#This Row],[COTIZACIÓN 7]]/Tabla1[[#This Row],[PROMEDIO]]),"")</f>
        <v/>
      </c>
      <c r="S104" s="11"/>
      <c r="T104" s="9" t="str">
        <f>IF(Tabla1[[#This Row],[COTIZACIÓN 8]]&gt;0,ABS(1-Tabla1[[#This Row],[COTIZACIÓN 8]]/Tabla1[[#This Row],[PROMEDIO]]),"")</f>
        <v/>
      </c>
      <c r="U10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467266</v>
      </c>
      <c r="V104" s="23">
        <f>COUNT(Tabla1[[#This Row],[COTIZACIÓN 1 ]:[DESVIACIÓN COT.8]])/2</f>
        <v>3</v>
      </c>
      <c r="W104" s="33">
        <f t="shared" si="1"/>
        <v>420539.4</v>
      </c>
    </row>
    <row r="105" spans="1:23" x14ac:dyDescent="0.25">
      <c r="A105" s="2">
        <v>102</v>
      </c>
      <c r="B105" s="4" t="s">
        <v>124</v>
      </c>
      <c r="C105" s="3">
        <v>53131616</v>
      </c>
      <c r="D105" s="2" t="s">
        <v>21</v>
      </c>
      <c r="E105" s="8">
        <v>49100</v>
      </c>
      <c r="F105" s="9">
        <f>IF(Tabla1[[#This Row],[COTIZACIÓN 1 ]]&gt;0,ABS(1-Tabla1[[#This Row],[COTIZACIÓN 1 ]]/Tabla1[[#This Row],[PROMEDIO]]),"")</f>
        <v>1.2072434607645843E-2</v>
      </c>
      <c r="G105" s="8">
        <v>48100</v>
      </c>
      <c r="H105" s="9">
        <f>IF(Tabla1[[#This Row],[COTIZACIÓN 2]]&gt;0,ABS(1-Tabla1[[#This Row],[COTIZACIÓN 2]]/Tabla1[[#This Row],[PROMEDIO]]),"")</f>
        <v>3.2193158953722323E-2</v>
      </c>
      <c r="I105" s="10">
        <v>51900</v>
      </c>
      <c r="J105" s="9">
        <f>IF(Tabla1[[#This Row],[COTIZACIÓN 3]]&gt;0,ABS(1-Tabla1[[#This Row],[COTIZACIÓN 3]]/Tabla1[[#This Row],[PROMEDIO]]),"")</f>
        <v>4.4265593561368277E-2</v>
      </c>
      <c r="K105" s="11"/>
      <c r="L105" s="9" t="str">
        <f>IF(Tabla1[[#This Row],[COTIZACIÓN 4]]&gt;0,ABS(1-Tabla1[[#This Row],[COTIZACIÓN 4]]/Tabla1[[#This Row],[PROMEDIO]]),"")</f>
        <v/>
      </c>
      <c r="M105" s="11"/>
      <c r="N105" s="9" t="str">
        <f>IF(Tabla1[[#This Row],[COTIZACIÓN 5]]&gt;0,ABS(1-Tabla1[[#This Row],[COTIZACIÓN 5]]/Tabla1[[#This Row],[PROMEDIO]]),"")</f>
        <v/>
      </c>
      <c r="O105" s="11"/>
      <c r="P105" s="9" t="str">
        <f>IF(Tabla1[[#This Row],[COTIZACIÓN 6]]&gt;0,ABS(1-Tabla1[[#This Row],[COTIZACIÓN 6]]/Tabla1[[#This Row],[PROMEDIO]]),"")</f>
        <v/>
      </c>
      <c r="Q105" s="11"/>
      <c r="R105" s="9" t="str">
        <f>IF(Tabla1[[#This Row],[COTIZACIÓN 7]]&gt;0,ABS(1-Tabla1[[#This Row],[COTIZACIÓN 7]]/Tabla1[[#This Row],[PROMEDIO]]),"")</f>
        <v/>
      </c>
      <c r="S105" s="11"/>
      <c r="T105" s="9" t="str">
        <f>IF(Tabla1[[#This Row],[COTIZACIÓN 8]]&gt;0,ABS(1-Tabla1[[#This Row],[COTIZACIÓN 8]]/Tabla1[[#This Row],[PROMEDIO]]),"")</f>
        <v/>
      </c>
      <c r="U10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49700</v>
      </c>
      <c r="V105" s="23">
        <f>COUNT(Tabla1[[#This Row],[COTIZACIÓN 1 ]:[DESVIACIÓN COT.8]])/2</f>
        <v>3</v>
      </c>
      <c r="W105" s="33">
        <f t="shared" si="1"/>
        <v>44730</v>
      </c>
    </row>
    <row r="106" spans="1:23" x14ac:dyDescent="0.25">
      <c r="A106" s="2">
        <v>103</v>
      </c>
      <c r="B106" s="4" t="s">
        <v>125</v>
      </c>
      <c r="C106" s="3">
        <v>53131616</v>
      </c>
      <c r="D106" s="2" t="s">
        <v>21</v>
      </c>
      <c r="E106" s="8">
        <v>18800</v>
      </c>
      <c r="F106" s="9">
        <f>IF(Tabla1[[#This Row],[COTIZACIÓN 1 ]]&gt;0,ABS(1-Tabla1[[#This Row],[COTIZACIÓN 1 ]]/Tabla1[[#This Row],[PROMEDIO]]),"")</f>
        <v>1.224189565491518E-2</v>
      </c>
      <c r="G106" s="8">
        <v>18400</v>
      </c>
      <c r="H106" s="9">
        <f>IF(Tabla1[[#This Row],[COTIZACIÓN 2]]&gt;0,ABS(1-Tabla1[[#This Row],[COTIZACIÓN 2]]/Tabla1[[#This Row],[PROMEDIO]]),"")</f>
        <v>3.3258025534597779E-2</v>
      </c>
      <c r="I106" s="10">
        <v>19900</v>
      </c>
      <c r="J106" s="9">
        <f>IF(Tabla1[[#This Row],[COTIZACIÓN 3]]&gt;0,ABS(1-Tabla1[[#This Row],[COTIZACIÓN 3]]/Tabla1[[#This Row],[PROMEDIO]]),"")</f>
        <v>4.5552461514212217E-2</v>
      </c>
      <c r="K106" s="11"/>
      <c r="L106" s="9" t="str">
        <f>IF(Tabla1[[#This Row],[COTIZACIÓN 4]]&gt;0,ABS(1-Tabla1[[#This Row],[COTIZACIÓN 4]]/Tabla1[[#This Row],[PROMEDIO]]),"")</f>
        <v/>
      </c>
      <c r="M106" s="11"/>
      <c r="N106" s="9" t="str">
        <f>IF(Tabla1[[#This Row],[COTIZACIÓN 5]]&gt;0,ABS(1-Tabla1[[#This Row],[COTIZACIÓN 5]]/Tabla1[[#This Row],[PROMEDIO]]),"")</f>
        <v/>
      </c>
      <c r="O106" s="11"/>
      <c r="P106" s="9" t="str">
        <f>IF(Tabla1[[#This Row],[COTIZACIÓN 6]]&gt;0,ABS(1-Tabla1[[#This Row],[COTIZACIÓN 6]]/Tabla1[[#This Row],[PROMEDIO]]),"")</f>
        <v/>
      </c>
      <c r="Q106" s="11"/>
      <c r="R106" s="9" t="str">
        <f>IF(Tabla1[[#This Row],[COTIZACIÓN 7]]&gt;0,ABS(1-Tabla1[[#This Row],[COTIZACIÓN 7]]/Tabla1[[#This Row],[PROMEDIO]]),"")</f>
        <v/>
      </c>
      <c r="S106" s="11"/>
      <c r="T106" s="9" t="str">
        <f>IF(Tabla1[[#This Row],[COTIZACIÓN 8]]&gt;0,ABS(1-Tabla1[[#This Row],[COTIZACIÓN 8]]/Tabla1[[#This Row],[PROMEDIO]]),"")</f>
        <v/>
      </c>
      <c r="U10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19033</v>
      </c>
      <c r="V106" s="23">
        <f>COUNT(Tabla1[[#This Row],[COTIZACIÓN 1 ]:[DESVIACIÓN COT.8]])/2</f>
        <v>3</v>
      </c>
      <c r="W106" s="33">
        <f t="shared" si="1"/>
        <v>17129.7</v>
      </c>
    </row>
    <row r="107" spans="1:23" x14ac:dyDescent="0.25">
      <c r="A107" s="2">
        <v>104</v>
      </c>
      <c r="B107" s="5" t="s">
        <v>126</v>
      </c>
      <c r="C107" s="3">
        <v>53131616</v>
      </c>
      <c r="D107" s="2" t="s">
        <v>21</v>
      </c>
      <c r="E107" s="8">
        <v>24300</v>
      </c>
      <c r="F107" s="9">
        <f>IF(Tabla1[[#This Row],[COTIZACIÓN 1 ]]&gt;0,ABS(1-Tabla1[[#This Row],[COTIZACIÓN 1 ]]/Tabla1[[#This Row],[PROMEDIO]]),"")</f>
        <v>1.2195121951219523E-2</v>
      </c>
      <c r="G107" s="8">
        <v>23800</v>
      </c>
      <c r="H107" s="9">
        <f>IF(Tabla1[[#This Row],[COTIZACIÓN 2]]&gt;0,ABS(1-Tabla1[[#This Row],[COTIZACIÓN 2]]/Tabla1[[#This Row],[PROMEDIO]]),"")</f>
        <v>3.2520325203251987E-2</v>
      </c>
      <c r="I107" s="10">
        <v>25700</v>
      </c>
      <c r="J107" s="9">
        <f>IF(Tabla1[[#This Row],[COTIZACIÓN 3]]&gt;0,ABS(1-Tabla1[[#This Row],[COTIZACIÓN 3]]/Tabla1[[#This Row],[PROMEDIO]]),"")</f>
        <v>4.471544715447151E-2</v>
      </c>
      <c r="K107" s="11"/>
      <c r="L107" s="9" t="str">
        <f>IF(Tabla1[[#This Row],[COTIZACIÓN 4]]&gt;0,ABS(1-Tabla1[[#This Row],[COTIZACIÓN 4]]/Tabla1[[#This Row],[PROMEDIO]]),"")</f>
        <v/>
      </c>
      <c r="M107" s="11"/>
      <c r="N107" s="9" t="str">
        <f>IF(Tabla1[[#This Row],[COTIZACIÓN 5]]&gt;0,ABS(1-Tabla1[[#This Row],[COTIZACIÓN 5]]/Tabla1[[#This Row],[PROMEDIO]]),"")</f>
        <v/>
      </c>
      <c r="O107" s="11"/>
      <c r="P107" s="9" t="str">
        <f>IF(Tabla1[[#This Row],[COTIZACIÓN 6]]&gt;0,ABS(1-Tabla1[[#This Row],[COTIZACIÓN 6]]/Tabla1[[#This Row],[PROMEDIO]]),"")</f>
        <v/>
      </c>
      <c r="Q107" s="11"/>
      <c r="R107" s="9" t="str">
        <f>IF(Tabla1[[#This Row],[COTIZACIÓN 7]]&gt;0,ABS(1-Tabla1[[#This Row],[COTIZACIÓN 7]]/Tabla1[[#This Row],[PROMEDIO]]),"")</f>
        <v/>
      </c>
      <c r="S107" s="11"/>
      <c r="T107" s="9" t="str">
        <f>IF(Tabla1[[#This Row],[COTIZACIÓN 8]]&gt;0,ABS(1-Tabla1[[#This Row],[COTIZACIÓN 8]]/Tabla1[[#This Row],[PROMEDIO]]),"")</f>
        <v/>
      </c>
      <c r="U10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24600</v>
      </c>
      <c r="V107" s="23">
        <f>COUNT(Tabla1[[#This Row],[COTIZACIÓN 1 ]:[DESVIACIÓN COT.8]])/2</f>
        <v>3</v>
      </c>
      <c r="W107" s="33">
        <f t="shared" si="1"/>
        <v>22140</v>
      </c>
    </row>
    <row r="108" spans="1:23" x14ac:dyDescent="0.25">
      <c r="A108" s="2">
        <v>105</v>
      </c>
      <c r="B108" s="5" t="s">
        <v>127</v>
      </c>
      <c r="C108" s="3">
        <v>53131616</v>
      </c>
      <c r="D108" s="2" t="s">
        <v>21</v>
      </c>
      <c r="E108" s="8">
        <v>36300</v>
      </c>
      <c r="F108" s="9">
        <f>IF(Tabla1[[#This Row],[COTIZACIÓN 1 ]]&gt;0,ABS(1-Tabla1[[#This Row],[COTIZACIÓN 1 ]]/Tabla1[[#This Row],[PROMEDIO]]),"")</f>
        <v>1.2674753848664566E-2</v>
      </c>
      <c r="G108" s="8">
        <v>35600</v>
      </c>
      <c r="H108" s="9">
        <f>IF(Tabla1[[#This Row],[COTIZACIÓN 2]]&gt;0,ABS(1-Tabla1[[#This Row],[COTIZACIÓN 2]]/Tabla1[[#This Row],[PROMEDIO]]),"")</f>
        <v>3.1714083664254988E-2</v>
      </c>
      <c r="I108" s="10">
        <v>38400</v>
      </c>
      <c r="J108" s="9">
        <f>IF(Tabla1[[#This Row],[COTIZACIÓN 3]]&gt;0,ABS(1-Tabla1[[#This Row],[COTIZACIÓN 3]]/Tabla1[[#This Row],[PROMEDIO]]),"")</f>
        <v>4.4443235598107034E-2</v>
      </c>
      <c r="K108" s="11"/>
      <c r="L108" s="9" t="str">
        <f>IF(Tabla1[[#This Row],[COTIZACIÓN 4]]&gt;0,ABS(1-Tabla1[[#This Row],[COTIZACIÓN 4]]/Tabla1[[#This Row],[PROMEDIO]]),"")</f>
        <v/>
      </c>
      <c r="M108" s="11"/>
      <c r="N108" s="9" t="str">
        <f>IF(Tabla1[[#This Row],[COTIZACIÓN 5]]&gt;0,ABS(1-Tabla1[[#This Row],[COTIZACIÓN 5]]/Tabla1[[#This Row],[PROMEDIO]]),"")</f>
        <v/>
      </c>
      <c r="O108" s="11"/>
      <c r="P108" s="9" t="str">
        <f>IF(Tabla1[[#This Row],[COTIZACIÓN 6]]&gt;0,ABS(1-Tabla1[[#This Row],[COTIZACIÓN 6]]/Tabla1[[#This Row],[PROMEDIO]]),"")</f>
        <v/>
      </c>
      <c r="Q108" s="11"/>
      <c r="R108" s="9" t="str">
        <f>IF(Tabla1[[#This Row],[COTIZACIÓN 7]]&gt;0,ABS(1-Tabla1[[#This Row],[COTIZACIÓN 7]]/Tabla1[[#This Row],[PROMEDIO]]),"")</f>
        <v/>
      </c>
      <c r="S108" s="11"/>
      <c r="T108" s="9" t="str">
        <f>IF(Tabla1[[#This Row],[COTIZACIÓN 8]]&gt;0,ABS(1-Tabla1[[#This Row],[COTIZACIÓN 8]]/Tabla1[[#This Row],[PROMEDIO]]),"")</f>
        <v/>
      </c>
      <c r="U10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36766</v>
      </c>
      <c r="V108" s="23">
        <f>COUNT(Tabla1[[#This Row],[COTIZACIÓN 1 ]:[DESVIACIÓN COT.8]])/2</f>
        <v>3</v>
      </c>
      <c r="W108" s="33">
        <f t="shared" si="1"/>
        <v>33089.4</v>
      </c>
    </row>
    <row r="109" spans="1:23" x14ac:dyDescent="0.25">
      <c r="A109" s="2">
        <v>106</v>
      </c>
      <c r="B109" s="4" t="s">
        <v>128</v>
      </c>
      <c r="C109" s="3">
        <v>53131616</v>
      </c>
      <c r="D109" s="2" t="s">
        <v>21</v>
      </c>
      <c r="E109" s="8">
        <v>31200</v>
      </c>
      <c r="F109" s="9">
        <f>IF(Tabla1[[#This Row],[COTIZACIÓN 1 ]]&gt;0,ABS(1-Tabla1[[#This Row],[COTIZACIÓN 1 ]]/Tabla1[[#This Row],[PROMEDIO]]),"")</f>
        <v>1.2658227848101222E-2</v>
      </c>
      <c r="G109" s="8">
        <v>30600</v>
      </c>
      <c r="H109" s="9">
        <f>IF(Tabla1[[#This Row],[COTIZACIÓN 2]]&gt;0,ABS(1-Tabla1[[#This Row],[COTIZACIÓN 2]]/Tabla1[[#This Row],[PROMEDIO]]),"")</f>
        <v>3.1645569620253111E-2</v>
      </c>
      <c r="I109" s="10">
        <v>33000</v>
      </c>
      <c r="J109" s="9">
        <f>IF(Tabla1[[#This Row],[COTIZACIÓN 3]]&gt;0,ABS(1-Tabla1[[#This Row],[COTIZACIÓN 3]]/Tabla1[[#This Row],[PROMEDIO]]),"")</f>
        <v>4.4303797468354444E-2</v>
      </c>
      <c r="K109" s="11"/>
      <c r="L109" s="9" t="str">
        <f>IF(Tabla1[[#This Row],[COTIZACIÓN 4]]&gt;0,ABS(1-Tabla1[[#This Row],[COTIZACIÓN 4]]/Tabla1[[#This Row],[PROMEDIO]]),"")</f>
        <v/>
      </c>
      <c r="M109" s="11"/>
      <c r="N109" s="9" t="str">
        <f>IF(Tabla1[[#This Row],[COTIZACIÓN 5]]&gt;0,ABS(1-Tabla1[[#This Row],[COTIZACIÓN 5]]/Tabla1[[#This Row],[PROMEDIO]]),"")</f>
        <v/>
      </c>
      <c r="O109" s="11"/>
      <c r="P109" s="9" t="str">
        <f>IF(Tabla1[[#This Row],[COTIZACIÓN 6]]&gt;0,ABS(1-Tabla1[[#This Row],[COTIZACIÓN 6]]/Tabla1[[#This Row],[PROMEDIO]]),"")</f>
        <v/>
      </c>
      <c r="Q109" s="11"/>
      <c r="R109" s="9" t="str">
        <f>IF(Tabla1[[#This Row],[COTIZACIÓN 7]]&gt;0,ABS(1-Tabla1[[#This Row],[COTIZACIÓN 7]]/Tabla1[[#This Row],[PROMEDIO]]),"")</f>
        <v/>
      </c>
      <c r="S109" s="11"/>
      <c r="T109" s="9" t="str">
        <f>IF(Tabla1[[#This Row],[COTIZACIÓN 8]]&gt;0,ABS(1-Tabla1[[#This Row],[COTIZACIÓN 8]]/Tabla1[[#This Row],[PROMEDIO]]),"")</f>
        <v/>
      </c>
      <c r="U10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31600</v>
      </c>
      <c r="V109" s="23">
        <f>COUNT(Tabla1[[#This Row],[COTIZACIÓN 1 ]:[DESVIACIÓN COT.8]])/2</f>
        <v>3</v>
      </c>
      <c r="W109" s="33">
        <f t="shared" si="1"/>
        <v>28440</v>
      </c>
    </row>
    <row r="110" spans="1:23" x14ac:dyDescent="0.25">
      <c r="A110" s="2">
        <v>107</v>
      </c>
      <c r="B110" s="4" t="s">
        <v>129</v>
      </c>
      <c r="C110" s="3">
        <v>53131616</v>
      </c>
      <c r="D110" s="2" t="s">
        <v>21</v>
      </c>
      <c r="E110" s="8">
        <v>18200</v>
      </c>
      <c r="F110" s="9">
        <f>IF(Tabla1[[#This Row],[COTIZACIÓN 1 ]]&gt;0,ABS(1-Tabla1[[#This Row],[COTIZACIÓN 1 ]]/Tabla1[[#This Row],[PROMEDIO]]),"")</f>
        <v>1.2640373243639091E-2</v>
      </c>
      <c r="G110" s="8">
        <v>17800</v>
      </c>
      <c r="H110" s="9">
        <f>IF(Tabla1[[#This Row],[COTIZACIÓN 2]]&gt;0,ABS(1-Tabla1[[#This Row],[COTIZACIÓN 2]]/Tabla1[[#This Row],[PROMEDIO]]),"")</f>
        <v>3.4340584820702014E-2</v>
      </c>
      <c r="I110" s="10">
        <v>19300</v>
      </c>
      <c r="J110" s="9">
        <f>IF(Tabla1[[#This Row],[COTIZACIÓN 3]]&gt;0,ABS(1-Tabla1[[#This Row],[COTIZACIÓN 3]]/Tabla1[[#This Row],[PROMEDIO]]),"")</f>
        <v>4.7035208593283695E-2</v>
      </c>
      <c r="K110" s="11"/>
      <c r="L110" s="9" t="str">
        <f>IF(Tabla1[[#This Row],[COTIZACIÓN 4]]&gt;0,ABS(1-Tabla1[[#This Row],[COTIZACIÓN 4]]/Tabla1[[#This Row],[PROMEDIO]]),"")</f>
        <v/>
      </c>
      <c r="M110" s="11"/>
      <c r="N110" s="9" t="str">
        <f>IF(Tabla1[[#This Row],[COTIZACIÓN 5]]&gt;0,ABS(1-Tabla1[[#This Row],[COTIZACIÓN 5]]/Tabla1[[#This Row],[PROMEDIO]]),"")</f>
        <v/>
      </c>
      <c r="O110" s="11"/>
      <c r="P110" s="9" t="str">
        <f>IF(Tabla1[[#This Row],[COTIZACIÓN 6]]&gt;0,ABS(1-Tabla1[[#This Row],[COTIZACIÓN 6]]/Tabla1[[#This Row],[PROMEDIO]]),"")</f>
        <v/>
      </c>
      <c r="Q110" s="11"/>
      <c r="R110" s="9" t="str">
        <f>IF(Tabla1[[#This Row],[COTIZACIÓN 7]]&gt;0,ABS(1-Tabla1[[#This Row],[COTIZACIÓN 7]]/Tabla1[[#This Row],[PROMEDIO]]),"")</f>
        <v/>
      </c>
      <c r="S110" s="11"/>
      <c r="T110" s="9" t="str">
        <f>IF(Tabla1[[#This Row],[COTIZACIÓN 8]]&gt;0,ABS(1-Tabla1[[#This Row],[COTIZACIÓN 8]]/Tabla1[[#This Row],[PROMEDIO]]),"")</f>
        <v/>
      </c>
      <c r="U11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18433</v>
      </c>
      <c r="V110" s="23">
        <f>COUNT(Tabla1[[#This Row],[COTIZACIÓN 1 ]:[DESVIACIÓN COT.8]])/2</f>
        <v>3</v>
      </c>
      <c r="W110" s="33">
        <f t="shared" si="1"/>
        <v>16589.7</v>
      </c>
    </row>
    <row r="111" spans="1:23" x14ac:dyDescent="0.25">
      <c r="A111" s="2">
        <v>108</v>
      </c>
      <c r="B111" s="4" t="s">
        <v>57</v>
      </c>
      <c r="C111" s="3">
        <v>53131616</v>
      </c>
      <c r="D111" s="2" t="s">
        <v>21</v>
      </c>
      <c r="E111" s="8">
        <v>90600</v>
      </c>
      <c r="F111" s="9">
        <f>IF(Tabla1[[#This Row],[COTIZACIÓN 1 ]]&gt;0,ABS(1-Tabla1[[#This Row],[COTIZACIÓN 1 ]]/Tabla1[[#This Row],[PROMEDIO]]),"")</f>
        <v>1.2706231065972129E-2</v>
      </c>
      <c r="G111" s="8">
        <v>88800</v>
      </c>
      <c r="H111" s="9">
        <f>IF(Tabla1[[#This Row],[COTIZACIÓN 2]]&gt;0,ABS(1-Tabla1[[#This Row],[COTIZACIÓN 2]]/Tabla1[[#This Row],[PROMEDIO]]),"")</f>
        <v>3.2321339058038911E-2</v>
      </c>
      <c r="I111" s="10">
        <v>95900</v>
      </c>
      <c r="J111" s="9">
        <f>IF(Tabla1[[#This Row],[COTIZACIÓN 3]]&gt;0,ABS(1-Tabla1[[#This Row],[COTIZACIÓN 3]]/Tabla1[[#This Row],[PROMEDIO]]),"")</f>
        <v>4.5049364688446669E-2</v>
      </c>
      <c r="K111" s="11"/>
      <c r="L111" s="9" t="str">
        <f>IF(Tabla1[[#This Row],[COTIZACIÓN 4]]&gt;0,ABS(1-Tabla1[[#This Row],[COTIZACIÓN 4]]/Tabla1[[#This Row],[PROMEDIO]]),"")</f>
        <v/>
      </c>
      <c r="M111" s="11"/>
      <c r="N111" s="9" t="str">
        <f>IF(Tabla1[[#This Row],[COTIZACIÓN 5]]&gt;0,ABS(1-Tabla1[[#This Row],[COTIZACIÓN 5]]/Tabla1[[#This Row],[PROMEDIO]]),"")</f>
        <v/>
      </c>
      <c r="O111" s="11"/>
      <c r="P111" s="9" t="str">
        <f>IF(Tabla1[[#This Row],[COTIZACIÓN 6]]&gt;0,ABS(1-Tabla1[[#This Row],[COTIZACIÓN 6]]/Tabla1[[#This Row],[PROMEDIO]]),"")</f>
        <v/>
      </c>
      <c r="Q111" s="11"/>
      <c r="R111" s="9" t="str">
        <f>IF(Tabla1[[#This Row],[COTIZACIÓN 7]]&gt;0,ABS(1-Tabla1[[#This Row],[COTIZACIÓN 7]]/Tabla1[[#This Row],[PROMEDIO]]),"")</f>
        <v/>
      </c>
      <c r="S111" s="11"/>
      <c r="T111" s="9" t="str">
        <f>IF(Tabla1[[#This Row],[COTIZACIÓN 8]]&gt;0,ABS(1-Tabla1[[#This Row],[COTIZACIÓN 8]]/Tabla1[[#This Row],[PROMEDIO]]),"")</f>
        <v/>
      </c>
      <c r="U11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91766</v>
      </c>
      <c r="V111" s="23">
        <f>COUNT(Tabla1[[#This Row],[COTIZACIÓN 1 ]:[DESVIACIÓN COT.8]])/2</f>
        <v>3</v>
      </c>
      <c r="W111" s="33">
        <f t="shared" si="1"/>
        <v>82589.400000000009</v>
      </c>
    </row>
    <row r="112" spans="1:23" x14ac:dyDescent="0.25">
      <c r="A112" s="2">
        <v>109</v>
      </c>
      <c r="B112" s="4" t="s">
        <v>130</v>
      </c>
      <c r="C112" s="3">
        <v>53131616</v>
      </c>
      <c r="D112" s="2" t="s">
        <v>21</v>
      </c>
      <c r="E112" s="8">
        <v>96200</v>
      </c>
      <c r="F112" s="9">
        <f>IF(Tabla1[[#This Row],[COTIZACIÓN 1 ]]&gt;0,ABS(1-Tabla1[[#This Row],[COTIZACIÓN 1 ]]/Tabla1[[#This Row],[PROMEDIO]]),"")</f>
        <v>1.2989144932591845E-2</v>
      </c>
      <c r="G112" s="8">
        <v>94300</v>
      </c>
      <c r="H112" s="9">
        <f>IF(Tabla1[[#This Row],[COTIZACIÓN 2]]&gt;0,ABS(1-Tabla1[[#This Row],[COTIZACIÓN 2]]/Tabla1[[#This Row],[PROMEDIO]]),"")</f>
        <v>3.2483122319578062E-2</v>
      </c>
      <c r="I112" s="10">
        <v>101900</v>
      </c>
      <c r="J112" s="9">
        <f>IF(Tabla1[[#This Row],[COTIZACIÓN 3]]&gt;0,ABS(1-Tabla1[[#This Row],[COTIZACIÓN 3]]/Tabla1[[#This Row],[PROMEDIO]]),"")</f>
        <v>4.5492787228366804E-2</v>
      </c>
      <c r="K112" s="11"/>
      <c r="L112" s="9" t="str">
        <f>IF(Tabla1[[#This Row],[COTIZACIÓN 4]]&gt;0,ABS(1-Tabla1[[#This Row],[COTIZACIÓN 4]]/Tabla1[[#This Row],[PROMEDIO]]),"")</f>
        <v/>
      </c>
      <c r="M112" s="11"/>
      <c r="N112" s="9" t="str">
        <f>IF(Tabla1[[#This Row],[COTIZACIÓN 5]]&gt;0,ABS(1-Tabla1[[#This Row],[COTIZACIÓN 5]]/Tabla1[[#This Row],[PROMEDIO]]),"")</f>
        <v/>
      </c>
      <c r="O112" s="11"/>
      <c r="P112" s="9" t="str">
        <f>IF(Tabla1[[#This Row],[COTIZACIÓN 6]]&gt;0,ABS(1-Tabla1[[#This Row],[COTIZACIÓN 6]]/Tabla1[[#This Row],[PROMEDIO]]),"")</f>
        <v/>
      </c>
      <c r="Q112" s="11"/>
      <c r="R112" s="9" t="str">
        <f>IF(Tabla1[[#This Row],[COTIZACIÓN 7]]&gt;0,ABS(1-Tabla1[[#This Row],[COTIZACIÓN 7]]/Tabla1[[#This Row],[PROMEDIO]]),"")</f>
        <v/>
      </c>
      <c r="S112" s="11"/>
      <c r="T112" s="9" t="str">
        <f>IF(Tabla1[[#This Row],[COTIZACIÓN 8]]&gt;0,ABS(1-Tabla1[[#This Row],[COTIZACIÓN 8]]/Tabla1[[#This Row],[PROMEDIO]]),"")</f>
        <v/>
      </c>
      <c r="U11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97466</v>
      </c>
      <c r="V112" s="23">
        <f>COUNT(Tabla1[[#This Row],[COTIZACIÓN 1 ]:[DESVIACIÓN COT.8]])/2</f>
        <v>3</v>
      </c>
      <c r="W112" s="33">
        <f t="shared" si="1"/>
        <v>87719.400000000009</v>
      </c>
    </row>
    <row r="113" spans="1:23" x14ac:dyDescent="0.25">
      <c r="A113" s="2">
        <v>110</v>
      </c>
      <c r="B113" s="5" t="s">
        <v>131</v>
      </c>
      <c r="C113" s="3">
        <v>51191905</v>
      </c>
      <c r="D113" s="2" t="s">
        <v>21</v>
      </c>
      <c r="E113" s="8">
        <v>122400</v>
      </c>
      <c r="F113" s="9">
        <f>IF(Tabla1[[#This Row],[COTIZACIÓN 1 ]]&gt;0,ABS(1-Tabla1[[#This Row],[COTIZACIÓN 1 ]]/Tabla1[[#This Row],[PROMEDIO]]),"")</f>
        <v>1.2903225806451646E-2</v>
      </c>
      <c r="G113" s="8">
        <v>120000</v>
      </c>
      <c r="H113" s="9">
        <f>IF(Tabla1[[#This Row],[COTIZACIÓN 2]]&gt;0,ABS(1-Tabla1[[#This Row],[COTIZACIÓN 2]]/Tabla1[[#This Row],[PROMEDIO]]),"")</f>
        <v>3.2258064516129004E-2</v>
      </c>
      <c r="I113" s="10">
        <v>129600</v>
      </c>
      <c r="J113" s="9">
        <f>IF(Tabla1[[#This Row],[COTIZACIÓN 3]]&gt;0,ABS(1-Tabla1[[#This Row],[COTIZACIÓN 3]]/Tabla1[[#This Row],[PROMEDIO]]),"")</f>
        <v>4.5161290322580649E-2</v>
      </c>
      <c r="K113" s="11"/>
      <c r="L113" s="9" t="str">
        <f>IF(Tabla1[[#This Row],[COTIZACIÓN 4]]&gt;0,ABS(1-Tabla1[[#This Row],[COTIZACIÓN 4]]/Tabla1[[#This Row],[PROMEDIO]]),"")</f>
        <v/>
      </c>
      <c r="M113" s="11"/>
      <c r="N113" s="9" t="str">
        <f>IF(Tabla1[[#This Row],[COTIZACIÓN 5]]&gt;0,ABS(1-Tabla1[[#This Row],[COTIZACIÓN 5]]/Tabla1[[#This Row],[PROMEDIO]]),"")</f>
        <v/>
      </c>
      <c r="O113" s="11"/>
      <c r="P113" s="9" t="str">
        <f>IF(Tabla1[[#This Row],[COTIZACIÓN 6]]&gt;0,ABS(1-Tabla1[[#This Row],[COTIZACIÓN 6]]/Tabla1[[#This Row],[PROMEDIO]]),"")</f>
        <v/>
      </c>
      <c r="Q113" s="11"/>
      <c r="R113" s="9" t="str">
        <f>IF(Tabla1[[#This Row],[COTIZACIÓN 7]]&gt;0,ABS(1-Tabla1[[#This Row],[COTIZACIÓN 7]]/Tabla1[[#This Row],[PROMEDIO]]),"")</f>
        <v/>
      </c>
      <c r="S113" s="11"/>
      <c r="T113" s="9" t="str">
        <f>IF(Tabla1[[#This Row],[COTIZACIÓN 8]]&gt;0,ABS(1-Tabla1[[#This Row],[COTIZACIÓN 8]]/Tabla1[[#This Row],[PROMEDIO]]),"")</f>
        <v/>
      </c>
      <c r="U11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124000</v>
      </c>
      <c r="V113" s="23">
        <f>COUNT(Tabla1[[#This Row],[COTIZACIÓN 1 ]:[DESVIACIÓN COT.8]])/2</f>
        <v>3</v>
      </c>
      <c r="W113" s="33">
        <f t="shared" si="1"/>
        <v>111600</v>
      </c>
    </row>
    <row r="114" spans="1:23" x14ac:dyDescent="0.25">
      <c r="A114" s="2">
        <v>111</v>
      </c>
      <c r="B114" s="5" t="s">
        <v>132</v>
      </c>
      <c r="C114" s="3">
        <v>51181718</v>
      </c>
      <c r="D114" s="2" t="s">
        <v>21</v>
      </c>
      <c r="E114" s="8">
        <v>16400</v>
      </c>
      <c r="F114" s="9">
        <f>IF(Tabla1[[#This Row],[COTIZACIÓN 1 ]]&gt;0,ABS(1-Tabla1[[#This Row],[COTIZACIÓN 1 ]]/Tabla1[[#This Row],[PROMEDIO]]),"")</f>
        <v>1.4008296759454142E-2</v>
      </c>
      <c r="G114" s="8">
        <v>16100</v>
      </c>
      <c r="H114" s="9">
        <f>IF(Tabla1[[#This Row],[COTIZACIÓN 2]]&gt;0,ABS(1-Tabla1[[#This Row],[COTIZACIÓN 2]]/Tabla1[[#This Row],[PROMEDIO]]),"")</f>
        <v>3.2044730355317741E-2</v>
      </c>
      <c r="I114" s="10">
        <v>17400</v>
      </c>
      <c r="J114" s="9">
        <f>IF(Tabla1[[#This Row],[COTIZACIÓN 3]]&gt;0,ABS(1-Tabla1[[#This Row],[COTIZACIÓN 3]]/Tabla1[[#This Row],[PROMEDIO]]),"")</f>
        <v>4.611314856009141E-2</v>
      </c>
      <c r="K114" s="11"/>
      <c r="L114" s="9" t="str">
        <f>IF(Tabla1[[#This Row],[COTIZACIÓN 4]]&gt;0,ABS(1-Tabla1[[#This Row],[COTIZACIÓN 4]]/Tabla1[[#This Row],[PROMEDIO]]),"")</f>
        <v/>
      </c>
      <c r="M114" s="11"/>
      <c r="N114" s="9" t="str">
        <f>IF(Tabla1[[#This Row],[COTIZACIÓN 5]]&gt;0,ABS(1-Tabla1[[#This Row],[COTIZACIÓN 5]]/Tabla1[[#This Row],[PROMEDIO]]),"")</f>
        <v/>
      </c>
      <c r="O114" s="11"/>
      <c r="P114" s="9" t="str">
        <f>IF(Tabla1[[#This Row],[COTIZACIÓN 6]]&gt;0,ABS(1-Tabla1[[#This Row],[COTIZACIÓN 6]]/Tabla1[[#This Row],[PROMEDIO]]),"")</f>
        <v/>
      </c>
      <c r="Q114" s="11"/>
      <c r="R114" s="9" t="str">
        <f>IF(Tabla1[[#This Row],[COTIZACIÓN 7]]&gt;0,ABS(1-Tabla1[[#This Row],[COTIZACIÓN 7]]/Tabla1[[#This Row],[PROMEDIO]]),"")</f>
        <v/>
      </c>
      <c r="S114" s="11"/>
      <c r="T114" s="9" t="str">
        <f>IF(Tabla1[[#This Row],[COTIZACIÓN 8]]&gt;0,ABS(1-Tabla1[[#This Row],[COTIZACIÓN 8]]/Tabla1[[#This Row],[PROMEDIO]]),"")</f>
        <v/>
      </c>
      <c r="U11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16633</v>
      </c>
      <c r="V114" s="23">
        <f>COUNT(Tabla1[[#This Row],[COTIZACIÓN 1 ]:[DESVIACIÓN COT.8]])/2</f>
        <v>3</v>
      </c>
      <c r="W114" s="33">
        <f t="shared" si="1"/>
        <v>14969.7</v>
      </c>
    </row>
    <row r="115" spans="1:23" x14ac:dyDescent="0.25">
      <c r="A115" s="2">
        <v>112</v>
      </c>
      <c r="B115" s="4" t="s">
        <v>133</v>
      </c>
      <c r="C115" s="3">
        <v>51161615</v>
      </c>
      <c r="D115" s="2" t="s">
        <v>21</v>
      </c>
      <c r="E115" s="8">
        <v>25000</v>
      </c>
      <c r="F115" s="9">
        <f>IF(Tabla1[[#This Row],[COTIZACIÓN 1 ]]&gt;0,ABS(1-Tabla1[[#This Row],[COTIZACIÓN 1 ]]/Tabla1[[#This Row],[PROMEDIO]]),"")</f>
        <v>1.3144909801444782E-2</v>
      </c>
      <c r="G115" s="8">
        <v>24500</v>
      </c>
      <c r="H115" s="9">
        <f>IF(Tabla1[[#This Row],[COTIZACIÓN 2]]&gt;0,ABS(1-Tabla1[[#This Row],[COTIZACIÓN 2]]/Tabla1[[#This Row],[PROMEDIO]]),"")</f>
        <v>3.2882011605415817E-2</v>
      </c>
      <c r="I115" s="10">
        <v>26500</v>
      </c>
      <c r="J115" s="9">
        <f>IF(Tabla1[[#This Row],[COTIZACIÓN 3]]&gt;0,ABS(1-Tabla1[[#This Row],[COTIZACIÓN 3]]/Tabla1[[#This Row],[PROMEDIO]]),"")</f>
        <v>4.6066395610468547E-2</v>
      </c>
      <c r="K115" s="11"/>
      <c r="L115" s="9" t="str">
        <f>IF(Tabla1[[#This Row],[COTIZACIÓN 4]]&gt;0,ABS(1-Tabla1[[#This Row],[COTIZACIÓN 4]]/Tabla1[[#This Row],[PROMEDIO]]),"")</f>
        <v/>
      </c>
      <c r="M115" s="11"/>
      <c r="N115" s="9" t="str">
        <f>IF(Tabla1[[#This Row],[COTIZACIÓN 5]]&gt;0,ABS(1-Tabla1[[#This Row],[COTIZACIÓN 5]]/Tabla1[[#This Row],[PROMEDIO]]),"")</f>
        <v/>
      </c>
      <c r="O115" s="11"/>
      <c r="P115" s="9" t="str">
        <f>IF(Tabla1[[#This Row],[COTIZACIÓN 6]]&gt;0,ABS(1-Tabla1[[#This Row],[COTIZACIÓN 6]]/Tabla1[[#This Row],[PROMEDIO]]),"")</f>
        <v/>
      </c>
      <c r="Q115" s="11"/>
      <c r="R115" s="9" t="str">
        <f>IF(Tabla1[[#This Row],[COTIZACIÓN 7]]&gt;0,ABS(1-Tabla1[[#This Row],[COTIZACIÓN 7]]/Tabla1[[#This Row],[PROMEDIO]]),"")</f>
        <v/>
      </c>
      <c r="S115" s="11"/>
      <c r="T115" s="9" t="str">
        <f>IF(Tabla1[[#This Row],[COTIZACIÓN 8]]&gt;0,ABS(1-Tabla1[[#This Row],[COTIZACIÓN 8]]/Tabla1[[#This Row],[PROMEDIO]]),"")</f>
        <v/>
      </c>
      <c r="U11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25333</v>
      </c>
      <c r="V115" s="23">
        <f>COUNT(Tabla1[[#This Row],[COTIZACIÓN 1 ]:[DESVIACIÓN COT.8]])/2</f>
        <v>3</v>
      </c>
      <c r="W115" s="33">
        <f t="shared" si="1"/>
        <v>22799.7</v>
      </c>
    </row>
    <row r="116" spans="1:23" ht="24" x14ac:dyDescent="0.25">
      <c r="A116" s="2">
        <v>113</v>
      </c>
      <c r="B116" s="6" t="s">
        <v>134</v>
      </c>
      <c r="C116" s="3">
        <v>53131616</v>
      </c>
      <c r="D116" s="2" t="s">
        <v>21</v>
      </c>
      <c r="E116" s="8">
        <v>139700</v>
      </c>
      <c r="F116" s="9">
        <f>IF(Tabla1[[#This Row],[COTIZACIÓN 1 ]]&gt;0,ABS(1-Tabla1[[#This Row],[COTIZACIÓN 1 ]]/Tabla1[[#This Row],[PROMEDIO]]),"")</f>
        <v>1.272084805653706E-2</v>
      </c>
      <c r="G116" s="8">
        <v>136900</v>
      </c>
      <c r="H116" s="9">
        <f>IF(Tabla1[[#This Row],[COTIZACIÓN 2]]&gt;0,ABS(1-Tabla1[[#This Row],[COTIZACIÓN 2]]/Tabla1[[#This Row],[PROMEDIO]]),"")</f>
        <v>3.2508833922261449E-2</v>
      </c>
      <c r="I116" s="10">
        <v>147900</v>
      </c>
      <c r="J116" s="9">
        <f>IF(Tabla1[[#This Row],[COTIZACIÓN 3]]&gt;0,ABS(1-Tabla1[[#This Row],[COTIZACIÓN 3]]/Tabla1[[#This Row],[PROMEDIO]]),"")</f>
        <v>4.5229681978798508E-2</v>
      </c>
      <c r="K116" s="11"/>
      <c r="L116" s="9" t="str">
        <f>IF(Tabla1[[#This Row],[COTIZACIÓN 4]]&gt;0,ABS(1-Tabla1[[#This Row],[COTIZACIÓN 4]]/Tabla1[[#This Row],[PROMEDIO]]),"")</f>
        <v/>
      </c>
      <c r="M116" s="11"/>
      <c r="N116" s="9" t="str">
        <f>IF(Tabla1[[#This Row],[COTIZACIÓN 5]]&gt;0,ABS(1-Tabla1[[#This Row],[COTIZACIÓN 5]]/Tabla1[[#This Row],[PROMEDIO]]),"")</f>
        <v/>
      </c>
      <c r="O116" s="11"/>
      <c r="P116" s="9" t="str">
        <f>IF(Tabla1[[#This Row],[COTIZACIÓN 6]]&gt;0,ABS(1-Tabla1[[#This Row],[COTIZACIÓN 6]]/Tabla1[[#This Row],[PROMEDIO]]),"")</f>
        <v/>
      </c>
      <c r="Q116" s="11"/>
      <c r="R116" s="9" t="str">
        <f>IF(Tabla1[[#This Row],[COTIZACIÓN 7]]&gt;0,ABS(1-Tabla1[[#This Row],[COTIZACIÓN 7]]/Tabla1[[#This Row],[PROMEDIO]]),"")</f>
        <v/>
      </c>
      <c r="S116" s="11"/>
      <c r="T116" s="9" t="str">
        <f>IF(Tabla1[[#This Row],[COTIZACIÓN 8]]&gt;0,ABS(1-Tabla1[[#This Row],[COTIZACIÓN 8]]/Tabla1[[#This Row],[PROMEDIO]]),"")</f>
        <v/>
      </c>
      <c r="U11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141500</v>
      </c>
      <c r="V116" s="23">
        <f>COUNT(Tabla1[[#This Row],[COTIZACIÓN 1 ]:[DESVIACIÓN COT.8]])/2</f>
        <v>3</v>
      </c>
      <c r="W116" s="33">
        <f t="shared" si="1"/>
        <v>127350</v>
      </c>
    </row>
    <row r="117" spans="1:23" x14ac:dyDescent="0.25">
      <c r="A117" s="2">
        <v>114</v>
      </c>
      <c r="B117" s="5" t="s">
        <v>135</v>
      </c>
      <c r="C117" s="3">
        <v>53131616</v>
      </c>
      <c r="D117" s="2" t="s">
        <v>21</v>
      </c>
      <c r="E117" s="8">
        <v>92400</v>
      </c>
      <c r="F117" s="9">
        <f>IF(Tabla1[[#This Row],[COTIZACIÓN 1 ]]&gt;0,ABS(1-Tabla1[[#This Row],[COTIZACIÓN 1 ]]/Tabla1[[#This Row],[PROMEDIO]]),"")</f>
        <v>1.2820512820512775E-2</v>
      </c>
      <c r="G117" s="8">
        <v>90600</v>
      </c>
      <c r="H117" s="9">
        <f>IF(Tabla1[[#This Row],[COTIZACIÓN 2]]&gt;0,ABS(1-Tabla1[[#This Row],[COTIZACIÓN 2]]/Tabla1[[#This Row],[PROMEDIO]]),"")</f>
        <v>3.2051282051282048E-2</v>
      </c>
      <c r="I117" s="10">
        <v>97800</v>
      </c>
      <c r="J117" s="9">
        <f>IF(Tabla1[[#This Row],[COTIZACIÓN 3]]&gt;0,ABS(1-Tabla1[[#This Row],[COTIZACIÓN 3]]/Tabla1[[#This Row],[PROMEDIO]]),"")</f>
        <v>4.4871794871794934E-2</v>
      </c>
      <c r="K117" s="11"/>
      <c r="L117" s="9" t="str">
        <f>IF(Tabla1[[#This Row],[COTIZACIÓN 4]]&gt;0,ABS(1-Tabla1[[#This Row],[COTIZACIÓN 4]]/Tabla1[[#This Row],[PROMEDIO]]),"")</f>
        <v/>
      </c>
      <c r="M117" s="11"/>
      <c r="N117" s="9" t="str">
        <f>IF(Tabla1[[#This Row],[COTIZACIÓN 5]]&gt;0,ABS(1-Tabla1[[#This Row],[COTIZACIÓN 5]]/Tabla1[[#This Row],[PROMEDIO]]),"")</f>
        <v/>
      </c>
      <c r="O117" s="11"/>
      <c r="P117" s="9" t="str">
        <f>IF(Tabla1[[#This Row],[COTIZACIÓN 6]]&gt;0,ABS(1-Tabla1[[#This Row],[COTIZACIÓN 6]]/Tabla1[[#This Row],[PROMEDIO]]),"")</f>
        <v/>
      </c>
      <c r="Q117" s="11"/>
      <c r="R117" s="9" t="str">
        <f>IF(Tabla1[[#This Row],[COTIZACIÓN 7]]&gt;0,ABS(1-Tabla1[[#This Row],[COTIZACIÓN 7]]/Tabla1[[#This Row],[PROMEDIO]]),"")</f>
        <v/>
      </c>
      <c r="S117" s="11"/>
      <c r="T117" s="9" t="str">
        <f>IF(Tabla1[[#This Row],[COTIZACIÓN 8]]&gt;0,ABS(1-Tabla1[[#This Row],[COTIZACIÓN 8]]/Tabla1[[#This Row],[PROMEDIO]]),"")</f>
        <v/>
      </c>
      <c r="U11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93600</v>
      </c>
      <c r="V117" s="23">
        <f>COUNT(Tabla1[[#This Row],[COTIZACIÓN 1 ]:[DESVIACIÓN COT.8]])/2</f>
        <v>3</v>
      </c>
      <c r="W117" s="33">
        <f t="shared" si="1"/>
        <v>84240</v>
      </c>
    </row>
    <row r="118" spans="1:23" x14ac:dyDescent="0.25">
      <c r="A118" s="2">
        <v>115</v>
      </c>
      <c r="B118" s="4" t="s">
        <v>136</v>
      </c>
      <c r="C118" s="3">
        <v>51161633</v>
      </c>
      <c r="D118" s="2" t="s">
        <v>21</v>
      </c>
      <c r="E118" s="8">
        <v>43300</v>
      </c>
      <c r="F118" s="9">
        <f>IF(Tabla1[[#This Row],[COTIZACIÓN 1 ]]&gt;0,ABS(1-Tabla1[[#This Row],[COTIZACIÓN 1 ]]/Tabla1[[#This Row],[PROMEDIO]]),"")</f>
        <v>1.2902931655496275E-2</v>
      </c>
      <c r="G118" s="8">
        <v>42400</v>
      </c>
      <c r="H118" s="9">
        <f>IF(Tabla1[[#This Row],[COTIZACIÓN 2]]&gt;0,ABS(1-Tabla1[[#This Row],[COTIZACIÓN 2]]/Tabla1[[#This Row],[PROMEDIO]]),"")</f>
        <v>3.3419960789677683E-2</v>
      </c>
      <c r="I118" s="10">
        <v>45900</v>
      </c>
      <c r="J118" s="9">
        <f>IF(Tabla1[[#This Row],[COTIZACIÓN 3]]&gt;0,ABS(1-Tabla1[[#This Row],[COTIZACIÓN 3]]/Tabla1[[#This Row],[PROMEDIO]]),"")</f>
        <v>4.6368485843249818E-2</v>
      </c>
      <c r="K118" s="11"/>
      <c r="L118" s="9" t="str">
        <f>IF(Tabla1[[#This Row],[COTIZACIÓN 4]]&gt;0,ABS(1-Tabla1[[#This Row],[COTIZACIÓN 4]]/Tabla1[[#This Row],[PROMEDIO]]),"")</f>
        <v/>
      </c>
      <c r="M118" s="11"/>
      <c r="N118" s="9" t="str">
        <f>IF(Tabla1[[#This Row],[COTIZACIÓN 5]]&gt;0,ABS(1-Tabla1[[#This Row],[COTIZACIÓN 5]]/Tabla1[[#This Row],[PROMEDIO]]),"")</f>
        <v/>
      </c>
      <c r="O118" s="11"/>
      <c r="P118" s="9" t="str">
        <f>IF(Tabla1[[#This Row],[COTIZACIÓN 6]]&gt;0,ABS(1-Tabla1[[#This Row],[COTIZACIÓN 6]]/Tabla1[[#This Row],[PROMEDIO]]),"")</f>
        <v/>
      </c>
      <c r="Q118" s="11"/>
      <c r="R118" s="9" t="str">
        <f>IF(Tabla1[[#This Row],[COTIZACIÓN 7]]&gt;0,ABS(1-Tabla1[[#This Row],[COTIZACIÓN 7]]/Tabla1[[#This Row],[PROMEDIO]]),"")</f>
        <v/>
      </c>
      <c r="S118" s="11"/>
      <c r="T118" s="9" t="str">
        <f>IF(Tabla1[[#This Row],[COTIZACIÓN 8]]&gt;0,ABS(1-Tabla1[[#This Row],[COTIZACIÓN 8]]/Tabla1[[#This Row],[PROMEDIO]]),"")</f>
        <v/>
      </c>
      <c r="U11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43866</v>
      </c>
      <c r="V118" s="23">
        <f>COUNT(Tabla1[[#This Row],[COTIZACIÓN 1 ]:[DESVIACIÓN COT.8]])/2</f>
        <v>3</v>
      </c>
      <c r="W118" s="33">
        <f t="shared" si="1"/>
        <v>39479.4</v>
      </c>
    </row>
    <row r="119" spans="1:23" x14ac:dyDescent="0.25">
      <c r="A119" s="2">
        <v>116</v>
      </c>
      <c r="B119" s="4" t="s">
        <v>137</v>
      </c>
      <c r="C119" s="3">
        <v>51101554</v>
      </c>
      <c r="D119" s="2" t="s">
        <v>21</v>
      </c>
      <c r="E119" s="8">
        <v>18200</v>
      </c>
      <c r="F119" s="9">
        <f>IF(Tabla1[[#This Row],[COTIZACIÓN 1 ]]&gt;0,ABS(1-Tabla1[[#This Row],[COTIZACIÓN 1 ]]/Tabla1[[#This Row],[PROMEDIO]]),"")</f>
        <v>1.2640373243639091E-2</v>
      </c>
      <c r="G119" s="8">
        <v>17800</v>
      </c>
      <c r="H119" s="9">
        <f>IF(Tabla1[[#This Row],[COTIZACIÓN 2]]&gt;0,ABS(1-Tabla1[[#This Row],[COTIZACIÓN 2]]/Tabla1[[#This Row],[PROMEDIO]]),"")</f>
        <v>3.4340584820702014E-2</v>
      </c>
      <c r="I119" s="10">
        <v>19300</v>
      </c>
      <c r="J119" s="9">
        <f>IF(Tabla1[[#This Row],[COTIZACIÓN 3]]&gt;0,ABS(1-Tabla1[[#This Row],[COTIZACIÓN 3]]/Tabla1[[#This Row],[PROMEDIO]]),"")</f>
        <v>4.7035208593283695E-2</v>
      </c>
      <c r="K119" s="11"/>
      <c r="L119" s="9" t="str">
        <f>IF(Tabla1[[#This Row],[COTIZACIÓN 4]]&gt;0,ABS(1-Tabla1[[#This Row],[COTIZACIÓN 4]]/Tabla1[[#This Row],[PROMEDIO]]),"")</f>
        <v/>
      </c>
      <c r="M119" s="11"/>
      <c r="N119" s="9" t="str">
        <f>IF(Tabla1[[#This Row],[COTIZACIÓN 5]]&gt;0,ABS(1-Tabla1[[#This Row],[COTIZACIÓN 5]]/Tabla1[[#This Row],[PROMEDIO]]),"")</f>
        <v/>
      </c>
      <c r="O119" s="11"/>
      <c r="P119" s="9" t="str">
        <f>IF(Tabla1[[#This Row],[COTIZACIÓN 6]]&gt;0,ABS(1-Tabla1[[#This Row],[COTIZACIÓN 6]]/Tabla1[[#This Row],[PROMEDIO]]),"")</f>
        <v/>
      </c>
      <c r="Q119" s="11"/>
      <c r="R119" s="9" t="str">
        <f>IF(Tabla1[[#This Row],[COTIZACIÓN 7]]&gt;0,ABS(1-Tabla1[[#This Row],[COTIZACIÓN 7]]/Tabla1[[#This Row],[PROMEDIO]]),"")</f>
        <v/>
      </c>
      <c r="S119" s="11"/>
      <c r="T119" s="9" t="str">
        <f>IF(Tabla1[[#This Row],[COTIZACIÓN 8]]&gt;0,ABS(1-Tabla1[[#This Row],[COTIZACIÓN 8]]/Tabla1[[#This Row],[PROMEDIO]]),"")</f>
        <v/>
      </c>
      <c r="U11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18433</v>
      </c>
      <c r="V119" s="23">
        <f>COUNT(Tabla1[[#This Row],[COTIZACIÓN 1 ]:[DESVIACIÓN COT.8]])/2</f>
        <v>3</v>
      </c>
      <c r="W119" s="33">
        <f t="shared" si="1"/>
        <v>16589.7</v>
      </c>
    </row>
    <row r="120" spans="1:23" x14ac:dyDescent="0.25">
      <c r="A120" s="2">
        <v>117</v>
      </c>
      <c r="B120" s="5" t="s">
        <v>138</v>
      </c>
      <c r="C120" s="3">
        <v>51101554</v>
      </c>
      <c r="D120" s="2" t="s">
        <v>21</v>
      </c>
      <c r="E120" s="8">
        <v>52000</v>
      </c>
      <c r="F120" s="9">
        <f>IF(Tabla1[[#This Row],[COTIZACIÓN 1 ]]&gt;0,ABS(1-Tabla1[[#This Row],[COTIZACIÓN 1 ]]/Tabla1[[#This Row],[PROMEDIO]]),"")</f>
        <v>1.2645729692780883E-2</v>
      </c>
      <c r="G120" s="8">
        <v>51000</v>
      </c>
      <c r="H120" s="9">
        <f>IF(Tabla1[[#This Row],[COTIZACIÓN 2]]&gt;0,ABS(1-Tabla1[[#This Row],[COTIZACIÓN 2]]/Tabla1[[#This Row],[PROMEDIO]]),"")</f>
        <v>3.1633311814073584E-2</v>
      </c>
      <c r="I120" s="10">
        <v>55000</v>
      </c>
      <c r="J120" s="9">
        <f>IF(Tabla1[[#This Row],[COTIZACIÓN 3]]&gt;0,ABS(1-Tabla1[[#This Row],[COTIZACIÓN 3]]/Tabla1[[#This Row],[PROMEDIO]]),"")</f>
        <v>4.4317016671097109E-2</v>
      </c>
      <c r="K120" s="11"/>
      <c r="L120" s="9" t="str">
        <f>IF(Tabla1[[#This Row],[COTIZACIÓN 4]]&gt;0,ABS(1-Tabla1[[#This Row],[COTIZACIÓN 4]]/Tabla1[[#This Row],[PROMEDIO]]),"")</f>
        <v/>
      </c>
      <c r="M120" s="11"/>
      <c r="N120" s="9" t="str">
        <f>IF(Tabla1[[#This Row],[COTIZACIÓN 5]]&gt;0,ABS(1-Tabla1[[#This Row],[COTIZACIÓN 5]]/Tabla1[[#This Row],[PROMEDIO]]),"")</f>
        <v/>
      </c>
      <c r="O120" s="11"/>
      <c r="P120" s="9" t="str">
        <f>IF(Tabla1[[#This Row],[COTIZACIÓN 6]]&gt;0,ABS(1-Tabla1[[#This Row],[COTIZACIÓN 6]]/Tabla1[[#This Row],[PROMEDIO]]),"")</f>
        <v/>
      </c>
      <c r="Q120" s="11"/>
      <c r="R120" s="9" t="str">
        <f>IF(Tabla1[[#This Row],[COTIZACIÓN 7]]&gt;0,ABS(1-Tabla1[[#This Row],[COTIZACIÓN 7]]/Tabla1[[#This Row],[PROMEDIO]]),"")</f>
        <v/>
      </c>
      <c r="S120" s="11"/>
      <c r="T120" s="9" t="str">
        <f>IF(Tabla1[[#This Row],[COTIZACIÓN 8]]&gt;0,ABS(1-Tabla1[[#This Row],[COTIZACIÓN 8]]/Tabla1[[#This Row],[PROMEDIO]]),"")</f>
        <v/>
      </c>
      <c r="U12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52666</v>
      </c>
      <c r="V120" s="23">
        <f>COUNT(Tabla1[[#This Row],[COTIZACIÓN 1 ]:[DESVIACIÓN COT.8]])/2</f>
        <v>3</v>
      </c>
      <c r="W120" s="33">
        <f t="shared" si="1"/>
        <v>47399.4</v>
      </c>
    </row>
    <row r="121" spans="1:23" ht="24" x14ac:dyDescent="0.25">
      <c r="A121" s="2">
        <v>118</v>
      </c>
      <c r="B121" s="4" t="s">
        <v>139</v>
      </c>
      <c r="C121" s="6" t="s">
        <v>400</v>
      </c>
      <c r="D121" s="2" t="s">
        <v>21</v>
      </c>
      <c r="E121" s="8">
        <v>11300</v>
      </c>
      <c r="F121" s="9">
        <f>IF(Tabla1[[#This Row],[COTIZACIÓN 1 ]]&gt;0,ABS(1-Tabla1[[#This Row],[COTIZACIÓN 1 ]]/Tabla1[[#This Row],[PROMEDIO]]),"")</f>
        <v>1.4477585906157331E-2</v>
      </c>
      <c r="G121" s="8">
        <v>11100</v>
      </c>
      <c r="H121" s="9">
        <f>IF(Tabla1[[#This Row],[COTIZACIÓN 2]]&gt;0,ABS(1-Tabla1[[#This Row],[COTIZACIÓN 2]]/Tabla1[[#This Row],[PROMEDIO]]),"")</f>
        <v>3.1920460491889013E-2</v>
      </c>
      <c r="I121" s="10">
        <v>12000</v>
      </c>
      <c r="J121" s="9">
        <f>IF(Tabla1[[#This Row],[COTIZACIÓN 3]]&gt;0,ABS(1-Tabla1[[#This Row],[COTIZACIÓN 3]]/Tabla1[[#This Row],[PROMEDIO]]),"")</f>
        <v>4.6572475143903613E-2</v>
      </c>
      <c r="K121" s="11"/>
      <c r="L121" s="9" t="str">
        <f>IF(Tabla1[[#This Row],[COTIZACIÓN 4]]&gt;0,ABS(1-Tabla1[[#This Row],[COTIZACIÓN 4]]/Tabla1[[#This Row],[PROMEDIO]]),"")</f>
        <v/>
      </c>
      <c r="M121" s="11"/>
      <c r="N121" s="9" t="str">
        <f>IF(Tabla1[[#This Row],[COTIZACIÓN 5]]&gt;0,ABS(1-Tabla1[[#This Row],[COTIZACIÓN 5]]/Tabla1[[#This Row],[PROMEDIO]]),"")</f>
        <v/>
      </c>
      <c r="O121" s="11"/>
      <c r="P121" s="9" t="str">
        <f>IF(Tabla1[[#This Row],[COTIZACIÓN 6]]&gt;0,ABS(1-Tabla1[[#This Row],[COTIZACIÓN 6]]/Tabla1[[#This Row],[PROMEDIO]]),"")</f>
        <v/>
      </c>
      <c r="Q121" s="11"/>
      <c r="R121" s="9" t="str">
        <f>IF(Tabla1[[#This Row],[COTIZACIÓN 7]]&gt;0,ABS(1-Tabla1[[#This Row],[COTIZACIÓN 7]]/Tabla1[[#This Row],[PROMEDIO]]),"")</f>
        <v/>
      </c>
      <c r="S121" s="11"/>
      <c r="T121" s="9" t="str">
        <f>IF(Tabla1[[#This Row],[COTIZACIÓN 8]]&gt;0,ABS(1-Tabla1[[#This Row],[COTIZACIÓN 8]]/Tabla1[[#This Row],[PROMEDIO]]),"")</f>
        <v/>
      </c>
      <c r="U12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11466</v>
      </c>
      <c r="V121" s="23">
        <f>COUNT(Tabla1[[#This Row],[COTIZACIÓN 1 ]:[DESVIACIÓN COT.8]])/2</f>
        <v>3</v>
      </c>
      <c r="W121" s="33">
        <f t="shared" si="1"/>
        <v>10319.4</v>
      </c>
    </row>
    <row r="122" spans="1:23" x14ac:dyDescent="0.25">
      <c r="A122" s="2">
        <v>119</v>
      </c>
      <c r="B122" s="4" t="s">
        <v>140</v>
      </c>
      <c r="C122" s="3">
        <v>51101557</v>
      </c>
      <c r="D122" s="2" t="s">
        <v>21</v>
      </c>
      <c r="E122" s="8">
        <v>131600</v>
      </c>
      <c r="F122" s="9">
        <f>IF(Tabla1[[#This Row],[COTIZACIÓN 1 ]]&gt;0,ABS(1-Tabla1[[#This Row],[COTIZACIÓN 1 ]]/Tabla1[[#This Row],[PROMEDIO]]),"")</f>
        <v>1.2997532493831288E-2</v>
      </c>
      <c r="G122" s="8">
        <v>129000</v>
      </c>
      <c r="H122" s="9">
        <f>IF(Tabla1[[#This Row],[COTIZACIÓN 2]]&gt;0,ABS(1-Tabla1[[#This Row],[COTIZACIÓN 2]]/Tabla1[[#This Row],[PROMEDIO]]),"")</f>
        <v>3.2497581243953078E-2</v>
      </c>
      <c r="I122" s="10">
        <v>139400</v>
      </c>
      <c r="J122" s="9">
        <f>IF(Tabla1[[#This Row],[COTIZACIÓN 3]]&gt;0,ABS(1-Tabla1[[#This Row],[COTIZACIÓN 3]]/Tabla1[[#This Row],[PROMEDIO]]),"")</f>
        <v>4.5502613756534416E-2</v>
      </c>
      <c r="K122" s="11"/>
      <c r="L122" s="9" t="str">
        <f>IF(Tabla1[[#This Row],[COTIZACIÓN 4]]&gt;0,ABS(1-Tabla1[[#This Row],[COTIZACIÓN 4]]/Tabla1[[#This Row],[PROMEDIO]]),"")</f>
        <v/>
      </c>
      <c r="M122" s="11"/>
      <c r="N122" s="9" t="str">
        <f>IF(Tabla1[[#This Row],[COTIZACIÓN 5]]&gt;0,ABS(1-Tabla1[[#This Row],[COTIZACIÓN 5]]/Tabla1[[#This Row],[PROMEDIO]]),"")</f>
        <v/>
      </c>
      <c r="O122" s="11"/>
      <c r="P122" s="9" t="str">
        <f>IF(Tabla1[[#This Row],[COTIZACIÓN 6]]&gt;0,ABS(1-Tabla1[[#This Row],[COTIZACIÓN 6]]/Tabla1[[#This Row],[PROMEDIO]]),"")</f>
        <v/>
      </c>
      <c r="Q122" s="11"/>
      <c r="R122" s="9" t="str">
        <f>IF(Tabla1[[#This Row],[COTIZACIÓN 7]]&gt;0,ABS(1-Tabla1[[#This Row],[COTIZACIÓN 7]]/Tabla1[[#This Row],[PROMEDIO]]),"")</f>
        <v/>
      </c>
      <c r="S122" s="11"/>
      <c r="T122" s="9" t="str">
        <f>IF(Tabla1[[#This Row],[COTIZACIÓN 8]]&gt;0,ABS(1-Tabla1[[#This Row],[COTIZACIÓN 8]]/Tabla1[[#This Row],[PROMEDIO]]),"")</f>
        <v/>
      </c>
      <c r="U12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133333</v>
      </c>
      <c r="V122" s="23">
        <f>COUNT(Tabla1[[#This Row],[COTIZACIÓN 1 ]:[DESVIACIÓN COT.8]])/2</f>
        <v>3</v>
      </c>
      <c r="W122" s="33">
        <f t="shared" si="1"/>
        <v>119999.7</v>
      </c>
    </row>
    <row r="123" spans="1:23" x14ac:dyDescent="0.25">
      <c r="A123" s="2">
        <v>120</v>
      </c>
      <c r="B123" s="4" t="s">
        <v>141</v>
      </c>
      <c r="C123" s="3">
        <v>51101557</v>
      </c>
      <c r="D123" s="2" t="s">
        <v>21</v>
      </c>
      <c r="E123" s="8">
        <v>172900</v>
      </c>
      <c r="F123" s="9">
        <f>IF(Tabla1[[#This Row],[COTIZACIÓN 1 ]]&gt;0,ABS(1-Tabla1[[#This Row],[COTIZACIÓN 1 ]]/Tabla1[[#This Row],[PROMEDIO]]),"")</f>
        <v>1.2750309764578915E-2</v>
      </c>
      <c r="G123" s="8">
        <v>169400</v>
      </c>
      <c r="H123" s="9">
        <f>IF(Tabla1[[#This Row],[COTIZACIÓN 2]]&gt;0,ABS(1-Tabla1[[#This Row],[COTIZACIÓN 2]]/Tabla1[[#This Row],[PROMEDIO]]),"")</f>
        <v>3.2735121307806092E-2</v>
      </c>
      <c r="I123" s="10">
        <v>183100</v>
      </c>
      <c r="J123" s="9">
        <f>IF(Tabla1[[#This Row],[COTIZACIÓN 3]]&gt;0,ABS(1-Tabla1[[#This Row],[COTIZACIÓN 3]]/Tabla1[[#This Row],[PROMEDIO]]),"")</f>
        <v>4.5491141018540127E-2</v>
      </c>
      <c r="K123" s="11"/>
      <c r="L123" s="9" t="str">
        <f>IF(Tabla1[[#This Row],[COTIZACIÓN 4]]&gt;0,ABS(1-Tabla1[[#This Row],[COTIZACIÓN 4]]/Tabla1[[#This Row],[PROMEDIO]]),"")</f>
        <v/>
      </c>
      <c r="M123" s="11"/>
      <c r="N123" s="9" t="str">
        <f>IF(Tabla1[[#This Row],[COTIZACIÓN 5]]&gt;0,ABS(1-Tabla1[[#This Row],[COTIZACIÓN 5]]/Tabla1[[#This Row],[PROMEDIO]]),"")</f>
        <v/>
      </c>
      <c r="O123" s="11"/>
      <c r="P123" s="9" t="str">
        <f>IF(Tabla1[[#This Row],[COTIZACIÓN 6]]&gt;0,ABS(1-Tabla1[[#This Row],[COTIZACIÓN 6]]/Tabla1[[#This Row],[PROMEDIO]]),"")</f>
        <v/>
      </c>
      <c r="Q123" s="11"/>
      <c r="R123" s="9" t="str">
        <f>IF(Tabla1[[#This Row],[COTIZACIÓN 7]]&gt;0,ABS(1-Tabla1[[#This Row],[COTIZACIÓN 7]]/Tabla1[[#This Row],[PROMEDIO]]),"")</f>
        <v/>
      </c>
      <c r="S123" s="11"/>
      <c r="T123" s="9" t="str">
        <f>IF(Tabla1[[#This Row],[COTIZACIÓN 8]]&gt;0,ABS(1-Tabla1[[#This Row],[COTIZACIÓN 8]]/Tabla1[[#This Row],[PROMEDIO]]),"")</f>
        <v/>
      </c>
      <c r="U12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175133</v>
      </c>
      <c r="V123" s="23">
        <f>COUNT(Tabla1[[#This Row],[COTIZACIÓN 1 ]:[DESVIACIÓN COT.8]])/2</f>
        <v>3</v>
      </c>
      <c r="W123" s="33">
        <f t="shared" si="1"/>
        <v>157619.70000000001</v>
      </c>
    </row>
    <row r="124" spans="1:23" x14ac:dyDescent="0.25">
      <c r="A124" s="2">
        <v>121</v>
      </c>
      <c r="B124" s="4" t="s">
        <v>142</v>
      </c>
      <c r="C124" s="3">
        <v>51101557</v>
      </c>
      <c r="D124" s="2" t="s">
        <v>21</v>
      </c>
      <c r="E124" s="8">
        <v>167800</v>
      </c>
      <c r="F124" s="9">
        <f>IF(Tabla1[[#This Row],[COTIZACIÓN 1 ]]&gt;0,ABS(1-Tabla1[[#This Row],[COTIZACIÓN 1 ]]/Tabla1[[#This Row],[PROMEDIO]]),"")</f>
        <v>1.2743725215631385E-2</v>
      </c>
      <c r="G124" s="8">
        <v>164400</v>
      </c>
      <c r="H124" s="9">
        <f>IF(Tabla1[[#This Row],[COTIZACIÓN 2]]&gt;0,ABS(1-Tabla1[[#This Row],[COTIZACIÓN 2]]/Tabla1[[#This Row],[PROMEDIO]]),"")</f>
        <v>3.2747726015791345E-2</v>
      </c>
      <c r="I124" s="10">
        <v>177700</v>
      </c>
      <c r="J124" s="9">
        <f>IF(Tabla1[[#This Row],[COTIZACIÓN 3]]&gt;0,ABS(1-Tabla1[[#This Row],[COTIZACIÓN 3]]/Tabla1[[#This Row],[PROMEDIO]]),"")</f>
        <v>4.5503218290716907E-2</v>
      </c>
      <c r="K124" s="11"/>
      <c r="L124" s="9" t="str">
        <f>IF(Tabla1[[#This Row],[COTIZACIÓN 4]]&gt;0,ABS(1-Tabla1[[#This Row],[COTIZACIÓN 4]]/Tabla1[[#This Row],[PROMEDIO]]),"")</f>
        <v/>
      </c>
      <c r="M124" s="11"/>
      <c r="N124" s="9" t="str">
        <f>IF(Tabla1[[#This Row],[COTIZACIÓN 5]]&gt;0,ABS(1-Tabla1[[#This Row],[COTIZACIÓN 5]]/Tabla1[[#This Row],[PROMEDIO]]),"")</f>
        <v/>
      </c>
      <c r="O124" s="11"/>
      <c r="P124" s="9" t="str">
        <f>IF(Tabla1[[#This Row],[COTIZACIÓN 6]]&gt;0,ABS(1-Tabla1[[#This Row],[COTIZACIÓN 6]]/Tabla1[[#This Row],[PROMEDIO]]),"")</f>
        <v/>
      </c>
      <c r="Q124" s="11"/>
      <c r="R124" s="9" t="str">
        <f>IF(Tabla1[[#This Row],[COTIZACIÓN 7]]&gt;0,ABS(1-Tabla1[[#This Row],[COTIZACIÓN 7]]/Tabla1[[#This Row],[PROMEDIO]]),"")</f>
        <v/>
      </c>
      <c r="S124" s="11"/>
      <c r="T124" s="9" t="str">
        <f>IF(Tabla1[[#This Row],[COTIZACIÓN 8]]&gt;0,ABS(1-Tabla1[[#This Row],[COTIZACIÓN 8]]/Tabla1[[#This Row],[PROMEDIO]]),"")</f>
        <v/>
      </c>
      <c r="U12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169966</v>
      </c>
      <c r="V124" s="23">
        <f>COUNT(Tabla1[[#This Row],[COTIZACIÓN 1 ]:[DESVIACIÓN COT.8]])/2</f>
        <v>3</v>
      </c>
      <c r="W124" s="33">
        <f t="shared" si="1"/>
        <v>152969.4</v>
      </c>
    </row>
    <row r="125" spans="1:23" x14ac:dyDescent="0.25">
      <c r="A125" s="2">
        <v>122</v>
      </c>
      <c r="B125" s="4" t="s">
        <v>143</v>
      </c>
      <c r="C125" s="3">
        <v>51101557</v>
      </c>
      <c r="D125" s="2" t="s">
        <v>21</v>
      </c>
      <c r="E125" s="8">
        <v>140400</v>
      </c>
      <c r="F125" s="9">
        <f>IF(Tabla1[[#This Row],[COTIZACIÓN 1 ]]&gt;0,ABS(1-Tabla1[[#This Row],[COTIZACIÓN 1 ]]/Tabla1[[#This Row],[PROMEDIO]]),"")</f>
        <v>1.2658227848101222E-2</v>
      </c>
      <c r="G125" s="8">
        <v>137600</v>
      </c>
      <c r="H125" s="9">
        <f>IF(Tabla1[[#This Row],[COTIZACIÓN 2]]&gt;0,ABS(1-Tabla1[[#This Row],[COTIZACIÓN 2]]/Tabla1[[#This Row],[PROMEDIO]]),"")</f>
        <v>3.234880450070321E-2</v>
      </c>
      <c r="I125" s="10">
        <v>148600</v>
      </c>
      <c r="J125" s="9">
        <f>IF(Tabla1[[#This Row],[COTIZACIÓN 3]]&gt;0,ABS(1-Tabla1[[#This Row],[COTIZACIÓN 3]]/Tabla1[[#This Row],[PROMEDIO]]),"")</f>
        <v>4.5007032348804543E-2</v>
      </c>
      <c r="K125" s="11"/>
      <c r="L125" s="9" t="str">
        <f>IF(Tabla1[[#This Row],[COTIZACIÓN 4]]&gt;0,ABS(1-Tabla1[[#This Row],[COTIZACIÓN 4]]/Tabla1[[#This Row],[PROMEDIO]]),"")</f>
        <v/>
      </c>
      <c r="M125" s="11"/>
      <c r="N125" s="9" t="str">
        <f>IF(Tabla1[[#This Row],[COTIZACIÓN 5]]&gt;0,ABS(1-Tabla1[[#This Row],[COTIZACIÓN 5]]/Tabla1[[#This Row],[PROMEDIO]]),"")</f>
        <v/>
      </c>
      <c r="O125" s="11"/>
      <c r="P125" s="9" t="str">
        <f>IF(Tabla1[[#This Row],[COTIZACIÓN 6]]&gt;0,ABS(1-Tabla1[[#This Row],[COTIZACIÓN 6]]/Tabla1[[#This Row],[PROMEDIO]]),"")</f>
        <v/>
      </c>
      <c r="Q125" s="11"/>
      <c r="R125" s="9" t="str">
        <f>IF(Tabla1[[#This Row],[COTIZACIÓN 7]]&gt;0,ABS(1-Tabla1[[#This Row],[COTIZACIÓN 7]]/Tabla1[[#This Row],[PROMEDIO]]),"")</f>
        <v/>
      </c>
      <c r="S125" s="11"/>
      <c r="T125" s="9" t="str">
        <f>IF(Tabla1[[#This Row],[COTIZACIÓN 8]]&gt;0,ABS(1-Tabla1[[#This Row],[COTIZACIÓN 8]]/Tabla1[[#This Row],[PROMEDIO]]),"")</f>
        <v/>
      </c>
      <c r="U12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142200</v>
      </c>
      <c r="V125" s="23">
        <f>COUNT(Tabla1[[#This Row],[COTIZACIÓN 1 ]:[DESVIACIÓN COT.8]])/2</f>
        <v>3</v>
      </c>
      <c r="W125" s="33">
        <f t="shared" si="1"/>
        <v>127980</v>
      </c>
    </row>
    <row r="126" spans="1:23" x14ac:dyDescent="0.25">
      <c r="A126" s="2">
        <v>123</v>
      </c>
      <c r="B126" s="4" t="s">
        <v>144</v>
      </c>
      <c r="C126" s="3">
        <v>51101557</v>
      </c>
      <c r="D126" s="2" t="s">
        <v>21</v>
      </c>
      <c r="E126" s="8">
        <v>26200</v>
      </c>
      <c r="F126" s="9">
        <f>IF(Tabla1[[#This Row],[COTIZACIÓN 1 ]]&gt;0,ABS(1-Tabla1[[#This Row],[COTIZACIÓN 1 ]]/Tabla1[[#This Row],[PROMEDIO]]),"")</f>
        <v>1.3777008205977603E-2</v>
      </c>
      <c r="G126" s="8">
        <v>25700</v>
      </c>
      <c r="H126" s="9">
        <f>IF(Tabla1[[#This Row],[COTIZACIÓN 2]]&gt;0,ABS(1-Tabla1[[#This Row],[COTIZACIÓN 2]]/Tabla1[[#This Row],[PROMEDIO]]),"")</f>
        <v>3.2598057667695524E-2</v>
      </c>
      <c r="I126" s="10">
        <v>27800</v>
      </c>
      <c r="J126" s="9">
        <f>IF(Tabla1[[#This Row],[COTIZACIÓN 3]]&gt;0,ABS(1-Tabla1[[#This Row],[COTIZACIÓN 3]]/Tabla1[[#This Row],[PROMEDIO]]),"")</f>
        <v>4.6450350071520097E-2</v>
      </c>
      <c r="K126" s="11"/>
      <c r="L126" s="9" t="str">
        <f>IF(Tabla1[[#This Row],[COTIZACIÓN 4]]&gt;0,ABS(1-Tabla1[[#This Row],[COTIZACIÓN 4]]/Tabla1[[#This Row],[PROMEDIO]]),"")</f>
        <v/>
      </c>
      <c r="M126" s="11"/>
      <c r="N126" s="9" t="str">
        <f>IF(Tabla1[[#This Row],[COTIZACIÓN 5]]&gt;0,ABS(1-Tabla1[[#This Row],[COTIZACIÓN 5]]/Tabla1[[#This Row],[PROMEDIO]]),"")</f>
        <v/>
      </c>
      <c r="O126" s="11"/>
      <c r="P126" s="9" t="str">
        <f>IF(Tabla1[[#This Row],[COTIZACIÓN 6]]&gt;0,ABS(1-Tabla1[[#This Row],[COTIZACIÓN 6]]/Tabla1[[#This Row],[PROMEDIO]]),"")</f>
        <v/>
      </c>
      <c r="Q126" s="11"/>
      <c r="R126" s="9" t="str">
        <f>IF(Tabla1[[#This Row],[COTIZACIÓN 7]]&gt;0,ABS(1-Tabla1[[#This Row],[COTIZACIÓN 7]]/Tabla1[[#This Row],[PROMEDIO]]),"")</f>
        <v/>
      </c>
      <c r="S126" s="11"/>
      <c r="T126" s="9" t="str">
        <f>IF(Tabla1[[#This Row],[COTIZACIÓN 8]]&gt;0,ABS(1-Tabla1[[#This Row],[COTIZACIÓN 8]]/Tabla1[[#This Row],[PROMEDIO]]),"")</f>
        <v/>
      </c>
      <c r="U12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26566</v>
      </c>
      <c r="V126" s="23">
        <f>COUNT(Tabla1[[#This Row],[COTIZACIÓN 1 ]:[DESVIACIÓN COT.8]])/2</f>
        <v>3</v>
      </c>
      <c r="W126" s="33">
        <f t="shared" si="1"/>
        <v>23909.4</v>
      </c>
    </row>
    <row r="127" spans="1:23" x14ac:dyDescent="0.25">
      <c r="A127" s="2">
        <v>124</v>
      </c>
      <c r="B127" s="4" t="s">
        <v>145</v>
      </c>
      <c r="C127" s="3">
        <v>51101557</v>
      </c>
      <c r="D127" s="2" t="s">
        <v>21</v>
      </c>
      <c r="E127" s="8">
        <v>29300</v>
      </c>
      <c r="F127" s="9">
        <f>IF(Tabla1[[#This Row],[COTIZACIÓN 1 ]]&gt;0,ABS(1-Tabla1[[#This Row],[COTIZACIÓN 1 ]]/Tabla1[[#This Row],[PROMEDIO]]),"")</f>
        <v>1.2337355895638114E-2</v>
      </c>
      <c r="G127" s="8">
        <v>28700</v>
      </c>
      <c r="H127" s="9">
        <f>IF(Tabla1[[#This Row],[COTIZACIÓN 2]]&gt;0,ABS(1-Tabla1[[#This Row],[COTIZACIÓN 2]]/Tabla1[[#This Row],[PROMEDIO]]),"")</f>
        <v>3.256252949504479E-2</v>
      </c>
      <c r="I127" s="10">
        <v>31000</v>
      </c>
      <c r="J127" s="9">
        <f>IF(Tabla1[[#This Row],[COTIZACIÓN 3]]&gt;0,ABS(1-Tabla1[[#This Row],[COTIZACIÓN 3]]/Tabla1[[#This Row],[PROMEDIO]]),"")</f>
        <v>4.4967302636014228E-2</v>
      </c>
      <c r="K127" s="11"/>
      <c r="L127" s="9" t="str">
        <f>IF(Tabla1[[#This Row],[COTIZACIÓN 4]]&gt;0,ABS(1-Tabla1[[#This Row],[COTIZACIÓN 4]]/Tabla1[[#This Row],[PROMEDIO]]),"")</f>
        <v/>
      </c>
      <c r="M127" s="11"/>
      <c r="N127" s="9" t="str">
        <f>IF(Tabla1[[#This Row],[COTIZACIÓN 5]]&gt;0,ABS(1-Tabla1[[#This Row],[COTIZACIÓN 5]]/Tabla1[[#This Row],[PROMEDIO]]),"")</f>
        <v/>
      </c>
      <c r="O127" s="11"/>
      <c r="P127" s="9" t="str">
        <f>IF(Tabla1[[#This Row],[COTIZACIÓN 6]]&gt;0,ABS(1-Tabla1[[#This Row],[COTIZACIÓN 6]]/Tabla1[[#This Row],[PROMEDIO]]),"")</f>
        <v/>
      </c>
      <c r="Q127" s="11"/>
      <c r="R127" s="9" t="str">
        <f>IF(Tabla1[[#This Row],[COTIZACIÓN 7]]&gt;0,ABS(1-Tabla1[[#This Row],[COTIZACIÓN 7]]/Tabla1[[#This Row],[PROMEDIO]]),"")</f>
        <v/>
      </c>
      <c r="S127" s="11"/>
      <c r="T127" s="9" t="str">
        <f>IF(Tabla1[[#This Row],[COTIZACIÓN 8]]&gt;0,ABS(1-Tabla1[[#This Row],[COTIZACIÓN 8]]/Tabla1[[#This Row],[PROMEDIO]]),"")</f>
        <v/>
      </c>
      <c r="U12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29666</v>
      </c>
      <c r="V127" s="23">
        <f>COUNT(Tabla1[[#This Row],[COTIZACIÓN 1 ]:[DESVIACIÓN COT.8]])/2</f>
        <v>3</v>
      </c>
      <c r="W127" s="33">
        <f t="shared" si="1"/>
        <v>26699.4</v>
      </c>
    </row>
    <row r="128" spans="1:23" x14ac:dyDescent="0.25">
      <c r="A128" s="2">
        <v>125</v>
      </c>
      <c r="B128" s="4" t="s">
        <v>146</v>
      </c>
      <c r="C128" s="3">
        <v>51101557</v>
      </c>
      <c r="D128" s="2" t="s">
        <v>21</v>
      </c>
      <c r="E128" s="8">
        <v>84900</v>
      </c>
      <c r="F128" s="9">
        <f>IF(Tabla1[[#This Row],[COTIZACIÓN 1 ]]&gt;0,ABS(1-Tabla1[[#This Row],[COTIZACIÓN 1 ]]/Tabla1[[#This Row],[PROMEDIO]]),"")</f>
        <v>1.279069767441865E-2</v>
      </c>
      <c r="G128" s="8">
        <v>83200</v>
      </c>
      <c r="H128" s="9">
        <f>IF(Tabla1[[#This Row],[COTIZACIÓN 2]]&gt;0,ABS(1-Tabla1[[#This Row],[COTIZACIÓN 2]]/Tabla1[[#This Row],[PROMEDIO]]),"")</f>
        <v>3.2558139534883734E-2</v>
      </c>
      <c r="I128" s="10">
        <v>89900</v>
      </c>
      <c r="J128" s="9">
        <f>IF(Tabla1[[#This Row],[COTIZACIÓN 3]]&gt;0,ABS(1-Tabla1[[#This Row],[COTIZACIÓN 3]]/Tabla1[[#This Row],[PROMEDIO]]),"")</f>
        <v>4.5348837209302273E-2</v>
      </c>
      <c r="K128" s="11"/>
      <c r="L128" s="9" t="str">
        <f>IF(Tabla1[[#This Row],[COTIZACIÓN 4]]&gt;0,ABS(1-Tabla1[[#This Row],[COTIZACIÓN 4]]/Tabla1[[#This Row],[PROMEDIO]]),"")</f>
        <v/>
      </c>
      <c r="M128" s="11"/>
      <c r="N128" s="9" t="str">
        <f>IF(Tabla1[[#This Row],[COTIZACIÓN 5]]&gt;0,ABS(1-Tabla1[[#This Row],[COTIZACIÓN 5]]/Tabla1[[#This Row],[PROMEDIO]]),"")</f>
        <v/>
      </c>
      <c r="O128" s="11"/>
      <c r="P128" s="9" t="str">
        <f>IF(Tabla1[[#This Row],[COTIZACIÓN 6]]&gt;0,ABS(1-Tabla1[[#This Row],[COTIZACIÓN 6]]/Tabla1[[#This Row],[PROMEDIO]]),"")</f>
        <v/>
      </c>
      <c r="Q128" s="11"/>
      <c r="R128" s="9" t="str">
        <f>IF(Tabla1[[#This Row],[COTIZACIÓN 7]]&gt;0,ABS(1-Tabla1[[#This Row],[COTIZACIÓN 7]]/Tabla1[[#This Row],[PROMEDIO]]),"")</f>
        <v/>
      </c>
      <c r="S128" s="11"/>
      <c r="T128" s="9" t="str">
        <f>IF(Tabla1[[#This Row],[COTIZACIÓN 8]]&gt;0,ABS(1-Tabla1[[#This Row],[COTIZACIÓN 8]]/Tabla1[[#This Row],[PROMEDIO]]),"")</f>
        <v/>
      </c>
      <c r="U12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86000</v>
      </c>
      <c r="V128" s="23">
        <f>COUNT(Tabla1[[#This Row],[COTIZACIÓN 1 ]:[DESVIACIÓN COT.8]])/2</f>
        <v>3</v>
      </c>
      <c r="W128" s="33">
        <f t="shared" si="1"/>
        <v>77400</v>
      </c>
    </row>
    <row r="129" spans="1:23" x14ac:dyDescent="0.25">
      <c r="A129" s="2">
        <v>126</v>
      </c>
      <c r="B129" s="4" t="s">
        <v>147</v>
      </c>
      <c r="C129" s="3">
        <v>51101557</v>
      </c>
      <c r="D129" s="2" t="s">
        <v>21</v>
      </c>
      <c r="E129" s="8">
        <v>125600</v>
      </c>
      <c r="F129" s="9">
        <f>IF(Tabla1[[#This Row],[COTIZACIÓN 1 ]]&gt;0,ABS(1-Tabla1[[#This Row],[COTIZACIÓN 1 ]]/Tabla1[[#This Row],[PROMEDIO]]),"")</f>
        <v>1.2578616352201255E-2</v>
      </c>
      <c r="G129" s="8">
        <v>123100</v>
      </c>
      <c r="H129" s="9">
        <f>IF(Tabla1[[#This Row],[COTIZACIÓN 2]]&gt;0,ABS(1-Tabla1[[#This Row],[COTIZACIÓN 2]]/Tabla1[[#This Row],[PROMEDIO]]),"")</f>
        <v>3.2232704402515688E-2</v>
      </c>
      <c r="I129" s="10">
        <v>132900</v>
      </c>
      <c r="J129" s="9">
        <f>IF(Tabla1[[#This Row],[COTIZACIÓN 3]]&gt;0,ABS(1-Tabla1[[#This Row],[COTIZACIÓN 3]]/Tabla1[[#This Row],[PROMEDIO]]),"")</f>
        <v>4.4811320754716943E-2</v>
      </c>
      <c r="K129" s="11"/>
      <c r="L129" s="9" t="str">
        <f>IF(Tabla1[[#This Row],[COTIZACIÓN 4]]&gt;0,ABS(1-Tabla1[[#This Row],[COTIZACIÓN 4]]/Tabla1[[#This Row],[PROMEDIO]]),"")</f>
        <v/>
      </c>
      <c r="M129" s="11"/>
      <c r="N129" s="9" t="str">
        <f>IF(Tabla1[[#This Row],[COTIZACIÓN 5]]&gt;0,ABS(1-Tabla1[[#This Row],[COTIZACIÓN 5]]/Tabla1[[#This Row],[PROMEDIO]]),"")</f>
        <v/>
      </c>
      <c r="O129" s="11"/>
      <c r="P129" s="9" t="str">
        <f>IF(Tabla1[[#This Row],[COTIZACIÓN 6]]&gt;0,ABS(1-Tabla1[[#This Row],[COTIZACIÓN 6]]/Tabla1[[#This Row],[PROMEDIO]]),"")</f>
        <v/>
      </c>
      <c r="Q129" s="11"/>
      <c r="R129" s="9" t="str">
        <f>IF(Tabla1[[#This Row],[COTIZACIÓN 7]]&gt;0,ABS(1-Tabla1[[#This Row],[COTIZACIÓN 7]]/Tabla1[[#This Row],[PROMEDIO]]),"")</f>
        <v/>
      </c>
      <c r="S129" s="11"/>
      <c r="T129" s="9" t="str">
        <f>IF(Tabla1[[#This Row],[COTIZACIÓN 8]]&gt;0,ABS(1-Tabla1[[#This Row],[COTIZACIÓN 8]]/Tabla1[[#This Row],[PROMEDIO]]),"")</f>
        <v/>
      </c>
      <c r="U12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127200</v>
      </c>
      <c r="V129" s="23">
        <f>COUNT(Tabla1[[#This Row],[COTIZACIÓN 1 ]:[DESVIACIÓN COT.8]])/2</f>
        <v>3</v>
      </c>
      <c r="W129" s="33">
        <f t="shared" si="1"/>
        <v>114480</v>
      </c>
    </row>
    <row r="130" spans="1:23" x14ac:dyDescent="0.25">
      <c r="A130" s="2">
        <v>127</v>
      </c>
      <c r="B130" s="4" t="s">
        <v>148</v>
      </c>
      <c r="C130" s="3">
        <v>51101557</v>
      </c>
      <c r="D130" s="2" t="s">
        <v>21</v>
      </c>
      <c r="E130" s="8">
        <v>49200</v>
      </c>
      <c r="F130" s="9">
        <f>IF(Tabla1[[#This Row],[COTIZACIÓN 1 ]]&gt;0,ABS(1-Tabla1[[#This Row],[COTIZACIÓN 1 ]]/Tabla1[[#This Row],[PROMEDIO]]),"")</f>
        <v>1.2702426103184616E-2</v>
      </c>
      <c r="G130" s="8">
        <v>48200</v>
      </c>
      <c r="H130" s="9">
        <f>IF(Tabla1[[#This Row],[COTIZACIÓN 2]]&gt;0,ABS(1-Tabla1[[#This Row],[COTIZACIÓN 2]]/Tabla1[[#This Row],[PROMEDIO]]),"")</f>
        <v>3.2769449962876007E-2</v>
      </c>
      <c r="I130" s="10">
        <v>52100</v>
      </c>
      <c r="J130" s="9">
        <f>IF(Tabla1[[#This Row],[COTIZACIÓN 3]]&gt;0,ABS(1-Tabla1[[#This Row],[COTIZACIÓN 3]]/Tabla1[[#This Row],[PROMEDIO]]),"")</f>
        <v>4.5491943089920328E-2</v>
      </c>
      <c r="K130" s="11"/>
      <c r="L130" s="9" t="str">
        <f>IF(Tabla1[[#This Row],[COTIZACIÓN 4]]&gt;0,ABS(1-Tabla1[[#This Row],[COTIZACIÓN 4]]/Tabla1[[#This Row],[PROMEDIO]]),"")</f>
        <v/>
      </c>
      <c r="M130" s="11"/>
      <c r="N130" s="9" t="str">
        <f>IF(Tabla1[[#This Row],[COTIZACIÓN 5]]&gt;0,ABS(1-Tabla1[[#This Row],[COTIZACIÓN 5]]/Tabla1[[#This Row],[PROMEDIO]]),"")</f>
        <v/>
      </c>
      <c r="O130" s="11"/>
      <c r="P130" s="9" t="str">
        <f>IF(Tabla1[[#This Row],[COTIZACIÓN 6]]&gt;0,ABS(1-Tabla1[[#This Row],[COTIZACIÓN 6]]/Tabla1[[#This Row],[PROMEDIO]]),"")</f>
        <v/>
      </c>
      <c r="Q130" s="11"/>
      <c r="R130" s="9" t="str">
        <f>IF(Tabla1[[#This Row],[COTIZACIÓN 7]]&gt;0,ABS(1-Tabla1[[#This Row],[COTIZACIÓN 7]]/Tabla1[[#This Row],[PROMEDIO]]),"")</f>
        <v/>
      </c>
      <c r="S130" s="11"/>
      <c r="T130" s="9" t="str">
        <f>IF(Tabla1[[#This Row],[COTIZACIÓN 8]]&gt;0,ABS(1-Tabla1[[#This Row],[COTIZACIÓN 8]]/Tabla1[[#This Row],[PROMEDIO]]),"")</f>
        <v/>
      </c>
      <c r="U13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49833</v>
      </c>
      <c r="V130" s="23">
        <f>COUNT(Tabla1[[#This Row],[COTIZACIÓN 1 ]:[DESVIACIÓN COT.8]])/2</f>
        <v>3</v>
      </c>
      <c r="W130" s="33">
        <f t="shared" si="1"/>
        <v>44849.700000000004</v>
      </c>
    </row>
    <row r="131" spans="1:23" x14ac:dyDescent="0.25">
      <c r="A131" s="2">
        <v>128</v>
      </c>
      <c r="B131" s="4" t="s">
        <v>149</v>
      </c>
      <c r="C131" s="3">
        <v>51101557</v>
      </c>
      <c r="D131" s="2" t="s">
        <v>21</v>
      </c>
      <c r="E131" s="8">
        <v>23900</v>
      </c>
      <c r="F131" s="9">
        <f>IF(Tabla1[[#This Row],[COTIZACIÓN 1 ]]&gt;0,ABS(1-Tabla1[[#This Row],[COTIZACIÓN 1 ]]/Tabla1[[#This Row],[PROMEDIO]]),"")</f>
        <v>1.2396694214875992E-2</v>
      </c>
      <c r="G131" s="8">
        <v>23400</v>
      </c>
      <c r="H131" s="9">
        <f>IF(Tabla1[[#This Row],[COTIZACIÓN 2]]&gt;0,ABS(1-Tabla1[[#This Row],[COTIZACIÓN 2]]/Tabla1[[#This Row],[PROMEDIO]]),"")</f>
        <v>3.3057851239669422E-2</v>
      </c>
      <c r="I131" s="10">
        <v>25300</v>
      </c>
      <c r="J131" s="9">
        <f>IF(Tabla1[[#This Row],[COTIZACIÓN 3]]&gt;0,ABS(1-Tabla1[[#This Row],[COTIZACIÓN 3]]/Tabla1[[#This Row],[PROMEDIO]]),"")</f>
        <v>4.5454545454545414E-2</v>
      </c>
      <c r="K131" s="11"/>
      <c r="L131" s="9" t="str">
        <f>IF(Tabla1[[#This Row],[COTIZACIÓN 4]]&gt;0,ABS(1-Tabla1[[#This Row],[COTIZACIÓN 4]]/Tabla1[[#This Row],[PROMEDIO]]),"")</f>
        <v/>
      </c>
      <c r="M131" s="11"/>
      <c r="N131" s="9" t="str">
        <f>IF(Tabla1[[#This Row],[COTIZACIÓN 5]]&gt;0,ABS(1-Tabla1[[#This Row],[COTIZACIÓN 5]]/Tabla1[[#This Row],[PROMEDIO]]),"")</f>
        <v/>
      </c>
      <c r="O131" s="11"/>
      <c r="P131" s="9" t="str">
        <f>IF(Tabla1[[#This Row],[COTIZACIÓN 6]]&gt;0,ABS(1-Tabla1[[#This Row],[COTIZACIÓN 6]]/Tabla1[[#This Row],[PROMEDIO]]),"")</f>
        <v/>
      </c>
      <c r="Q131" s="11"/>
      <c r="R131" s="9" t="str">
        <f>IF(Tabla1[[#This Row],[COTIZACIÓN 7]]&gt;0,ABS(1-Tabla1[[#This Row],[COTIZACIÓN 7]]/Tabla1[[#This Row],[PROMEDIO]]),"")</f>
        <v/>
      </c>
      <c r="S131" s="11"/>
      <c r="T131" s="9" t="str">
        <f>IF(Tabla1[[#This Row],[COTIZACIÓN 8]]&gt;0,ABS(1-Tabla1[[#This Row],[COTIZACIÓN 8]]/Tabla1[[#This Row],[PROMEDIO]]),"")</f>
        <v/>
      </c>
      <c r="U13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24200</v>
      </c>
      <c r="V131" s="23">
        <f>COUNT(Tabla1[[#This Row],[COTIZACIÓN 1 ]:[DESVIACIÓN COT.8]])/2</f>
        <v>3</v>
      </c>
      <c r="W131" s="33">
        <f t="shared" si="1"/>
        <v>21780</v>
      </c>
    </row>
    <row r="132" spans="1:23" x14ac:dyDescent="0.25">
      <c r="A132" s="2">
        <v>129</v>
      </c>
      <c r="B132" s="4" t="s">
        <v>150</v>
      </c>
      <c r="C132" s="3">
        <v>51161615</v>
      </c>
      <c r="D132" s="2" t="s">
        <v>21</v>
      </c>
      <c r="E132" s="8">
        <v>20400</v>
      </c>
      <c r="F132" s="9">
        <f>IF(Tabla1[[#This Row],[COTIZACIÓN 1 ]]&gt;0,ABS(1-Tabla1[[#This Row],[COTIZACIÓN 1 ]]/Tabla1[[#This Row],[PROMEDIO]]),"")</f>
        <v>1.2871382947837073E-2</v>
      </c>
      <c r="G132" s="8">
        <v>20000</v>
      </c>
      <c r="H132" s="9">
        <f>IF(Tabla1[[#This Row],[COTIZACIÓN 2]]&gt;0,ABS(1-Tabla1[[#This Row],[COTIZACIÓN 2]]/Tabla1[[#This Row],[PROMEDIO]]),"")</f>
        <v>3.2226846027291201E-2</v>
      </c>
      <c r="I132" s="10">
        <v>21600</v>
      </c>
      <c r="J132" s="9">
        <f>IF(Tabla1[[#This Row],[COTIZACIÓN 3]]&gt;0,ABS(1-Tabla1[[#This Row],[COTIZACIÓN 3]]/Tabla1[[#This Row],[PROMEDIO]]),"")</f>
        <v>4.519500629052553E-2</v>
      </c>
      <c r="K132" s="11"/>
      <c r="L132" s="9" t="str">
        <f>IF(Tabla1[[#This Row],[COTIZACIÓN 4]]&gt;0,ABS(1-Tabla1[[#This Row],[COTIZACIÓN 4]]/Tabla1[[#This Row],[PROMEDIO]]),"")</f>
        <v/>
      </c>
      <c r="M132" s="11"/>
      <c r="N132" s="9" t="str">
        <f>IF(Tabla1[[#This Row],[COTIZACIÓN 5]]&gt;0,ABS(1-Tabla1[[#This Row],[COTIZACIÓN 5]]/Tabla1[[#This Row],[PROMEDIO]]),"")</f>
        <v/>
      </c>
      <c r="O132" s="11"/>
      <c r="P132" s="9" t="str">
        <f>IF(Tabla1[[#This Row],[COTIZACIÓN 6]]&gt;0,ABS(1-Tabla1[[#This Row],[COTIZACIÓN 6]]/Tabla1[[#This Row],[PROMEDIO]]),"")</f>
        <v/>
      </c>
      <c r="Q132" s="11"/>
      <c r="R132" s="9" t="str">
        <f>IF(Tabla1[[#This Row],[COTIZACIÓN 7]]&gt;0,ABS(1-Tabla1[[#This Row],[COTIZACIÓN 7]]/Tabla1[[#This Row],[PROMEDIO]]),"")</f>
        <v/>
      </c>
      <c r="S132" s="11"/>
      <c r="T132" s="9" t="str">
        <f>IF(Tabla1[[#This Row],[COTIZACIÓN 8]]&gt;0,ABS(1-Tabla1[[#This Row],[COTIZACIÓN 8]]/Tabla1[[#This Row],[PROMEDIO]]),"")</f>
        <v/>
      </c>
      <c r="U13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20666</v>
      </c>
      <c r="V132" s="23">
        <f>COUNT(Tabla1[[#This Row],[COTIZACIÓN 1 ]:[DESVIACIÓN COT.8]])/2</f>
        <v>3</v>
      </c>
      <c r="W132" s="33">
        <f t="shared" ref="W132:W195" si="2">+U132*0.9</f>
        <v>18599.400000000001</v>
      </c>
    </row>
    <row r="133" spans="1:23" x14ac:dyDescent="0.25">
      <c r="A133" s="2">
        <v>130</v>
      </c>
      <c r="B133" s="4" t="s">
        <v>151</v>
      </c>
      <c r="C133" s="3">
        <v>51101557</v>
      </c>
      <c r="D133" s="2" t="s">
        <v>21</v>
      </c>
      <c r="E133" s="8">
        <v>14400</v>
      </c>
      <c r="F133" s="9">
        <f>IF(Tabla1[[#This Row],[COTIZACIÓN 1 ]]&gt;0,ABS(1-Tabla1[[#This Row],[COTIZACIÓN 1 ]]/Tabla1[[#This Row],[PROMEDIO]]),"")</f>
        <v>1.3698630136986356E-2</v>
      </c>
      <c r="G133" s="8">
        <v>14100</v>
      </c>
      <c r="H133" s="9">
        <f>IF(Tabla1[[#This Row],[COTIZACIÓN 2]]&gt;0,ABS(1-Tabla1[[#This Row],[COTIZACIÓN 2]]/Tabla1[[#This Row],[PROMEDIO]]),"")</f>
        <v>3.4246575342465779E-2</v>
      </c>
      <c r="I133" s="10">
        <v>15300</v>
      </c>
      <c r="J133" s="9">
        <f>IF(Tabla1[[#This Row],[COTIZACIÓN 3]]&gt;0,ABS(1-Tabla1[[#This Row],[COTIZACIÓN 3]]/Tabla1[[#This Row],[PROMEDIO]]),"")</f>
        <v>4.7945205479452024E-2</v>
      </c>
      <c r="K133" s="11"/>
      <c r="L133" s="9" t="str">
        <f>IF(Tabla1[[#This Row],[COTIZACIÓN 4]]&gt;0,ABS(1-Tabla1[[#This Row],[COTIZACIÓN 4]]/Tabla1[[#This Row],[PROMEDIO]]),"")</f>
        <v/>
      </c>
      <c r="M133" s="11"/>
      <c r="N133" s="9" t="str">
        <f>IF(Tabla1[[#This Row],[COTIZACIÓN 5]]&gt;0,ABS(1-Tabla1[[#This Row],[COTIZACIÓN 5]]/Tabla1[[#This Row],[PROMEDIO]]),"")</f>
        <v/>
      </c>
      <c r="O133" s="11"/>
      <c r="P133" s="9" t="str">
        <f>IF(Tabla1[[#This Row],[COTIZACIÓN 6]]&gt;0,ABS(1-Tabla1[[#This Row],[COTIZACIÓN 6]]/Tabla1[[#This Row],[PROMEDIO]]),"")</f>
        <v/>
      </c>
      <c r="Q133" s="11"/>
      <c r="R133" s="9" t="str">
        <f>IF(Tabla1[[#This Row],[COTIZACIÓN 7]]&gt;0,ABS(1-Tabla1[[#This Row],[COTIZACIÓN 7]]/Tabla1[[#This Row],[PROMEDIO]]),"")</f>
        <v/>
      </c>
      <c r="S133" s="11"/>
      <c r="T133" s="9" t="str">
        <f>IF(Tabla1[[#This Row],[COTIZACIÓN 8]]&gt;0,ABS(1-Tabla1[[#This Row],[COTIZACIÓN 8]]/Tabla1[[#This Row],[PROMEDIO]]),"")</f>
        <v/>
      </c>
      <c r="U13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14600</v>
      </c>
      <c r="V133" s="23">
        <f>COUNT(Tabla1[[#This Row],[COTIZACIÓN 1 ]:[DESVIACIÓN COT.8]])/2</f>
        <v>3</v>
      </c>
      <c r="W133" s="33">
        <f t="shared" si="2"/>
        <v>13140</v>
      </c>
    </row>
    <row r="134" spans="1:23" x14ac:dyDescent="0.25">
      <c r="A134" s="2">
        <v>131</v>
      </c>
      <c r="B134" s="4" t="s">
        <v>152</v>
      </c>
      <c r="C134" s="3">
        <v>51101557</v>
      </c>
      <c r="D134" s="2" t="s">
        <v>21</v>
      </c>
      <c r="E134" s="8">
        <v>28800</v>
      </c>
      <c r="F134" s="9">
        <f>IF(Tabla1[[#This Row],[COTIZACIÓN 1 ]]&gt;0,ABS(1-Tabla1[[#This Row],[COTIZACIÓN 1 ]]/Tabla1[[#This Row],[PROMEDIO]]),"")</f>
        <v>1.2548858259617379E-2</v>
      </c>
      <c r="G134" s="8">
        <v>28200</v>
      </c>
      <c r="H134" s="9">
        <f>IF(Tabla1[[#This Row],[COTIZACIÓN 2]]&gt;0,ABS(1-Tabla1[[#This Row],[COTIZACIÓN 2]]/Tabla1[[#This Row],[PROMEDIO]]),"")</f>
        <v>3.312075704587536E-2</v>
      </c>
      <c r="I134" s="10">
        <v>30500</v>
      </c>
      <c r="J134" s="9">
        <f>IF(Tabla1[[#This Row],[COTIZACIÓN 3]]&gt;0,ABS(1-Tabla1[[#This Row],[COTIZACIÓN 3]]/Tabla1[[#This Row],[PROMEDIO]]),"")</f>
        <v>4.5738188301446936E-2</v>
      </c>
      <c r="K134" s="11"/>
      <c r="L134" s="9" t="str">
        <f>IF(Tabla1[[#This Row],[COTIZACIÓN 4]]&gt;0,ABS(1-Tabla1[[#This Row],[COTIZACIÓN 4]]/Tabla1[[#This Row],[PROMEDIO]]),"")</f>
        <v/>
      </c>
      <c r="M134" s="11"/>
      <c r="N134" s="9" t="str">
        <f>IF(Tabla1[[#This Row],[COTIZACIÓN 5]]&gt;0,ABS(1-Tabla1[[#This Row],[COTIZACIÓN 5]]/Tabla1[[#This Row],[PROMEDIO]]),"")</f>
        <v/>
      </c>
      <c r="O134" s="11"/>
      <c r="P134" s="9" t="str">
        <f>IF(Tabla1[[#This Row],[COTIZACIÓN 6]]&gt;0,ABS(1-Tabla1[[#This Row],[COTIZACIÓN 6]]/Tabla1[[#This Row],[PROMEDIO]]),"")</f>
        <v/>
      </c>
      <c r="Q134" s="11"/>
      <c r="R134" s="9" t="str">
        <f>IF(Tabla1[[#This Row],[COTIZACIÓN 7]]&gt;0,ABS(1-Tabla1[[#This Row],[COTIZACIÓN 7]]/Tabla1[[#This Row],[PROMEDIO]]),"")</f>
        <v/>
      </c>
      <c r="S134" s="11"/>
      <c r="T134" s="9" t="str">
        <f>IF(Tabla1[[#This Row],[COTIZACIÓN 8]]&gt;0,ABS(1-Tabla1[[#This Row],[COTIZACIÓN 8]]/Tabla1[[#This Row],[PROMEDIO]]),"")</f>
        <v/>
      </c>
      <c r="U13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29166</v>
      </c>
      <c r="V134" s="23">
        <f>COUNT(Tabla1[[#This Row],[COTIZACIÓN 1 ]:[DESVIACIÓN COT.8]])/2</f>
        <v>3</v>
      </c>
      <c r="W134" s="33">
        <f t="shared" si="2"/>
        <v>26249.4</v>
      </c>
    </row>
    <row r="135" spans="1:23" x14ac:dyDescent="0.25">
      <c r="A135" s="2">
        <v>132</v>
      </c>
      <c r="B135" s="5" t="s">
        <v>153</v>
      </c>
      <c r="C135" s="3">
        <v>51101557</v>
      </c>
      <c r="D135" s="2" t="s">
        <v>21</v>
      </c>
      <c r="E135" s="8">
        <v>45200</v>
      </c>
      <c r="F135" s="9">
        <f>IF(Tabla1[[#This Row],[COTIZACIÓN 1 ]]&gt;0,ABS(1-Tabla1[[#This Row],[COTIZACIÓN 1 ]]/Tabla1[[#This Row],[PROMEDIO]]),"")</f>
        <v>1.2367259537648057E-2</v>
      </c>
      <c r="G135" s="8">
        <v>44300</v>
      </c>
      <c r="H135" s="9">
        <f>IF(Tabla1[[#This Row],[COTIZACIÓN 2]]&gt;0,ABS(1-Tabla1[[#This Row],[COTIZACIÓN 2]]/Tabla1[[#This Row],[PROMEDIO]]),"")</f>
        <v>3.2032513219420577E-2</v>
      </c>
      <c r="I135" s="10">
        <v>47800</v>
      </c>
      <c r="J135" s="9">
        <f>IF(Tabla1[[#This Row],[COTIZACIÓN 3]]&gt;0,ABS(1-Tabla1[[#This Row],[COTIZACIÓN 3]]/Tabla1[[#This Row],[PROMEDIO]]),"")</f>
        <v>4.4443473320805893E-2</v>
      </c>
      <c r="K135" s="11"/>
      <c r="L135" s="9" t="str">
        <f>IF(Tabla1[[#This Row],[COTIZACIÓN 4]]&gt;0,ABS(1-Tabla1[[#This Row],[COTIZACIÓN 4]]/Tabla1[[#This Row],[PROMEDIO]]),"")</f>
        <v/>
      </c>
      <c r="M135" s="11"/>
      <c r="N135" s="9" t="str">
        <f>IF(Tabla1[[#This Row],[COTIZACIÓN 5]]&gt;0,ABS(1-Tabla1[[#This Row],[COTIZACIÓN 5]]/Tabla1[[#This Row],[PROMEDIO]]),"")</f>
        <v/>
      </c>
      <c r="O135" s="11"/>
      <c r="P135" s="9" t="str">
        <f>IF(Tabla1[[#This Row],[COTIZACIÓN 6]]&gt;0,ABS(1-Tabla1[[#This Row],[COTIZACIÓN 6]]/Tabla1[[#This Row],[PROMEDIO]]),"")</f>
        <v/>
      </c>
      <c r="Q135" s="11"/>
      <c r="R135" s="9" t="str">
        <f>IF(Tabla1[[#This Row],[COTIZACIÓN 7]]&gt;0,ABS(1-Tabla1[[#This Row],[COTIZACIÓN 7]]/Tabla1[[#This Row],[PROMEDIO]]),"")</f>
        <v/>
      </c>
      <c r="S135" s="11"/>
      <c r="T135" s="9" t="str">
        <f>IF(Tabla1[[#This Row],[COTIZACIÓN 8]]&gt;0,ABS(1-Tabla1[[#This Row],[COTIZACIÓN 8]]/Tabla1[[#This Row],[PROMEDIO]]),"")</f>
        <v/>
      </c>
      <c r="U13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45766</v>
      </c>
      <c r="V135" s="23">
        <f>COUNT(Tabla1[[#This Row],[COTIZACIÓN 1 ]:[DESVIACIÓN COT.8]])/2</f>
        <v>3</v>
      </c>
      <c r="W135" s="33">
        <f t="shared" si="2"/>
        <v>41189.4</v>
      </c>
    </row>
    <row r="136" spans="1:23" x14ac:dyDescent="0.25">
      <c r="A136" s="2">
        <v>133</v>
      </c>
      <c r="B136" s="4" t="s">
        <v>154</v>
      </c>
      <c r="C136" s="3">
        <v>51101557</v>
      </c>
      <c r="D136" s="2" t="s">
        <v>21</v>
      </c>
      <c r="E136" s="8">
        <v>150900</v>
      </c>
      <c r="F136" s="9">
        <f>IF(Tabla1[[#This Row],[COTIZACIÓN 1 ]]&gt;0,ABS(1-Tabla1[[#This Row],[COTIZACIÓN 1 ]]/Tabla1[[#This Row],[PROMEDIO]]),"")</f>
        <v>1.2860937029816943E-2</v>
      </c>
      <c r="G136" s="8">
        <v>147900</v>
      </c>
      <c r="H136" s="9">
        <f>IF(Tabla1[[#This Row],[COTIZACIÓN 2]]&gt;0,ABS(1-Tabla1[[#This Row],[COTIZACIÓN 2]]/Tabla1[[#This Row],[PROMEDIO]]),"")</f>
        <v>3.2485968102782814E-2</v>
      </c>
      <c r="I136" s="10">
        <v>159800</v>
      </c>
      <c r="J136" s="9">
        <f>IF(Tabla1[[#This Row],[COTIZACIÓN 3]]&gt;0,ABS(1-Tabla1[[#This Row],[COTIZACIÓN 3]]/Tabla1[[#This Row],[PROMEDIO]]),"")</f>
        <v>4.5359988486648462E-2</v>
      </c>
      <c r="K136" s="11"/>
      <c r="L136" s="9" t="str">
        <f>IF(Tabla1[[#This Row],[COTIZACIÓN 4]]&gt;0,ABS(1-Tabla1[[#This Row],[COTIZACIÓN 4]]/Tabla1[[#This Row],[PROMEDIO]]),"")</f>
        <v/>
      </c>
      <c r="M136" s="11"/>
      <c r="N136" s="9" t="str">
        <f>IF(Tabla1[[#This Row],[COTIZACIÓN 5]]&gt;0,ABS(1-Tabla1[[#This Row],[COTIZACIÓN 5]]/Tabla1[[#This Row],[PROMEDIO]]),"")</f>
        <v/>
      </c>
      <c r="O136" s="11"/>
      <c r="P136" s="9" t="str">
        <f>IF(Tabla1[[#This Row],[COTIZACIÓN 6]]&gt;0,ABS(1-Tabla1[[#This Row],[COTIZACIÓN 6]]/Tabla1[[#This Row],[PROMEDIO]]),"")</f>
        <v/>
      </c>
      <c r="Q136" s="11"/>
      <c r="R136" s="9" t="str">
        <f>IF(Tabla1[[#This Row],[COTIZACIÓN 7]]&gt;0,ABS(1-Tabla1[[#This Row],[COTIZACIÓN 7]]/Tabla1[[#This Row],[PROMEDIO]]),"")</f>
        <v/>
      </c>
      <c r="S136" s="11"/>
      <c r="T136" s="9" t="str">
        <f>IF(Tabla1[[#This Row],[COTIZACIÓN 8]]&gt;0,ABS(1-Tabla1[[#This Row],[COTIZACIÓN 8]]/Tabla1[[#This Row],[PROMEDIO]]),"")</f>
        <v/>
      </c>
      <c r="U13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152866</v>
      </c>
      <c r="V136" s="23">
        <f>COUNT(Tabla1[[#This Row],[COTIZACIÓN 1 ]:[DESVIACIÓN COT.8]])/2</f>
        <v>3</v>
      </c>
      <c r="W136" s="33">
        <f t="shared" si="2"/>
        <v>137579.4</v>
      </c>
    </row>
    <row r="137" spans="1:23" x14ac:dyDescent="0.25">
      <c r="A137" s="2">
        <v>134</v>
      </c>
      <c r="B137" s="4" t="s">
        <v>155</v>
      </c>
      <c r="C137" s="3">
        <v>51142109</v>
      </c>
      <c r="D137" s="2" t="s">
        <v>21</v>
      </c>
      <c r="E137" s="8">
        <v>74200</v>
      </c>
      <c r="F137" s="9">
        <f>IF(Tabla1[[#This Row],[COTIZACIÓN 1 ]]&gt;0,ABS(1-Tabla1[[#This Row],[COTIZACIÓN 1 ]]/Tabla1[[#This Row],[PROMEDIO]]),"")</f>
        <v>1.2851555224436595E-2</v>
      </c>
      <c r="G137" s="8">
        <v>72700</v>
      </c>
      <c r="H137" s="9">
        <f>IF(Tabla1[[#This Row],[COTIZACIÓN 2]]&gt;0,ABS(1-Tabla1[[#This Row],[COTIZACIÓN 2]]/Tabla1[[#This Row],[PROMEDIO]]),"")</f>
        <v>3.2807386318282172E-2</v>
      </c>
      <c r="I137" s="10">
        <v>78600</v>
      </c>
      <c r="J137" s="9">
        <f>IF(Tabla1[[#This Row],[COTIZACIÓN 3]]&gt;0,ABS(1-Tabla1[[#This Row],[COTIZACIÓN 3]]/Tabla1[[#This Row],[PROMEDIO]]),"")</f>
        <v>4.5685549317510565E-2</v>
      </c>
      <c r="K137" s="11"/>
      <c r="L137" s="9" t="str">
        <f>IF(Tabla1[[#This Row],[COTIZACIÓN 4]]&gt;0,ABS(1-Tabla1[[#This Row],[COTIZACIÓN 4]]/Tabla1[[#This Row],[PROMEDIO]]),"")</f>
        <v/>
      </c>
      <c r="M137" s="11"/>
      <c r="N137" s="9" t="str">
        <f>IF(Tabla1[[#This Row],[COTIZACIÓN 5]]&gt;0,ABS(1-Tabla1[[#This Row],[COTIZACIÓN 5]]/Tabla1[[#This Row],[PROMEDIO]]),"")</f>
        <v/>
      </c>
      <c r="O137" s="11"/>
      <c r="P137" s="9" t="str">
        <f>IF(Tabla1[[#This Row],[COTIZACIÓN 6]]&gt;0,ABS(1-Tabla1[[#This Row],[COTIZACIÓN 6]]/Tabla1[[#This Row],[PROMEDIO]]),"")</f>
        <v/>
      </c>
      <c r="Q137" s="11"/>
      <c r="R137" s="9" t="str">
        <f>IF(Tabla1[[#This Row],[COTIZACIÓN 7]]&gt;0,ABS(1-Tabla1[[#This Row],[COTIZACIÓN 7]]/Tabla1[[#This Row],[PROMEDIO]]),"")</f>
        <v/>
      </c>
      <c r="S137" s="11"/>
      <c r="T137" s="9" t="str">
        <f>IF(Tabla1[[#This Row],[COTIZACIÓN 8]]&gt;0,ABS(1-Tabla1[[#This Row],[COTIZACIÓN 8]]/Tabla1[[#This Row],[PROMEDIO]]),"")</f>
        <v/>
      </c>
      <c r="U13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75166</v>
      </c>
      <c r="V137" s="23">
        <f>COUNT(Tabla1[[#This Row],[COTIZACIÓN 1 ]:[DESVIACIÓN COT.8]])/2</f>
        <v>3</v>
      </c>
      <c r="W137" s="33">
        <f t="shared" si="2"/>
        <v>67649.400000000009</v>
      </c>
    </row>
    <row r="138" spans="1:23" x14ac:dyDescent="0.25">
      <c r="A138" s="2">
        <v>135</v>
      </c>
      <c r="B138" s="4" t="s">
        <v>156</v>
      </c>
      <c r="C138" s="3">
        <v>51142109</v>
      </c>
      <c r="D138" s="2" t="s">
        <v>21</v>
      </c>
      <c r="E138" s="8">
        <v>146300</v>
      </c>
      <c r="F138" s="9">
        <f>IF(Tabla1[[#This Row],[COTIZACIÓN 1 ]]&gt;0,ABS(1-Tabla1[[#This Row],[COTIZACIÓN 1 ]]/Tabla1[[#This Row],[PROMEDIO]]),"")</f>
        <v>1.2820512820512775E-2</v>
      </c>
      <c r="G138" s="8">
        <v>143400</v>
      </c>
      <c r="H138" s="9">
        <f>IF(Tabla1[[#This Row],[COTIZACIÓN 2]]&gt;0,ABS(1-Tabla1[[#This Row],[COTIZACIÓN 2]]/Tabla1[[#This Row],[PROMEDIO]]),"")</f>
        <v>3.2388663967611309E-2</v>
      </c>
      <c r="I138" s="10">
        <v>154900</v>
      </c>
      <c r="J138" s="9">
        <f>IF(Tabla1[[#This Row],[COTIZACIÓN 3]]&gt;0,ABS(1-Tabla1[[#This Row],[COTIZACIÓN 3]]/Tabla1[[#This Row],[PROMEDIO]]),"")</f>
        <v>4.5209176788124195E-2</v>
      </c>
      <c r="K138" s="11"/>
      <c r="L138" s="9" t="str">
        <f>IF(Tabla1[[#This Row],[COTIZACIÓN 4]]&gt;0,ABS(1-Tabla1[[#This Row],[COTIZACIÓN 4]]/Tabla1[[#This Row],[PROMEDIO]]),"")</f>
        <v/>
      </c>
      <c r="M138" s="11"/>
      <c r="N138" s="9" t="str">
        <f>IF(Tabla1[[#This Row],[COTIZACIÓN 5]]&gt;0,ABS(1-Tabla1[[#This Row],[COTIZACIÓN 5]]/Tabla1[[#This Row],[PROMEDIO]]),"")</f>
        <v/>
      </c>
      <c r="O138" s="11"/>
      <c r="P138" s="9" t="str">
        <f>IF(Tabla1[[#This Row],[COTIZACIÓN 6]]&gt;0,ABS(1-Tabla1[[#This Row],[COTIZACIÓN 6]]/Tabla1[[#This Row],[PROMEDIO]]),"")</f>
        <v/>
      </c>
      <c r="Q138" s="11"/>
      <c r="R138" s="9" t="str">
        <f>IF(Tabla1[[#This Row],[COTIZACIÓN 7]]&gt;0,ABS(1-Tabla1[[#This Row],[COTIZACIÓN 7]]/Tabla1[[#This Row],[PROMEDIO]]),"")</f>
        <v/>
      </c>
      <c r="S138" s="11"/>
      <c r="T138" s="9" t="str">
        <f>IF(Tabla1[[#This Row],[COTIZACIÓN 8]]&gt;0,ABS(1-Tabla1[[#This Row],[COTIZACIÓN 8]]/Tabla1[[#This Row],[PROMEDIO]]),"")</f>
        <v/>
      </c>
      <c r="U13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148200</v>
      </c>
      <c r="V138" s="23">
        <f>COUNT(Tabla1[[#This Row],[COTIZACIÓN 1 ]:[DESVIACIÓN COT.8]])/2</f>
        <v>3</v>
      </c>
      <c r="W138" s="33">
        <f t="shared" si="2"/>
        <v>133380</v>
      </c>
    </row>
    <row r="139" spans="1:23" ht="24" x14ac:dyDescent="0.25">
      <c r="A139" s="2">
        <v>136</v>
      </c>
      <c r="B139" s="5" t="s">
        <v>157</v>
      </c>
      <c r="C139" s="3">
        <v>51121715</v>
      </c>
      <c r="D139" s="2" t="s">
        <v>21</v>
      </c>
      <c r="E139" s="8">
        <v>184000</v>
      </c>
      <c r="F139" s="9">
        <f>IF(Tabla1[[#This Row],[COTIZACIÓN 1 ]]&gt;0,ABS(1-Tabla1[[#This Row],[COTIZACIÓN 1 ]]/Tabla1[[#This Row],[PROMEDIO]]),"")</f>
        <v>1.2695448740650095E-2</v>
      </c>
      <c r="G139" s="8">
        <v>180300</v>
      </c>
      <c r="H139" s="9">
        <f>IF(Tabla1[[#This Row],[COTIZACIÓN 2]]&gt;0,ABS(1-Tabla1[[#This Row],[COTIZACIÓN 2]]/Tabla1[[#This Row],[PROMEDIO]]),"")</f>
        <v>3.2548855477930516E-2</v>
      </c>
      <c r="I139" s="10">
        <v>194800</v>
      </c>
      <c r="J139" s="9">
        <f>IF(Tabla1[[#This Row],[COTIZACIÓN 3]]&gt;0,ABS(1-Tabla1[[#This Row],[COTIZACIÓN 3]]/Tabla1[[#This Row],[PROMEDIO]]),"")</f>
        <v>4.5255035789790066E-2</v>
      </c>
      <c r="K139" s="11"/>
      <c r="L139" s="9" t="str">
        <f>IF(Tabla1[[#This Row],[COTIZACIÓN 4]]&gt;0,ABS(1-Tabla1[[#This Row],[COTIZACIÓN 4]]/Tabla1[[#This Row],[PROMEDIO]]),"")</f>
        <v/>
      </c>
      <c r="M139" s="11"/>
      <c r="N139" s="9" t="str">
        <f>IF(Tabla1[[#This Row],[COTIZACIÓN 5]]&gt;0,ABS(1-Tabla1[[#This Row],[COTIZACIÓN 5]]/Tabla1[[#This Row],[PROMEDIO]]),"")</f>
        <v/>
      </c>
      <c r="O139" s="11"/>
      <c r="P139" s="9" t="str">
        <f>IF(Tabla1[[#This Row],[COTIZACIÓN 6]]&gt;0,ABS(1-Tabla1[[#This Row],[COTIZACIÓN 6]]/Tabla1[[#This Row],[PROMEDIO]]),"")</f>
        <v/>
      </c>
      <c r="Q139" s="11"/>
      <c r="R139" s="9" t="str">
        <f>IF(Tabla1[[#This Row],[COTIZACIÓN 7]]&gt;0,ABS(1-Tabla1[[#This Row],[COTIZACIÓN 7]]/Tabla1[[#This Row],[PROMEDIO]]),"")</f>
        <v/>
      </c>
      <c r="S139" s="11"/>
      <c r="T139" s="9" t="str">
        <f>IF(Tabla1[[#This Row],[COTIZACIÓN 8]]&gt;0,ABS(1-Tabla1[[#This Row],[COTIZACIÓN 8]]/Tabla1[[#This Row],[PROMEDIO]]),"")</f>
        <v/>
      </c>
      <c r="U13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186366</v>
      </c>
      <c r="V139" s="23">
        <f>COUNT(Tabla1[[#This Row],[COTIZACIÓN 1 ]:[DESVIACIÓN COT.8]])/2</f>
        <v>3</v>
      </c>
      <c r="W139" s="33">
        <f t="shared" si="2"/>
        <v>167729.4</v>
      </c>
    </row>
    <row r="140" spans="1:23" x14ac:dyDescent="0.25">
      <c r="A140" s="2">
        <v>137</v>
      </c>
      <c r="B140" s="4" t="s">
        <v>158</v>
      </c>
      <c r="C140" s="3">
        <v>51122100</v>
      </c>
      <c r="D140" s="2" t="s">
        <v>21</v>
      </c>
      <c r="E140" s="8">
        <v>406000</v>
      </c>
      <c r="F140" s="9">
        <f>IF(Tabla1[[#This Row],[COTIZACIÓN 1 ]]&gt;0,ABS(1-Tabla1[[#This Row],[COTIZACIÓN 1 ]]/Tabla1[[#This Row],[PROMEDIO]]),"")</f>
        <v>1.2804365058137535E-2</v>
      </c>
      <c r="G140" s="8">
        <v>397900</v>
      </c>
      <c r="H140" s="9">
        <f>IF(Tabla1[[#This Row],[COTIZACIÓN 2]]&gt;0,ABS(1-Tabla1[[#This Row],[COTIZACIÓN 2]]/Tabla1[[#This Row],[PROMEDIO]]),"")</f>
        <v>3.2499647430130341E-2</v>
      </c>
      <c r="I140" s="10">
        <v>429900</v>
      </c>
      <c r="J140" s="9">
        <f>IF(Tabla1[[#This Row],[COTIZACIÓN 3]]&gt;0,ABS(1-Tabla1[[#This Row],[COTIZACIÓN 3]]/Tabla1[[#This Row],[PROMEDIO]]),"")</f>
        <v>4.5308875520952308E-2</v>
      </c>
      <c r="K140" s="11"/>
      <c r="L140" s="9" t="str">
        <f>IF(Tabla1[[#This Row],[COTIZACIÓN 4]]&gt;0,ABS(1-Tabla1[[#This Row],[COTIZACIÓN 4]]/Tabla1[[#This Row],[PROMEDIO]]),"")</f>
        <v/>
      </c>
      <c r="M140" s="11"/>
      <c r="N140" s="9" t="str">
        <f>IF(Tabla1[[#This Row],[COTIZACIÓN 5]]&gt;0,ABS(1-Tabla1[[#This Row],[COTIZACIÓN 5]]/Tabla1[[#This Row],[PROMEDIO]]),"")</f>
        <v/>
      </c>
      <c r="O140" s="11"/>
      <c r="P140" s="9" t="str">
        <f>IF(Tabla1[[#This Row],[COTIZACIÓN 6]]&gt;0,ABS(1-Tabla1[[#This Row],[COTIZACIÓN 6]]/Tabla1[[#This Row],[PROMEDIO]]),"")</f>
        <v/>
      </c>
      <c r="Q140" s="11"/>
      <c r="R140" s="9" t="str">
        <f>IF(Tabla1[[#This Row],[COTIZACIÓN 7]]&gt;0,ABS(1-Tabla1[[#This Row],[COTIZACIÓN 7]]/Tabla1[[#This Row],[PROMEDIO]]),"")</f>
        <v/>
      </c>
      <c r="S140" s="11"/>
      <c r="T140" s="9" t="str">
        <f>IF(Tabla1[[#This Row],[COTIZACIÓN 8]]&gt;0,ABS(1-Tabla1[[#This Row],[COTIZACIÓN 8]]/Tabla1[[#This Row],[PROMEDIO]]),"")</f>
        <v/>
      </c>
      <c r="U14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411266</v>
      </c>
      <c r="V140" s="23">
        <f>COUNT(Tabla1[[#This Row],[COTIZACIÓN 1 ]:[DESVIACIÓN COT.8]])/2</f>
        <v>3</v>
      </c>
      <c r="W140" s="33">
        <f t="shared" si="2"/>
        <v>370139.4</v>
      </c>
    </row>
    <row r="141" spans="1:23" x14ac:dyDescent="0.25">
      <c r="A141" s="2">
        <v>138</v>
      </c>
      <c r="B141" s="4" t="s">
        <v>159</v>
      </c>
      <c r="C141" s="3">
        <v>51121715</v>
      </c>
      <c r="D141" s="2" t="s">
        <v>21</v>
      </c>
      <c r="E141" s="8">
        <v>21700</v>
      </c>
      <c r="F141" s="9">
        <f>IF(Tabla1[[#This Row],[COTIZACIÓN 1 ]]&gt;0,ABS(1-Tabla1[[#This Row],[COTIZACIÓN 1 ]]/Tabla1[[#This Row],[PROMEDIO]]),"")</f>
        <v>1.3636363636363669E-2</v>
      </c>
      <c r="G141" s="8">
        <v>21300</v>
      </c>
      <c r="H141" s="9">
        <f>IF(Tabla1[[#This Row],[COTIZACIÓN 2]]&gt;0,ABS(1-Tabla1[[#This Row],[COTIZACIÓN 2]]/Tabla1[[#This Row],[PROMEDIO]]),"")</f>
        <v>3.1818181818181857E-2</v>
      </c>
      <c r="I141" s="10">
        <v>23000</v>
      </c>
      <c r="J141" s="9">
        <f>IF(Tabla1[[#This Row],[COTIZACIÓN 3]]&gt;0,ABS(1-Tabla1[[#This Row],[COTIZACIÓN 3]]/Tabla1[[#This Row],[PROMEDIO]]),"")</f>
        <v>4.5454545454545414E-2</v>
      </c>
      <c r="K141" s="11"/>
      <c r="L141" s="9" t="str">
        <f>IF(Tabla1[[#This Row],[COTIZACIÓN 4]]&gt;0,ABS(1-Tabla1[[#This Row],[COTIZACIÓN 4]]/Tabla1[[#This Row],[PROMEDIO]]),"")</f>
        <v/>
      </c>
      <c r="M141" s="11"/>
      <c r="N141" s="9" t="str">
        <f>IF(Tabla1[[#This Row],[COTIZACIÓN 5]]&gt;0,ABS(1-Tabla1[[#This Row],[COTIZACIÓN 5]]/Tabla1[[#This Row],[PROMEDIO]]),"")</f>
        <v/>
      </c>
      <c r="O141" s="11"/>
      <c r="P141" s="9" t="str">
        <f>IF(Tabla1[[#This Row],[COTIZACIÓN 6]]&gt;0,ABS(1-Tabla1[[#This Row],[COTIZACIÓN 6]]/Tabla1[[#This Row],[PROMEDIO]]),"")</f>
        <v/>
      </c>
      <c r="Q141" s="11"/>
      <c r="R141" s="9" t="str">
        <f>IF(Tabla1[[#This Row],[COTIZACIÓN 7]]&gt;0,ABS(1-Tabla1[[#This Row],[COTIZACIÓN 7]]/Tabla1[[#This Row],[PROMEDIO]]),"")</f>
        <v/>
      </c>
      <c r="S141" s="11"/>
      <c r="T141" s="9" t="str">
        <f>IF(Tabla1[[#This Row],[COTIZACIÓN 8]]&gt;0,ABS(1-Tabla1[[#This Row],[COTIZACIÓN 8]]/Tabla1[[#This Row],[PROMEDIO]]),"")</f>
        <v/>
      </c>
      <c r="U14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22000</v>
      </c>
      <c r="V141" s="23">
        <f>COUNT(Tabla1[[#This Row],[COTIZACIÓN 1 ]:[DESVIACIÓN COT.8]])/2</f>
        <v>3</v>
      </c>
      <c r="W141" s="33">
        <f t="shared" si="2"/>
        <v>19800</v>
      </c>
    </row>
    <row r="142" spans="1:23" x14ac:dyDescent="0.25">
      <c r="A142" s="2">
        <v>139</v>
      </c>
      <c r="B142" s="5" t="s">
        <v>160</v>
      </c>
      <c r="C142" s="6" t="s">
        <v>401</v>
      </c>
      <c r="D142" s="2" t="s">
        <v>21</v>
      </c>
      <c r="E142" s="8">
        <v>26000</v>
      </c>
      <c r="F142" s="9">
        <f>IF(Tabla1[[#This Row],[COTIZACIÓN 1 ]]&gt;0,ABS(1-Tabla1[[#This Row],[COTIZACIÓN 1 ]]/Tabla1[[#This Row],[PROMEDIO]]),"")</f>
        <v>1.2645729692780883E-2</v>
      </c>
      <c r="G142" s="8">
        <v>25500</v>
      </c>
      <c r="H142" s="9">
        <f>IF(Tabla1[[#This Row],[COTIZACIÓN 2]]&gt;0,ABS(1-Tabla1[[#This Row],[COTIZACIÓN 2]]/Tabla1[[#This Row],[PROMEDIO]]),"")</f>
        <v>3.1633311814073584E-2</v>
      </c>
      <c r="I142" s="10">
        <v>27500</v>
      </c>
      <c r="J142" s="9">
        <f>IF(Tabla1[[#This Row],[COTIZACIÓN 3]]&gt;0,ABS(1-Tabla1[[#This Row],[COTIZACIÓN 3]]/Tabla1[[#This Row],[PROMEDIO]]),"")</f>
        <v>4.4317016671097109E-2</v>
      </c>
      <c r="K142" s="11"/>
      <c r="L142" s="9" t="str">
        <f>IF(Tabla1[[#This Row],[COTIZACIÓN 4]]&gt;0,ABS(1-Tabla1[[#This Row],[COTIZACIÓN 4]]/Tabla1[[#This Row],[PROMEDIO]]),"")</f>
        <v/>
      </c>
      <c r="M142" s="11"/>
      <c r="N142" s="9" t="str">
        <f>IF(Tabla1[[#This Row],[COTIZACIÓN 5]]&gt;0,ABS(1-Tabla1[[#This Row],[COTIZACIÓN 5]]/Tabla1[[#This Row],[PROMEDIO]]),"")</f>
        <v/>
      </c>
      <c r="O142" s="11"/>
      <c r="P142" s="9" t="str">
        <f>IF(Tabla1[[#This Row],[COTIZACIÓN 6]]&gt;0,ABS(1-Tabla1[[#This Row],[COTIZACIÓN 6]]/Tabla1[[#This Row],[PROMEDIO]]),"")</f>
        <v/>
      </c>
      <c r="Q142" s="11"/>
      <c r="R142" s="9" t="str">
        <f>IF(Tabla1[[#This Row],[COTIZACIÓN 7]]&gt;0,ABS(1-Tabla1[[#This Row],[COTIZACIÓN 7]]/Tabla1[[#This Row],[PROMEDIO]]),"")</f>
        <v/>
      </c>
      <c r="S142" s="11"/>
      <c r="T142" s="9" t="str">
        <f>IF(Tabla1[[#This Row],[COTIZACIÓN 8]]&gt;0,ABS(1-Tabla1[[#This Row],[COTIZACIÓN 8]]/Tabla1[[#This Row],[PROMEDIO]]),"")</f>
        <v/>
      </c>
      <c r="U14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26333</v>
      </c>
      <c r="V142" s="23">
        <f>COUNT(Tabla1[[#This Row],[COTIZACIÓN 1 ]:[DESVIACIÓN COT.8]])/2</f>
        <v>3</v>
      </c>
      <c r="W142" s="33">
        <f t="shared" si="2"/>
        <v>23699.7</v>
      </c>
    </row>
    <row r="143" spans="1:23" x14ac:dyDescent="0.25">
      <c r="A143" s="2">
        <v>140</v>
      </c>
      <c r="B143" s="4" t="s">
        <v>161</v>
      </c>
      <c r="C143" s="5" t="s">
        <v>402</v>
      </c>
      <c r="D143" s="2" t="s">
        <v>21</v>
      </c>
      <c r="E143" s="8">
        <v>61000</v>
      </c>
      <c r="F143" s="9">
        <f>IF(Tabla1[[#This Row],[COTIZACIÓN 1 ]]&gt;0,ABS(1-Tabla1[[#This Row],[COTIZACIÓN 1 ]]/Tabla1[[#This Row],[PROMEDIO]]),"")</f>
        <v>1.2401644917915955E-2</v>
      </c>
      <c r="G143" s="8">
        <v>59800</v>
      </c>
      <c r="H143" s="9">
        <f>IF(Tabla1[[#This Row],[COTIZACIÓN 2]]&gt;0,ABS(1-Tabla1[[#This Row],[COTIZACIÓN 2]]/Tabla1[[#This Row],[PROMEDIO]]),"")</f>
        <v>3.1829809280186527E-2</v>
      </c>
      <c r="I143" s="10">
        <v>64500</v>
      </c>
      <c r="J143" s="9">
        <f>IF(Tabla1[[#This Row],[COTIZACIÓN 3]]&gt;0,ABS(1-Tabla1[[#This Row],[COTIZACIÓN 3]]/Tabla1[[#This Row],[PROMEDIO]]),"")</f>
        <v>4.4263834472039632E-2</v>
      </c>
      <c r="K143" s="11"/>
      <c r="L143" s="9" t="str">
        <f>IF(Tabla1[[#This Row],[COTIZACIÓN 4]]&gt;0,ABS(1-Tabla1[[#This Row],[COTIZACIÓN 4]]/Tabla1[[#This Row],[PROMEDIO]]),"")</f>
        <v/>
      </c>
      <c r="M143" s="11"/>
      <c r="N143" s="9" t="str">
        <f>IF(Tabla1[[#This Row],[COTIZACIÓN 5]]&gt;0,ABS(1-Tabla1[[#This Row],[COTIZACIÓN 5]]/Tabla1[[#This Row],[PROMEDIO]]),"")</f>
        <v/>
      </c>
      <c r="O143" s="11"/>
      <c r="P143" s="9" t="str">
        <f>IF(Tabla1[[#This Row],[COTIZACIÓN 6]]&gt;0,ABS(1-Tabla1[[#This Row],[COTIZACIÓN 6]]/Tabla1[[#This Row],[PROMEDIO]]),"")</f>
        <v/>
      </c>
      <c r="Q143" s="11"/>
      <c r="R143" s="9" t="str">
        <f>IF(Tabla1[[#This Row],[COTIZACIÓN 7]]&gt;0,ABS(1-Tabla1[[#This Row],[COTIZACIÓN 7]]/Tabla1[[#This Row],[PROMEDIO]]),"")</f>
        <v/>
      </c>
      <c r="S143" s="11"/>
      <c r="T143" s="9" t="str">
        <f>IF(Tabla1[[#This Row],[COTIZACIÓN 8]]&gt;0,ABS(1-Tabla1[[#This Row],[COTIZACIÓN 8]]/Tabla1[[#This Row],[PROMEDIO]]),"")</f>
        <v/>
      </c>
      <c r="U14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61766</v>
      </c>
      <c r="V143" s="23">
        <f>COUNT(Tabla1[[#This Row],[COTIZACIÓN 1 ]:[DESVIACIÓN COT.8]])/2</f>
        <v>3</v>
      </c>
      <c r="W143" s="33">
        <f t="shared" si="2"/>
        <v>55589.4</v>
      </c>
    </row>
    <row r="144" spans="1:23" x14ac:dyDescent="0.25">
      <c r="A144" s="2">
        <v>141</v>
      </c>
      <c r="B144" s="4" t="s">
        <v>162</v>
      </c>
      <c r="C144" s="5" t="s">
        <v>402</v>
      </c>
      <c r="D144" s="2" t="s">
        <v>21</v>
      </c>
      <c r="E144" s="8">
        <v>61000</v>
      </c>
      <c r="F144" s="9">
        <f>IF(Tabla1[[#This Row],[COTIZACIÓN 1 ]]&gt;0,ABS(1-Tabla1[[#This Row],[COTIZACIÓN 1 ]]/Tabla1[[#This Row],[PROMEDIO]]),"")</f>
        <v>1.2401644917915955E-2</v>
      </c>
      <c r="G144" s="8">
        <v>59800</v>
      </c>
      <c r="H144" s="9">
        <f>IF(Tabla1[[#This Row],[COTIZACIÓN 2]]&gt;0,ABS(1-Tabla1[[#This Row],[COTIZACIÓN 2]]/Tabla1[[#This Row],[PROMEDIO]]),"")</f>
        <v>3.1829809280186527E-2</v>
      </c>
      <c r="I144" s="10">
        <v>64500</v>
      </c>
      <c r="J144" s="9">
        <f>IF(Tabla1[[#This Row],[COTIZACIÓN 3]]&gt;0,ABS(1-Tabla1[[#This Row],[COTIZACIÓN 3]]/Tabla1[[#This Row],[PROMEDIO]]),"")</f>
        <v>4.4263834472039632E-2</v>
      </c>
      <c r="K144" s="11"/>
      <c r="L144" s="9" t="str">
        <f>IF(Tabla1[[#This Row],[COTIZACIÓN 4]]&gt;0,ABS(1-Tabla1[[#This Row],[COTIZACIÓN 4]]/Tabla1[[#This Row],[PROMEDIO]]),"")</f>
        <v/>
      </c>
      <c r="M144" s="11"/>
      <c r="N144" s="9" t="str">
        <f>IF(Tabla1[[#This Row],[COTIZACIÓN 5]]&gt;0,ABS(1-Tabla1[[#This Row],[COTIZACIÓN 5]]/Tabla1[[#This Row],[PROMEDIO]]),"")</f>
        <v/>
      </c>
      <c r="O144" s="11"/>
      <c r="P144" s="9" t="str">
        <f>IF(Tabla1[[#This Row],[COTIZACIÓN 6]]&gt;0,ABS(1-Tabla1[[#This Row],[COTIZACIÓN 6]]/Tabla1[[#This Row],[PROMEDIO]]),"")</f>
        <v/>
      </c>
      <c r="Q144" s="11"/>
      <c r="R144" s="9" t="str">
        <f>IF(Tabla1[[#This Row],[COTIZACIÓN 7]]&gt;0,ABS(1-Tabla1[[#This Row],[COTIZACIÓN 7]]/Tabla1[[#This Row],[PROMEDIO]]),"")</f>
        <v/>
      </c>
      <c r="S144" s="11"/>
      <c r="T144" s="9" t="str">
        <f>IF(Tabla1[[#This Row],[COTIZACIÓN 8]]&gt;0,ABS(1-Tabla1[[#This Row],[COTIZACIÓN 8]]/Tabla1[[#This Row],[PROMEDIO]]),"")</f>
        <v/>
      </c>
      <c r="U14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61766</v>
      </c>
      <c r="V144" s="23">
        <f>COUNT(Tabla1[[#This Row],[COTIZACIÓN 1 ]:[DESVIACIÓN COT.8]])/2</f>
        <v>3</v>
      </c>
      <c r="W144" s="33">
        <f t="shared" si="2"/>
        <v>55589.4</v>
      </c>
    </row>
    <row r="145" spans="1:23" x14ac:dyDescent="0.25">
      <c r="A145" s="2">
        <v>142</v>
      </c>
      <c r="B145" s="5" t="s">
        <v>163</v>
      </c>
      <c r="C145" s="5" t="s">
        <v>402</v>
      </c>
      <c r="D145" s="2" t="s">
        <v>21</v>
      </c>
      <c r="E145" s="8">
        <v>11400</v>
      </c>
      <c r="F145" s="9">
        <f>IF(Tabla1[[#This Row],[COTIZACIÓN 1 ]]&gt;0,ABS(1-Tabla1[[#This Row],[COTIZACIÓN 1 ]]/Tabla1[[#This Row],[PROMEDIO]]),"")</f>
        <v>1.435241224278061E-2</v>
      </c>
      <c r="G145" s="8">
        <v>11200</v>
      </c>
      <c r="H145" s="9">
        <f>IF(Tabla1[[#This Row],[COTIZACIÓN 2]]&gt;0,ABS(1-Tabla1[[#This Row],[COTIZACIÓN 2]]/Tabla1[[#This Row],[PROMEDIO]]),"")</f>
        <v>3.1644475185889642E-2</v>
      </c>
      <c r="I145" s="10">
        <v>12100</v>
      </c>
      <c r="J145" s="9">
        <f>IF(Tabla1[[#This Row],[COTIZACIÓN 3]]&gt;0,ABS(1-Tabla1[[#This Row],[COTIZACIÓN 3]]/Tabla1[[#This Row],[PROMEDIO]]),"")</f>
        <v>4.6169808058101225E-2</v>
      </c>
      <c r="K145" s="11"/>
      <c r="L145" s="9" t="str">
        <f>IF(Tabla1[[#This Row],[COTIZACIÓN 4]]&gt;0,ABS(1-Tabla1[[#This Row],[COTIZACIÓN 4]]/Tabla1[[#This Row],[PROMEDIO]]),"")</f>
        <v/>
      </c>
      <c r="M145" s="11"/>
      <c r="N145" s="9" t="str">
        <f>IF(Tabla1[[#This Row],[COTIZACIÓN 5]]&gt;0,ABS(1-Tabla1[[#This Row],[COTIZACIÓN 5]]/Tabla1[[#This Row],[PROMEDIO]]),"")</f>
        <v/>
      </c>
      <c r="O145" s="11"/>
      <c r="P145" s="9" t="str">
        <f>IF(Tabla1[[#This Row],[COTIZACIÓN 6]]&gt;0,ABS(1-Tabla1[[#This Row],[COTIZACIÓN 6]]/Tabla1[[#This Row],[PROMEDIO]]),"")</f>
        <v/>
      </c>
      <c r="Q145" s="11"/>
      <c r="R145" s="9" t="str">
        <f>IF(Tabla1[[#This Row],[COTIZACIÓN 7]]&gt;0,ABS(1-Tabla1[[#This Row],[COTIZACIÓN 7]]/Tabla1[[#This Row],[PROMEDIO]]),"")</f>
        <v/>
      </c>
      <c r="S145" s="11"/>
      <c r="T145" s="9" t="str">
        <f>IF(Tabla1[[#This Row],[COTIZACIÓN 8]]&gt;0,ABS(1-Tabla1[[#This Row],[COTIZACIÓN 8]]/Tabla1[[#This Row],[PROMEDIO]]),"")</f>
        <v/>
      </c>
      <c r="U14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11566</v>
      </c>
      <c r="V145" s="23">
        <f>COUNT(Tabla1[[#This Row],[COTIZACIÓN 1 ]:[DESVIACIÓN COT.8]])/2</f>
        <v>3</v>
      </c>
      <c r="W145" s="33">
        <f t="shared" si="2"/>
        <v>10409.4</v>
      </c>
    </row>
    <row r="146" spans="1:23" x14ac:dyDescent="0.25">
      <c r="A146" s="2">
        <v>143</v>
      </c>
      <c r="B146" s="4" t="s">
        <v>164</v>
      </c>
      <c r="C146" s="5" t="s">
        <v>402</v>
      </c>
      <c r="D146" s="2" t="s">
        <v>21</v>
      </c>
      <c r="E146" s="8">
        <v>159700</v>
      </c>
      <c r="F146" s="9">
        <f>IF(Tabla1[[#This Row],[COTIZACIÓN 1 ]]&gt;0,ABS(1-Tabla1[[#This Row],[COTIZACIÓN 1 ]]/Tabla1[[#This Row],[PROMEDIO]]),"")</f>
        <v>1.2771534191362788E-2</v>
      </c>
      <c r="G146" s="8">
        <v>156500</v>
      </c>
      <c r="H146" s="9">
        <f>IF(Tabla1[[#This Row],[COTIZACIÓN 2]]&gt;0,ABS(1-Tabla1[[#This Row],[COTIZACIÓN 2]]/Tabla1[[#This Row],[PROMEDIO]]),"")</f>
        <v>3.2553194119901541E-2</v>
      </c>
      <c r="I146" s="10">
        <v>169100</v>
      </c>
      <c r="J146" s="9">
        <f>IF(Tabla1[[#This Row],[COTIZACIÓN 3]]&gt;0,ABS(1-Tabla1[[#This Row],[COTIZACIÓN 3]]/Tabla1[[#This Row],[PROMEDIO]]),"")</f>
        <v>4.5337091848719702E-2</v>
      </c>
      <c r="K146" s="11"/>
      <c r="L146" s="9" t="str">
        <f>IF(Tabla1[[#This Row],[COTIZACIÓN 4]]&gt;0,ABS(1-Tabla1[[#This Row],[COTIZACIÓN 4]]/Tabla1[[#This Row],[PROMEDIO]]),"")</f>
        <v/>
      </c>
      <c r="M146" s="11"/>
      <c r="N146" s="9" t="str">
        <f>IF(Tabla1[[#This Row],[COTIZACIÓN 5]]&gt;0,ABS(1-Tabla1[[#This Row],[COTIZACIÓN 5]]/Tabla1[[#This Row],[PROMEDIO]]),"")</f>
        <v/>
      </c>
      <c r="O146" s="11"/>
      <c r="P146" s="9" t="str">
        <f>IF(Tabla1[[#This Row],[COTIZACIÓN 6]]&gt;0,ABS(1-Tabla1[[#This Row],[COTIZACIÓN 6]]/Tabla1[[#This Row],[PROMEDIO]]),"")</f>
        <v/>
      </c>
      <c r="Q146" s="11"/>
      <c r="R146" s="9" t="str">
        <f>IF(Tabla1[[#This Row],[COTIZACIÓN 7]]&gt;0,ABS(1-Tabla1[[#This Row],[COTIZACIÓN 7]]/Tabla1[[#This Row],[PROMEDIO]]),"")</f>
        <v/>
      </c>
      <c r="S146" s="11"/>
      <c r="T146" s="9" t="str">
        <f>IF(Tabla1[[#This Row],[COTIZACIÓN 8]]&gt;0,ABS(1-Tabla1[[#This Row],[COTIZACIÓN 8]]/Tabla1[[#This Row],[PROMEDIO]]),"")</f>
        <v/>
      </c>
      <c r="U14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161766</v>
      </c>
      <c r="V146" s="23">
        <f>COUNT(Tabla1[[#This Row],[COTIZACIÓN 1 ]:[DESVIACIÓN COT.8]])/2</f>
        <v>3</v>
      </c>
      <c r="W146" s="33">
        <f t="shared" si="2"/>
        <v>145589.4</v>
      </c>
    </row>
    <row r="147" spans="1:23" x14ac:dyDescent="0.25">
      <c r="A147" s="2">
        <v>144</v>
      </c>
      <c r="B147" s="4" t="s">
        <v>165</v>
      </c>
      <c r="C147" s="5" t="s">
        <v>402</v>
      </c>
      <c r="D147" s="2" t="s">
        <v>21</v>
      </c>
      <c r="E147" s="8">
        <v>156300</v>
      </c>
      <c r="F147" s="9">
        <f>IF(Tabla1[[#This Row],[COTIZACIÓN 1 ]]&gt;0,ABS(1-Tabla1[[#This Row],[COTIZACIÓN 1 ]]/Tabla1[[#This Row],[PROMEDIO]]),"")</f>
        <v>1.2840027031635892E-2</v>
      </c>
      <c r="G147" s="8">
        <v>153200</v>
      </c>
      <c r="H147" s="9">
        <f>IF(Tabla1[[#This Row],[COTIZACIÓN 2]]&gt;0,ABS(1-Tabla1[[#This Row],[COTIZACIÓN 2]]/Tabla1[[#This Row],[PROMEDIO]]),"")</f>
        <v>3.2419015618980196E-2</v>
      </c>
      <c r="I147" s="10">
        <v>165500</v>
      </c>
      <c r="J147" s="9">
        <f>IF(Tabla1[[#This Row],[COTIZACIÓN 3]]&gt;0,ABS(1-Tabla1[[#This Row],[COTIZACIÓN 3]]/Tabla1[[#This Row],[PROMEDIO]]),"")</f>
        <v>4.5265358453386195E-2</v>
      </c>
      <c r="K147" s="11"/>
      <c r="L147" s="9" t="str">
        <f>IF(Tabla1[[#This Row],[COTIZACIÓN 4]]&gt;0,ABS(1-Tabla1[[#This Row],[COTIZACIÓN 4]]/Tabla1[[#This Row],[PROMEDIO]]),"")</f>
        <v/>
      </c>
      <c r="M147" s="11"/>
      <c r="N147" s="9" t="str">
        <f>IF(Tabla1[[#This Row],[COTIZACIÓN 5]]&gt;0,ABS(1-Tabla1[[#This Row],[COTIZACIÓN 5]]/Tabla1[[#This Row],[PROMEDIO]]),"")</f>
        <v/>
      </c>
      <c r="O147" s="11"/>
      <c r="P147" s="9" t="str">
        <f>IF(Tabla1[[#This Row],[COTIZACIÓN 6]]&gt;0,ABS(1-Tabla1[[#This Row],[COTIZACIÓN 6]]/Tabla1[[#This Row],[PROMEDIO]]),"")</f>
        <v/>
      </c>
      <c r="Q147" s="11"/>
      <c r="R147" s="9" t="str">
        <f>IF(Tabla1[[#This Row],[COTIZACIÓN 7]]&gt;0,ABS(1-Tabla1[[#This Row],[COTIZACIÓN 7]]/Tabla1[[#This Row],[PROMEDIO]]),"")</f>
        <v/>
      </c>
      <c r="S147" s="11"/>
      <c r="T147" s="9" t="str">
        <f>IF(Tabla1[[#This Row],[COTIZACIÓN 8]]&gt;0,ABS(1-Tabla1[[#This Row],[COTIZACIÓN 8]]/Tabla1[[#This Row],[PROMEDIO]]),"")</f>
        <v/>
      </c>
      <c r="U14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158333</v>
      </c>
      <c r="V147" s="23">
        <f>COUNT(Tabla1[[#This Row],[COTIZACIÓN 1 ]:[DESVIACIÓN COT.8]])/2</f>
        <v>3</v>
      </c>
      <c r="W147" s="33">
        <f t="shared" si="2"/>
        <v>142499.70000000001</v>
      </c>
    </row>
    <row r="148" spans="1:23" x14ac:dyDescent="0.25">
      <c r="A148" s="2">
        <v>145</v>
      </c>
      <c r="B148" s="4" t="s">
        <v>166</v>
      </c>
      <c r="C148" s="5" t="s">
        <v>403</v>
      </c>
      <c r="D148" s="2" t="s">
        <v>21</v>
      </c>
      <c r="E148" s="8">
        <v>60300</v>
      </c>
      <c r="F148" s="9">
        <f>IF(Tabla1[[#This Row],[COTIZACIÓN 1 ]]&gt;0,ABS(1-Tabla1[[#This Row],[COTIZACIÓN 1 ]]/Tabla1[[#This Row],[PROMEDIO]]),"")</f>
        <v>1.3093289689034338E-2</v>
      </c>
      <c r="G148" s="8">
        <v>59100</v>
      </c>
      <c r="H148" s="9">
        <f>IF(Tabla1[[#This Row],[COTIZACIÓN 2]]&gt;0,ABS(1-Tabla1[[#This Row],[COTIZACIÓN 2]]/Tabla1[[#This Row],[PROMEDIO]]),"")</f>
        <v>3.2733224222585955E-2</v>
      </c>
      <c r="I148" s="10">
        <v>63900</v>
      </c>
      <c r="J148" s="9">
        <f>IF(Tabla1[[#This Row],[COTIZACIÓN 3]]&gt;0,ABS(1-Tabla1[[#This Row],[COTIZACIÓN 3]]/Tabla1[[#This Row],[PROMEDIO]]),"")</f>
        <v>4.5826513911620292E-2</v>
      </c>
      <c r="K148" s="11"/>
      <c r="L148" s="9" t="str">
        <f>IF(Tabla1[[#This Row],[COTIZACIÓN 4]]&gt;0,ABS(1-Tabla1[[#This Row],[COTIZACIÓN 4]]/Tabla1[[#This Row],[PROMEDIO]]),"")</f>
        <v/>
      </c>
      <c r="M148" s="11"/>
      <c r="N148" s="9" t="str">
        <f>IF(Tabla1[[#This Row],[COTIZACIÓN 5]]&gt;0,ABS(1-Tabla1[[#This Row],[COTIZACIÓN 5]]/Tabla1[[#This Row],[PROMEDIO]]),"")</f>
        <v/>
      </c>
      <c r="O148" s="11"/>
      <c r="P148" s="9" t="str">
        <f>IF(Tabla1[[#This Row],[COTIZACIÓN 6]]&gt;0,ABS(1-Tabla1[[#This Row],[COTIZACIÓN 6]]/Tabla1[[#This Row],[PROMEDIO]]),"")</f>
        <v/>
      </c>
      <c r="Q148" s="11"/>
      <c r="R148" s="9" t="str">
        <f>IF(Tabla1[[#This Row],[COTIZACIÓN 7]]&gt;0,ABS(1-Tabla1[[#This Row],[COTIZACIÓN 7]]/Tabla1[[#This Row],[PROMEDIO]]),"")</f>
        <v/>
      </c>
      <c r="S148" s="11"/>
      <c r="T148" s="9" t="str">
        <f>IF(Tabla1[[#This Row],[COTIZACIÓN 8]]&gt;0,ABS(1-Tabla1[[#This Row],[COTIZACIÓN 8]]/Tabla1[[#This Row],[PROMEDIO]]),"")</f>
        <v/>
      </c>
      <c r="U14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61100</v>
      </c>
      <c r="V148" s="23">
        <f>COUNT(Tabla1[[#This Row],[COTIZACIÓN 1 ]:[DESVIACIÓN COT.8]])/2</f>
        <v>3</v>
      </c>
      <c r="W148" s="33">
        <f t="shared" si="2"/>
        <v>54990</v>
      </c>
    </row>
    <row r="149" spans="1:23" x14ac:dyDescent="0.25">
      <c r="A149" s="2">
        <v>146</v>
      </c>
      <c r="B149" s="4" t="s">
        <v>167</v>
      </c>
      <c r="C149" s="5" t="s">
        <v>403</v>
      </c>
      <c r="D149" s="2" t="s">
        <v>21</v>
      </c>
      <c r="E149" s="8">
        <v>278400</v>
      </c>
      <c r="F149" s="9">
        <f>IF(Tabla1[[#This Row],[COTIZACIÓN 1 ]]&gt;0,ABS(1-Tabla1[[#This Row],[COTIZACIÓN 1 ]]/Tabla1[[#This Row],[PROMEDIO]]),"")</f>
        <v>1.2765957446808529E-2</v>
      </c>
      <c r="G149" s="8">
        <v>272800</v>
      </c>
      <c r="H149" s="9">
        <f>IF(Tabla1[[#This Row],[COTIZACIÓN 2]]&gt;0,ABS(1-Tabla1[[#This Row],[COTIZACIÓN 2]]/Tabla1[[#This Row],[PROMEDIO]]),"")</f>
        <v>3.2624113475177352E-2</v>
      </c>
      <c r="I149" s="10">
        <v>294800</v>
      </c>
      <c r="J149" s="9">
        <f>IF(Tabla1[[#This Row],[COTIZACIÓN 3]]&gt;0,ABS(1-Tabla1[[#This Row],[COTIZACIÓN 3]]/Tabla1[[#This Row],[PROMEDIO]]),"")</f>
        <v>4.5390070921985881E-2</v>
      </c>
      <c r="K149" s="11"/>
      <c r="L149" s="9" t="str">
        <f>IF(Tabla1[[#This Row],[COTIZACIÓN 4]]&gt;0,ABS(1-Tabla1[[#This Row],[COTIZACIÓN 4]]/Tabla1[[#This Row],[PROMEDIO]]),"")</f>
        <v/>
      </c>
      <c r="M149" s="11"/>
      <c r="N149" s="9" t="str">
        <f>IF(Tabla1[[#This Row],[COTIZACIÓN 5]]&gt;0,ABS(1-Tabla1[[#This Row],[COTIZACIÓN 5]]/Tabla1[[#This Row],[PROMEDIO]]),"")</f>
        <v/>
      </c>
      <c r="O149" s="11"/>
      <c r="P149" s="9" t="str">
        <f>IF(Tabla1[[#This Row],[COTIZACIÓN 6]]&gt;0,ABS(1-Tabla1[[#This Row],[COTIZACIÓN 6]]/Tabla1[[#This Row],[PROMEDIO]]),"")</f>
        <v/>
      </c>
      <c r="Q149" s="11"/>
      <c r="R149" s="9" t="str">
        <f>IF(Tabla1[[#This Row],[COTIZACIÓN 7]]&gt;0,ABS(1-Tabla1[[#This Row],[COTIZACIÓN 7]]/Tabla1[[#This Row],[PROMEDIO]]),"")</f>
        <v/>
      </c>
      <c r="S149" s="11"/>
      <c r="T149" s="9" t="str">
        <f>IF(Tabla1[[#This Row],[COTIZACIÓN 8]]&gt;0,ABS(1-Tabla1[[#This Row],[COTIZACIÓN 8]]/Tabla1[[#This Row],[PROMEDIO]]),"")</f>
        <v/>
      </c>
      <c r="U14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282000</v>
      </c>
      <c r="V149" s="23">
        <f>COUNT(Tabla1[[#This Row],[COTIZACIÓN 1 ]:[DESVIACIÓN COT.8]])/2</f>
        <v>3</v>
      </c>
      <c r="W149" s="33">
        <f t="shared" si="2"/>
        <v>253800</v>
      </c>
    </row>
    <row r="150" spans="1:23" x14ac:dyDescent="0.25">
      <c r="A150" s="2">
        <v>147</v>
      </c>
      <c r="B150" s="4" t="s">
        <v>168</v>
      </c>
      <c r="C150" s="6" t="s">
        <v>404</v>
      </c>
      <c r="D150" s="2" t="s">
        <v>21</v>
      </c>
      <c r="E150" s="8">
        <v>17100</v>
      </c>
      <c r="F150" s="9">
        <f>IF(Tabla1[[#This Row],[COTIZACIÓN 1 ]]&gt;0,ABS(1-Tabla1[[#This Row],[COTIZACIÓN 1 ]]/Tabla1[[#This Row],[PROMEDIO]]),"")</f>
        <v>1.3442566203196171E-2</v>
      </c>
      <c r="G150" s="8">
        <v>16800</v>
      </c>
      <c r="H150" s="9">
        <f>IF(Tabla1[[#This Row],[COTIZACIÓN 2]]&gt;0,ABS(1-Tabla1[[#This Row],[COTIZACIÓN 2]]/Tabla1[[#This Row],[PROMEDIO]]),"")</f>
        <v>3.0750591357526114E-2</v>
      </c>
      <c r="I150" s="10">
        <v>18100</v>
      </c>
      <c r="J150" s="9">
        <f>IF(Tabla1[[#This Row],[COTIZACIÓN 3]]&gt;0,ABS(1-Tabla1[[#This Row],[COTIZACIÓN 3]]/Tabla1[[#This Row],[PROMEDIO]]),"")</f>
        <v>4.4250850977903378E-2</v>
      </c>
      <c r="K150" s="11"/>
      <c r="L150" s="9" t="str">
        <f>IF(Tabla1[[#This Row],[COTIZACIÓN 4]]&gt;0,ABS(1-Tabla1[[#This Row],[COTIZACIÓN 4]]/Tabla1[[#This Row],[PROMEDIO]]),"")</f>
        <v/>
      </c>
      <c r="M150" s="11"/>
      <c r="N150" s="9" t="str">
        <f>IF(Tabla1[[#This Row],[COTIZACIÓN 5]]&gt;0,ABS(1-Tabla1[[#This Row],[COTIZACIÓN 5]]/Tabla1[[#This Row],[PROMEDIO]]),"")</f>
        <v/>
      </c>
      <c r="O150" s="11"/>
      <c r="P150" s="9" t="str">
        <f>IF(Tabla1[[#This Row],[COTIZACIÓN 6]]&gt;0,ABS(1-Tabla1[[#This Row],[COTIZACIÓN 6]]/Tabla1[[#This Row],[PROMEDIO]]),"")</f>
        <v/>
      </c>
      <c r="Q150" s="11"/>
      <c r="R150" s="9" t="str">
        <f>IF(Tabla1[[#This Row],[COTIZACIÓN 7]]&gt;0,ABS(1-Tabla1[[#This Row],[COTIZACIÓN 7]]/Tabla1[[#This Row],[PROMEDIO]]),"")</f>
        <v/>
      </c>
      <c r="S150" s="11"/>
      <c r="T150" s="9" t="str">
        <f>IF(Tabla1[[#This Row],[COTIZACIÓN 8]]&gt;0,ABS(1-Tabla1[[#This Row],[COTIZACIÓN 8]]/Tabla1[[#This Row],[PROMEDIO]]),"")</f>
        <v/>
      </c>
      <c r="U15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17333</v>
      </c>
      <c r="V150" s="23">
        <f>COUNT(Tabla1[[#This Row],[COTIZACIÓN 1 ]:[DESVIACIÓN COT.8]])/2</f>
        <v>3</v>
      </c>
      <c r="W150" s="33">
        <f t="shared" si="2"/>
        <v>15599.7</v>
      </c>
    </row>
    <row r="151" spans="1:23" x14ac:dyDescent="0.25">
      <c r="A151" s="2">
        <v>148</v>
      </c>
      <c r="B151" s="4" t="s">
        <v>169</v>
      </c>
      <c r="C151" s="5" t="s">
        <v>405</v>
      </c>
      <c r="D151" s="2" t="s">
        <v>21</v>
      </c>
      <c r="E151" s="8">
        <v>39100</v>
      </c>
      <c r="F151" s="9">
        <f>IF(Tabla1[[#This Row],[COTIZACIÓN 1 ]]&gt;0,ABS(1-Tabla1[[#This Row],[COTIZACIÓN 1 ]]/Tabla1[[#This Row],[PROMEDIO]]),"")</f>
        <v>1.2626262626262652E-2</v>
      </c>
      <c r="G151" s="8">
        <v>38300</v>
      </c>
      <c r="H151" s="9">
        <f>IF(Tabla1[[#This Row],[COTIZACIÓN 2]]&gt;0,ABS(1-Tabla1[[#This Row],[COTIZACIÓN 2]]/Tabla1[[#This Row],[PROMEDIO]]),"")</f>
        <v>3.2828282828282873E-2</v>
      </c>
      <c r="I151" s="10">
        <v>41400</v>
      </c>
      <c r="J151" s="9">
        <f>IF(Tabla1[[#This Row],[COTIZACIÓN 3]]&gt;0,ABS(1-Tabla1[[#This Row],[COTIZACIÓN 3]]/Tabla1[[#This Row],[PROMEDIO]]),"")</f>
        <v>4.5454545454545414E-2</v>
      </c>
      <c r="K151" s="11"/>
      <c r="L151" s="9" t="str">
        <f>IF(Tabla1[[#This Row],[COTIZACIÓN 4]]&gt;0,ABS(1-Tabla1[[#This Row],[COTIZACIÓN 4]]/Tabla1[[#This Row],[PROMEDIO]]),"")</f>
        <v/>
      </c>
      <c r="M151" s="11"/>
      <c r="N151" s="9" t="str">
        <f>IF(Tabla1[[#This Row],[COTIZACIÓN 5]]&gt;0,ABS(1-Tabla1[[#This Row],[COTIZACIÓN 5]]/Tabla1[[#This Row],[PROMEDIO]]),"")</f>
        <v/>
      </c>
      <c r="O151" s="11"/>
      <c r="P151" s="9" t="str">
        <f>IF(Tabla1[[#This Row],[COTIZACIÓN 6]]&gt;0,ABS(1-Tabla1[[#This Row],[COTIZACIÓN 6]]/Tabla1[[#This Row],[PROMEDIO]]),"")</f>
        <v/>
      </c>
      <c r="Q151" s="11"/>
      <c r="R151" s="9" t="str">
        <f>IF(Tabla1[[#This Row],[COTIZACIÓN 7]]&gt;0,ABS(1-Tabla1[[#This Row],[COTIZACIÓN 7]]/Tabla1[[#This Row],[PROMEDIO]]),"")</f>
        <v/>
      </c>
      <c r="S151" s="11"/>
      <c r="T151" s="9" t="str">
        <f>IF(Tabla1[[#This Row],[COTIZACIÓN 8]]&gt;0,ABS(1-Tabla1[[#This Row],[COTIZACIÓN 8]]/Tabla1[[#This Row],[PROMEDIO]]),"")</f>
        <v/>
      </c>
      <c r="U15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39600</v>
      </c>
      <c r="V151" s="23">
        <f>COUNT(Tabla1[[#This Row],[COTIZACIÓN 1 ]:[DESVIACIÓN COT.8]])/2</f>
        <v>3</v>
      </c>
      <c r="W151" s="33">
        <f t="shared" si="2"/>
        <v>35640</v>
      </c>
    </row>
    <row r="152" spans="1:23" x14ac:dyDescent="0.25">
      <c r="A152" s="2">
        <v>149</v>
      </c>
      <c r="B152" s="4" t="s">
        <v>170</v>
      </c>
      <c r="C152" s="5" t="s">
        <v>405</v>
      </c>
      <c r="D152" s="2" t="s">
        <v>21</v>
      </c>
      <c r="E152" s="8">
        <v>114900</v>
      </c>
      <c r="F152" s="9">
        <f>IF(Tabla1[[#This Row],[COTIZACIÓN 1 ]]&gt;0,ABS(1-Tabla1[[#This Row],[COTIZACIÓN 1 ]]/Tabla1[[#This Row],[PROMEDIO]]),"")</f>
        <v>1.2598181599436264E-2</v>
      </c>
      <c r="G152" s="8">
        <v>112600</v>
      </c>
      <c r="H152" s="9">
        <f>IF(Tabla1[[#This Row],[COTIZACIÓN 2]]&gt;0,ABS(1-Tabla1[[#This Row],[COTIZACIÓN 2]]/Tabla1[[#This Row],[PROMEDIO]]),"")</f>
        <v>3.2363405118333577E-2</v>
      </c>
      <c r="I152" s="10">
        <v>121600</v>
      </c>
      <c r="J152" s="9">
        <f>IF(Tabla1[[#This Row],[COTIZACIÓN 3]]&gt;0,ABS(1-Tabla1[[#This Row],[COTIZACIÓN 3]]/Tabla1[[#This Row],[PROMEDIO]]),"")</f>
        <v>4.4978773868655786E-2</v>
      </c>
      <c r="K152" s="11"/>
      <c r="L152" s="9" t="str">
        <f>IF(Tabla1[[#This Row],[COTIZACIÓN 4]]&gt;0,ABS(1-Tabla1[[#This Row],[COTIZACIÓN 4]]/Tabla1[[#This Row],[PROMEDIO]]),"")</f>
        <v/>
      </c>
      <c r="M152" s="11"/>
      <c r="N152" s="9" t="str">
        <f>IF(Tabla1[[#This Row],[COTIZACIÓN 5]]&gt;0,ABS(1-Tabla1[[#This Row],[COTIZACIÓN 5]]/Tabla1[[#This Row],[PROMEDIO]]),"")</f>
        <v/>
      </c>
      <c r="O152" s="11"/>
      <c r="P152" s="9" t="str">
        <f>IF(Tabla1[[#This Row],[COTIZACIÓN 6]]&gt;0,ABS(1-Tabla1[[#This Row],[COTIZACIÓN 6]]/Tabla1[[#This Row],[PROMEDIO]]),"")</f>
        <v/>
      </c>
      <c r="Q152" s="11"/>
      <c r="R152" s="9" t="str">
        <f>IF(Tabla1[[#This Row],[COTIZACIÓN 7]]&gt;0,ABS(1-Tabla1[[#This Row],[COTIZACIÓN 7]]/Tabla1[[#This Row],[PROMEDIO]]),"")</f>
        <v/>
      </c>
      <c r="S152" s="11"/>
      <c r="T152" s="9" t="str">
        <f>IF(Tabla1[[#This Row],[COTIZACIÓN 8]]&gt;0,ABS(1-Tabla1[[#This Row],[COTIZACIÓN 8]]/Tabla1[[#This Row],[PROMEDIO]]),"")</f>
        <v/>
      </c>
      <c r="U15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116366</v>
      </c>
      <c r="V152" s="23">
        <f>COUNT(Tabla1[[#This Row],[COTIZACIÓN 1 ]:[DESVIACIÓN COT.8]])/2</f>
        <v>3</v>
      </c>
      <c r="W152" s="33">
        <f t="shared" si="2"/>
        <v>104729.40000000001</v>
      </c>
    </row>
    <row r="153" spans="1:23" x14ac:dyDescent="0.25">
      <c r="A153" s="2">
        <v>150</v>
      </c>
      <c r="B153" s="3" t="s">
        <v>171</v>
      </c>
      <c r="C153" s="5" t="s">
        <v>405</v>
      </c>
      <c r="D153" s="2" t="s">
        <v>21</v>
      </c>
      <c r="E153" s="8">
        <v>37600</v>
      </c>
      <c r="F153" s="9">
        <f>IF(Tabla1[[#This Row],[COTIZACIÓN 1 ]]&gt;0,ABS(1-Tabla1[[#This Row],[COTIZACIÓN 1 ]]/Tabla1[[#This Row],[PROMEDIO]]),"")</f>
        <v>1.224189565491518E-2</v>
      </c>
      <c r="G153" s="8">
        <v>36800</v>
      </c>
      <c r="H153" s="9">
        <f>IF(Tabla1[[#This Row],[COTIZACIÓN 2]]&gt;0,ABS(1-Tabla1[[#This Row],[COTIZACIÓN 2]]/Tabla1[[#This Row],[PROMEDIO]]),"")</f>
        <v>3.3258025534597779E-2</v>
      </c>
      <c r="I153" s="10">
        <v>39800</v>
      </c>
      <c r="J153" s="9">
        <f>IF(Tabla1[[#This Row],[COTIZACIÓN 3]]&gt;0,ABS(1-Tabla1[[#This Row],[COTIZACIÓN 3]]/Tabla1[[#This Row],[PROMEDIO]]),"")</f>
        <v>4.5552461514212217E-2</v>
      </c>
      <c r="K153" s="11"/>
      <c r="L153" s="9" t="str">
        <f>IF(Tabla1[[#This Row],[COTIZACIÓN 4]]&gt;0,ABS(1-Tabla1[[#This Row],[COTIZACIÓN 4]]/Tabla1[[#This Row],[PROMEDIO]]),"")</f>
        <v/>
      </c>
      <c r="M153" s="11"/>
      <c r="N153" s="9" t="str">
        <f>IF(Tabla1[[#This Row],[COTIZACIÓN 5]]&gt;0,ABS(1-Tabla1[[#This Row],[COTIZACIÓN 5]]/Tabla1[[#This Row],[PROMEDIO]]),"")</f>
        <v/>
      </c>
      <c r="O153" s="11"/>
      <c r="P153" s="9" t="str">
        <f>IF(Tabla1[[#This Row],[COTIZACIÓN 6]]&gt;0,ABS(1-Tabla1[[#This Row],[COTIZACIÓN 6]]/Tabla1[[#This Row],[PROMEDIO]]),"")</f>
        <v/>
      </c>
      <c r="Q153" s="11"/>
      <c r="R153" s="9" t="str">
        <f>IF(Tabla1[[#This Row],[COTIZACIÓN 7]]&gt;0,ABS(1-Tabla1[[#This Row],[COTIZACIÓN 7]]/Tabla1[[#This Row],[PROMEDIO]]),"")</f>
        <v/>
      </c>
      <c r="S153" s="11"/>
      <c r="T153" s="9" t="str">
        <f>IF(Tabla1[[#This Row],[COTIZACIÓN 8]]&gt;0,ABS(1-Tabla1[[#This Row],[COTIZACIÓN 8]]/Tabla1[[#This Row],[PROMEDIO]]),"")</f>
        <v/>
      </c>
      <c r="U15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38066</v>
      </c>
      <c r="V153" s="23">
        <f>COUNT(Tabla1[[#This Row],[COTIZACIÓN 1 ]:[DESVIACIÓN COT.8]])/2</f>
        <v>3</v>
      </c>
      <c r="W153" s="33">
        <f t="shared" si="2"/>
        <v>34259.4</v>
      </c>
    </row>
    <row r="154" spans="1:23" x14ac:dyDescent="0.25">
      <c r="A154" s="2">
        <v>151</v>
      </c>
      <c r="B154" s="4" t="s">
        <v>172</v>
      </c>
      <c r="C154" s="5">
        <v>51181601</v>
      </c>
      <c r="D154" s="2" t="s">
        <v>21</v>
      </c>
      <c r="E154" s="8">
        <v>45400</v>
      </c>
      <c r="F154" s="9">
        <f>IF(Tabla1[[#This Row],[COTIZACIÓN 1 ]]&gt;0,ABS(1-Tabla1[[#This Row],[COTIZACIÓN 1 ]]/Tabla1[[#This Row],[PROMEDIO]]),"")</f>
        <v>1.3043478260869601E-2</v>
      </c>
      <c r="G154" s="8">
        <v>44500</v>
      </c>
      <c r="H154" s="9">
        <f>IF(Tabla1[[#This Row],[COTIZACIÓN 2]]&gt;0,ABS(1-Tabla1[[#This Row],[COTIZACIÓN 2]]/Tabla1[[#This Row],[PROMEDIO]]),"")</f>
        <v>3.2608695652173947E-2</v>
      </c>
      <c r="I154" s="10">
        <v>48100</v>
      </c>
      <c r="J154" s="9">
        <f>IF(Tabla1[[#This Row],[COTIZACIÓN 3]]&gt;0,ABS(1-Tabla1[[#This Row],[COTIZACIÓN 3]]/Tabla1[[#This Row],[PROMEDIO]]),"")</f>
        <v>4.5652173913043548E-2</v>
      </c>
      <c r="K154" s="11"/>
      <c r="L154" s="9" t="str">
        <f>IF(Tabla1[[#This Row],[COTIZACIÓN 4]]&gt;0,ABS(1-Tabla1[[#This Row],[COTIZACIÓN 4]]/Tabla1[[#This Row],[PROMEDIO]]),"")</f>
        <v/>
      </c>
      <c r="M154" s="11"/>
      <c r="N154" s="9" t="str">
        <f>IF(Tabla1[[#This Row],[COTIZACIÓN 5]]&gt;0,ABS(1-Tabla1[[#This Row],[COTIZACIÓN 5]]/Tabla1[[#This Row],[PROMEDIO]]),"")</f>
        <v/>
      </c>
      <c r="O154" s="11"/>
      <c r="P154" s="9" t="str">
        <f>IF(Tabla1[[#This Row],[COTIZACIÓN 6]]&gt;0,ABS(1-Tabla1[[#This Row],[COTIZACIÓN 6]]/Tabla1[[#This Row],[PROMEDIO]]),"")</f>
        <v/>
      </c>
      <c r="Q154" s="11"/>
      <c r="R154" s="9" t="str">
        <f>IF(Tabla1[[#This Row],[COTIZACIÓN 7]]&gt;0,ABS(1-Tabla1[[#This Row],[COTIZACIÓN 7]]/Tabla1[[#This Row],[PROMEDIO]]),"")</f>
        <v/>
      </c>
      <c r="S154" s="11"/>
      <c r="T154" s="9" t="str">
        <f>IF(Tabla1[[#This Row],[COTIZACIÓN 8]]&gt;0,ABS(1-Tabla1[[#This Row],[COTIZACIÓN 8]]/Tabla1[[#This Row],[PROMEDIO]]),"")</f>
        <v/>
      </c>
      <c r="U15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46000</v>
      </c>
      <c r="V154" s="23">
        <f>COUNT(Tabla1[[#This Row],[COTIZACIÓN 1 ]:[DESVIACIÓN COT.8]])/2</f>
        <v>3</v>
      </c>
      <c r="W154" s="33">
        <f t="shared" si="2"/>
        <v>41400</v>
      </c>
    </row>
    <row r="155" spans="1:23" x14ac:dyDescent="0.25">
      <c r="A155" s="2">
        <v>152</v>
      </c>
      <c r="B155" s="3" t="s">
        <v>173</v>
      </c>
      <c r="C155" s="5" t="s">
        <v>405</v>
      </c>
      <c r="D155" s="2" t="s">
        <v>21</v>
      </c>
      <c r="E155" s="8">
        <v>53100</v>
      </c>
      <c r="F155" s="9">
        <f>IF(Tabla1[[#This Row],[COTIZACIÓN 1 ]]&gt;0,ABS(1-Tabla1[[#This Row],[COTIZACIÓN 1 ]]/Tabla1[[#This Row],[PROMEDIO]]),"")</f>
        <v>1.2387010378306029E-2</v>
      </c>
      <c r="G155" s="8">
        <v>52000</v>
      </c>
      <c r="H155" s="9">
        <f>IF(Tabla1[[#This Row],[COTIZACIÓN 2]]&gt;0,ABS(1-Tabla1[[#This Row],[COTIZACIÓN 2]]/Tabla1[[#This Row],[PROMEDIO]]),"")</f>
        <v>3.2846036528661249E-2</v>
      </c>
      <c r="I155" s="10">
        <v>56200</v>
      </c>
      <c r="J155" s="9">
        <f>IF(Tabla1[[#This Row],[COTIZACIÓN 3]]&gt;0,ABS(1-Tabla1[[#This Row],[COTIZACIÓN 3]]/Tabla1[[#This Row],[PROMEDIO]]),"")</f>
        <v>4.5270245136331599E-2</v>
      </c>
      <c r="K155" s="11"/>
      <c r="L155" s="9" t="str">
        <f>IF(Tabla1[[#This Row],[COTIZACIÓN 4]]&gt;0,ABS(1-Tabla1[[#This Row],[COTIZACIÓN 4]]/Tabla1[[#This Row],[PROMEDIO]]),"")</f>
        <v/>
      </c>
      <c r="M155" s="11"/>
      <c r="N155" s="9" t="str">
        <f>IF(Tabla1[[#This Row],[COTIZACIÓN 5]]&gt;0,ABS(1-Tabla1[[#This Row],[COTIZACIÓN 5]]/Tabla1[[#This Row],[PROMEDIO]]),"")</f>
        <v/>
      </c>
      <c r="O155" s="11"/>
      <c r="P155" s="9" t="str">
        <f>IF(Tabla1[[#This Row],[COTIZACIÓN 6]]&gt;0,ABS(1-Tabla1[[#This Row],[COTIZACIÓN 6]]/Tabla1[[#This Row],[PROMEDIO]]),"")</f>
        <v/>
      </c>
      <c r="Q155" s="11"/>
      <c r="R155" s="9" t="str">
        <f>IF(Tabla1[[#This Row],[COTIZACIÓN 7]]&gt;0,ABS(1-Tabla1[[#This Row],[COTIZACIÓN 7]]/Tabla1[[#This Row],[PROMEDIO]]),"")</f>
        <v/>
      </c>
      <c r="S155" s="11"/>
      <c r="T155" s="9" t="str">
        <f>IF(Tabla1[[#This Row],[COTIZACIÓN 8]]&gt;0,ABS(1-Tabla1[[#This Row],[COTIZACIÓN 8]]/Tabla1[[#This Row],[PROMEDIO]]),"")</f>
        <v/>
      </c>
      <c r="U15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53766</v>
      </c>
      <c r="V155" s="23">
        <f>COUNT(Tabla1[[#This Row],[COTIZACIÓN 1 ]:[DESVIACIÓN COT.8]])/2</f>
        <v>3</v>
      </c>
      <c r="W155" s="33">
        <f t="shared" si="2"/>
        <v>48389.4</v>
      </c>
    </row>
    <row r="156" spans="1:23" x14ac:dyDescent="0.25">
      <c r="A156" s="2">
        <v>153</v>
      </c>
      <c r="B156" s="3" t="s">
        <v>174</v>
      </c>
      <c r="C156" s="5" t="s">
        <v>405</v>
      </c>
      <c r="D156" s="2" t="s">
        <v>21</v>
      </c>
      <c r="E156" s="8">
        <v>61200</v>
      </c>
      <c r="F156" s="9">
        <f>IF(Tabla1[[#This Row],[COTIZACIÓN 1 ]]&gt;0,ABS(1-Tabla1[[#This Row],[COTIZACIÓN 1 ]]/Tabla1[[#This Row],[PROMEDIO]]),"")</f>
        <v>1.2903225806451646E-2</v>
      </c>
      <c r="G156" s="8">
        <v>60000</v>
      </c>
      <c r="H156" s="9">
        <f>IF(Tabla1[[#This Row],[COTIZACIÓN 2]]&gt;0,ABS(1-Tabla1[[#This Row],[COTIZACIÓN 2]]/Tabla1[[#This Row],[PROMEDIO]]),"")</f>
        <v>3.2258064516129004E-2</v>
      </c>
      <c r="I156" s="10">
        <v>64800</v>
      </c>
      <c r="J156" s="9">
        <f>IF(Tabla1[[#This Row],[COTIZACIÓN 3]]&gt;0,ABS(1-Tabla1[[#This Row],[COTIZACIÓN 3]]/Tabla1[[#This Row],[PROMEDIO]]),"")</f>
        <v>4.5161290322580649E-2</v>
      </c>
      <c r="K156" s="11"/>
      <c r="L156" s="9" t="str">
        <f>IF(Tabla1[[#This Row],[COTIZACIÓN 4]]&gt;0,ABS(1-Tabla1[[#This Row],[COTIZACIÓN 4]]/Tabla1[[#This Row],[PROMEDIO]]),"")</f>
        <v/>
      </c>
      <c r="M156" s="11"/>
      <c r="N156" s="9" t="str">
        <f>IF(Tabla1[[#This Row],[COTIZACIÓN 5]]&gt;0,ABS(1-Tabla1[[#This Row],[COTIZACIÓN 5]]/Tabla1[[#This Row],[PROMEDIO]]),"")</f>
        <v/>
      </c>
      <c r="O156" s="11"/>
      <c r="P156" s="9" t="str">
        <f>IF(Tabla1[[#This Row],[COTIZACIÓN 6]]&gt;0,ABS(1-Tabla1[[#This Row],[COTIZACIÓN 6]]/Tabla1[[#This Row],[PROMEDIO]]),"")</f>
        <v/>
      </c>
      <c r="Q156" s="11"/>
      <c r="R156" s="9" t="str">
        <f>IF(Tabla1[[#This Row],[COTIZACIÓN 7]]&gt;0,ABS(1-Tabla1[[#This Row],[COTIZACIÓN 7]]/Tabla1[[#This Row],[PROMEDIO]]),"")</f>
        <v/>
      </c>
      <c r="S156" s="11"/>
      <c r="T156" s="9" t="str">
        <f>IF(Tabla1[[#This Row],[COTIZACIÓN 8]]&gt;0,ABS(1-Tabla1[[#This Row],[COTIZACIÓN 8]]/Tabla1[[#This Row],[PROMEDIO]]),"")</f>
        <v/>
      </c>
      <c r="U15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62000</v>
      </c>
      <c r="V156" s="23">
        <f>COUNT(Tabla1[[#This Row],[COTIZACIÓN 1 ]:[DESVIACIÓN COT.8]])/2</f>
        <v>3</v>
      </c>
      <c r="W156" s="33">
        <f t="shared" si="2"/>
        <v>55800</v>
      </c>
    </row>
    <row r="157" spans="1:23" x14ac:dyDescent="0.25">
      <c r="A157" s="2">
        <v>154</v>
      </c>
      <c r="B157" s="4" t="s">
        <v>175</v>
      </c>
      <c r="C157" s="5" t="s">
        <v>405</v>
      </c>
      <c r="D157" s="2" t="s">
        <v>21</v>
      </c>
      <c r="E157" s="8">
        <v>75900</v>
      </c>
      <c r="F157" s="9">
        <f>IF(Tabla1[[#This Row],[COTIZACIÓN 1 ]]&gt;0,ABS(1-Tabla1[[#This Row],[COTIZACIÓN 1 ]]/Tabla1[[#This Row],[PROMEDIO]]),"")</f>
        <v>1.3003901170351106E-2</v>
      </c>
      <c r="G157" s="8">
        <v>74400</v>
      </c>
      <c r="H157" s="9">
        <f>IF(Tabla1[[#This Row],[COTIZACIÓN 2]]&gt;0,ABS(1-Tabla1[[#This Row],[COTIZACIÓN 2]]/Tabla1[[#This Row],[PROMEDIO]]),"")</f>
        <v>3.2509752925877766E-2</v>
      </c>
      <c r="I157" s="10">
        <v>80400</v>
      </c>
      <c r="J157" s="9">
        <f>IF(Tabla1[[#This Row],[COTIZACIÓN 3]]&gt;0,ABS(1-Tabla1[[#This Row],[COTIZACIÓN 3]]/Tabla1[[#This Row],[PROMEDIO]]),"")</f>
        <v>4.5513654096228873E-2</v>
      </c>
      <c r="K157" s="11"/>
      <c r="L157" s="9" t="str">
        <f>IF(Tabla1[[#This Row],[COTIZACIÓN 4]]&gt;0,ABS(1-Tabla1[[#This Row],[COTIZACIÓN 4]]/Tabla1[[#This Row],[PROMEDIO]]),"")</f>
        <v/>
      </c>
      <c r="M157" s="11"/>
      <c r="N157" s="9" t="str">
        <f>IF(Tabla1[[#This Row],[COTIZACIÓN 5]]&gt;0,ABS(1-Tabla1[[#This Row],[COTIZACIÓN 5]]/Tabla1[[#This Row],[PROMEDIO]]),"")</f>
        <v/>
      </c>
      <c r="O157" s="11"/>
      <c r="P157" s="9" t="str">
        <f>IF(Tabla1[[#This Row],[COTIZACIÓN 6]]&gt;0,ABS(1-Tabla1[[#This Row],[COTIZACIÓN 6]]/Tabla1[[#This Row],[PROMEDIO]]),"")</f>
        <v/>
      </c>
      <c r="Q157" s="11"/>
      <c r="R157" s="9" t="str">
        <f>IF(Tabla1[[#This Row],[COTIZACIÓN 7]]&gt;0,ABS(1-Tabla1[[#This Row],[COTIZACIÓN 7]]/Tabla1[[#This Row],[PROMEDIO]]),"")</f>
        <v/>
      </c>
      <c r="S157" s="11"/>
      <c r="T157" s="9" t="str">
        <f>IF(Tabla1[[#This Row],[COTIZACIÓN 8]]&gt;0,ABS(1-Tabla1[[#This Row],[COTIZACIÓN 8]]/Tabla1[[#This Row],[PROMEDIO]]),"")</f>
        <v/>
      </c>
      <c r="U15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76900</v>
      </c>
      <c r="V157" s="23">
        <f>COUNT(Tabla1[[#This Row],[COTIZACIÓN 1 ]:[DESVIACIÓN COT.8]])/2</f>
        <v>3</v>
      </c>
      <c r="W157" s="33">
        <f t="shared" si="2"/>
        <v>69210</v>
      </c>
    </row>
    <row r="158" spans="1:23" x14ac:dyDescent="0.25">
      <c r="A158" s="2">
        <v>155</v>
      </c>
      <c r="B158" s="4" t="s">
        <v>176</v>
      </c>
      <c r="C158" s="5" t="s">
        <v>405</v>
      </c>
      <c r="D158" s="2" t="s">
        <v>21</v>
      </c>
      <c r="E158" s="8">
        <v>100500</v>
      </c>
      <c r="F158" s="9">
        <f>IF(Tabla1[[#This Row],[COTIZACIÓN 1 ]]&gt;0,ABS(1-Tabla1[[#This Row],[COTIZACIÓN 1 ]]/Tabla1[[#This Row],[PROMEDIO]]),"")</f>
        <v>1.3090059214596494E-2</v>
      </c>
      <c r="G158" s="8">
        <v>98500</v>
      </c>
      <c r="H158" s="9">
        <f>IF(Tabla1[[#This Row],[COTIZACIÓN 2]]&gt;0,ABS(1-Tabla1[[#This Row],[COTIZACIÓN 2]]/Tabla1[[#This Row],[PROMEDIO]]),"")</f>
        <v>3.2730058036196552E-2</v>
      </c>
      <c r="I158" s="10">
        <v>106500</v>
      </c>
      <c r="J158" s="9">
        <f>IF(Tabla1[[#This Row],[COTIZACIÓN 3]]&gt;0,ABS(1-Tabla1[[#This Row],[COTIZACIÓN 3]]/Tabla1[[#This Row],[PROMEDIO]]),"")</f>
        <v>4.5829937250203789E-2</v>
      </c>
      <c r="K158" s="11"/>
      <c r="L158" s="9" t="str">
        <f>IF(Tabla1[[#This Row],[COTIZACIÓN 4]]&gt;0,ABS(1-Tabla1[[#This Row],[COTIZACIÓN 4]]/Tabla1[[#This Row],[PROMEDIO]]),"")</f>
        <v/>
      </c>
      <c r="M158" s="11"/>
      <c r="N158" s="9" t="str">
        <f>IF(Tabla1[[#This Row],[COTIZACIÓN 5]]&gt;0,ABS(1-Tabla1[[#This Row],[COTIZACIÓN 5]]/Tabla1[[#This Row],[PROMEDIO]]),"")</f>
        <v/>
      </c>
      <c r="O158" s="11"/>
      <c r="P158" s="9" t="str">
        <f>IF(Tabla1[[#This Row],[COTIZACIÓN 6]]&gt;0,ABS(1-Tabla1[[#This Row],[COTIZACIÓN 6]]/Tabla1[[#This Row],[PROMEDIO]]),"")</f>
        <v/>
      </c>
      <c r="Q158" s="11"/>
      <c r="R158" s="9" t="str">
        <f>IF(Tabla1[[#This Row],[COTIZACIÓN 7]]&gt;0,ABS(1-Tabla1[[#This Row],[COTIZACIÓN 7]]/Tabla1[[#This Row],[PROMEDIO]]),"")</f>
        <v/>
      </c>
      <c r="S158" s="11"/>
      <c r="T158" s="9" t="str">
        <f>IF(Tabla1[[#This Row],[COTIZACIÓN 8]]&gt;0,ABS(1-Tabla1[[#This Row],[COTIZACIÓN 8]]/Tabla1[[#This Row],[PROMEDIO]]),"")</f>
        <v/>
      </c>
      <c r="U15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101833</v>
      </c>
      <c r="V158" s="23">
        <f>COUNT(Tabla1[[#This Row],[COTIZACIÓN 1 ]:[DESVIACIÓN COT.8]])/2</f>
        <v>3</v>
      </c>
      <c r="W158" s="33">
        <f t="shared" si="2"/>
        <v>91649.7</v>
      </c>
    </row>
    <row r="159" spans="1:23" x14ac:dyDescent="0.25">
      <c r="A159" s="2">
        <v>156</v>
      </c>
      <c r="B159" s="4" t="s">
        <v>177</v>
      </c>
      <c r="C159" s="5" t="s">
        <v>405</v>
      </c>
      <c r="D159" s="2" t="s">
        <v>21</v>
      </c>
      <c r="E159" s="8">
        <v>46900</v>
      </c>
      <c r="F159" s="9">
        <f>IF(Tabla1[[#This Row],[COTIZACIÓN 1 ]]&gt;0,ABS(1-Tabla1[[#This Row],[COTIZACIÓN 1 ]]/Tabla1[[#This Row],[PROMEDIO]]),"")</f>
        <v>1.2631578947368438E-2</v>
      </c>
      <c r="G159" s="8">
        <v>46000</v>
      </c>
      <c r="H159" s="9">
        <f>IF(Tabla1[[#This Row],[COTIZACIÓN 2]]&gt;0,ABS(1-Tabla1[[#This Row],[COTIZACIÓN 2]]/Tabla1[[#This Row],[PROMEDIO]]),"")</f>
        <v>3.157894736842104E-2</v>
      </c>
      <c r="I159" s="10">
        <v>49600</v>
      </c>
      <c r="J159" s="9">
        <f>IF(Tabla1[[#This Row],[COTIZACIÓN 3]]&gt;0,ABS(1-Tabla1[[#This Row],[COTIZACIÓN 3]]/Tabla1[[#This Row],[PROMEDIO]]),"")</f>
        <v>4.4210526315789478E-2</v>
      </c>
      <c r="K159" s="11"/>
      <c r="L159" s="9" t="str">
        <f>IF(Tabla1[[#This Row],[COTIZACIÓN 4]]&gt;0,ABS(1-Tabla1[[#This Row],[COTIZACIÓN 4]]/Tabla1[[#This Row],[PROMEDIO]]),"")</f>
        <v/>
      </c>
      <c r="M159" s="11"/>
      <c r="N159" s="9" t="str">
        <f>IF(Tabla1[[#This Row],[COTIZACIÓN 5]]&gt;0,ABS(1-Tabla1[[#This Row],[COTIZACIÓN 5]]/Tabla1[[#This Row],[PROMEDIO]]),"")</f>
        <v/>
      </c>
      <c r="O159" s="11"/>
      <c r="P159" s="9" t="str">
        <f>IF(Tabla1[[#This Row],[COTIZACIÓN 6]]&gt;0,ABS(1-Tabla1[[#This Row],[COTIZACIÓN 6]]/Tabla1[[#This Row],[PROMEDIO]]),"")</f>
        <v/>
      </c>
      <c r="Q159" s="11"/>
      <c r="R159" s="9" t="str">
        <f>IF(Tabla1[[#This Row],[COTIZACIÓN 7]]&gt;0,ABS(1-Tabla1[[#This Row],[COTIZACIÓN 7]]/Tabla1[[#This Row],[PROMEDIO]]),"")</f>
        <v/>
      </c>
      <c r="S159" s="11"/>
      <c r="T159" s="9" t="str">
        <f>IF(Tabla1[[#This Row],[COTIZACIÓN 8]]&gt;0,ABS(1-Tabla1[[#This Row],[COTIZACIÓN 8]]/Tabla1[[#This Row],[PROMEDIO]]),"")</f>
        <v/>
      </c>
      <c r="U15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47500</v>
      </c>
      <c r="V159" s="23">
        <f>COUNT(Tabla1[[#This Row],[COTIZACIÓN 1 ]:[DESVIACIÓN COT.8]])/2</f>
        <v>3</v>
      </c>
      <c r="W159" s="33">
        <f t="shared" si="2"/>
        <v>42750</v>
      </c>
    </row>
    <row r="160" spans="1:23" ht="24" x14ac:dyDescent="0.25">
      <c r="A160" s="2">
        <v>157</v>
      </c>
      <c r="B160" s="5" t="s">
        <v>178</v>
      </c>
      <c r="C160" s="5" t="s">
        <v>405</v>
      </c>
      <c r="D160" s="2" t="s">
        <v>21</v>
      </c>
      <c r="E160" s="8">
        <v>90600</v>
      </c>
      <c r="F160" s="9">
        <f>IF(Tabla1[[#This Row],[COTIZACIÓN 1 ]]&gt;0,ABS(1-Tabla1[[#This Row],[COTIZACIÓN 1 ]]/Tabla1[[#This Row],[PROMEDIO]]),"")</f>
        <v>1.2706231065972129E-2</v>
      </c>
      <c r="G160" s="8">
        <v>88800</v>
      </c>
      <c r="H160" s="9">
        <f>IF(Tabla1[[#This Row],[COTIZACIÓN 2]]&gt;0,ABS(1-Tabla1[[#This Row],[COTIZACIÓN 2]]/Tabla1[[#This Row],[PROMEDIO]]),"")</f>
        <v>3.2321339058038911E-2</v>
      </c>
      <c r="I160" s="10">
        <v>95900</v>
      </c>
      <c r="J160" s="9">
        <f>IF(Tabla1[[#This Row],[COTIZACIÓN 3]]&gt;0,ABS(1-Tabla1[[#This Row],[COTIZACIÓN 3]]/Tabla1[[#This Row],[PROMEDIO]]),"")</f>
        <v>4.5049364688446669E-2</v>
      </c>
      <c r="K160" s="11"/>
      <c r="L160" s="9" t="str">
        <f>IF(Tabla1[[#This Row],[COTIZACIÓN 4]]&gt;0,ABS(1-Tabla1[[#This Row],[COTIZACIÓN 4]]/Tabla1[[#This Row],[PROMEDIO]]),"")</f>
        <v/>
      </c>
      <c r="M160" s="11"/>
      <c r="N160" s="9" t="str">
        <f>IF(Tabla1[[#This Row],[COTIZACIÓN 5]]&gt;0,ABS(1-Tabla1[[#This Row],[COTIZACIÓN 5]]/Tabla1[[#This Row],[PROMEDIO]]),"")</f>
        <v/>
      </c>
      <c r="O160" s="11"/>
      <c r="P160" s="9" t="str">
        <f>IF(Tabla1[[#This Row],[COTIZACIÓN 6]]&gt;0,ABS(1-Tabla1[[#This Row],[COTIZACIÓN 6]]/Tabla1[[#This Row],[PROMEDIO]]),"")</f>
        <v/>
      </c>
      <c r="Q160" s="11"/>
      <c r="R160" s="9" t="str">
        <f>IF(Tabla1[[#This Row],[COTIZACIÓN 7]]&gt;0,ABS(1-Tabla1[[#This Row],[COTIZACIÓN 7]]/Tabla1[[#This Row],[PROMEDIO]]),"")</f>
        <v/>
      </c>
      <c r="S160" s="11"/>
      <c r="T160" s="9" t="str">
        <f>IF(Tabla1[[#This Row],[COTIZACIÓN 8]]&gt;0,ABS(1-Tabla1[[#This Row],[COTIZACIÓN 8]]/Tabla1[[#This Row],[PROMEDIO]]),"")</f>
        <v/>
      </c>
      <c r="U16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91766</v>
      </c>
      <c r="V160" s="23">
        <f>COUNT(Tabla1[[#This Row],[COTIZACIÓN 1 ]:[DESVIACIÓN COT.8]])/2</f>
        <v>3</v>
      </c>
      <c r="W160" s="33">
        <f t="shared" si="2"/>
        <v>82589.400000000009</v>
      </c>
    </row>
    <row r="161" spans="1:23" x14ac:dyDescent="0.25">
      <c r="A161" s="2">
        <v>158</v>
      </c>
      <c r="B161" s="6" t="s">
        <v>179</v>
      </c>
      <c r="C161" s="5" t="s">
        <v>405</v>
      </c>
      <c r="D161" s="2" t="s">
        <v>21</v>
      </c>
      <c r="E161" s="8">
        <v>90600</v>
      </c>
      <c r="F161" s="9">
        <f>IF(Tabla1[[#This Row],[COTIZACIÓN 1 ]]&gt;0,ABS(1-Tabla1[[#This Row],[COTIZACIÓN 1 ]]/Tabla1[[#This Row],[PROMEDIO]]),"")</f>
        <v>1.2706231065972129E-2</v>
      </c>
      <c r="G161" s="8">
        <v>88800</v>
      </c>
      <c r="H161" s="9">
        <f>IF(Tabla1[[#This Row],[COTIZACIÓN 2]]&gt;0,ABS(1-Tabla1[[#This Row],[COTIZACIÓN 2]]/Tabla1[[#This Row],[PROMEDIO]]),"")</f>
        <v>3.2321339058038911E-2</v>
      </c>
      <c r="I161" s="10">
        <v>95900</v>
      </c>
      <c r="J161" s="9">
        <f>IF(Tabla1[[#This Row],[COTIZACIÓN 3]]&gt;0,ABS(1-Tabla1[[#This Row],[COTIZACIÓN 3]]/Tabla1[[#This Row],[PROMEDIO]]),"")</f>
        <v>4.5049364688446669E-2</v>
      </c>
      <c r="K161" s="11"/>
      <c r="L161" s="9" t="str">
        <f>IF(Tabla1[[#This Row],[COTIZACIÓN 4]]&gt;0,ABS(1-Tabla1[[#This Row],[COTIZACIÓN 4]]/Tabla1[[#This Row],[PROMEDIO]]),"")</f>
        <v/>
      </c>
      <c r="M161" s="11"/>
      <c r="N161" s="9" t="str">
        <f>IF(Tabla1[[#This Row],[COTIZACIÓN 5]]&gt;0,ABS(1-Tabla1[[#This Row],[COTIZACIÓN 5]]/Tabla1[[#This Row],[PROMEDIO]]),"")</f>
        <v/>
      </c>
      <c r="O161" s="11"/>
      <c r="P161" s="9" t="str">
        <f>IF(Tabla1[[#This Row],[COTIZACIÓN 6]]&gt;0,ABS(1-Tabla1[[#This Row],[COTIZACIÓN 6]]/Tabla1[[#This Row],[PROMEDIO]]),"")</f>
        <v/>
      </c>
      <c r="Q161" s="11"/>
      <c r="R161" s="9" t="str">
        <f>IF(Tabla1[[#This Row],[COTIZACIÓN 7]]&gt;0,ABS(1-Tabla1[[#This Row],[COTIZACIÓN 7]]/Tabla1[[#This Row],[PROMEDIO]]),"")</f>
        <v/>
      </c>
      <c r="S161" s="11"/>
      <c r="T161" s="9" t="str">
        <f>IF(Tabla1[[#This Row],[COTIZACIÓN 8]]&gt;0,ABS(1-Tabla1[[#This Row],[COTIZACIÓN 8]]/Tabla1[[#This Row],[PROMEDIO]]),"")</f>
        <v/>
      </c>
      <c r="U16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91766</v>
      </c>
      <c r="V161" s="23">
        <f>COUNT(Tabla1[[#This Row],[COTIZACIÓN 1 ]:[DESVIACIÓN COT.8]])/2</f>
        <v>3</v>
      </c>
      <c r="W161" s="33">
        <f t="shared" si="2"/>
        <v>82589.400000000009</v>
      </c>
    </row>
    <row r="162" spans="1:23" x14ac:dyDescent="0.25">
      <c r="A162" s="2">
        <v>159</v>
      </c>
      <c r="B162" s="4" t="s">
        <v>180</v>
      </c>
      <c r="C162" s="5" t="s">
        <v>405</v>
      </c>
      <c r="D162" s="2" t="s">
        <v>21</v>
      </c>
      <c r="E162" s="8">
        <v>226000</v>
      </c>
      <c r="F162" s="9">
        <f>IF(Tabla1[[#This Row],[COTIZACIÓN 1 ]]&gt;0,ABS(1-Tabla1[[#This Row],[COTIZACIÓN 1 ]]/Tabla1[[#This Row],[PROMEDIO]]),"")</f>
        <v>1.2811608636588034E-2</v>
      </c>
      <c r="G162" s="8">
        <v>221500</v>
      </c>
      <c r="H162" s="9">
        <f>IF(Tabla1[[#This Row],[COTIZACIÓN 2]]&gt;0,ABS(1-Tabla1[[#This Row],[COTIZACIÓN 2]]/Tabla1[[#This Row],[PROMEDIO]]),"")</f>
        <v>3.2468014659310818E-2</v>
      </c>
      <c r="I162" s="10">
        <v>239300</v>
      </c>
      <c r="J162" s="9">
        <f>IF(Tabla1[[#This Row],[COTIZACIÓN 3]]&gt;0,ABS(1-Tabla1[[#This Row],[COTIZACIÓN 3]]/Tabla1[[#This Row],[PROMEDIO]]),"")</f>
        <v>4.5283991386126043E-2</v>
      </c>
      <c r="K162" s="11"/>
      <c r="L162" s="9" t="str">
        <f>IF(Tabla1[[#This Row],[COTIZACIÓN 4]]&gt;0,ABS(1-Tabla1[[#This Row],[COTIZACIÓN 4]]/Tabla1[[#This Row],[PROMEDIO]]),"")</f>
        <v/>
      </c>
      <c r="M162" s="11"/>
      <c r="N162" s="9" t="str">
        <f>IF(Tabla1[[#This Row],[COTIZACIÓN 5]]&gt;0,ABS(1-Tabla1[[#This Row],[COTIZACIÓN 5]]/Tabla1[[#This Row],[PROMEDIO]]),"")</f>
        <v/>
      </c>
      <c r="O162" s="11"/>
      <c r="P162" s="9" t="str">
        <f>IF(Tabla1[[#This Row],[COTIZACIÓN 6]]&gt;0,ABS(1-Tabla1[[#This Row],[COTIZACIÓN 6]]/Tabla1[[#This Row],[PROMEDIO]]),"")</f>
        <v/>
      </c>
      <c r="Q162" s="11"/>
      <c r="R162" s="9" t="str">
        <f>IF(Tabla1[[#This Row],[COTIZACIÓN 7]]&gt;0,ABS(1-Tabla1[[#This Row],[COTIZACIÓN 7]]/Tabla1[[#This Row],[PROMEDIO]]),"")</f>
        <v/>
      </c>
      <c r="S162" s="11"/>
      <c r="T162" s="9" t="str">
        <f>IF(Tabla1[[#This Row],[COTIZACIÓN 8]]&gt;0,ABS(1-Tabla1[[#This Row],[COTIZACIÓN 8]]/Tabla1[[#This Row],[PROMEDIO]]),"")</f>
        <v/>
      </c>
      <c r="U16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228933</v>
      </c>
      <c r="V162" s="23">
        <f>COUNT(Tabla1[[#This Row],[COTIZACIÓN 1 ]:[DESVIACIÓN COT.8]])/2</f>
        <v>3</v>
      </c>
      <c r="W162" s="33">
        <f t="shared" si="2"/>
        <v>206039.7</v>
      </c>
    </row>
    <row r="163" spans="1:23" x14ac:dyDescent="0.25">
      <c r="A163" s="2">
        <v>160</v>
      </c>
      <c r="B163" s="4" t="s">
        <v>181</v>
      </c>
      <c r="C163" s="5" t="s">
        <v>405</v>
      </c>
      <c r="D163" s="2" t="s">
        <v>21</v>
      </c>
      <c r="E163" s="8">
        <v>86100</v>
      </c>
      <c r="F163" s="9">
        <f>IF(Tabla1[[#This Row],[COTIZACIÓN 1 ]]&gt;0,ABS(1-Tabla1[[#This Row],[COTIZACIÓN 1 ]]/Tabla1[[#This Row],[PROMEDIO]]),"")</f>
        <v>1.2988204005364934E-2</v>
      </c>
      <c r="G163" s="8">
        <v>84400</v>
      </c>
      <c r="H163" s="9">
        <f>IF(Tabla1[[#This Row],[COTIZACIÓN 2]]&gt;0,ABS(1-Tabla1[[#This Row],[COTIZACIÓN 2]]/Tabla1[[#This Row],[PROMEDIO]]),"")</f>
        <v>3.2476241789231142E-2</v>
      </c>
      <c r="I163" s="10">
        <v>91200</v>
      </c>
      <c r="J163" s="9">
        <f>IF(Tabla1[[#This Row],[COTIZACIÓN 3]]&gt;0,ABS(1-Tabla1[[#This Row],[COTIZACIÓN 3]]/Tabla1[[#This Row],[PROMEDIO]]),"")</f>
        <v>4.5475909346233578E-2</v>
      </c>
      <c r="K163" s="11"/>
      <c r="L163" s="9" t="str">
        <f>IF(Tabla1[[#This Row],[COTIZACIÓN 4]]&gt;0,ABS(1-Tabla1[[#This Row],[COTIZACIÓN 4]]/Tabla1[[#This Row],[PROMEDIO]]),"")</f>
        <v/>
      </c>
      <c r="M163" s="11"/>
      <c r="N163" s="9" t="str">
        <f>IF(Tabla1[[#This Row],[COTIZACIÓN 5]]&gt;0,ABS(1-Tabla1[[#This Row],[COTIZACIÓN 5]]/Tabla1[[#This Row],[PROMEDIO]]),"")</f>
        <v/>
      </c>
      <c r="O163" s="11"/>
      <c r="P163" s="9" t="str">
        <f>IF(Tabla1[[#This Row],[COTIZACIÓN 6]]&gt;0,ABS(1-Tabla1[[#This Row],[COTIZACIÓN 6]]/Tabla1[[#This Row],[PROMEDIO]]),"")</f>
        <v/>
      </c>
      <c r="Q163" s="11"/>
      <c r="R163" s="9" t="str">
        <f>IF(Tabla1[[#This Row],[COTIZACIÓN 7]]&gt;0,ABS(1-Tabla1[[#This Row],[COTIZACIÓN 7]]/Tabla1[[#This Row],[PROMEDIO]]),"")</f>
        <v/>
      </c>
      <c r="S163" s="11"/>
      <c r="T163" s="9" t="str">
        <f>IF(Tabla1[[#This Row],[COTIZACIÓN 8]]&gt;0,ABS(1-Tabla1[[#This Row],[COTIZACIÓN 8]]/Tabla1[[#This Row],[PROMEDIO]]),"")</f>
        <v/>
      </c>
      <c r="U16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87233</v>
      </c>
      <c r="V163" s="23">
        <f>COUNT(Tabla1[[#This Row],[COTIZACIÓN 1 ]:[DESVIACIÓN COT.8]])/2</f>
        <v>3</v>
      </c>
      <c r="W163" s="33">
        <f t="shared" si="2"/>
        <v>78509.7</v>
      </c>
    </row>
    <row r="164" spans="1:23" x14ac:dyDescent="0.25">
      <c r="A164" s="2">
        <v>161</v>
      </c>
      <c r="B164" s="4" t="s">
        <v>182</v>
      </c>
      <c r="C164" s="5" t="s">
        <v>405</v>
      </c>
      <c r="D164" s="2" t="s">
        <v>21</v>
      </c>
      <c r="E164" s="8">
        <v>37600</v>
      </c>
      <c r="F164" s="9">
        <f>IF(Tabla1[[#This Row],[COTIZACIÓN 1 ]]&gt;0,ABS(1-Tabla1[[#This Row],[COTIZACIÓN 1 ]]/Tabla1[[#This Row],[PROMEDIO]]),"")</f>
        <v>1.224189565491518E-2</v>
      </c>
      <c r="G164" s="8">
        <v>36800</v>
      </c>
      <c r="H164" s="9">
        <f>IF(Tabla1[[#This Row],[COTIZACIÓN 2]]&gt;0,ABS(1-Tabla1[[#This Row],[COTIZACIÓN 2]]/Tabla1[[#This Row],[PROMEDIO]]),"")</f>
        <v>3.3258025534597779E-2</v>
      </c>
      <c r="I164" s="10">
        <v>39800</v>
      </c>
      <c r="J164" s="9">
        <f>IF(Tabla1[[#This Row],[COTIZACIÓN 3]]&gt;0,ABS(1-Tabla1[[#This Row],[COTIZACIÓN 3]]/Tabla1[[#This Row],[PROMEDIO]]),"")</f>
        <v>4.5552461514212217E-2</v>
      </c>
      <c r="K164" s="11"/>
      <c r="L164" s="9" t="str">
        <f>IF(Tabla1[[#This Row],[COTIZACIÓN 4]]&gt;0,ABS(1-Tabla1[[#This Row],[COTIZACIÓN 4]]/Tabla1[[#This Row],[PROMEDIO]]),"")</f>
        <v/>
      </c>
      <c r="M164" s="11"/>
      <c r="N164" s="9" t="str">
        <f>IF(Tabla1[[#This Row],[COTIZACIÓN 5]]&gt;0,ABS(1-Tabla1[[#This Row],[COTIZACIÓN 5]]/Tabla1[[#This Row],[PROMEDIO]]),"")</f>
        <v/>
      </c>
      <c r="O164" s="11"/>
      <c r="P164" s="9" t="str">
        <f>IF(Tabla1[[#This Row],[COTIZACIÓN 6]]&gt;0,ABS(1-Tabla1[[#This Row],[COTIZACIÓN 6]]/Tabla1[[#This Row],[PROMEDIO]]),"")</f>
        <v/>
      </c>
      <c r="Q164" s="11"/>
      <c r="R164" s="9" t="str">
        <f>IF(Tabla1[[#This Row],[COTIZACIÓN 7]]&gt;0,ABS(1-Tabla1[[#This Row],[COTIZACIÓN 7]]/Tabla1[[#This Row],[PROMEDIO]]),"")</f>
        <v/>
      </c>
      <c r="S164" s="11"/>
      <c r="T164" s="9" t="str">
        <f>IF(Tabla1[[#This Row],[COTIZACIÓN 8]]&gt;0,ABS(1-Tabla1[[#This Row],[COTIZACIÓN 8]]/Tabla1[[#This Row],[PROMEDIO]]),"")</f>
        <v/>
      </c>
      <c r="U16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38066</v>
      </c>
      <c r="V164" s="23">
        <f>COUNT(Tabla1[[#This Row],[COTIZACIÓN 1 ]:[DESVIACIÓN COT.8]])/2</f>
        <v>3</v>
      </c>
      <c r="W164" s="33">
        <f t="shared" si="2"/>
        <v>34259.4</v>
      </c>
    </row>
    <row r="165" spans="1:23" x14ac:dyDescent="0.25">
      <c r="A165" s="2">
        <v>162</v>
      </c>
      <c r="B165" s="4" t="s">
        <v>183</v>
      </c>
      <c r="C165" s="5" t="s">
        <v>405</v>
      </c>
      <c r="D165" s="2" t="s">
        <v>21</v>
      </c>
      <c r="E165" s="8">
        <v>119000</v>
      </c>
      <c r="F165" s="9">
        <f>IF(Tabla1[[#This Row],[COTIZACIÓN 1 ]]&gt;0,ABS(1-Tabla1[[#This Row],[COTIZACIÓN 1 ]]/Tabla1[[#This Row],[PROMEDIO]]),"")</f>
        <v>1.2718508624194214E-2</v>
      </c>
      <c r="G165" s="8">
        <v>116600</v>
      </c>
      <c r="H165" s="9">
        <f>IF(Tabla1[[#This Row],[COTIZACIÓN 2]]&gt;0,ABS(1-Tabla1[[#This Row],[COTIZACIÓN 2]]/Tabla1[[#This Row],[PROMEDIO]]),"")</f>
        <v>3.2630068114126387E-2</v>
      </c>
      <c r="I165" s="10">
        <v>126000</v>
      </c>
      <c r="J165" s="9">
        <f>IF(Tabla1[[#This Row],[COTIZACIÓN 3]]&gt;0,ABS(1-Tabla1[[#This Row],[COTIZACIÓN 3]]/Tabla1[[#This Row],[PROMEDIO]]),"")</f>
        <v>4.5356873221441329E-2</v>
      </c>
      <c r="K165" s="11"/>
      <c r="L165" s="9" t="str">
        <f>IF(Tabla1[[#This Row],[COTIZACIÓN 4]]&gt;0,ABS(1-Tabla1[[#This Row],[COTIZACIÓN 4]]/Tabla1[[#This Row],[PROMEDIO]]),"")</f>
        <v/>
      </c>
      <c r="M165" s="11"/>
      <c r="N165" s="9" t="str">
        <f>IF(Tabla1[[#This Row],[COTIZACIÓN 5]]&gt;0,ABS(1-Tabla1[[#This Row],[COTIZACIÓN 5]]/Tabla1[[#This Row],[PROMEDIO]]),"")</f>
        <v/>
      </c>
      <c r="O165" s="11"/>
      <c r="P165" s="9" t="str">
        <f>IF(Tabla1[[#This Row],[COTIZACIÓN 6]]&gt;0,ABS(1-Tabla1[[#This Row],[COTIZACIÓN 6]]/Tabla1[[#This Row],[PROMEDIO]]),"")</f>
        <v/>
      </c>
      <c r="Q165" s="11"/>
      <c r="R165" s="9" t="str">
        <f>IF(Tabla1[[#This Row],[COTIZACIÓN 7]]&gt;0,ABS(1-Tabla1[[#This Row],[COTIZACIÓN 7]]/Tabla1[[#This Row],[PROMEDIO]]),"")</f>
        <v/>
      </c>
      <c r="S165" s="11"/>
      <c r="T165" s="9" t="str">
        <f>IF(Tabla1[[#This Row],[COTIZACIÓN 8]]&gt;0,ABS(1-Tabla1[[#This Row],[COTIZACIÓN 8]]/Tabla1[[#This Row],[PROMEDIO]]),"")</f>
        <v/>
      </c>
      <c r="U16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120533</v>
      </c>
      <c r="V165" s="23">
        <f>COUNT(Tabla1[[#This Row],[COTIZACIÓN 1 ]:[DESVIACIÓN COT.8]])/2</f>
        <v>3</v>
      </c>
      <c r="W165" s="33">
        <f t="shared" si="2"/>
        <v>108479.7</v>
      </c>
    </row>
    <row r="166" spans="1:23" x14ac:dyDescent="0.25">
      <c r="A166" s="2">
        <v>163</v>
      </c>
      <c r="B166" s="4" t="s">
        <v>184</v>
      </c>
      <c r="C166" s="5">
        <v>51161615</v>
      </c>
      <c r="D166" s="2" t="s">
        <v>21</v>
      </c>
      <c r="E166" s="8">
        <v>57400</v>
      </c>
      <c r="F166" s="9">
        <f>IF(Tabla1[[#This Row],[COTIZACIÓN 1 ]]&gt;0,ABS(1-Tabla1[[#This Row],[COTIZACIÓN 1 ]]/Tabla1[[#This Row],[PROMEDIO]]),"")</f>
        <v>1.3169205377712045E-2</v>
      </c>
      <c r="G166" s="8">
        <v>56300</v>
      </c>
      <c r="H166" s="9">
        <f>IF(Tabla1[[#This Row],[COTIZACIÓN 2]]&gt;0,ABS(1-Tabla1[[#This Row],[COTIZACIÓN 2]]/Tabla1[[#This Row],[PROMEDIO]]),"")</f>
        <v>3.2080596912285486E-2</v>
      </c>
      <c r="I166" s="10">
        <v>60800</v>
      </c>
      <c r="J166" s="9">
        <f>IF(Tabla1[[#This Row],[COTIZACIÓN 3]]&gt;0,ABS(1-Tabla1[[#This Row],[COTIZACIÓN 3]]/Tabla1[[#This Row],[PROMEDIO]]),"")</f>
        <v>4.5284186638242296E-2</v>
      </c>
      <c r="K166" s="11"/>
      <c r="L166" s="9" t="str">
        <f>IF(Tabla1[[#This Row],[COTIZACIÓN 4]]&gt;0,ABS(1-Tabla1[[#This Row],[COTIZACIÓN 4]]/Tabla1[[#This Row],[PROMEDIO]]),"")</f>
        <v/>
      </c>
      <c r="M166" s="11"/>
      <c r="N166" s="9" t="str">
        <f>IF(Tabla1[[#This Row],[COTIZACIÓN 5]]&gt;0,ABS(1-Tabla1[[#This Row],[COTIZACIÓN 5]]/Tabla1[[#This Row],[PROMEDIO]]),"")</f>
        <v/>
      </c>
      <c r="O166" s="11"/>
      <c r="P166" s="9" t="str">
        <f>IF(Tabla1[[#This Row],[COTIZACIÓN 6]]&gt;0,ABS(1-Tabla1[[#This Row],[COTIZACIÓN 6]]/Tabla1[[#This Row],[PROMEDIO]]),"")</f>
        <v/>
      </c>
      <c r="Q166" s="11"/>
      <c r="R166" s="9" t="str">
        <f>IF(Tabla1[[#This Row],[COTIZACIÓN 7]]&gt;0,ABS(1-Tabla1[[#This Row],[COTIZACIÓN 7]]/Tabla1[[#This Row],[PROMEDIO]]),"")</f>
        <v/>
      </c>
      <c r="S166" s="11"/>
      <c r="T166" s="9" t="str">
        <f>IF(Tabla1[[#This Row],[COTIZACIÓN 8]]&gt;0,ABS(1-Tabla1[[#This Row],[COTIZACIÓN 8]]/Tabla1[[#This Row],[PROMEDIO]]),"")</f>
        <v/>
      </c>
      <c r="U16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58166</v>
      </c>
      <c r="V166" s="23">
        <f>COUNT(Tabla1[[#This Row],[COTIZACIÓN 1 ]:[DESVIACIÓN COT.8]])/2</f>
        <v>3</v>
      </c>
      <c r="W166" s="33">
        <f t="shared" si="2"/>
        <v>52349.4</v>
      </c>
    </row>
    <row r="167" spans="1:23" x14ac:dyDescent="0.25">
      <c r="A167" s="2">
        <v>164</v>
      </c>
      <c r="B167" s="3" t="s">
        <v>185</v>
      </c>
      <c r="C167" s="3">
        <v>51101542</v>
      </c>
      <c r="D167" s="2" t="s">
        <v>21</v>
      </c>
      <c r="E167" s="8">
        <v>60200</v>
      </c>
      <c r="F167" s="9">
        <f>IF(Tabla1[[#This Row],[COTIZACIÓN 1 ]]&gt;0,ABS(1-Tabla1[[#This Row],[COTIZACIÓN 1 ]]/Tabla1[[#This Row],[PROMEDIO]]),"")</f>
        <v>1.3114754098360604E-2</v>
      </c>
      <c r="G167" s="8">
        <v>59000</v>
      </c>
      <c r="H167" s="9">
        <f>IF(Tabla1[[#This Row],[COTIZACIÓN 2]]&gt;0,ABS(1-Tabla1[[#This Row],[COTIZACIÓN 2]]/Tabla1[[#This Row],[PROMEDIO]]),"")</f>
        <v>3.2786885245901676E-2</v>
      </c>
      <c r="I167" s="10">
        <v>63800</v>
      </c>
      <c r="J167" s="9">
        <f>IF(Tabla1[[#This Row],[COTIZACIÓN 3]]&gt;0,ABS(1-Tabla1[[#This Row],[COTIZACIÓN 3]]/Tabla1[[#This Row],[PROMEDIO]]),"")</f>
        <v>4.590163934426239E-2</v>
      </c>
      <c r="K167" s="11"/>
      <c r="L167" s="9" t="str">
        <f>IF(Tabla1[[#This Row],[COTIZACIÓN 4]]&gt;0,ABS(1-Tabla1[[#This Row],[COTIZACIÓN 4]]/Tabla1[[#This Row],[PROMEDIO]]),"")</f>
        <v/>
      </c>
      <c r="M167" s="11"/>
      <c r="N167" s="9" t="str">
        <f>IF(Tabla1[[#This Row],[COTIZACIÓN 5]]&gt;0,ABS(1-Tabla1[[#This Row],[COTIZACIÓN 5]]/Tabla1[[#This Row],[PROMEDIO]]),"")</f>
        <v/>
      </c>
      <c r="O167" s="11"/>
      <c r="P167" s="9" t="str">
        <f>IF(Tabla1[[#This Row],[COTIZACIÓN 6]]&gt;0,ABS(1-Tabla1[[#This Row],[COTIZACIÓN 6]]/Tabla1[[#This Row],[PROMEDIO]]),"")</f>
        <v/>
      </c>
      <c r="Q167" s="11"/>
      <c r="R167" s="9" t="str">
        <f>IF(Tabla1[[#This Row],[COTIZACIÓN 7]]&gt;0,ABS(1-Tabla1[[#This Row],[COTIZACIÓN 7]]/Tabla1[[#This Row],[PROMEDIO]]),"")</f>
        <v/>
      </c>
      <c r="S167" s="11"/>
      <c r="T167" s="9" t="str">
        <f>IF(Tabla1[[#This Row],[COTIZACIÓN 8]]&gt;0,ABS(1-Tabla1[[#This Row],[COTIZACIÓN 8]]/Tabla1[[#This Row],[PROMEDIO]]),"")</f>
        <v/>
      </c>
      <c r="U16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61000</v>
      </c>
      <c r="V167" s="23">
        <f>COUNT(Tabla1[[#This Row],[COTIZACIÓN 1 ]:[DESVIACIÓN COT.8]])/2</f>
        <v>3</v>
      </c>
      <c r="W167" s="33">
        <f t="shared" si="2"/>
        <v>54900</v>
      </c>
    </row>
    <row r="168" spans="1:23" x14ac:dyDescent="0.25">
      <c r="A168" s="2">
        <v>165</v>
      </c>
      <c r="B168" s="4" t="s">
        <v>186</v>
      </c>
      <c r="C168" s="3">
        <v>51101542</v>
      </c>
      <c r="D168" s="2" t="s">
        <v>21</v>
      </c>
      <c r="E168" s="8">
        <v>44800</v>
      </c>
      <c r="F168" s="9">
        <f>IF(Tabla1[[#This Row],[COTIZACIÓN 1 ]]&gt;0,ABS(1-Tabla1[[#This Row],[COTIZACIÓN 1 ]]/Tabla1[[#This Row],[PROMEDIO]]),"")</f>
        <v>1.2476303839880076E-2</v>
      </c>
      <c r="G168" s="8">
        <v>43900</v>
      </c>
      <c r="H168" s="9">
        <f>IF(Tabla1[[#This Row],[COTIZACIÓN 2]]&gt;0,ABS(1-Tabla1[[#This Row],[COTIZACIÓN 2]]/Tabla1[[#This Row],[PROMEDIO]]),"")</f>
        <v>3.2314949521668246E-2</v>
      </c>
      <c r="I168" s="10">
        <v>47400</v>
      </c>
      <c r="J168" s="9">
        <f>IF(Tabla1[[#This Row],[COTIZACIÓN 3]]&gt;0,ABS(1-Tabla1[[#This Row],[COTIZACIÓN 3]]/Tabla1[[#This Row],[PROMEDIO]]),"")</f>
        <v>4.4835339240841154E-2</v>
      </c>
      <c r="K168" s="11"/>
      <c r="L168" s="9" t="str">
        <f>IF(Tabla1[[#This Row],[COTIZACIÓN 4]]&gt;0,ABS(1-Tabla1[[#This Row],[COTIZACIÓN 4]]/Tabla1[[#This Row],[PROMEDIO]]),"")</f>
        <v/>
      </c>
      <c r="M168" s="11"/>
      <c r="N168" s="9" t="str">
        <f>IF(Tabla1[[#This Row],[COTIZACIÓN 5]]&gt;0,ABS(1-Tabla1[[#This Row],[COTIZACIÓN 5]]/Tabla1[[#This Row],[PROMEDIO]]),"")</f>
        <v/>
      </c>
      <c r="O168" s="11"/>
      <c r="P168" s="9" t="str">
        <f>IF(Tabla1[[#This Row],[COTIZACIÓN 6]]&gt;0,ABS(1-Tabla1[[#This Row],[COTIZACIÓN 6]]/Tabla1[[#This Row],[PROMEDIO]]),"")</f>
        <v/>
      </c>
      <c r="Q168" s="11"/>
      <c r="R168" s="9" t="str">
        <f>IF(Tabla1[[#This Row],[COTIZACIÓN 7]]&gt;0,ABS(1-Tabla1[[#This Row],[COTIZACIÓN 7]]/Tabla1[[#This Row],[PROMEDIO]]),"")</f>
        <v/>
      </c>
      <c r="S168" s="11"/>
      <c r="T168" s="9" t="str">
        <f>IF(Tabla1[[#This Row],[COTIZACIÓN 8]]&gt;0,ABS(1-Tabla1[[#This Row],[COTIZACIÓN 8]]/Tabla1[[#This Row],[PROMEDIO]]),"")</f>
        <v/>
      </c>
      <c r="U16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45366</v>
      </c>
      <c r="V168" s="23">
        <f>COUNT(Tabla1[[#This Row],[COTIZACIÓN 1 ]:[DESVIACIÓN COT.8]])/2</f>
        <v>3</v>
      </c>
      <c r="W168" s="33">
        <f t="shared" si="2"/>
        <v>40829.4</v>
      </c>
    </row>
    <row r="169" spans="1:23" x14ac:dyDescent="0.25">
      <c r="A169" s="2">
        <v>166</v>
      </c>
      <c r="B169" s="4" t="s">
        <v>187</v>
      </c>
      <c r="C169" s="3">
        <v>51101542</v>
      </c>
      <c r="D169" s="2" t="s">
        <v>21</v>
      </c>
      <c r="E169" s="8">
        <v>108900</v>
      </c>
      <c r="F169" s="9">
        <f>IF(Tabla1[[#This Row],[COTIZACIÓN 1 ]]&gt;0,ABS(1-Tabla1[[#This Row],[COTIZACIÓN 1 ]]/Tabla1[[#This Row],[PROMEDIO]]),"")</f>
        <v>1.2692656391659063E-2</v>
      </c>
      <c r="G169" s="8">
        <v>106700</v>
      </c>
      <c r="H169" s="9">
        <f>IF(Tabla1[[#This Row],[COTIZACIÓN 2]]&gt;0,ABS(1-Tabla1[[#This Row],[COTIZACIÓN 2]]/Tabla1[[#This Row],[PROMEDIO]]),"")</f>
        <v>3.2638259292837701E-2</v>
      </c>
      <c r="I169" s="10">
        <v>115300</v>
      </c>
      <c r="J169" s="9">
        <f>IF(Tabla1[[#This Row],[COTIZACIÓN 3]]&gt;0,ABS(1-Tabla1[[#This Row],[COTIZACIÓN 3]]/Tabla1[[#This Row],[PROMEDIO]]),"")</f>
        <v>4.5330915684496764E-2</v>
      </c>
      <c r="K169" s="11"/>
      <c r="L169" s="9" t="str">
        <f>IF(Tabla1[[#This Row],[COTIZACIÓN 4]]&gt;0,ABS(1-Tabla1[[#This Row],[COTIZACIÓN 4]]/Tabla1[[#This Row],[PROMEDIO]]),"")</f>
        <v/>
      </c>
      <c r="M169" s="11"/>
      <c r="N169" s="9" t="str">
        <f>IF(Tabla1[[#This Row],[COTIZACIÓN 5]]&gt;0,ABS(1-Tabla1[[#This Row],[COTIZACIÓN 5]]/Tabla1[[#This Row],[PROMEDIO]]),"")</f>
        <v/>
      </c>
      <c r="O169" s="11"/>
      <c r="P169" s="9" t="str">
        <f>IF(Tabla1[[#This Row],[COTIZACIÓN 6]]&gt;0,ABS(1-Tabla1[[#This Row],[COTIZACIÓN 6]]/Tabla1[[#This Row],[PROMEDIO]]),"")</f>
        <v/>
      </c>
      <c r="Q169" s="11"/>
      <c r="R169" s="9" t="str">
        <f>IF(Tabla1[[#This Row],[COTIZACIÓN 7]]&gt;0,ABS(1-Tabla1[[#This Row],[COTIZACIÓN 7]]/Tabla1[[#This Row],[PROMEDIO]]),"")</f>
        <v/>
      </c>
      <c r="S169" s="11"/>
      <c r="T169" s="9" t="str">
        <f>IF(Tabla1[[#This Row],[COTIZACIÓN 8]]&gt;0,ABS(1-Tabla1[[#This Row],[COTIZACIÓN 8]]/Tabla1[[#This Row],[PROMEDIO]]),"")</f>
        <v/>
      </c>
      <c r="U16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110300</v>
      </c>
      <c r="V169" s="23">
        <f>COUNT(Tabla1[[#This Row],[COTIZACIÓN 1 ]:[DESVIACIÓN COT.8]])/2</f>
        <v>3</v>
      </c>
      <c r="W169" s="33">
        <f t="shared" si="2"/>
        <v>99270</v>
      </c>
    </row>
    <row r="170" spans="1:23" x14ac:dyDescent="0.25">
      <c r="A170" s="2">
        <v>167</v>
      </c>
      <c r="B170" s="3" t="s">
        <v>188</v>
      </c>
      <c r="C170" s="3">
        <v>51101542</v>
      </c>
      <c r="D170" s="2" t="s">
        <v>21</v>
      </c>
      <c r="E170" s="8">
        <v>8700</v>
      </c>
      <c r="F170" s="9">
        <f>IF(Tabla1[[#This Row],[COTIZACIÓN 1 ]]&gt;0,ABS(1-Tabla1[[#This Row],[COTIZACIÓN 1 ]]/Tabla1[[#This Row],[PROMEDIO]]),"")</f>
        <v>1.1363636363636354E-2</v>
      </c>
      <c r="G170" s="8">
        <v>8500</v>
      </c>
      <c r="H170" s="9">
        <f>IF(Tabla1[[#This Row],[COTIZACIÓN 2]]&gt;0,ABS(1-Tabla1[[#This Row],[COTIZACIÓN 2]]/Tabla1[[#This Row],[PROMEDIO]]),"")</f>
        <v>3.4090909090909061E-2</v>
      </c>
      <c r="I170" s="10">
        <v>9200</v>
      </c>
      <c r="J170" s="9">
        <f>IF(Tabla1[[#This Row],[COTIZACIÓN 3]]&gt;0,ABS(1-Tabla1[[#This Row],[COTIZACIÓN 3]]/Tabla1[[#This Row],[PROMEDIO]]),"")</f>
        <v>4.5454545454545414E-2</v>
      </c>
      <c r="K170" s="11"/>
      <c r="L170" s="9" t="str">
        <f>IF(Tabla1[[#This Row],[COTIZACIÓN 4]]&gt;0,ABS(1-Tabla1[[#This Row],[COTIZACIÓN 4]]/Tabla1[[#This Row],[PROMEDIO]]),"")</f>
        <v/>
      </c>
      <c r="M170" s="11"/>
      <c r="N170" s="9" t="str">
        <f>IF(Tabla1[[#This Row],[COTIZACIÓN 5]]&gt;0,ABS(1-Tabla1[[#This Row],[COTIZACIÓN 5]]/Tabla1[[#This Row],[PROMEDIO]]),"")</f>
        <v/>
      </c>
      <c r="O170" s="11"/>
      <c r="P170" s="9" t="str">
        <f>IF(Tabla1[[#This Row],[COTIZACIÓN 6]]&gt;0,ABS(1-Tabla1[[#This Row],[COTIZACIÓN 6]]/Tabla1[[#This Row],[PROMEDIO]]),"")</f>
        <v/>
      </c>
      <c r="Q170" s="11"/>
      <c r="R170" s="9" t="str">
        <f>IF(Tabla1[[#This Row],[COTIZACIÓN 7]]&gt;0,ABS(1-Tabla1[[#This Row],[COTIZACIÓN 7]]/Tabla1[[#This Row],[PROMEDIO]]),"")</f>
        <v/>
      </c>
      <c r="S170" s="11"/>
      <c r="T170" s="9" t="str">
        <f>IF(Tabla1[[#This Row],[COTIZACIÓN 8]]&gt;0,ABS(1-Tabla1[[#This Row],[COTIZACIÓN 8]]/Tabla1[[#This Row],[PROMEDIO]]),"")</f>
        <v/>
      </c>
      <c r="U17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8800</v>
      </c>
      <c r="V170" s="23">
        <f>COUNT(Tabla1[[#This Row],[COTIZACIÓN 1 ]:[DESVIACIÓN COT.8]])/2</f>
        <v>3</v>
      </c>
      <c r="W170" s="33">
        <f t="shared" si="2"/>
        <v>7920</v>
      </c>
    </row>
    <row r="171" spans="1:23" x14ac:dyDescent="0.25">
      <c r="A171" s="2">
        <v>168</v>
      </c>
      <c r="B171" s="4" t="s">
        <v>189</v>
      </c>
      <c r="C171" s="3">
        <v>51101807</v>
      </c>
      <c r="D171" s="2" t="s">
        <v>21</v>
      </c>
      <c r="E171" s="8">
        <v>14400</v>
      </c>
      <c r="F171" s="9">
        <f>IF(Tabla1[[#This Row],[COTIZACIÓN 1 ]]&gt;0,ABS(1-Tabla1[[#This Row],[COTIZACIÓN 1 ]]/Tabla1[[#This Row],[PROMEDIO]]),"")</f>
        <v>1.3698630136986356E-2</v>
      </c>
      <c r="G171" s="8">
        <v>14100</v>
      </c>
      <c r="H171" s="9">
        <f>IF(Tabla1[[#This Row],[COTIZACIÓN 2]]&gt;0,ABS(1-Tabla1[[#This Row],[COTIZACIÓN 2]]/Tabla1[[#This Row],[PROMEDIO]]),"")</f>
        <v>3.4246575342465779E-2</v>
      </c>
      <c r="I171" s="10">
        <v>15300</v>
      </c>
      <c r="J171" s="9">
        <f>IF(Tabla1[[#This Row],[COTIZACIÓN 3]]&gt;0,ABS(1-Tabla1[[#This Row],[COTIZACIÓN 3]]/Tabla1[[#This Row],[PROMEDIO]]),"")</f>
        <v>4.7945205479452024E-2</v>
      </c>
      <c r="K171" s="11"/>
      <c r="L171" s="9" t="str">
        <f>IF(Tabla1[[#This Row],[COTIZACIÓN 4]]&gt;0,ABS(1-Tabla1[[#This Row],[COTIZACIÓN 4]]/Tabla1[[#This Row],[PROMEDIO]]),"")</f>
        <v/>
      </c>
      <c r="M171" s="11"/>
      <c r="N171" s="9" t="str">
        <f>IF(Tabla1[[#This Row],[COTIZACIÓN 5]]&gt;0,ABS(1-Tabla1[[#This Row],[COTIZACIÓN 5]]/Tabla1[[#This Row],[PROMEDIO]]),"")</f>
        <v/>
      </c>
      <c r="O171" s="11"/>
      <c r="P171" s="9" t="str">
        <f>IF(Tabla1[[#This Row],[COTIZACIÓN 6]]&gt;0,ABS(1-Tabla1[[#This Row],[COTIZACIÓN 6]]/Tabla1[[#This Row],[PROMEDIO]]),"")</f>
        <v/>
      </c>
      <c r="Q171" s="11"/>
      <c r="R171" s="9" t="str">
        <f>IF(Tabla1[[#This Row],[COTIZACIÓN 7]]&gt;0,ABS(1-Tabla1[[#This Row],[COTIZACIÓN 7]]/Tabla1[[#This Row],[PROMEDIO]]),"")</f>
        <v/>
      </c>
      <c r="S171" s="11"/>
      <c r="T171" s="9" t="str">
        <f>IF(Tabla1[[#This Row],[COTIZACIÓN 8]]&gt;0,ABS(1-Tabla1[[#This Row],[COTIZACIÓN 8]]/Tabla1[[#This Row],[PROMEDIO]]),"")</f>
        <v/>
      </c>
      <c r="U17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14600</v>
      </c>
      <c r="V171" s="23">
        <f>COUNT(Tabla1[[#This Row],[COTIZACIÓN 1 ]:[DESVIACIÓN COT.8]])/2</f>
        <v>3</v>
      </c>
      <c r="W171" s="33">
        <f t="shared" si="2"/>
        <v>13140</v>
      </c>
    </row>
    <row r="172" spans="1:23" ht="24" x14ac:dyDescent="0.25">
      <c r="A172" s="2">
        <v>169</v>
      </c>
      <c r="B172" s="5" t="s">
        <v>190</v>
      </c>
      <c r="C172" s="3">
        <v>51101807</v>
      </c>
      <c r="D172" s="2" t="s">
        <v>21</v>
      </c>
      <c r="E172" s="8">
        <v>23800</v>
      </c>
      <c r="F172" s="9">
        <f>IF(Tabla1[[#This Row],[COTIZACIÓN 1 ]]&gt;0,ABS(1-Tabla1[[#This Row],[COTIZACIÓN 1 ]]/Tabla1[[#This Row],[PROMEDIO]]),"")</f>
        <v>1.2448132780082943E-2</v>
      </c>
      <c r="G172" s="8">
        <v>23300</v>
      </c>
      <c r="H172" s="9">
        <f>IF(Tabla1[[#This Row],[COTIZACIÓN 2]]&gt;0,ABS(1-Tabla1[[#This Row],[COTIZACIÓN 2]]/Tabla1[[#This Row],[PROMEDIO]]),"")</f>
        <v>3.319502074688796E-2</v>
      </c>
      <c r="I172" s="10">
        <v>25200</v>
      </c>
      <c r="J172" s="9">
        <f>IF(Tabla1[[#This Row],[COTIZACIÓN 3]]&gt;0,ABS(1-Tabla1[[#This Row],[COTIZACIÓN 3]]/Tabla1[[#This Row],[PROMEDIO]]),"")</f>
        <v>4.5643153526971014E-2</v>
      </c>
      <c r="K172" s="11"/>
      <c r="L172" s="9" t="str">
        <f>IF(Tabla1[[#This Row],[COTIZACIÓN 4]]&gt;0,ABS(1-Tabla1[[#This Row],[COTIZACIÓN 4]]/Tabla1[[#This Row],[PROMEDIO]]),"")</f>
        <v/>
      </c>
      <c r="M172" s="11"/>
      <c r="N172" s="9" t="str">
        <f>IF(Tabla1[[#This Row],[COTIZACIÓN 5]]&gt;0,ABS(1-Tabla1[[#This Row],[COTIZACIÓN 5]]/Tabla1[[#This Row],[PROMEDIO]]),"")</f>
        <v/>
      </c>
      <c r="O172" s="11"/>
      <c r="P172" s="9" t="str">
        <f>IF(Tabla1[[#This Row],[COTIZACIÓN 6]]&gt;0,ABS(1-Tabla1[[#This Row],[COTIZACIÓN 6]]/Tabla1[[#This Row],[PROMEDIO]]),"")</f>
        <v/>
      </c>
      <c r="Q172" s="11"/>
      <c r="R172" s="9" t="str">
        <f>IF(Tabla1[[#This Row],[COTIZACIÓN 7]]&gt;0,ABS(1-Tabla1[[#This Row],[COTIZACIÓN 7]]/Tabla1[[#This Row],[PROMEDIO]]),"")</f>
        <v/>
      </c>
      <c r="S172" s="11"/>
      <c r="T172" s="9" t="str">
        <f>IF(Tabla1[[#This Row],[COTIZACIÓN 8]]&gt;0,ABS(1-Tabla1[[#This Row],[COTIZACIÓN 8]]/Tabla1[[#This Row],[PROMEDIO]]),"")</f>
        <v/>
      </c>
      <c r="U17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24100</v>
      </c>
      <c r="V172" s="23">
        <f>COUNT(Tabla1[[#This Row],[COTIZACIÓN 1 ]:[DESVIACIÓN COT.8]])/2</f>
        <v>3</v>
      </c>
      <c r="W172" s="33">
        <f t="shared" si="2"/>
        <v>21690</v>
      </c>
    </row>
    <row r="173" spans="1:23" x14ac:dyDescent="0.25">
      <c r="A173" s="2">
        <v>170</v>
      </c>
      <c r="B173" s="4" t="s">
        <v>191</v>
      </c>
      <c r="C173" s="3">
        <v>51152000</v>
      </c>
      <c r="D173" s="2" t="s">
        <v>21</v>
      </c>
      <c r="E173" s="8">
        <v>15900</v>
      </c>
      <c r="F173" s="9">
        <f>IF(Tabla1[[#This Row],[COTIZACIÓN 1 ]]&gt;0,ABS(1-Tabla1[[#This Row],[COTIZACIÓN 1 ]]/Tabla1[[#This Row],[PROMEDIO]]),"")</f>
        <v>1.2422360248447228E-2</v>
      </c>
      <c r="G173" s="8">
        <v>15600</v>
      </c>
      <c r="H173" s="9">
        <f>IF(Tabla1[[#This Row],[COTIZACIÓN 2]]&gt;0,ABS(1-Tabla1[[#This Row],[COTIZACIÓN 2]]/Tabla1[[#This Row],[PROMEDIO]]),"")</f>
        <v>3.105590062111796E-2</v>
      </c>
      <c r="I173" s="10">
        <v>16800</v>
      </c>
      <c r="J173" s="9">
        <f>IF(Tabla1[[#This Row],[COTIZACIÓN 3]]&gt;0,ABS(1-Tabla1[[#This Row],[COTIZACIÓN 3]]/Tabla1[[#This Row],[PROMEDIO]]),"")</f>
        <v>4.3478260869565188E-2</v>
      </c>
      <c r="K173" s="11"/>
      <c r="L173" s="9" t="str">
        <f>IF(Tabla1[[#This Row],[COTIZACIÓN 4]]&gt;0,ABS(1-Tabla1[[#This Row],[COTIZACIÓN 4]]/Tabla1[[#This Row],[PROMEDIO]]),"")</f>
        <v/>
      </c>
      <c r="M173" s="11"/>
      <c r="N173" s="9" t="str">
        <f>IF(Tabla1[[#This Row],[COTIZACIÓN 5]]&gt;0,ABS(1-Tabla1[[#This Row],[COTIZACIÓN 5]]/Tabla1[[#This Row],[PROMEDIO]]),"")</f>
        <v/>
      </c>
      <c r="O173" s="11"/>
      <c r="P173" s="9" t="str">
        <f>IF(Tabla1[[#This Row],[COTIZACIÓN 6]]&gt;0,ABS(1-Tabla1[[#This Row],[COTIZACIÓN 6]]/Tabla1[[#This Row],[PROMEDIO]]),"")</f>
        <v/>
      </c>
      <c r="Q173" s="11"/>
      <c r="R173" s="9" t="str">
        <f>IF(Tabla1[[#This Row],[COTIZACIÓN 7]]&gt;0,ABS(1-Tabla1[[#This Row],[COTIZACIÓN 7]]/Tabla1[[#This Row],[PROMEDIO]]),"")</f>
        <v/>
      </c>
      <c r="S173" s="11"/>
      <c r="T173" s="9" t="str">
        <f>IF(Tabla1[[#This Row],[COTIZACIÓN 8]]&gt;0,ABS(1-Tabla1[[#This Row],[COTIZACIÓN 8]]/Tabla1[[#This Row],[PROMEDIO]]),"")</f>
        <v/>
      </c>
      <c r="U17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16100</v>
      </c>
      <c r="V173" s="23">
        <f>COUNT(Tabla1[[#This Row],[COTIZACIÓN 1 ]:[DESVIACIÓN COT.8]])/2</f>
        <v>3</v>
      </c>
      <c r="W173" s="33">
        <f t="shared" si="2"/>
        <v>14490</v>
      </c>
    </row>
    <row r="174" spans="1:23" x14ac:dyDescent="0.25">
      <c r="A174" s="2">
        <v>171</v>
      </c>
      <c r="B174" s="5" t="s">
        <v>192</v>
      </c>
      <c r="C174" s="3">
        <v>51142106</v>
      </c>
      <c r="D174" s="2" t="s">
        <v>21</v>
      </c>
      <c r="E174" s="8">
        <v>56000</v>
      </c>
      <c r="F174" s="9">
        <f>IF(Tabla1[[#This Row],[COTIZACIÓN 1 ]]&gt;0,ABS(1-Tabla1[[#This Row],[COTIZACIÓN 1 ]]/Tabla1[[#This Row],[PROMEDIO]]),"")</f>
        <v>1.292016991874223E-2</v>
      </c>
      <c r="G174" s="8">
        <v>54900</v>
      </c>
      <c r="H174" s="9">
        <f>IF(Tabla1[[#This Row],[COTIZACIÓN 2]]&gt;0,ABS(1-Tabla1[[#This Row],[COTIZACIÓN 2]]/Tabla1[[#This Row],[PROMEDIO]]),"")</f>
        <v>3.2309238009624042E-2</v>
      </c>
      <c r="I174" s="10">
        <v>59300</v>
      </c>
      <c r="J174" s="9">
        <f>IF(Tabla1[[#This Row],[COTIZACIÓN 3]]&gt;0,ABS(1-Tabla1[[#This Row],[COTIZACIÓN 3]]/Tabla1[[#This Row],[PROMEDIO]]),"")</f>
        <v>4.5247034353903315E-2</v>
      </c>
      <c r="K174" s="11"/>
      <c r="L174" s="9" t="str">
        <f>IF(Tabla1[[#This Row],[COTIZACIÓN 4]]&gt;0,ABS(1-Tabla1[[#This Row],[COTIZACIÓN 4]]/Tabla1[[#This Row],[PROMEDIO]]),"")</f>
        <v/>
      </c>
      <c r="M174" s="11"/>
      <c r="N174" s="9" t="str">
        <f>IF(Tabla1[[#This Row],[COTIZACIÓN 5]]&gt;0,ABS(1-Tabla1[[#This Row],[COTIZACIÓN 5]]/Tabla1[[#This Row],[PROMEDIO]]),"")</f>
        <v/>
      </c>
      <c r="O174" s="11"/>
      <c r="P174" s="9" t="str">
        <f>IF(Tabla1[[#This Row],[COTIZACIÓN 6]]&gt;0,ABS(1-Tabla1[[#This Row],[COTIZACIÓN 6]]/Tabla1[[#This Row],[PROMEDIO]]),"")</f>
        <v/>
      </c>
      <c r="Q174" s="11"/>
      <c r="R174" s="9" t="str">
        <f>IF(Tabla1[[#This Row],[COTIZACIÓN 7]]&gt;0,ABS(1-Tabla1[[#This Row],[COTIZACIÓN 7]]/Tabla1[[#This Row],[PROMEDIO]]),"")</f>
        <v/>
      </c>
      <c r="S174" s="11"/>
      <c r="T174" s="9" t="str">
        <f>IF(Tabla1[[#This Row],[COTIZACIÓN 8]]&gt;0,ABS(1-Tabla1[[#This Row],[COTIZACIÓN 8]]/Tabla1[[#This Row],[PROMEDIO]]),"")</f>
        <v/>
      </c>
      <c r="U17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56733</v>
      </c>
      <c r="V174" s="23">
        <f>COUNT(Tabla1[[#This Row],[COTIZACIÓN 1 ]:[DESVIACIÓN COT.8]])/2</f>
        <v>3</v>
      </c>
      <c r="W174" s="33">
        <f t="shared" si="2"/>
        <v>51059.700000000004</v>
      </c>
    </row>
    <row r="175" spans="1:23" x14ac:dyDescent="0.25">
      <c r="A175" s="2">
        <v>172</v>
      </c>
      <c r="B175" s="4" t="s">
        <v>193</v>
      </c>
      <c r="C175" s="3">
        <v>51142106</v>
      </c>
      <c r="D175" s="2" t="s">
        <v>21</v>
      </c>
      <c r="E175" s="8">
        <v>51100</v>
      </c>
      <c r="F175" s="9">
        <f>IF(Tabla1[[#This Row],[COTIZACIÓN 1 ]]&gt;0,ABS(1-Tabla1[[#This Row],[COTIZACIÓN 1 ]]/Tabla1[[#This Row],[PROMEDIO]]),"")</f>
        <v>1.2865587451222793E-2</v>
      </c>
      <c r="G175" s="8">
        <v>50100</v>
      </c>
      <c r="H175" s="9">
        <f>IF(Tabla1[[#This Row],[COTIZACIÓN 2]]&gt;0,ABS(1-Tabla1[[#This Row],[COTIZACIÓN 2]]/Tabla1[[#This Row],[PROMEDIO]]),"")</f>
        <v>3.2183286326932681E-2</v>
      </c>
      <c r="I175" s="10">
        <v>54100</v>
      </c>
      <c r="J175" s="9">
        <f>IF(Tabla1[[#This Row],[COTIZACIÓN 3]]&gt;0,ABS(1-Tabla1[[#This Row],[COTIZACIÓN 3]]/Tabla1[[#This Row],[PROMEDIO]]),"")</f>
        <v>4.508750917590687E-2</v>
      </c>
      <c r="K175" s="11"/>
      <c r="L175" s="9" t="str">
        <f>IF(Tabla1[[#This Row],[COTIZACIÓN 4]]&gt;0,ABS(1-Tabla1[[#This Row],[COTIZACIÓN 4]]/Tabla1[[#This Row],[PROMEDIO]]),"")</f>
        <v/>
      </c>
      <c r="M175" s="11"/>
      <c r="N175" s="9" t="str">
        <f>IF(Tabla1[[#This Row],[COTIZACIÓN 5]]&gt;0,ABS(1-Tabla1[[#This Row],[COTIZACIÓN 5]]/Tabla1[[#This Row],[PROMEDIO]]),"")</f>
        <v/>
      </c>
      <c r="O175" s="11"/>
      <c r="P175" s="9" t="str">
        <f>IF(Tabla1[[#This Row],[COTIZACIÓN 6]]&gt;0,ABS(1-Tabla1[[#This Row],[COTIZACIÓN 6]]/Tabla1[[#This Row],[PROMEDIO]]),"")</f>
        <v/>
      </c>
      <c r="Q175" s="11"/>
      <c r="R175" s="9" t="str">
        <f>IF(Tabla1[[#This Row],[COTIZACIÓN 7]]&gt;0,ABS(1-Tabla1[[#This Row],[COTIZACIÓN 7]]/Tabla1[[#This Row],[PROMEDIO]]),"")</f>
        <v/>
      </c>
      <c r="S175" s="11"/>
      <c r="T175" s="9" t="str">
        <f>IF(Tabla1[[#This Row],[COTIZACIÓN 8]]&gt;0,ABS(1-Tabla1[[#This Row],[COTIZACIÓN 8]]/Tabla1[[#This Row],[PROMEDIO]]),"")</f>
        <v/>
      </c>
      <c r="U17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51766</v>
      </c>
      <c r="V175" s="23">
        <f>COUNT(Tabla1[[#This Row],[COTIZACIÓN 1 ]:[DESVIACIÓN COT.8]])/2</f>
        <v>3</v>
      </c>
      <c r="W175" s="33">
        <f t="shared" si="2"/>
        <v>46589.4</v>
      </c>
    </row>
    <row r="176" spans="1:23" x14ac:dyDescent="0.25">
      <c r="A176" s="2">
        <v>173</v>
      </c>
      <c r="B176" s="4" t="s">
        <v>194</v>
      </c>
      <c r="C176" s="3">
        <v>51142106</v>
      </c>
      <c r="D176" s="2" t="s">
        <v>21</v>
      </c>
      <c r="E176" s="8">
        <v>173100</v>
      </c>
      <c r="F176" s="9">
        <f>IF(Tabla1[[#This Row],[COTIZACIÓN 1 ]]&gt;0,ABS(1-Tabla1[[#This Row],[COTIZACIÓN 1 ]]/Tabla1[[#This Row],[PROMEDIO]]),"")</f>
        <v>1.273576565734913E-2</v>
      </c>
      <c r="G176" s="8">
        <v>169600</v>
      </c>
      <c r="H176" s="9">
        <f>IF(Tabla1[[#This Row],[COTIZACIÓN 2]]&gt;0,ABS(1-Tabla1[[#This Row],[COTIZACIÓN 2]]/Tabla1[[#This Row],[PROMEDIO]]),"")</f>
        <v>3.2697780794260112E-2</v>
      </c>
      <c r="I176" s="10">
        <v>183300</v>
      </c>
      <c r="J176" s="9">
        <f>IF(Tabla1[[#This Row],[COTIZACIÓN 3]]&gt;0,ABS(1-Tabla1[[#This Row],[COTIZACIÓN 3]]/Tabla1[[#This Row],[PROMEDIO]]),"")</f>
        <v>4.5439249884505539E-2</v>
      </c>
      <c r="K176" s="11"/>
      <c r="L176" s="9" t="str">
        <f>IF(Tabla1[[#This Row],[COTIZACIÓN 4]]&gt;0,ABS(1-Tabla1[[#This Row],[COTIZACIÓN 4]]/Tabla1[[#This Row],[PROMEDIO]]),"")</f>
        <v/>
      </c>
      <c r="M176" s="11"/>
      <c r="N176" s="9" t="str">
        <f>IF(Tabla1[[#This Row],[COTIZACIÓN 5]]&gt;0,ABS(1-Tabla1[[#This Row],[COTIZACIÓN 5]]/Tabla1[[#This Row],[PROMEDIO]]),"")</f>
        <v/>
      </c>
      <c r="O176" s="11"/>
      <c r="P176" s="9" t="str">
        <f>IF(Tabla1[[#This Row],[COTIZACIÓN 6]]&gt;0,ABS(1-Tabla1[[#This Row],[COTIZACIÓN 6]]/Tabla1[[#This Row],[PROMEDIO]]),"")</f>
        <v/>
      </c>
      <c r="Q176" s="11"/>
      <c r="R176" s="9" t="str">
        <f>IF(Tabla1[[#This Row],[COTIZACIÓN 7]]&gt;0,ABS(1-Tabla1[[#This Row],[COTIZACIÓN 7]]/Tabla1[[#This Row],[PROMEDIO]]),"")</f>
        <v/>
      </c>
      <c r="S176" s="11"/>
      <c r="T176" s="9" t="str">
        <f>IF(Tabla1[[#This Row],[COTIZACIÓN 8]]&gt;0,ABS(1-Tabla1[[#This Row],[COTIZACIÓN 8]]/Tabla1[[#This Row],[PROMEDIO]]),"")</f>
        <v/>
      </c>
      <c r="U17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175333</v>
      </c>
      <c r="V176" s="23">
        <f>COUNT(Tabla1[[#This Row],[COTIZACIÓN 1 ]:[DESVIACIÓN COT.8]])/2</f>
        <v>3</v>
      </c>
      <c r="W176" s="33">
        <f t="shared" si="2"/>
        <v>157799.70000000001</v>
      </c>
    </row>
    <row r="177" spans="1:23" x14ac:dyDescent="0.25">
      <c r="A177" s="2">
        <v>174</v>
      </c>
      <c r="B177" s="4" t="s">
        <v>195</v>
      </c>
      <c r="C177" s="3">
        <v>51142106</v>
      </c>
      <c r="D177" s="2" t="s">
        <v>21</v>
      </c>
      <c r="E177" s="8">
        <v>119000</v>
      </c>
      <c r="F177" s="9">
        <f>IF(Tabla1[[#This Row],[COTIZACIÓN 1 ]]&gt;0,ABS(1-Tabla1[[#This Row],[COTIZACIÓN 1 ]]/Tabla1[[#This Row],[PROMEDIO]]),"")</f>
        <v>1.2718508624194214E-2</v>
      </c>
      <c r="G177" s="8">
        <v>116600</v>
      </c>
      <c r="H177" s="9">
        <f>IF(Tabla1[[#This Row],[COTIZACIÓN 2]]&gt;0,ABS(1-Tabla1[[#This Row],[COTIZACIÓN 2]]/Tabla1[[#This Row],[PROMEDIO]]),"")</f>
        <v>3.2630068114126387E-2</v>
      </c>
      <c r="I177" s="10">
        <v>126000</v>
      </c>
      <c r="J177" s="9">
        <f>IF(Tabla1[[#This Row],[COTIZACIÓN 3]]&gt;0,ABS(1-Tabla1[[#This Row],[COTIZACIÓN 3]]/Tabla1[[#This Row],[PROMEDIO]]),"")</f>
        <v>4.5356873221441329E-2</v>
      </c>
      <c r="K177" s="11"/>
      <c r="L177" s="9" t="str">
        <f>IF(Tabla1[[#This Row],[COTIZACIÓN 4]]&gt;0,ABS(1-Tabla1[[#This Row],[COTIZACIÓN 4]]/Tabla1[[#This Row],[PROMEDIO]]),"")</f>
        <v/>
      </c>
      <c r="M177" s="11"/>
      <c r="N177" s="9" t="str">
        <f>IF(Tabla1[[#This Row],[COTIZACIÓN 5]]&gt;0,ABS(1-Tabla1[[#This Row],[COTIZACIÓN 5]]/Tabla1[[#This Row],[PROMEDIO]]),"")</f>
        <v/>
      </c>
      <c r="O177" s="11"/>
      <c r="P177" s="9" t="str">
        <f>IF(Tabla1[[#This Row],[COTIZACIÓN 6]]&gt;0,ABS(1-Tabla1[[#This Row],[COTIZACIÓN 6]]/Tabla1[[#This Row],[PROMEDIO]]),"")</f>
        <v/>
      </c>
      <c r="Q177" s="11"/>
      <c r="R177" s="9" t="str">
        <f>IF(Tabla1[[#This Row],[COTIZACIÓN 7]]&gt;0,ABS(1-Tabla1[[#This Row],[COTIZACIÓN 7]]/Tabla1[[#This Row],[PROMEDIO]]),"")</f>
        <v/>
      </c>
      <c r="S177" s="11"/>
      <c r="T177" s="9" t="str">
        <f>IF(Tabla1[[#This Row],[COTIZACIÓN 8]]&gt;0,ABS(1-Tabla1[[#This Row],[COTIZACIÓN 8]]/Tabla1[[#This Row],[PROMEDIO]]),"")</f>
        <v/>
      </c>
      <c r="U17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120533</v>
      </c>
      <c r="V177" s="23">
        <f>COUNT(Tabla1[[#This Row],[COTIZACIÓN 1 ]:[DESVIACIÓN COT.8]])/2</f>
        <v>3</v>
      </c>
      <c r="W177" s="33">
        <f t="shared" si="2"/>
        <v>108479.7</v>
      </c>
    </row>
    <row r="178" spans="1:23" x14ac:dyDescent="0.25">
      <c r="A178" s="2">
        <v>175</v>
      </c>
      <c r="B178" s="3" t="s">
        <v>196</v>
      </c>
      <c r="C178" s="3">
        <v>51142106</v>
      </c>
      <c r="D178" s="2" t="s">
        <v>21</v>
      </c>
      <c r="E178" s="8">
        <v>99400</v>
      </c>
      <c r="F178" s="9">
        <f>IF(Tabla1[[#This Row],[COTIZACIÓN 1 ]]&gt;0,ABS(1-Tabla1[[#This Row],[COTIZACIÓN 1 ]]/Tabla1[[#This Row],[PROMEDIO]]),"")</f>
        <v>1.2909632571996066E-2</v>
      </c>
      <c r="G178" s="8">
        <v>97400</v>
      </c>
      <c r="H178" s="9">
        <f>IF(Tabla1[[#This Row],[COTIZACIÓN 2]]&gt;0,ABS(1-Tabla1[[#This Row],[COTIZACIÓN 2]]/Tabla1[[#This Row],[PROMEDIO]]),"")</f>
        <v>3.277060575968227E-2</v>
      </c>
      <c r="I178" s="10">
        <v>105300</v>
      </c>
      <c r="J178" s="9">
        <f>IF(Tabla1[[#This Row],[COTIZACIÓN 3]]&gt;0,ABS(1-Tabla1[[#This Row],[COTIZACIÓN 3]]/Tabla1[[#This Row],[PROMEDIO]]),"")</f>
        <v>4.5680238331678336E-2</v>
      </c>
      <c r="K178" s="11"/>
      <c r="L178" s="9" t="str">
        <f>IF(Tabla1[[#This Row],[COTIZACIÓN 4]]&gt;0,ABS(1-Tabla1[[#This Row],[COTIZACIÓN 4]]/Tabla1[[#This Row],[PROMEDIO]]),"")</f>
        <v/>
      </c>
      <c r="M178" s="11"/>
      <c r="N178" s="9" t="str">
        <f>IF(Tabla1[[#This Row],[COTIZACIÓN 5]]&gt;0,ABS(1-Tabla1[[#This Row],[COTIZACIÓN 5]]/Tabla1[[#This Row],[PROMEDIO]]),"")</f>
        <v/>
      </c>
      <c r="O178" s="11"/>
      <c r="P178" s="9" t="str">
        <f>IF(Tabla1[[#This Row],[COTIZACIÓN 6]]&gt;0,ABS(1-Tabla1[[#This Row],[COTIZACIÓN 6]]/Tabla1[[#This Row],[PROMEDIO]]),"")</f>
        <v/>
      </c>
      <c r="Q178" s="11"/>
      <c r="R178" s="9" t="str">
        <f>IF(Tabla1[[#This Row],[COTIZACIÓN 7]]&gt;0,ABS(1-Tabla1[[#This Row],[COTIZACIÓN 7]]/Tabla1[[#This Row],[PROMEDIO]]),"")</f>
        <v/>
      </c>
      <c r="S178" s="11"/>
      <c r="T178" s="9" t="str">
        <f>IF(Tabla1[[#This Row],[COTIZACIÓN 8]]&gt;0,ABS(1-Tabla1[[#This Row],[COTIZACIÓN 8]]/Tabla1[[#This Row],[PROMEDIO]]),"")</f>
        <v/>
      </c>
      <c r="U17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100700</v>
      </c>
      <c r="V178" s="23">
        <f>COUNT(Tabla1[[#This Row],[COTIZACIÓN 1 ]:[DESVIACIÓN COT.8]])/2</f>
        <v>3</v>
      </c>
      <c r="W178" s="33">
        <f t="shared" si="2"/>
        <v>90630</v>
      </c>
    </row>
    <row r="179" spans="1:23" x14ac:dyDescent="0.25">
      <c r="A179" s="2">
        <v>176</v>
      </c>
      <c r="B179" s="3" t="s">
        <v>197</v>
      </c>
      <c r="C179" s="3">
        <v>51142106</v>
      </c>
      <c r="D179" s="2" t="s">
        <v>21</v>
      </c>
      <c r="E179" s="8">
        <v>138500</v>
      </c>
      <c r="F179" s="9">
        <f>IF(Tabla1[[#This Row],[COTIZACIÓN 1 ]]&gt;0,ABS(1-Tabla1[[#This Row],[COTIZACIÓN 1 ]]/Tabla1[[#This Row],[PROMEDIO]]),"")</f>
        <v>1.282965074839626E-2</v>
      </c>
      <c r="G179" s="8">
        <v>135700</v>
      </c>
      <c r="H179" s="9">
        <f>IF(Tabla1[[#This Row],[COTIZACIÓN 2]]&gt;0,ABS(1-Tabla1[[#This Row],[COTIZACIÓN 2]]/Tabla1[[#This Row],[PROMEDIO]]),"")</f>
        <v>3.2786885245901676E-2</v>
      </c>
      <c r="I179" s="10">
        <v>146700</v>
      </c>
      <c r="J179" s="9">
        <f>IF(Tabla1[[#This Row],[COTIZACIÓN 3]]&gt;0,ABS(1-Tabla1[[#This Row],[COTIZACIÓN 3]]/Tabla1[[#This Row],[PROMEDIO]]),"")</f>
        <v>4.5616535994297935E-2</v>
      </c>
      <c r="K179" s="11"/>
      <c r="L179" s="9" t="str">
        <f>IF(Tabla1[[#This Row],[COTIZACIÓN 4]]&gt;0,ABS(1-Tabla1[[#This Row],[COTIZACIÓN 4]]/Tabla1[[#This Row],[PROMEDIO]]),"")</f>
        <v/>
      </c>
      <c r="M179" s="11"/>
      <c r="N179" s="9" t="str">
        <f>IF(Tabla1[[#This Row],[COTIZACIÓN 5]]&gt;0,ABS(1-Tabla1[[#This Row],[COTIZACIÓN 5]]/Tabla1[[#This Row],[PROMEDIO]]),"")</f>
        <v/>
      </c>
      <c r="O179" s="11"/>
      <c r="P179" s="9" t="str">
        <f>IF(Tabla1[[#This Row],[COTIZACIÓN 6]]&gt;0,ABS(1-Tabla1[[#This Row],[COTIZACIÓN 6]]/Tabla1[[#This Row],[PROMEDIO]]),"")</f>
        <v/>
      </c>
      <c r="Q179" s="11"/>
      <c r="R179" s="9" t="str">
        <f>IF(Tabla1[[#This Row],[COTIZACIÓN 7]]&gt;0,ABS(1-Tabla1[[#This Row],[COTIZACIÓN 7]]/Tabla1[[#This Row],[PROMEDIO]]),"")</f>
        <v/>
      </c>
      <c r="S179" s="11"/>
      <c r="T179" s="9" t="str">
        <f>IF(Tabla1[[#This Row],[COTIZACIÓN 8]]&gt;0,ABS(1-Tabla1[[#This Row],[COTIZACIÓN 8]]/Tabla1[[#This Row],[PROMEDIO]]),"")</f>
        <v/>
      </c>
      <c r="U17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140300</v>
      </c>
      <c r="V179" s="23">
        <f>COUNT(Tabla1[[#This Row],[COTIZACIÓN 1 ]:[DESVIACIÓN COT.8]])/2</f>
        <v>3</v>
      </c>
      <c r="W179" s="33">
        <f t="shared" si="2"/>
        <v>126270</v>
      </c>
    </row>
    <row r="180" spans="1:23" x14ac:dyDescent="0.25">
      <c r="A180" s="2">
        <v>177</v>
      </c>
      <c r="B180" s="3" t="s">
        <v>198</v>
      </c>
      <c r="C180" s="3">
        <v>51142106</v>
      </c>
      <c r="D180" s="2" t="s">
        <v>21</v>
      </c>
      <c r="E180" s="8">
        <v>114200</v>
      </c>
      <c r="F180" s="9">
        <f>IF(Tabla1[[#This Row],[COTIZACIÓN 1 ]]&gt;0,ABS(1-Tabla1[[#This Row],[COTIZACIÓN 1 ]]/Tabla1[[#This Row],[PROMEDIO]]),"")</f>
        <v>1.2674424636453185E-2</v>
      </c>
      <c r="G180" s="8">
        <v>111900</v>
      </c>
      <c r="H180" s="9">
        <f>IF(Tabla1[[#This Row],[COTIZACIÓN 2]]&gt;0,ABS(1-Tabla1[[#This Row],[COTIZACIÓN 2]]/Tabla1[[#This Row],[PROMEDIO]]),"")</f>
        <v>3.2559265471270749E-2</v>
      </c>
      <c r="I180" s="10">
        <v>120900</v>
      </c>
      <c r="J180" s="9">
        <f>IF(Tabla1[[#This Row],[COTIZACIÓN 3]]&gt;0,ABS(1-Tabla1[[#This Row],[COTIZACIÓN 3]]/Tabla1[[#This Row],[PROMEDIO]]),"")</f>
        <v>4.5250981273667223E-2</v>
      </c>
      <c r="K180" s="11"/>
      <c r="L180" s="9" t="str">
        <f>IF(Tabla1[[#This Row],[COTIZACIÓN 4]]&gt;0,ABS(1-Tabla1[[#This Row],[COTIZACIÓN 4]]/Tabla1[[#This Row],[PROMEDIO]]),"")</f>
        <v/>
      </c>
      <c r="M180" s="11"/>
      <c r="N180" s="9" t="str">
        <f>IF(Tabla1[[#This Row],[COTIZACIÓN 5]]&gt;0,ABS(1-Tabla1[[#This Row],[COTIZACIÓN 5]]/Tabla1[[#This Row],[PROMEDIO]]),"")</f>
        <v/>
      </c>
      <c r="O180" s="11"/>
      <c r="P180" s="9" t="str">
        <f>IF(Tabla1[[#This Row],[COTIZACIÓN 6]]&gt;0,ABS(1-Tabla1[[#This Row],[COTIZACIÓN 6]]/Tabla1[[#This Row],[PROMEDIO]]),"")</f>
        <v/>
      </c>
      <c r="Q180" s="11"/>
      <c r="R180" s="9" t="str">
        <f>IF(Tabla1[[#This Row],[COTIZACIÓN 7]]&gt;0,ABS(1-Tabla1[[#This Row],[COTIZACIÓN 7]]/Tabla1[[#This Row],[PROMEDIO]]),"")</f>
        <v/>
      </c>
      <c r="S180" s="11"/>
      <c r="T180" s="9" t="str">
        <f>IF(Tabla1[[#This Row],[COTIZACIÓN 8]]&gt;0,ABS(1-Tabla1[[#This Row],[COTIZACIÓN 8]]/Tabla1[[#This Row],[PROMEDIO]]),"")</f>
        <v/>
      </c>
      <c r="U18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115666</v>
      </c>
      <c r="V180" s="23">
        <f>COUNT(Tabla1[[#This Row],[COTIZACIÓN 1 ]:[DESVIACIÓN COT.8]])/2</f>
        <v>3</v>
      </c>
      <c r="W180" s="33">
        <f t="shared" si="2"/>
        <v>104099.40000000001</v>
      </c>
    </row>
    <row r="181" spans="1:23" x14ac:dyDescent="0.25">
      <c r="A181" s="2">
        <v>178</v>
      </c>
      <c r="B181" s="4" t="s">
        <v>199</v>
      </c>
      <c r="C181" s="3">
        <v>51142106</v>
      </c>
      <c r="D181" s="2" t="s">
        <v>21</v>
      </c>
      <c r="E181" s="8">
        <v>23000</v>
      </c>
      <c r="F181" s="9">
        <f>IF(Tabla1[[#This Row],[COTIZACIÓN 1 ]]&gt;0,ABS(1-Tabla1[[#This Row],[COTIZACIÓN 1 ]]/Tabla1[[#This Row],[PROMEDIO]]),"")</f>
        <v>1.1432992349351023E-2</v>
      </c>
      <c r="G181" s="8">
        <v>22500</v>
      </c>
      <c r="H181" s="9">
        <f>IF(Tabla1[[#This Row],[COTIZACIÓN 2]]&gt;0,ABS(1-Tabla1[[#This Row],[COTIZACIÓN 2]]/Tabla1[[#This Row],[PROMEDIO]]),"")</f>
        <v>3.2923579472191156E-2</v>
      </c>
      <c r="I181" s="10">
        <v>24300</v>
      </c>
      <c r="J181" s="9">
        <f>IF(Tabla1[[#This Row],[COTIZACIÓN 3]]&gt;0,ABS(1-Tabla1[[#This Row],[COTIZACIÓN 3]]/Tabla1[[#This Row],[PROMEDIO]]),"")</f>
        <v>4.4442534170033632E-2</v>
      </c>
      <c r="K181" s="11"/>
      <c r="L181" s="9" t="str">
        <f>IF(Tabla1[[#This Row],[COTIZACIÓN 4]]&gt;0,ABS(1-Tabla1[[#This Row],[COTIZACIÓN 4]]/Tabla1[[#This Row],[PROMEDIO]]),"")</f>
        <v/>
      </c>
      <c r="M181" s="11"/>
      <c r="N181" s="9" t="str">
        <f>IF(Tabla1[[#This Row],[COTIZACIÓN 5]]&gt;0,ABS(1-Tabla1[[#This Row],[COTIZACIÓN 5]]/Tabla1[[#This Row],[PROMEDIO]]),"")</f>
        <v/>
      </c>
      <c r="O181" s="11"/>
      <c r="P181" s="9" t="str">
        <f>IF(Tabla1[[#This Row],[COTIZACIÓN 6]]&gt;0,ABS(1-Tabla1[[#This Row],[COTIZACIÓN 6]]/Tabla1[[#This Row],[PROMEDIO]]),"")</f>
        <v/>
      </c>
      <c r="Q181" s="11"/>
      <c r="R181" s="9" t="str">
        <f>IF(Tabla1[[#This Row],[COTIZACIÓN 7]]&gt;0,ABS(1-Tabla1[[#This Row],[COTIZACIÓN 7]]/Tabla1[[#This Row],[PROMEDIO]]),"")</f>
        <v/>
      </c>
      <c r="S181" s="11"/>
      <c r="T181" s="9" t="str">
        <f>IF(Tabla1[[#This Row],[COTIZACIÓN 8]]&gt;0,ABS(1-Tabla1[[#This Row],[COTIZACIÓN 8]]/Tabla1[[#This Row],[PROMEDIO]]),"")</f>
        <v/>
      </c>
      <c r="U18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23266</v>
      </c>
      <c r="V181" s="23">
        <f>COUNT(Tabla1[[#This Row],[COTIZACIÓN 1 ]:[DESVIACIÓN COT.8]])/2</f>
        <v>3</v>
      </c>
      <c r="W181" s="33">
        <f t="shared" si="2"/>
        <v>20939.400000000001</v>
      </c>
    </row>
    <row r="182" spans="1:23" x14ac:dyDescent="0.25">
      <c r="A182" s="2">
        <v>179</v>
      </c>
      <c r="B182" s="4" t="s">
        <v>200</v>
      </c>
      <c r="C182" s="3">
        <v>51142106</v>
      </c>
      <c r="D182" s="2" t="s">
        <v>21</v>
      </c>
      <c r="E182" s="8">
        <v>31600</v>
      </c>
      <c r="F182" s="9">
        <f>IF(Tabla1[[#This Row],[COTIZACIÓN 1 ]]&gt;0,ABS(1-Tabla1[[#This Row],[COTIZACIÓN 1 ]]/Tabla1[[#This Row],[PROMEDIO]]),"")</f>
        <v>1.2499999999999956E-2</v>
      </c>
      <c r="G182" s="8">
        <v>31000</v>
      </c>
      <c r="H182" s="9">
        <f>IF(Tabla1[[#This Row],[COTIZACIÓN 2]]&gt;0,ABS(1-Tabla1[[#This Row],[COTIZACIÓN 2]]/Tabla1[[#This Row],[PROMEDIO]]),"")</f>
        <v>3.125E-2</v>
      </c>
      <c r="I182" s="10">
        <v>33400</v>
      </c>
      <c r="J182" s="9">
        <f>IF(Tabla1[[#This Row],[COTIZACIÓN 3]]&gt;0,ABS(1-Tabla1[[#This Row],[COTIZACIÓN 3]]/Tabla1[[#This Row],[PROMEDIO]]),"")</f>
        <v>4.3749999999999956E-2</v>
      </c>
      <c r="K182" s="11"/>
      <c r="L182" s="9" t="str">
        <f>IF(Tabla1[[#This Row],[COTIZACIÓN 4]]&gt;0,ABS(1-Tabla1[[#This Row],[COTIZACIÓN 4]]/Tabla1[[#This Row],[PROMEDIO]]),"")</f>
        <v/>
      </c>
      <c r="M182" s="11"/>
      <c r="N182" s="9" t="str">
        <f>IF(Tabla1[[#This Row],[COTIZACIÓN 5]]&gt;0,ABS(1-Tabla1[[#This Row],[COTIZACIÓN 5]]/Tabla1[[#This Row],[PROMEDIO]]),"")</f>
        <v/>
      </c>
      <c r="O182" s="11"/>
      <c r="P182" s="9" t="str">
        <f>IF(Tabla1[[#This Row],[COTIZACIÓN 6]]&gt;0,ABS(1-Tabla1[[#This Row],[COTIZACIÓN 6]]/Tabla1[[#This Row],[PROMEDIO]]),"")</f>
        <v/>
      </c>
      <c r="Q182" s="11"/>
      <c r="R182" s="9" t="str">
        <f>IF(Tabla1[[#This Row],[COTIZACIÓN 7]]&gt;0,ABS(1-Tabla1[[#This Row],[COTIZACIÓN 7]]/Tabla1[[#This Row],[PROMEDIO]]),"")</f>
        <v/>
      </c>
      <c r="S182" s="11"/>
      <c r="T182" s="9" t="str">
        <f>IF(Tabla1[[#This Row],[COTIZACIÓN 8]]&gt;0,ABS(1-Tabla1[[#This Row],[COTIZACIÓN 8]]/Tabla1[[#This Row],[PROMEDIO]]),"")</f>
        <v/>
      </c>
      <c r="U18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32000</v>
      </c>
      <c r="V182" s="23">
        <f>COUNT(Tabla1[[#This Row],[COTIZACIÓN 1 ]:[DESVIACIÓN COT.8]])/2</f>
        <v>3</v>
      </c>
      <c r="W182" s="33">
        <f t="shared" si="2"/>
        <v>28800</v>
      </c>
    </row>
    <row r="183" spans="1:23" x14ac:dyDescent="0.25">
      <c r="A183" s="2">
        <v>180</v>
      </c>
      <c r="B183" s="4" t="s">
        <v>201</v>
      </c>
      <c r="C183" s="3">
        <v>51142106</v>
      </c>
      <c r="D183" s="2" t="s">
        <v>21</v>
      </c>
      <c r="E183" s="8">
        <v>51400</v>
      </c>
      <c r="F183" s="9">
        <f>IF(Tabla1[[#This Row],[COTIZACIÓN 1 ]]&gt;0,ABS(1-Tabla1[[#This Row],[COTIZACIÓN 1 ]]/Tabla1[[#This Row],[PROMEDIO]]),"")</f>
        <v>1.2791456996888551E-2</v>
      </c>
      <c r="G183" s="8">
        <v>50400</v>
      </c>
      <c r="H183" s="9">
        <f>IF(Tabla1[[#This Row],[COTIZACIÓN 2]]&gt;0,ABS(1-Tabla1[[#This Row],[COTIZACIÓN 2]]/Tabla1[[#This Row],[PROMEDIO]]),"")</f>
        <v>3.1997848884108615E-2</v>
      </c>
      <c r="I183" s="10">
        <v>54400</v>
      </c>
      <c r="J183" s="9">
        <f>IF(Tabla1[[#This Row],[COTIZACIÓN 3]]&gt;0,ABS(1-Tabla1[[#This Row],[COTIZACIÓN 3]]/Tabla1[[#This Row],[PROMEDIO]]),"")</f>
        <v>4.4827718664771643E-2</v>
      </c>
      <c r="K183" s="11"/>
      <c r="L183" s="9" t="str">
        <f>IF(Tabla1[[#This Row],[COTIZACIÓN 4]]&gt;0,ABS(1-Tabla1[[#This Row],[COTIZACIÓN 4]]/Tabla1[[#This Row],[PROMEDIO]]),"")</f>
        <v/>
      </c>
      <c r="M183" s="11"/>
      <c r="N183" s="9" t="str">
        <f>IF(Tabla1[[#This Row],[COTIZACIÓN 5]]&gt;0,ABS(1-Tabla1[[#This Row],[COTIZACIÓN 5]]/Tabla1[[#This Row],[PROMEDIO]]),"")</f>
        <v/>
      </c>
      <c r="O183" s="11"/>
      <c r="P183" s="9" t="str">
        <f>IF(Tabla1[[#This Row],[COTIZACIÓN 6]]&gt;0,ABS(1-Tabla1[[#This Row],[COTIZACIÓN 6]]/Tabla1[[#This Row],[PROMEDIO]]),"")</f>
        <v/>
      </c>
      <c r="Q183" s="11"/>
      <c r="R183" s="9" t="str">
        <f>IF(Tabla1[[#This Row],[COTIZACIÓN 7]]&gt;0,ABS(1-Tabla1[[#This Row],[COTIZACIÓN 7]]/Tabla1[[#This Row],[PROMEDIO]]),"")</f>
        <v/>
      </c>
      <c r="S183" s="11"/>
      <c r="T183" s="9" t="str">
        <f>IF(Tabla1[[#This Row],[COTIZACIÓN 8]]&gt;0,ABS(1-Tabla1[[#This Row],[COTIZACIÓN 8]]/Tabla1[[#This Row],[PROMEDIO]]),"")</f>
        <v/>
      </c>
      <c r="U18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52066</v>
      </c>
      <c r="V183" s="23">
        <f>COUNT(Tabla1[[#This Row],[COTIZACIÓN 1 ]:[DESVIACIÓN COT.8]])/2</f>
        <v>3</v>
      </c>
      <c r="W183" s="33">
        <f t="shared" si="2"/>
        <v>46859.4</v>
      </c>
    </row>
    <row r="184" spans="1:23" x14ac:dyDescent="0.25">
      <c r="A184" s="2">
        <v>181</v>
      </c>
      <c r="B184" s="4" t="s">
        <v>202</v>
      </c>
      <c r="C184" s="3">
        <v>51142106</v>
      </c>
      <c r="D184" s="2" t="s">
        <v>21</v>
      </c>
      <c r="E184" s="8">
        <v>59900</v>
      </c>
      <c r="F184" s="9">
        <f>IF(Tabla1[[#This Row],[COTIZACIÓN 1 ]]&gt;0,ABS(1-Tabla1[[#This Row],[COTIZACIÓN 1 ]]/Tabla1[[#This Row],[PROMEDIO]]),"")</f>
        <v>1.2626512379256938E-2</v>
      </c>
      <c r="G184" s="8">
        <v>58700</v>
      </c>
      <c r="H184" s="9">
        <f>IF(Tabla1[[#This Row],[COTIZACIÓN 2]]&gt;0,ABS(1-Tabla1[[#This Row],[COTIZACIÓN 2]]/Tabla1[[#This Row],[PROMEDIO]]),"")</f>
        <v>3.2406949526917916E-2</v>
      </c>
      <c r="I184" s="10">
        <v>63400</v>
      </c>
      <c r="J184" s="9">
        <f>IF(Tabla1[[#This Row],[COTIZACIÓN 3]]&gt;0,ABS(1-Tabla1[[#This Row],[COTIZACIÓN 3]]/Tabla1[[#This Row],[PROMEDIO]]),"")</f>
        <v>4.5066429301420907E-2</v>
      </c>
      <c r="K184" s="11"/>
      <c r="L184" s="9" t="str">
        <f>IF(Tabla1[[#This Row],[COTIZACIÓN 4]]&gt;0,ABS(1-Tabla1[[#This Row],[COTIZACIÓN 4]]/Tabla1[[#This Row],[PROMEDIO]]),"")</f>
        <v/>
      </c>
      <c r="M184" s="11"/>
      <c r="N184" s="9" t="str">
        <f>IF(Tabla1[[#This Row],[COTIZACIÓN 5]]&gt;0,ABS(1-Tabla1[[#This Row],[COTIZACIÓN 5]]/Tabla1[[#This Row],[PROMEDIO]]),"")</f>
        <v/>
      </c>
      <c r="O184" s="11"/>
      <c r="P184" s="9" t="str">
        <f>IF(Tabla1[[#This Row],[COTIZACIÓN 6]]&gt;0,ABS(1-Tabla1[[#This Row],[COTIZACIÓN 6]]/Tabla1[[#This Row],[PROMEDIO]]),"")</f>
        <v/>
      </c>
      <c r="Q184" s="11"/>
      <c r="R184" s="9" t="str">
        <f>IF(Tabla1[[#This Row],[COTIZACIÓN 7]]&gt;0,ABS(1-Tabla1[[#This Row],[COTIZACIÓN 7]]/Tabla1[[#This Row],[PROMEDIO]]),"")</f>
        <v/>
      </c>
      <c r="S184" s="11"/>
      <c r="T184" s="9" t="str">
        <f>IF(Tabla1[[#This Row],[COTIZACIÓN 8]]&gt;0,ABS(1-Tabla1[[#This Row],[COTIZACIÓN 8]]/Tabla1[[#This Row],[PROMEDIO]]),"")</f>
        <v/>
      </c>
      <c r="U18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60666</v>
      </c>
      <c r="V184" s="23">
        <f>COUNT(Tabla1[[#This Row],[COTIZACIÓN 1 ]:[DESVIACIÓN COT.8]])/2</f>
        <v>3</v>
      </c>
      <c r="W184" s="33">
        <f t="shared" si="2"/>
        <v>54599.4</v>
      </c>
    </row>
    <row r="185" spans="1:23" x14ac:dyDescent="0.25">
      <c r="A185" s="2">
        <v>182</v>
      </c>
      <c r="B185" s="4" t="s">
        <v>203</v>
      </c>
      <c r="C185" s="3">
        <v>51142106</v>
      </c>
      <c r="D185" s="2" t="s">
        <v>21</v>
      </c>
      <c r="E185" s="8">
        <v>75800</v>
      </c>
      <c r="F185" s="9">
        <f>IF(Tabla1[[#This Row],[COTIZACIÓN 1 ]]&gt;0,ABS(1-Tabla1[[#This Row],[COTIZACIÓN 1 ]]/Tabla1[[#This Row],[PROMEDIO]]),"")</f>
        <v>1.2583695907042225E-2</v>
      </c>
      <c r="G185" s="8">
        <v>74300</v>
      </c>
      <c r="H185" s="9">
        <f>IF(Tabla1[[#This Row],[COTIZACIÓN 2]]&gt;0,ABS(1-Tabla1[[#This Row],[COTIZACIÓN 2]]/Tabla1[[#This Row],[PROMEDIO]]),"")</f>
        <v>3.2123596383815789E-2</v>
      </c>
      <c r="I185" s="10">
        <v>80200</v>
      </c>
      <c r="J185" s="9">
        <f>IF(Tabla1[[#This Row],[COTIZACIÓN 3]]&gt;0,ABS(1-Tabla1[[#This Row],[COTIZACIÓN 3]]/Tabla1[[#This Row],[PROMEDIO]]),"")</f>
        <v>4.4733345491493548E-2</v>
      </c>
      <c r="K185" s="11"/>
      <c r="L185" s="9" t="str">
        <f>IF(Tabla1[[#This Row],[COTIZACIÓN 4]]&gt;0,ABS(1-Tabla1[[#This Row],[COTIZACIÓN 4]]/Tabla1[[#This Row],[PROMEDIO]]),"")</f>
        <v/>
      </c>
      <c r="M185" s="11"/>
      <c r="N185" s="9" t="str">
        <f>IF(Tabla1[[#This Row],[COTIZACIÓN 5]]&gt;0,ABS(1-Tabla1[[#This Row],[COTIZACIÓN 5]]/Tabla1[[#This Row],[PROMEDIO]]),"")</f>
        <v/>
      </c>
      <c r="O185" s="11"/>
      <c r="P185" s="9" t="str">
        <f>IF(Tabla1[[#This Row],[COTIZACIÓN 6]]&gt;0,ABS(1-Tabla1[[#This Row],[COTIZACIÓN 6]]/Tabla1[[#This Row],[PROMEDIO]]),"")</f>
        <v/>
      </c>
      <c r="Q185" s="11"/>
      <c r="R185" s="9" t="str">
        <f>IF(Tabla1[[#This Row],[COTIZACIÓN 7]]&gt;0,ABS(1-Tabla1[[#This Row],[COTIZACIÓN 7]]/Tabla1[[#This Row],[PROMEDIO]]),"")</f>
        <v/>
      </c>
      <c r="S185" s="11"/>
      <c r="T185" s="9" t="str">
        <f>IF(Tabla1[[#This Row],[COTIZACIÓN 8]]&gt;0,ABS(1-Tabla1[[#This Row],[COTIZACIÓN 8]]/Tabla1[[#This Row],[PROMEDIO]]),"")</f>
        <v/>
      </c>
      <c r="U18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76766</v>
      </c>
      <c r="V185" s="23">
        <f>COUNT(Tabla1[[#This Row],[COTIZACIÓN 1 ]:[DESVIACIÓN COT.8]])/2</f>
        <v>3</v>
      </c>
      <c r="W185" s="33">
        <f t="shared" si="2"/>
        <v>69089.400000000009</v>
      </c>
    </row>
    <row r="186" spans="1:23" x14ac:dyDescent="0.25">
      <c r="A186" s="2">
        <v>183</v>
      </c>
      <c r="B186" s="4" t="s">
        <v>204</v>
      </c>
      <c r="C186" s="3">
        <v>51142106</v>
      </c>
      <c r="D186" s="2" t="s">
        <v>21</v>
      </c>
      <c r="E186" s="8">
        <v>14900</v>
      </c>
      <c r="F186" s="9">
        <f>IF(Tabla1[[#This Row],[COTIZACIÓN 1 ]]&gt;0,ABS(1-Tabla1[[#This Row],[COTIZACIÓN 1 ]]/Tabla1[[#This Row],[PROMEDIO]]),"")</f>
        <v>1.3245033112582738E-2</v>
      </c>
      <c r="G186" s="8">
        <v>14600</v>
      </c>
      <c r="H186" s="9">
        <f>IF(Tabla1[[#This Row],[COTIZACIÓN 2]]&gt;0,ABS(1-Tabla1[[#This Row],[COTIZACIÓN 2]]/Tabla1[[#This Row],[PROMEDIO]]),"")</f>
        <v>3.3112582781456901E-2</v>
      </c>
      <c r="I186" s="10">
        <v>15800</v>
      </c>
      <c r="J186" s="9">
        <f>IF(Tabla1[[#This Row],[COTIZACIÓN 3]]&gt;0,ABS(1-Tabla1[[#This Row],[COTIZACIÓN 3]]/Tabla1[[#This Row],[PROMEDIO]]),"")</f>
        <v>4.635761589403975E-2</v>
      </c>
      <c r="K186" s="11"/>
      <c r="L186" s="9" t="str">
        <f>IF(Tabla1[[#This Row],[COTIZACIÓN 4]]&gt;0,ABS(1-Tabla1[[#This Row],[COTIZACIÓN 4]]/Tabla1[[#This Row],[PROMEDIO]]),"")</f>
        <v/>
      </c>
      <c r="M186" s="11"/>
      <c r="N186" s="9" t="str">
        <f>IF(Tabla1[[#This Row],[COTIZACIÓN 5]]&gt;0,ABS(1-Tabla1[[#This Row],[COTIZACIÓN 5]]/Tabla1[[#This Row],[PROMEDIO]]),"")</f>
        <v/>
      </c>
      <c r="O186" s="11"/>
      <c r="P186" s="9" t="str">
        <f>IF(Tabla1[[#This Row],[COTIZACIÓN 6]]&gt;0,ABS(1-Tabla1[[#This Row],[COTIZACIÓN 6]]/Tabla1[[#This Row],[PROMEDIO]]),"")</f>
        <v/>
      </c>
      <c r="Q186" s="11"/>
      <c r="R186" s="9" t="str">
        <f>IF(Tabla1[[#This Row],[COTIZACIÓN 7]]&gt;0,ABS(1-Tabla1[[#This Row],[COTIZACIÓN 7]]/Tabla1[[#This Row],[PROMEDIO]]),"")</f>
        <v/>
      </c>
      <c r="S186" s="11"/>
      <c r="T186" s="9" t="str">
        <f>IF(Tabla1[[#This Row],[COTIZACIÓN 8]]&gt;0,ABS(1-Tabla1[[#This Row],[COTIZACIÓN 8]]/Tabla1[[#This Row],[PROMEDIO]]),"")</f>
        <v/>
      </c>
      <c r="U18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15100</v>
      </c>
      <c r="V186" s="23">
        <f>COUNT(Tabla1[[#This Row],[COTIZACIÓN 1 ]:[DESVIACIÓN COT.8]])/2</f>
        <v>3</v>
      </c>
      <c r="W186" s="33">
        <f t="shared" si="2"/>
        <v>13590</v>
      </c>
    </row>
    <row r="187" spans="1:23" x14ac:dyDescent="0.25">
      <c r="A187" s="2">
        <v>184</v>
      </c>
      <c r="B187" s="5" t="s">
        <v>205</v>
      </c>
      <c r="C187" s="3">
        <v>51142106</v>
      </c>
      <c r="D187" s="2" t="s">
        <v>21</v>
      </c>
      <c r="E187" s="8">
        <v>39700</v>
      </c>
      <c r="F187" s="9">
        <f>IF(Tabla1[[#This Row],[COTIZACIÓN 1 ]]&gt;0,ABS(1-Tabla1[[#This Row],[COTIZACIÓN 1 ]]/Tabla1[[#This Row],[PROMEDIO]]),"")</f>
        <v>1.2437810945273631E-2</v>
      </c>
      <c r="G187" s="8">
        <v>38900</v>
      </c>
      <c r="H187" s="9">
        <f>IF(Tabla1[[#This Row],[COTIZACIÓN 2]]&gt;0,ABS(1-Tabla1[[#This Row],[COTIZACIÓN 2]]/Tabla1[[#This Row],[PROMEDIO]]),"")</f>
        <v>3.2338308457711462E-2</v>
      </c>
      <c r="I187" s="10">
        <v>42000</v>
      </c>
      <c r="J187" s="9">
        <f>IF(Tabla1[[#This Row],[COTIZACIÓN 3]]&gt;0,ABS(1-Tabla1[[#This Row],[COTIZACIÓN 3]]/Tabla1[[#This Row],[PROMEDIO]]),"")</f>
        <v>4.4776119402984982E-2</v>
      </c>
      <c r="K187" s="11"/>
      <c r="L187" s="9" t="str">
        <f>IF(Tabla1[[#This Row],[COTIZACIÓN 4]]&gt;0,ABS(1-Tabla1[[#This Row],[COTIZACIÓN 4]]/Tabla1[[#This Row],[PROMEDIO]]),"")</f>
        <v/>
      </c>
      <c r="M187" s="11"/>
      <c r="N187" s="9" t="str">
        <f>IF(Tabla1[[#This Row],[COTIZACIÓN 5]]&gt;0,ABS(1-Tabla1[[#This Row],[COTIZACIÓN 5]]/Tabla1[[#This Row],[PROMEDIO]]),"")</f>
        <v/>
      </c>
      <c r="O187" s="11"/>
      <c r="P187" s="9" t="str">
        <f>IF(Tabla1[[#This Row],[COTIZACIÓN 6]]&gt;0,ABS(1-Tabla1[[#This Row],[COTIZACIÓN 6]]/Tabla1[[#This Row],[PROMEDIO]]),"")</f>
        <v/>
      </c>
      <c r="Q187" s="11"/>
      <c r="R187" s="9" t="str">
        <f>IF(Tabla1[[#This Row],[COTIZACIÓN 7]]&gt;0,ABS(1-Tabla1[[#This Row],[COTIZACIÓN 7]]/Tabla1[[#This Row],[PROMEDIO]]),"")</f>
        <v/>
      </c>
      <c r="S187" s="11"/>
      <c r="T187" s="9" t="str">
        <f>IF(Tabla1[[#This Row],[COTIZACIÓN 8]]&gt;0,ABS(1-Tabla1[[#This Row],[COTIZACIÓN 8]]/Tabla1[[#This Row],[PROMEDIO]]),"")</f>
        <v/>
      </c>
      <c r="U18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40200</v>
      </c>
      <c r="V187" s="23">
        <f>COUNT(Tabla1[[#This Row],[COTIZACIÓN 1 ]:[DESVIACIÓN COT.8]])/2</f>
        <v>3</v>
      </c>
      <c r="W187" s="33">
        <f t="shared" si="2"/>
        <v>36180</v>
      </c>
    </row>
    <row r="188" spans="1:23" ht="24" x14ac:dyDescent="0.25">
      <c r="A188" s="2">
        <v>185</v>
      </c>
      <c r="B188" s="5" t="s">
        <v>206</v>
      </c>
      <c r="C188" s="3">
        <v>51142106</v>
      </c>
      <c r="D188" s="2" t="s">
        <v>21</v>
      </c>
      <c r="E188" s="8">
        <v>110600</v>
      </c>
      <c r="F188" s="9">
        <f>IF(Tabla1[[#This Row],[COTIZACIÓN 1 ]]&gt;0,ABS(1-Tabla1[[#This Row],[COTIZACIÓN 1 ]]/Tabla1[[#This Row],[PROMEDIO]]),"")</f>
        <v>1.2790874117447504E-2</v>
      </c>
      <c r="G188" s="8">
        <v>108400</v>
      </c>
      <c r="H188" s="9">
        <f>IF(Tabla1[[#This Row],[COTIZACIÓN 2]]&gt;0,ABS(1-Tabla1[[#This Row],[COTIZACIÓN 2]]/Tabla1[[#This Row],[PROMEDIO]]),"")</f>
        <v>3.2427945337534458E-2</v>
      </c>
      <c r="I188" s="10">
        <v>117100</v>
      </c>
      <c r="J188" s="9">
        <f>IF(Tabla1[[#This Row],[COTIZACIÓN 3]]&gt;0,ABS(1-Tabla1[[#This Row],[COTIZACIÓN 3]]/Tabla1[[#This Row],[PROMEDIO]]),"")</f>
        <v>4.5227745396445584E-2</v>
      </c>
      <c r="K188" s="11"/>
      <c r="L188" s="9" t="str">
        <f>IF(Tabla1[[#This Row],[COTIZACIÓN 4]]&gt;0,ABS(1-Tabla1[[#This Row],[COTIZACIÓN 4]]/Tabla1[[#This Row],[PROMEDIO]]),"")</f>
        <v/>
      </c>
      <c r="M188" s="11"/>
      <c r="N188" s="9" t="str">
        <f>IF(Tabla1[[#This Row],[COTIZACIÓN 5]]&gt;0,ABS(1-Tabla1[[#This Row],[COTIZACIÓN 5]]/Tabla1[[#This Row],[PROMEDIO]]),"")</f>
        <v/>
      </c>
      <c r="O188" s="11"/>
      <c r="P188" s="9" t="str">
        <f>IF(Tabla1[[#This Row],[COTIZACIÓN 6]]&gt;0,ABS(1-Tabla1[[#This Row],[COTIZACIÓN 6]]/Tabla1[[#This Row],[PROMEDIO]]),"")</f>
        <v/>
      </c>
      <c r="Q188" s="11"/>
      <c r="R188" s="9" t="str">
        <f>IF(Tabla1[[#This Row],[COTIZACIÓN 7]]&gt;0,ABS(1-Tabla1[[#This Row],[COTIZACIÓN 7]]/Tabla1[[#This Row],[PROMEDIO]]),"")</f>
        <v/>
      </c>
      <c r="S188" s="11"/>
      <c r="T188" s="9" t="str">
        <f>IF(Tabla1[[#This Row],[COTIZACIÓN 8]]&gt;0,ABS(1-Tabla1[[#This Row],[COTIZACIÓN 8]]/Tabla1[[#This Row],[PROMEDIO]]),"")</f>
        <v/>
      </c>
      <c r="U18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112033</v>
      </c>
      <c r="V188" s="23">
        <f>COUNT(Tabla1[[#This Row],[COTIZACIÓN 1 ]:[DESVIACIÓN COT.8]])/2</f>
        <v>3</v>
      </c>
      <c r="W188" s="33">
        <f t="shared" si="2"/>
        <v>100829.7</v>
      </c>
    </row>
    <row r="189" spans="1:23" x14ac:dyDescent="0.25">
      <c r="A189" s="2">
        <v>186</v>
      </c>
      <c r="B189" s="4" t="s">
        <v>207</v>
      </c>
      <c r="C189" s="3">
        <v>51142106</v>
      </c>
      <c r="D189" s="2" t="s">
        <v>21</v>
      </c>
      <c r="E189" s="8">
        <v>69500</v>
      </c>
      <c r="F189" s="9">
        <f>IF(Tabla1[[#This Row],[COTIZACIÓN 1 ]]&gt;0,ABS(1-Tabla1[[#This Row],[COTIZACIÓN 1 ]]/Tabla1[[#This Row],[PROMEDIO]]),"")</f>
        <v>1.2307080123923453E-2</v>
      </c>
      <c r="G189" s="8">
        <v>68100</v>
      </c>
      <c r="H189" s="9">
        <f>IF(Tabla1[[#This Row],[COTIZACIÓN 2]]&gt;0,ABS(1-Tabla1[[#This Row],[COTIZACIÓN 2]]/Tabla1[[#This Row],[PROMEDIO]]),"")</f>
        <v>3.2203052610635829E-2</v>
      </c>
      <c r="I189" s="10">
        <v>73500</v>
      </c>
      <c r="J189" s="9">
        <f>IF(Tabla1[[#This Row],[COTIZACIÓN 3]]&gt;0,ABS(1-Tabla1[[#This Row],[COTIZACIÓN 3]]/Tabla1[[#This Row],[PROMEDIO]]),"")</f>
        <v>4.4538555552397385E-2</v>
      </c>
      <c r="K189" s="11"/>
      <c r="L189" s="9" t="str">
        <f>IF(Tabla1[[#This Row],[COTIZACIÓN 4]]&gt;0,ABS(1-Tabla1[[#This Row],[COTIZACIÓN 4]]/Tabla1[[#This Row],[PROMEDIO]]),"")</f>
        <v/>
      </c>
      <c r="M189" s="11"/>
      <c r="N189" s="9" t="str">
        <f>IF(Tabla1[[#This Row],[COTIZACIÓN 5]]&gt;0,ABS(1-Tabla1[[#This Row],[COTIZACIÓN 5]]/Tabla1[[#This Row],[PROMEDIO]]),"")</f>
        <v/>
      </c>
      <c r="O189" s="11"/>
      <c r="P189" s="9" t="str">
        <f>IF(Tabla1[[#This Row],[COTIZACIÓN 6]]&gt;0,ABS(1-Tabla1[[#This Row],[COTIZACIÓN 6]]/Tabla1[[#This Row],[PROMEDIO]]),"")</f>
        <v/>
      </c>
      <c r="Q189" s="11"/>
      <c r="R189" s="9" t="str">
        <f>IF(Tabla1[[#This Row],[COTIZACIÓN 7]]&gt;0,ABS(1-Tabla1[[#This Row],[COTIZACIÓN 7]]/Tabla1[[#This Row],[PROMEDIO]]),"")</f>
        <v/>
      </c>
      <c r="S189" s="11"/>
      <c r="T189" s="9" t="str">
        <f>IF(Tabla1[[#This Row],[COTIZACIÓN 8]]&gt;0,ABS(1-Tabla1[[#This Row],[COTIZACIÓN 8]]/Tabla1[[#This Row],[PROMEDIO]]),"")</f>
        <v/>
      </c>
      <c r="U18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70366</v>
      </c>
      <c r="V189" s="23">
        <f>COUNT(Tabla1[[#This Row],[COTIZACIÓN 1 ]:[DESVIACIÓN COT.8]])/2</f>
        <v>3</v>
      </c>
      <c r="W189" s="33">
        <f t="shared" si="2"/>
        <v>63329.4</v>
      </c>
    </row>
    <row r="190" spans="1:23" x14ac:dyDescent="0.25">
      <c r="A190" s="2">
        <v>187</v>
      </c>
      <c r="B190" s="4" t="s">
        <v>208</v>
      </c>
      <c r="C190" s="3">
        <v>51142106</v>
      </c>
      <c r="D190" s="2" t="s">
        <v>21</v>
      </c>
      <c r="E190" s="8">
        <v>152500</v>
      </c>
      <c r="F190" s="9">
        <f>IF(Tabla1[[#This Row],[COTIZACIÓN 1 ]]&gt;0,ABS(1-Tabla1[[#This Row],[COTIZACIÓN 1 ]]/Tabla1[[#This Row],[PROMEDIO]]),"")</f>
        <v>1.2944983818770184E-2</v>
      </c>
      <c r="G190" s="8">
        <v>149500</v>
      </c>
      <c r="H190" s="9">
        <f>IF(Tabla1[[#This Row],[COTIZACIÓN 2]]&gt;0,ABS(1-Tabla1[[#This Row],[COTIZACIÓN 2]]/Tabla1[[#This Row],[PROMEDIO]]),"")</f>
        <v>3.2362459546925515E-2</v>
      </c>
      <c r="I190" s="10">
        <v>161500</v>
      </c>
      <c r="J190" s="9">
        <f>IF(Tabla1[[#This Row],[COTIZACIÓN 3]]&gt;0,ABS(1-Tabla1[[#This Row],[COTIZACIÓN 3]]/Tabla1[[#This Row],[PROMEDIO]]),"")</f>
        <v>4.5307443365695699E-2</v>
      </c>
      <c r="K190" s="11"/>
      <c r="L190" s="9" t="str">
        <f>IF(Tabla1[[#This Row],[COTIZACIÓN 4]]&gt;0,ABS(1-Tabla1[[#This Row],[COTIZACIÓN 4]]/Tabla1[[#This Row],[PROMEDIO]]),"")</f>
        <v/>
      </c>
      <c r="M190" s="11"/>
      <c r="N190" s="9" t="str">
        <f>IF(Tabla1[[#This Row],[COTIZACIÓN 5]]&gt;0,ABS(1-Tabla1[[#This Row],[COTIZACIÓN 5]]/Tabla1[[#This Row],[PROMEDIO]]),"")</f>
        <v/>
      </c>
      <c r="O190" s="11"/>
      <c r="P190" s="9" t="str">
        <f>IF(Tabla1[[#This Row],[COTIZACIÓN 6]]&gt;0,ABS(1-Tabla1[[#This Row],[COTIZACIÓN 6]]/Tabla1[[#This Row],[PROMEDIO]]),"")</f>
        <v/>
      </c>
      <c r="Q190" s="11"/>
      <c r="R190" s="9" t="str">
        <f>IF(Tabla1[[#This Row],[COTIZACIÓN 7]]&gt;0,ABS(1-Tabla1[[#This Row],[COTIZACIÓN 7]]/Tabla1[[#This Row],[PROMEDIO]]),"")</f>
        <v/>
      </c>
      <c r="S190" s="11"/>
      <c r="T190" s="9" t="str">
        <f>IF(Tabla1[[#This Row],[COTIZACIÓN 8]]&gt;0,ABS(1-Tabla1[[#This Row],[COTIZACIÓN 8]]/Tabla1[[#This Row],[PROMEDIO]]),"")</f>
        <v/>
      </c>
      <c r="U19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154500</v>
      </c>
      <c r="V190" s="23">
        <f>COUNT(Tabla1[[#This Row],[COTIZACIÓN 1 ]:[DESVIACIÓN COT.8]])/2</f>
        <v>3</v>
      </c>
      <c r="W190" s="33">
        <f t="shared" si="2"/>
        <v>139050</v>
      </c>
    </row>
    <row r="191" spans="1:23" x14ac:dyDescent="0.25">
      <c r="A191" s="2">
        <v>188</v>
      </c>
      <c r="B191" s="5" t="s">
        <v>209</v>
      </c>
      <c r="C191" s="3">
        <v>51142106</v>
      </c>
      <c r="D191" s="2" t="s">
        <v>21</v>
      </c>
      <c r="E191" s="8">
        <v>8100</v>
      </c>
      <c r="F191" s="9">
        <f>IF(Tabla1[[#This Row],[COTIZACIÓN 1 ]]&gt;0,ABS(1-Tabla1[[#This Row],[COTIZACIÓN 1 ]]/Tabla1[[#This Row],[PROMEDIO]]),"")</f>
        <v>1.2195121951219523E-2</v>
      </c>
      <c r="G191" s="8">
        <v>7900</v>
      </c>
      <c r="H191" s="9">
        <f>IF(Tabla1[[#This Row],[COTIZACIÓN 2]]&gt;0,ABS(1-Tabla1[[#This Row],[COTIZACIÓN 2]]/Tabla1[[#This Row],[PROMEDIO]]),"")</f>
        <v>3.6585365853658569E-2</v>
      </c>
      <c r="I191" s="10">
        <v>8600</v>
      </c>
      <c r="J191" s="9">
        <f>IF(Tabla1[[#This Row],[COTIZACIÓN 3]]&gt;0,ABS(1-Tabla1[[#This Row],[COTIZACIÓN 3]]/Tabla1[[#This Row],[PROMEDIO]]),"")</f>
        <v>4.8780487804878092E-2</v>
      </c>
      <c r="K191" s="11"/>
      <c r="L191" s="9" t="str">
        <f>IF(Tabla1[[#This Row],[COTIZACIÓN 4]]&gt;0,ABS(1-Tabla1[[#This Row],[COTIZACIÓN 4]]/Tabla1[[#This Row],[PROMEDIO]]),"")</f>
        <v/>
      </c>
      <c r="M191" s="11"/>
      <c r="N191" s="9" t="str">
        <f>IF(Tabla1[[#This Row],[COTIZACIÓN 5]]&gt;0,ABS(1-Tabla1[[#This Row],[COTIZACIÓN 5]]/Tabla1[[#This Row],[PROMEDIO]]),"")</f>
        <v/>
      </c>
      <c r="O191" s="11"/>
      <c r="P191" s="9" t="str">
        <f>IF(Tabla1[[#This Row],[COTIZACIÓN 6]]&gt;0,ABS(1-Tabla1[[#This Row],[COTIZACIÓN 6]]/Tabla1[[#This Row],[PROMEDIO]]),"")</f>
        <v/>
      </c>
      <c r="Q191" s="11"/>
      <c r="R191" s="9" t="str">
        <f>IF(Tabla1[[#This Row],[COTIZACIÓN 7]]&gt;0,ABS(1-Tabla1[[#This Row],[COTIZACIÓN 7]]/Tabla1[[#This Row],[PROMEDIO]]),"")</f>
        <v/>
      </c>
      <c r="S191" s="11"/>
      <c r="T191" s="9" t="str">
        <f>IF(Tabla1[[#This Row],[COTIZACIÓN 8]]&gt;0,ABS(1-Tabla1[[#This Row],[COTIZACIÓN 8]]/Tabla1[[#This Row],[PROMEDIO]]),"")</f>
        <v/>
      </c>
      <c r="U19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8200</v>
      </c>
      <c r="V191" s="23">
        <f>COUNT(Tabla1[[#This Row],[COTIZACIÓN 1 ]:[DESVIACIÓN COT.8]])/2</f>
        <v>3</v>
      </c>
      <c r="W191" s="33">
        <f t="shared" si="2"/>
        <v>7380</v>
      </c>
    </row>
    <row r="192" spans="1:23" x14ac:dyDescent="0.25">
      <c r="A192" s="2">
        <v>189</v>
      </c>
      <c r="B192" s="3" t="s">
        <v>210</v>
      </c>
      <c r="C192" s="3">
        <v>51142106</v>
      </c>
      <c r="D192" s="2" t="s">
        <v>21</v>
      </c>
      <c r="E192" s="8">
        <v>69100</v>
      </c>
      <c r="F192" s="9">
        <f>IF(Tabla1[[#This Row],[COTIZACIÓN 1 ]]&gt;0,ABS(1-Tabla1[[#This Row],[COTIZACIÓN 1 ]]/Tabla1[[#This Row],[PROMEDIO]]),"")</f>
        <v>1.237744047108591E-2</v>
      </c>
      <c r="G192" s="8">
        <v>67700</v>
      </c>
      <c r="H192" s="9">
        <f>IF(Tabla1[[#This Row],[COTIZACIÓN 2]]&gt;0,ABS(1-Tabla1[[#This Row],[COTIZACIÓN 2]]/Tabla1[[#This Row],[PROMEDIO]]),"")</f>
        <v>3.2387159477460514E-2</v>
      </c>
      <c r="I192" s="10">
        <v>73100</v>
      </c>
      <c r="J192" s="9">
        <f>IF(Tabla1[[#This Row],[COTIZACIÓN 3]]&gt;0,ABS(1-Tabla1[[#This Row],[COTIZACIÓN 3]]/Tabla1[[#This Row],[PROMEDIO]]),"")</f>
        <v>4.4793185261412738E-2</v>
      </c>
      <c r="K192" s="11"/>
      <c r="L192" s="9" t="str">
        <f>IF(Tabla1[[#This Row],[COTIZACIÓN 4]]&gt;0,ABS(1-Tabla1[[#This Row],[COTIZACIÓN 4]]/Tabla1[[#This Row],[PROMEDIO]]),"")</f>
        <v/>
      </c>
      <c r="M192" s="11"/>
      <c r="N192" s="9" t="str">
        <f>IF(Tabla1[[#This Row],[COTIZACIÓN 5]]&gt;0,ABS(1-Tabla1[[#This Row],[COTIZACIÓN 5]]/Tabla1[[#This Row],[PROMEDIO]]),"")</f>
        <v/>
      </c>
      <c r="O192" s="11"/>
      <c r="P192" s="9" t="str">
        <f>IF(Tabla1[[#This Row],[COTIZACIÓN 6]]&gt;0,ABS(1-Tabla1[[#This Row],[COTIZACIÓN 6]]/Tabla1[[#This Row],[PROMEDIO]]),"")</f>
        <v/>
      </c>
      <c r="Q192" s="11"/>
      <c r="R192" s="9" t="str">
        <f>IF(Tabla1[[#This Row],[COTIZACIÓN 7]]&gt;0,ABS(1-Tabla1[[#This Row],[COTIZACIÓN 7]]/Tabla1[[#This Row],[PROMEDIO]]),"")</f>
        <v/>
      </c>
      <c r="S192" s="11"/>
      <c r="T192" s="9" t="str">
        <f>IF(Tabla1[[#This Row],[COTIZACIÓN 8]]&gt;0,ABS(1-Tabla1[[#This Row],[COTIZACIÓN 8]]/Tabla1[[#This Row],[PROMEDIO]]),"")</f>
        <v/>
      </c>
      <c r="U19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69966</v>
      </c>
      <c r="V192" s="23">
        <f>COUNT(Tabla1[[#This Row],[COTIZACIÓN 1 ]:[DESVIACIÓN COT.8]])/2</f>
        <v>3</v>
      </c>
      <c r="W192" s="33">
        <f t="shared" si="2"/>
        <v>62969.4</v>
      </c>
    </row>
    <row r="193" spans="1:23" x14ac:dyDescent="0.25">
      <c r="A193" s="2">
        <v>190</v>
      </c>
      <c r="B193" s="4" t="s">
        <v>211</v>
      </c>
      <c r="C193" s="3">
        <v>51142106</v>
      </c>
      <c r="D193" s="2" t="s">
        <v>21</v>
      </c>
      <c r="E193" s="8">
        <v>102100</v>
      </c>
      <c r="F193" s="9">
        <f>IF(Tabla1[[#This Row],[COTIZACIÓN 1 ]]&gt;0,ABS(1-Tabla1[[#This Row],[COTIZACIÓN 1 ]]/Tabla1[[#This Row],[PROMEDIO]]),"")</f>
        <v>1.2887569731130255E-2</v>
      </c>
      <c r="G193" s="8">
        <v>100100</v>
      </c>
      <c r="H193" s="9">
        <f>IF(Tabla1[[#This Row],[COTIZACIÓN 2]]&gt;0,ABS(1-Tabla1[[#This Row],[COTIZACIÓN 2]]/Tabla1[[#This Row],[PROMEDIO]]),"")</f>
        <v>3.22237583749867E-2</v>
      </c>
      <c r="I193" s="10">
        <v>108100</v>
      </c>
      <c r="J193" s="9">
        <f>IF(Tabla1[[#This Row],[COTIZACIÓN 3]]&gt;0,ABS(1-Tabla1[[#This Row],[COTIZACIÓN 3]]/Tabla1[[#This Row],[PROMEDIO]]),"")</f>
        <v>4.5120996200438857E-2</v>
      </c>
      <c r="K193" s="11"/>
      <c r="L193" s="9" t="str">
        <f>IF(Tabla1[[#This Row],[COTIZACIÓN 4]]&gt;0,ABS(1-Tabla1[[#This Row],[COTIZACIÓN 4]]/Tabla1[[#This Row],[PROMEDIO]]),"")</f>
        <v/>
      </c>
      <c r="M193" s="11"/>
      <c r="N193" s="9" t="str">
        <f>IF(Tabla1[[#This Row],[COTIZACIÓN 5]]&gt;0,ABS(1-Tabla1[[#This Row],[COTIZACIÓN 5]]/Tabla1[[#This Row],[PROMEDIO]]),"")</f>
        <v/>
      </c>
      <c r="O193" s="11"/>
      <c r="P193" s="9" t="str">
        <f>IF(Tabla1[[#This Row],[COTIZACIÓN 6]]&gt;0,ABS(1-Tabla1[[#This Row],[COTIZACIÓN 6]]/Tabla1[[#This Row],[PROMEDIO]]),"")</f>
        <v/>
      </c>
      <c r="Q193" s="11"/>
      <c r="R193" s="9" t="str">
        <f>IF(Tabla1[[#This Row],[COTIZACIÓN 7]]&gt;0,ABS(1-Tabla1[[#This Row],[COTIZACIÓN 7]]/Tabla1[[#This Row],[PROMEDIO]]),"")</f>
        <v/>
      </c>
      <c r="S193" s="11"/>
      <c r="T193" s="9" t="str">
        <f>IF(Tabla1[[#This Row],[COTIZACIÓN 8]]&gt;0,ABS(1-Tabla1[[#This Row],[COTIZACIÓN 8]]/Tabla1[[#This Row],[PROMEDIO]]),"")</f>
        <v/>
      </c>
      <c r="U19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103433</v>
      </c>
      <c r="V193" s="23">
        <f>COUNT(Tabla1[[#This Row],[COTIZACIÓN 1 ]:[DESVIACIÓN COT.8]])/2</f>
        <v>3</v>
      </c>
      <c r="W193" s="33">
        <f t="shared" si="2"/>
        <v>93089.7</v>
      </c>
    </row>
    <row r="194" spans="1:23" x14ac:dyDescent="0.25">
      <c r="A194" s="2">
        <v>191</v>
      </c>
      <c r="B194" s="4" t="s">
        <v>212</v>
      </c>
      <c r="C194" s="3">
        <v>51142106</v>
      </c>
      <c r="D194" s="2" t="s">
        <v>21</v>
      </c>
      <c r="E194" s="8">
        <v>70800</v>
      </c>
      <c r="F194" s="9">
        <f>IF(Tabla1[[#This Row],[COTIZACIÓN 1 ]]&gt;0,ABS(1-Tabla1[[#This Row],[COTIZACIÓN 1 ]]/Tabla1[[#This Row],[PROMEDIO]]),"")</f>
        <v>1.3006566015641319E-2</v>
      </c>
      <c r="G194" s="8">
        <v>69400</v>
      </c>
      <c r="H194" s="9">
        <f>IF(Tabla1[[#This Row],[COTIZACIÓN 2]]&gt;0,ABS(1-Tabla1[[#This Row],[COTIZACIÓN 2]]/Tabla1[[#This Row],[PROMEDIO]]),"")</f>
        <v>3.252338533171617E-2</v>
      </c>
      <c r="I194" s="10">
        <v>75000</v>
      </c>
      <c r="J194" s="9">
        <f>IF(Tabla1[[#This Row],[COTIZACIÓN 3]]&gt;0,ABS(1-Tabla1[[#This Row],[COTIZACIÓN 3]]/Tabla1[[#This Row],[PROMEDIO]]),"")</f>
        <v>4.5543891932583236E-2</v>
      </c>
      <c r="K194" s="11"/>
      <c r="L194" s="9" t="str">
        <f>IF(Tabla1[[#This Row],[COTIZACIÓN 4]]&gt;0,ABS(1-Tabla1[[#This Row],[COTIZACIÓN 4]]/Tabla1[[#This Row],[PROMEDIO]]),"")</f>
        <v/>
      </c>
      <c r="M194" s="11"/>
      <c r="N194" s="9" t="str">
        <f>IF(Tabla1[[#This Row],[COTIZACIÓN 5]]&gt;0,ABS(1-Tabla1[[#This Row],[COTIZACIÓN 5]]/Tabla1[[#This Row],[PROMEDIO]]),"")</f>
        <v/>
      </c>
      <c r="O194" s="11"/>
      <c r="P194" s="9" t="str">
        <f>IF(Tabla1[[#This Row],[COTIZACIÓN 6]]&gt;0,ABS(1-Tabla1[[#This Row],[COTIZACIÓN 6]]/Tabla1[[#This Row],[PROMEDIO]]),"")</f>
        <v/>
      </c>
      <c r="Q194" s="11"/>
      <c r="R194" s="9" t="str">
        <f>IF(Tabla1[[#This Row],[COTIZACIÓN 7]]&gt;0,ABS(1-Tabla1[[#This Row],[COTIZACIÓN 7]]/Tabla1[[#This Row],[PROMEDIO]]),"")</f>
        <v/>
      </c>
      <c r="S194" s="11"/>
      <c r="T194" s="9" t="str">
        <f>IF(Tabla1[[#This Row],[COTIZACIÓN 8]]&gt;0,ABS(1-Tabla1[[#This Row],[COTIZACIÓN 8]]/Tabla1[[#This Row],[PROMEDIO]]),"")</f>
        <v/>
      </c>
      <c r="U19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71733</v>
      </c>
      <c r="V194" s="23">
        <f>COUNT(Tabla1[[#This Row],[COTIZACIÓN 1 ]:[DESVIACIÓN COT.8]])/2</f>
        <v>3</v>
      </c>
      <c r="W194" s="33">
        <f t="shared" si="2"/>
        <v>64559.700000000004</v>
      </c>
    </row>
    <row r="195" spans="1:23" x14ac:dyDescent="0.25">
      <c r="A195" s="2">
        <v>192</v>
      </c>
      <c r="B195" s="4" t="s">
        <v>213</v>
      </c>
      <c r="C195" s="3">
        <v>51142106</v>
      </c>
      <c r="D195" s="2" t="s">
        <v>21</v>
      </c>
      <c r="E195" s="8">
        <v>47600</v>
      </c>
      <c r="F195" s="9">
        <f>IF(Tabla1[[#This Row],[COTIZACIÓN 1 ]]&gt;0,ABS(1-Tabla1[[#This Row],[COTIZACIÓN 1 ]]/Tabla1[[#This Row],[PROMEDIO]]),"")</f>
        <v>1.2448132780082943E-2</v>
      </c>
      <c r="G195" s="8">
        <v>46600</v>
      </c>
      <c r="H195" s="9">
        <f>IF(Tabla1[[#This Row],[COTIZACIÓN 2]]&gt;0,ABS(1-Tabla1[[#This Row],[COTIZACIÓN 2]]/Tabla1[[#This Row],[PROMEDIO]]),"")</f>
        <v>3.319502074688796E-2</v>
      </c>
      <c r="I195" s="10">
        <v>50400</v>
      </c>
      <c r="J195" s="9">
        <f>IF(Tabla1[[#This Row],[COTIZACIÓN 3]]&gt;0,ABS(1-Tabla1[[#This Row],[COTIZACIÓN 3]]/Tabla1[[#This Row],[PROMEDIO]]),"")</f>
        <v>4.5643153526971014E-2</v>
      </c>
      <c r="K195" s="11"/>
      <c r="L195" s="9" t="str">
        <f>IF(Tabla1[[#This Row],[COTIZACIÓN 4]]&gt;0,ABS(1-Tabla1[[#This Row],[COTIZACIÓN 4]]/Tabla1[[#This Row],[PROMEDIO]]),"")</f>
        <v/>
      </c>
      <c r="M195" s="11"/>
      <c r="N195" s="9" t="str">
        <f>IF(Tabla1[[#This Row],[COTIZACIÓN 5]]&gt;0,ABS(1-Tabla1[[#This Row],[COTIZACIÓN 5]]/Tabla1[[#This Row],[PROMEDIO]]),"")</f>
        <v/>
      </c>
      <c r="O195" s="11"/>
      <c r="P195" s="9" t="str">
        <f>IF(Tabla1[[#This Row],[COTIZACIÓN 6]]&gt;0,ABS(1-Tabla1[[#This Row],[COTIZACIÓN 6]]/Tabla1[[#This Row],[PROMEDIO]]),"")</f>
        <v/>
      </c>
      <c r="Q195" s="11"/>
      <c r="R195" s="9" t="str">
        <f>IF(Tabla1[[#This Row],[COTIZACIÓN 7]]&gt;0,ABS(1-Tabla1[[#This Row],[COTIZACIÓN 7]]/Tabla1[[#This Row],[PROMEDIO]]),"")</f>
        <v/>
      </c>
      <c r="S195" s="11"/>
      <c r="T195" s="9" t="str">
        <f>IF(Tabla1[[#This Row],[COTIZACIÓN 8]]&gt;0,ABS(1-Tabla1[[#This Row],[COTIZACIÓN 8]]/Tabla1[[#This Row],[PROMEDIO]]),"")</f>
        <v/>
      </c>
      <c r="U19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48200</v>
      </c>
      <c r="V195" s="23">
        <f>COUNT(Tabla1[[#This Row],[COTIZACIÓN 1 ]:[DESVIACIÓN COT.8]])/2</f>
        <v>3</v>
      </c>
      <c r="W195" s="33">
        <f t="shared" si="2"/>
        <v>43380</v>
      </c>
    </row>
    <row r="196" spans="1:23" x14ac:dyDescent="0.25">
      <c r="A196" s="2">
        <v>193</v>
      </c>
      <c r="B196" s="4" t="s">
        <v>214</v>
      </c>
      <c r="C196" s="3">
        <v>51142106</v>
      </c>
      <c r="D196" s="2" t="s">
        <v>21</v>
      </c>
      <c r="E196" s="8">
        <v>114400</v>
      </c>
      <c r="F196" s="9">
        <f>IF(Tabla1[[#This Row],[COTIZACIÓN 1 ]]&gt;0,ABS(1-Tabla1[[#This Row],[COTIZACIÓN 1 ]]/Tabla1[[#This Row],[PROMEDIO]]),"")</f>
        <v>1.2652546907634732E-2</v>
      </c>
      <c r="G196" s="8">
        <v>112100</v>
      </c>
      <c r="H196" s="9">
        <f>IF(Tabla1[[#This Row],[COTIZACIÓN 2]]&gt;0,ABS(1-Tabla1[[#This Row],[COTIZACIÓN 2]]/Tabla1[[#This Row],[PROMEDIO]]),"")</f>
        <v>3.2503063884142036E-2</v>
      </c>
      <c r="I196" s="10">
        <v>121100</v>
      </c>
      <c r="J196" s="9">
        <f>IF(Tabla1[[#This Row],[COTIZACIÓN 3]]&gt;0,ABS(1-Tabla1[[#This Row],[COTIZACIÓN 3]]/Tabla1[[#This Row],[PROMEDIO]]),"")</f>
        <v>4.5172872110886608E-2</v>
      </c>
      <c r="K196" s="11"/>
      <c r="L196" s="9" t="str">
        <f>IF(Tabla1[[#This Row],[COTIZACIÓN 4]]&gt;0,ABS(1-Tabla1[[#This Row],[COTIZACIÓN 4]]/Tabla1[[#This Row],[PROMEDIO]]),"")</f>
        <v/>
      </c>
      <c r="M196" s="11"/>
      <c r="N196" s="9" t="str">
        <f>IF(Tabla1[[#This Row],[COTIZACIÓN 5]]&gt;0,ABS(1-Tabla1[[#This Row],[COTIZACIÓN 5]]/Tabla1[[#This Row],[PROMEDIO]]),"")</f>
        <v/>
      </c>
      <c r="O196" s="11"/>
      <c r="P196" s="9" t="str">
        <f>IF(Tabla1[[#This Row],[COTIZACIÓN 6]]&gt;0,ABS(1-Tabla1[[#This Row],[COTIZACIÓN 6]]/Tabla1[[#This Row],[PROMEDIO]]),"")</f>
        <v/>
      </c>
      <c r="Q196" s="11"/>
      <c r="R196" s="9" t="str">
        <f>IF(Tabla1[[#This Row],[COTIZACIÓN 7]]&gt;0,ABS(1-Tabla1[[#This Row],[COTIZACIÓN 7]]/Tabla1[[#This Row],[PROMEDIO]]),"")</f>
        <v/>
      </c>
      <c r="S196" s="11"/>
      <c r="T196" s="9" t="str">
        <f>IF(Tabla1[[#This Row],[COTIZACIÓN 8]]&gt;0,ABS(1-Tabla1[[#This Row],[COTIZACIÓN 8]]/Tabla1[[#This Row],[PROMEDIO]]),"")</f>
        <v/>
      </c>
      <c r="U19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115866</v>
      </c>
      <c r="V196" s="23">
        <f>COUNT(Tabla1[[#This Row],[COTIZACIÓN 1 ]:[DESVIACIÓN COT.8]])/2</f>
        <v>3</v>
      </c>
      <c r="W196" s="33">
        <f t="shared" ref="W196:W259" si="3">+U196*0.9</f>
        <v>104279.40000000001</v>
      </c>
    </row>
    <row r="197" spans="1:23" x14ac:dyDescent="0.25">
      <c r="A197" s="2">
        <v>194</v>
      </c>
      <c r="B197" s="4" t="s">
        <v>215</v>
      </c>
      <c r="C197" s="3">
        <v>51142106</v>
      </c>
      <c r="D197" s="2" t="s">
        <v>21</v>
      </c>
      <c r="E197" s="8">
        <v>150200</v>
      </c>
      <c r="F197" s="9">
        <f>IF(Tabla1[[#This Row],[COTIZACIÓN 1 ]]&gt;0,ABS(1-Tabla1[[#This Row],[COTIZACIÓN 1 ]]/Tabla1[[#This Row],[PROMEDIO]]),"")</f>
        <v>1.2705987524074369E-2</v>
      </c>
      <c r="G197" s="8">
        <v>147200</v>
      </c>
      <c r="H197" s="9">
        <f>IF(Tabla1[[#This Row],[COTIZACIÓN 2]]&gt;0,ABS(1-Tabla1[[#This Row],[COTIZACIÓN 2]]/Tabla1[[#This Row],[PROMEDIO]]),"")</f>
        <v>3.2425574990304518E-2</v>
      </c>
      <c r="I197" s="10">
        <v>159000</v>
      </c>
      <c r="J197" s="9">
        <f>IF(Tabla1[[#This Row],[COTIZACIÓN 3]]&gt;0,ABS(1-Tabla1[[#This Row],[COTIZACIÓN 3]]/Tabla1[[#This Row],[PROMEDIO]]),"")</f>
        <v>4.5138135710200977E-2</v>
      </c>
      <c r="K197" s="11"/>
      <c r="L197" s="9" t="str">
        <f>IF(Tabla1[[#This Row],[COTIZACIÓN 4]]&gt;0,ABS(1-Tabla1[[#This Row],[COTIZACIÓN 4]]/Tabla1[[#This Row],[PROMEDIO]]),"")</f>
        <v/>
      </c>
      <c r="M197" s="11"/>
      <c r="N197" s="9" t="str">
        <f>IF(Tabla1[[#This Row],[COTIZACIÓN 5]]&gt;0,ABS(1-Tabla1[[#This Row],[COTIZACIÓN 5]]/Tabla1[[#This Row],[PROMEDIO]]),"")</f>
        <v/>
      </c>
      <c r="O197" s="11"/>
      <c r="P197" s="9" t="str">
        <f>IF(Tabla1[[#This Row],[COTIZACIÓN 6]]&gt;0,ABS(1-Tabla1[[#This Row],[COTIZACIÓN 6]]/Tabla1[[#This Row],[PROMEDIO]]),"")</f>
        <v/>
      </c>
      <c r="Q197" s="11"/>
      <c r="R197" s="9" t="str">
        <f>IF(Tabla1[[#This Row],[COTIZACIÓN 7]]&gt;0,ABS(1-Tabla1[[#This Row],[COTIZACIÓN 7]]/Tabla1[[#This Row],[PROMEDIO]]),"")</f>
        <v/>
      </c>
      <c r="S197" s="11"/>
      <c r="T197" s="9" t="str">
        <f>IF(Tabla1[[#This Row],[COTIZACIÓN 8]]&gt;0,ABS(1-Tabla1[[#This Row],[COTIZACIÓN 8]]/Tabla1[[#This Row],[PROMEDIO]]),"")</f>
        <v/>
      </c>
      <c r="U19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152133</v>
      </c>
      <c r="V197" s="23">
        <f>COUNT(Tabla1[[#This Row],[COTIZACIÓN 1 ]:[DESVIACIÓN COT.8]])/2</f>
        <v>3</v>
      </c>
      <c r="W197" s="33">
        <f t="shared" si="3"/>
        <v>136919.70000000001</v>
      </c>
    </row>
    <row r="198" spans="1:23" x14ac:dyDescent="0.25">
      <c r="A198" s="2">
        <v>195</v>
      </c>
      <c r="B198" s="4" t="s">
        <v>216</v>
      </c>
      <c r="C198" s="3">
        <v>51142106</v>
      </c>
      <c r="D198" s="2" t="s">
        <v>21</v>
      </c>
      <c r="E198" s="8">
        <v>112900</v>
      </c>
      <c r="F198" s="9">
        <f>IF(Tabla1[[#This Row],[COTIZACIÓN 1 ]]&gt;0,ABS(1-Tabla1[[#This Row],[COTIZACIÓN 1 ]]/Tabla1[[#This Row],[PROMEDIO]]),"")</f>
        <v>1.2818495007257402E-2</v>
      </c>
      <c r="G198" s="8">
        <v>110600</v>
      </c>
      <c r="H198" s="9">
        <f>IF(Tabla1[[#This Row],[COTIZACIÓN 2]]&gt;0,ABS(1-Tabla1[[#This Row],[COTIZACIÓN 2]]/Tabla1[[#This Row],[PROMEDIO]]),"")</f>
        <v>3.2929367119598485E-2</v>
      </c>
      <c r="I198" s="10">
        <v>119600</v>
      </c>
      <c r="J198" s="9">
        <f>IF(Tabla1[[#This Row],[COTIZACIÓN 3]]&gt;0,ABS(1-Tabla1[[#This Row],[COTIZACIÓN 3]]/Tabla1[[#This Row],[PROMEDIO]]),"")</f>
        <v>4.576534984173608E-2</v>
      </c>
      <c r="K198" s="11"/>
      <c r="L198" s="9" t="str">
        <f>IF(Tabla1[[#This Row],[COTIZACIÓN 4]]&gt;0,ABS(1-Tabla1[[#This Row],[COTIZACIÓN 4]]/Tabla1[[#This Row],[PROMEDIO]]),"")</f>
        <v/>
      </c>
      <c r="M198" s="11"/>
      <c r="N198" s="9" t="str">
        <f>IF(Tabla1[[#This Row],[COTIZACIÓN 5]]&gt;0,ABS(1-Tabla1[[#This Row],[COTIZACIÓN 5]]/Tabla1[[#This Row],[PROMEDIO]]),"")</f>
        <v/>
      </c>
      <c r="O198" s="11"/>
      <c r="P198" s="9" t="str">
        <f>IF(Tabla1[[#This Row],[COTIZACIÓN 6]]&gt;0,ABS(1-Tabla1[[#This Row],[COTIZACIÓN 6]]/Tabla1[[#This Row],[PROMEDIO]]),"")</f>
        <v/>
      </c>
      <c r="Q198" s="11"/>
      <c r="R198" s="9" t="str">
        <f>IF(Tabla1[[#This Row],[COTIZACIÓN 7]]&gt;0,ABS(1-Tabla1[[#This Row],[COTIZACIÓN 7]]/Tabla1[[#This Row],[PROMEDIO]]),"")</f>
        <v/>
      </c>
      <c r="S198" s="11"/>
      <c r="T198" s="9" t="str">
        <f>IF(Tabla1[[#This Row],[COTIZACIÓN 8]]&gt;0,ABS(1-Tabla1[[#This Row],[COTIZACIÓN 8]]/Tabla1[[#This Row],[PROMEDIO]]),"")</f>
        <v/>
      </c>
      <c r="U19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114366</v>
      </c>
      <c r="V198" s="23">
        <f>COUNT(Tabla1[[#This Row],[COTIZACIÓN 1 ]:[DESVIACIÓN COT.8]])/2</f>
        <v>3</v>
      </c>
      <c r="W198" s="33">
        <f t="shared" si="3"/>
        <v>102929.40000000001</v>
      </c>
    </row>
    <row r="199" spans="1:23" x14ac:dyDescent="0.25">
      <c r="A199" s="2">
        <v>196</v>
      </c>
      <c r="B199" s="6" t="s">
        <v>217</v>
      </c>
      <c r="C199" s="3">
        <v>51142106</v>
      </c>
      <c r="D199" s="2" t="s">
        <v>21</v>
      </c>
      <c r="E199" s="8">
        <v>72200</v>
      </c>
      <c r="F199" s="9">
        <f>IF(Tabla1[[#This Row],[COTIZACIÓN 1 ]]&gt;0,ABS(1-Tabla1[[#This Row],[COTIZACIÓN 1 ]]/Tabla1[[#This Row],[PROMEDIO]]),"")</f>
        <v>1.3202853784544777E-2</v>
      </c>
      <c r="G199" s="8">
        <v>70800</v>
      </c>
      <c r="H199" s="9">
        <f>IF(Tabla1[[#This Row],[COTIZACIÓN 2]]&gt;0,ABS(1-Tabla1[[#This Row],[COTIZACIÓN 2]]/Tabla1[[#This Row],[PROMEDIO]]),"")</f>
        <v>3.233742448678345E-2</v>
      </c>
      <c r="I199" s="10">
        <v>76500</v>
      </c>
      <c r="J199" s="9">
        <f>IF(Tabla1[[#This Row],[COTIZACIÓN 3]]&gt;0,ABS(1-Tabla1[[#This Row],[COTIZACIÓN 3]]/Tabla1[[#This Row],[PROMEDIO]]),"")</f>
        <v>4.5567613372331506E-2</v>
      </c>
      <c r="K199" s="11"/>
      <c r="L199" s="9" t="str">
        <f>IF(Tabla1[[#This Row],[COTIZACIÓN 4]]&gt;0,ABS(1-Tabla1[[#This Row],[COTIZACIÓN 4]]/Tabla1[[#This Row],[PROMEDIO]]),"")</f>
        <v/>
      </c>
      <c r="M199" s="11"/>
      <c r="N199" s="9" t="str">
        <f>IF(Tabla1[[#This Row],[COTIZACIÓN 5]]&gt;0,ABS(1-Tabla1[[#This Row],[COTIZACIÓN 5]]/Tabla1[[#This Row],[PROMEDIO]]),"")</f>
        <v/>
      </c>
      <c r="O199" s="11"/>
      <c r="P199" s="9" t="str">
        <f>IF(Tabla1[[#This Row],[COTIZACIÓN 6]]&gt;0,ABS(1-Tabla1[[#This Row],[COTIZACIÓN 6]]/Tabla1[[#This Row],[PROMEDIO]]),"")</f>
        <v/>
      </c>
      <c r="Q199" s="11"/>
      <c r="R199" s="9" t="str">
        <f>IF(Tabla1[[#This Row],[COTIZACIÓN 7]]&gt;0,ABS(1-Tabla1[[#This Row],[COTIZACIÓN 7]]/Tabla1[[#This Row],[PROMEDIO]]),"")</f>
        <v/>
      </c>
      <c r="S199" s="11"/>
      <c r="T199" s="9" t="str">
        <f>IF(Tabla1[[#This Row],[COTIZACIÓN 8]]&gt;0,ABS(1-Tabla1[[#This Row],[COTIZACIÓN 8]]/Tabla1[[#This Row],[PROMEDIO]]),"")</f>
        <v/>
      </c>
      <c r="U19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73166</v>
      </c>
      <c r="V199" s="23">
        <f>COUNT(Tabla1[[#This Row],[COTIZACIÓN 1 ]:[DESVIACIÓN COT.8]])/2</f>
        <v>3</v>
      </c>
      <c r="W199" s="33">
        <f t="shared" si="3"/>
        <v>65849.400000000009</v>
      </c>
    </row>
    <row r="200" spans="1:23" x14ac:dyDescent="0.25">
      <c r="A200" s="2">
        <v>197</v>
      </c>
      <c r="B200" s="4" t="s">
        <v>218</v>
      </c>
      <c r="C200" s="3">
        <v>51142106</v>
      </c>
      <c r="D200" s="2" t="s">
        <v>21</v>
      </c>
      <c r="E200" s="8">
        <v>38600</v>
      </c>
      <c r="F200" s="9">
        <f>IF(Tabla1[[#This Row],[COTIZACIÓN 1 ]]&gt;0,ABS(1-Tabla1[[#This Row],[COTIZACIÓN 1 ]]/Tabla1[[#This Row],[PROMEDIO]]),"")</f>
        <v>1.2787723785166238E-2</v>
      </c>
      <c r="G200" s="8">
        <v>37800</v>
      </c>
      <c r="H200" s="9">
        <f>IF(Tabla1[[#This Row],[COTIZACIÓN 2]]&gt;0,ABS(1-Tabla1[[#This Row],[COTIZACIÓN 2]]/Tabla1[[#This Row],[PROMEDIO]]),"")</f>
        <v>3.3248081841432242E-2</v>
      </c>
      <c r="I200" s="10">
        <v>40900</v>
      </c>
      <c r="J200" s="9">
        <f>IF(Tabla1[[#This Row],[COTIZACIÓN 3]]&gt;0,ABS(1-Tabla1[[#This Row],[COTIZACIÓN 3]]/Tabla1[[#This Row],[PROMEDIO]]),"")</f>
        <v>4.6035805626598369E-2</v>
      </c>
      <c r="K200" s="11"/>
      <c r="L200" s="9" t="str">
        <f>IF(Tabla1[[#This Row],[COTIZACIÓN 4]]&gt;0,ABS(1-Tabla1[[#This Row],[COTIZACIÓN 4]]/Tabla1[[#This Row],[PROMEDIO]]),"")</f>
        <v/>
      </c>
      <c r="M200" s="11"/>
      <c r="N200" s="9" t="str">
        <f>IF(Tabla1[[#This Row],[COTIZACIÓN 5]]&gt;0,ABS(1-Tabla1[[#This Row],[COTIZACIÓN 5]]/Tabla1[[#This Row],[PROMEDIO]]),"")</f>
        <v/>
      </c>
      <c r="O200" s="11"/>
      <c r="P200" s="9" t="str">
        <f>IF(Tabla1[[#This Row],[COTIZACIÓN 6]]&gt;0,ABS(1-Tabla1[[#This Row],[COTIZACIÓN 6]]/Tabla1[[#This Row],[PROMEDIO]]),"")</f>
        <v/>
      </c>
      <c r="Q200" s="11"/>
      <c r="R200" s="9" t="str">
        <f>IF(Tabla1[[#This Row],[COTIZACIÓN 7]]&gt;0,ABS(1-Tabla1[[#This Row],[COTIZACIÓN 7]]/Tabla1[[#This Row],[PROMEDIO]]),"")</f>
        <v/>
      </c>
      <c r="S200" s="11"/>
      <c r="T200" s="9" t="str">
        <f>IF(Tabla1[[#This Row],[COTIZACIÓN 8]]&gt;0,ABS(1-Tabla1[[#This Row],[COTIZACIÓN 8]]/Tabla1[[#This Row],[PROMEDIO]]),"")</f>
        <v/>
      </c>
      <c r="U20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39100</v>
      </c>
      <c r="V200" s="23">
        <f>COUNT(Tabla1[[#This Row],[COTIZACIÓN 1 ]:[DESVIACIÓN COT.8]])/2</f>
        <v>3</v>
      </c>
      <c r="W200" s="33">
        <f t="shared" si="3"/>
        <v>35190</v>
      </c>
    </row>
    <row r="201" spans="1:23" x14ac:dyDescent="0.25">
      <c r="A201" s="2">
        <v>198</v>
      </c>
      <c r="B201" s="5" t="s">
        <v>219</v>
      </c>
      <c r="C201" s="3">
        <v>51142106</v>
      </c>
      <c r="D201" s="2" t="s">
        <v>21</v>
      </c>
      <c r="E201" s="8">
        <v>8300</v>
      </c>
      <c r="F201" s="9">
        <f>IF(Tabla1[[#This Row],[COTIZACIÓN 1 ]]&gt;0,ABS(1-Tabla1[[#This Row],[COTIZACIÓN 1 ]]/Tabla1[[#This Row],[PROMEDIO]]),"")</f>
        <v>7.889074826679443E-3</v>
      </c>
      <c r="G201" s="8">
        <v>8100</v>
      </c>
      <c r="H201" s="9">
        <f>IF(Tabla1[[#This Row],[COTIZACIÓN 2]]&gt;0,ABS(1-Tabla1[[#This Row],[COTIZACIÓN 2]]/Tabla1[[#This Row],[PROMEDIO]]),"")</f>
        <v>3.1795362180253361E-2</v>
      </c>
      <c r="I201" s="10">
        <v>8700</v>
      </c>
      <c r="J201" s="9">
        <f>IF(Tabla1[[#This Row],[COTIZACIÓN 3]]&gt;0,ABS(1-Tabla1[[#This Row],[COTIZACIÓN 3]]/Tabla1[[#This Row],[PROMEDIO]]),"")</f>
        <v>3.9923499880468505E-2</v>
      </c>
      <c r="K201" s="11"/>
      <c r="L201" s="9" t="str">
        <f>IF(Tabla1[[#This Row],[COTIZACIÓN 4]]&gt;0,ABS(1-Tabla1[[#This Row],[COTIZACIÓN 4]]/Tabla1[[#This Row],[PROMEDIO]]),"")</f>
        <v/>
      </c>
      <c r="M201" s="11"/>
      <c r="N201" s="9" t="str">
        <f>IF(Tabla1[[#This Row],[COTIZACIÓN 5]]&gt;0,ABS(1-Tabla1[[#This Row],[COTIZACIÓN 5]]/Tabla1[[#This Row],[PROMEDIO]]),"")</f>
        <v/>
      </c>
      <c r="O201" s="11"/>
      <c r="P201" s="9" t="str">
        <f>IF(Tabla1[[#This Row],[COTIZACIÓN 6]]&gt;0,ABS(1-Tabla1[[#This Row],[COTIZACIÓN 6]]/Tabla1[[#This Row],[PROMEDIO]]),"")</f>
        <v/>
      </c>
      <c r="Q201" s="11"/>
      <c r="R201" s="9" t="str">
        <f>IF(Tabla1[[#This Row],[COTIZACIÓN 7]]&gt;0,ABS(1-Tabla1[[#This Row],[COTIZACIÓN 7]]/Tabla1[[#This Row],[PROMEDIO]]),"")</f>
        <v/>
      </c>
      <c r="S201" s="11"/>
      <c r="T201" s="9" t="str">
        <f>IF(Tabla1[[#This Row],[COTIZACIÓN 8]]&gt;0,ABS(1-Tabla1[[#This Row],[COTIZACIÓN 8]]/Tabla1[[#This Row],[PROMEDIO]]),"")</f>
        <v/>
      </c>
      <c r="U20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8366</v>
      </c>
      <c r="V201" s="23">
        <f>COUNT(Tabla1[[#This Row],[COTIZACIÓN 1 ]:[DESVIACIÓN COT.8]])/2</f>
        <v>3</v>
      </c>
      <c r="W201" s="33">
        <f t="shared" si="3"/>
        <v>7529.4000000000005</v>
      </c>
    </row>
    <row r="202" spans="1:23" x14ac:dyDescent="0.25">
      <c r="A202" s="2">
        <v>199</v>
      </c>
      <c r="B202" s="4" t="s">
        <v>220</v>
      </c>
      <c r="C202" s="3">
        <v>51142106</v>
      </c>
      <c r="D202" s="2" t="s">
        <v>21</v>
      </c>
      <c r="E202" s="8">
        <v>107200</v>
      </c>
      <c r="F202" s="9">
        <f>IF(Tabla1[[#This Row],[COTIZACIÓN 1 ]]&gt;0,ABS(1-Tabla1[[#This Row],[COTIZACIÓN 1 ]]/Tabla1[[#This Row],[PROMEDIO]]),"")</f>
        <v>1.2891344383057057E-2</v>
      </c>
      <c r="G202" s="8">
        <v>105100</v>
      </c>
      <c r="H202" s="9">
        <f>IF(Tabla1[[#This Row],[COTIZACIÓN 2]]&gt;0,ABS(1-Tabla1[[#This Row],[COTIZACIÓN 2]]/Tabla1[[#This Row],[PROMEDIO]]),"")</f>
        <v>3.2228360957642699E-2</v>
      </c>
      <c r="I202" s="10">
        <v>113500</v>
      </c>
      <c r="J202" s="9">
        <f>IF(Tabla1[[#This Row],[COTIZACIÓN 3]]&gt;0,ABS(1-Tabla1[[#This Row],[COTIZACIÓN 3]]/Tabla1[[#This Row],[PROMEDIO]]),"")</f>
        <v>4.5119705340699756E-2</v>
      </c>
      <c r="K202" s="11"/>
      <c r="L202" s="9" t="str">
        <f>IF(Tabla1[[#This Row],[COTIZACIÓN 4]]&gt;0,ABS(1-Tabla1[[#This Row],[COTIZACIÓN 4]]/Tabla1[[#This Row],[PROMEDIO]]),"")</f>
        <v/>
      </c>
      <c r="M202" s="11"/>
      <c r="N202" s="9" t="str">
        <f>IF(Tabla1[[#This Row],[COTIZACIÓN 5]]&gt;0,ABS(1-Tabla1[[#This Row],[COTIZACIÓN 5]]/Tabla1[[#This Row],[PROMEDIO]]),"")</f>
        <v/>
      </c>
      <c r="O202" s="11"/>
      <c r="P202" s="9" t="str">
        <f>IF(Tabla1[[#This Row],[COTIZACIÓN 6]]&gt;0,ABS(1-Tabla1[[#This Row],[COTIZACIÓN 6]]/Tabla1[[#This Row],[PROMEDIO]]),"")</f>
        <v/>
      </c>
      <c r="Q202" s="11"/>
      <c r="R202" s="9" t="str">
        <f>IF(Tabla1[[#This Row],[COTIZACIÓN 7]]&gt;0,ABS(1-Tabla1[[#This Row],[COTIZACIÓN 7]]/Tabla1[[#This Row],[PROMEDIO]]),"")</f>
        <v/>
      </c>
      <c r="S202" s="11"/>
      <c r="T202" s="9" t="str">
        <f>IF(Tabla1[[#This Row],[COTIZACIÓN 8]]&gt;0,ABS(1-Tabla1[[#This Row],[COTIZACIÓN 8]]/Tabla1[[#This Row],[PROMEDIO]]),"")</f>
        <v/>
      </c>
      <c r="U20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108600</v>
      </c>
      <c r="V202" s="23">
        <f>COUNT(Tabla1[[#This Row],[COTIZACIÓN 1 ]:[DESVIACIÓN COT.8]])/2</f>
        <v>3</v>
      </c>
      <c r="W202" s="33">
        <f t="shared" si="3"/>
        <v>97740</v>
      </c>
    </row>
    <row r="203" spans="1:23" x14ac:dyDescent="0.25">
      <c r="A203" s="2">
        <v>200</v>
      </c>
      <c r="B203" s="4" t="s">
        <v>221</v>
      </c>
      <c r="C203" s="3">
        <v>51142106</v>
      </c>
      <c r="D203" s="2" t="s">
        <v>21</v>
      </c>
      <c r="E203" s="8">
        <v>126500</v>
      </c>
      <c r="F203" s="9">
        <f>IF(Tabla1[[#This Row],[COTIZACIÓN 1 ]]&gt;0,ABS(1-Tabla1[[#This Row],[COTIZACIÓN 1 ]]/Tabla1[[#This Row],[PROMEDIO]]),"")</f>
        <v>1.2998767223756702E-2</v>
      </c>
      <c r="G203" s="8">
        <v>124000</v>
      </c>
      <c r="H203" s="9">
        <f>IF(Tabla1[[#This Row],[COTIZACIÓN 2]]&gt;0,ABS(1-Tabla1[[#This Row],[COTIZACIÓN 2]]/Tabla1[[#This Row],[PROMEDIO]]),"")</f>
        <v>3.2504720440678536E-2</v>
      </c>
      <c r="I203" s="10">
        <v>134000</v>
      </c>
      <c r="J203" s="9">
        <f>IF(Tabla1[[#This Row],[COTIZACIÓN 3]]&gt;0,ABS(1-Tabla1[[#This Row],[COTIZACIÓN 3]]/Tabla1[[#This Row],[PROMEDIO]]),"")</f>
        <v>4.55190924270088E-2</v>
      </c>
      <c r="K203" s="11"/>
      <c r="L203" s="9" t="str">
        <f>IF(Tabla1[[#This Row],[COTIZACIÓN 4]]&gt;0,ABS(1-Tabla1[[#This Row],[COTIZACIÓN 4]]/Tabla1[[#This Row],[PROMEDIO]]),"")</f>
        <v/>
      </c>
      <c r="M203" s="11"/>
      <c r="N203" s="9" t="str">
        <f>IF(Tabla1[[#This Row],[COTIZACIÓN 5]]&gt;0,ABS(1-Tabla1[[#This Row],[COTIZACIÓN 5]]/Tabla1[[#This Row],[PROMEDIO]]),"")</f>
        <v/>
      </c>
      <c r="O203" s="11"/>
      <c r="P203" s="9" t="str">
        <f>IF(Tabla1[[#This Row],[COTIZACIÓN 6]]&gt;0,ABS(1-Tabla1[[#This Row],[COTIZACIÓN 6]]/Tabla1[[#This Row],[PROMEDIO]]),"")</f>
        <v/>
      </c>
      <c r="Q203" s="11"/>
      <c r="R203" s="9" t="str">
        <f>IF(Tabla1[[#This Row],[COTIZACIÓN 7]]&gt;0,ABS(1-Tabla1[[#This Row],[COTIZACIÓN 7]]/Tabla1[[#This Row],[PROMEDIO]]),"")</f>
        <v/>
      </c>
      <c r="S203" s="11"/>
      <c r="T203" s="9" t="str">
        <f>IF(Tabla1[[#This Row],[COTIZACIÓN 8]]&gt;0,ABS(1-Tabla1[[#This Row],[COTIZACIÓN 8]]/Tabla1[[#This Row],[PROMEDIO]]),"")</f>
        <v/>
      </c>
      <c r="U20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128166</v>
      </c>
      <c r="V203" s="23">
        <f>COUNT(Tabla1[[#This Row],[COTIZACIÓN 1 ]:[DESVIACIÓN COT.8]])/2</f>
        <v>3</v>
      </c>
      <c r="W203" s="33">
        <f t="shared" si="3"/>
        <v>115349.40000000001</v>
      </c>
    </row>
    <row r="204" spans="1:23" x14ac:dyDescent="0.25">
      <c r="A204" s="2">
        <v>201</v>
      </c>
      <c r="B204" s="5" t="s">
        <v>222</v>
      </c>
      <c r="C204" s="3">
        <v>51142106</v>
      </c>
      <c r="D204" s="2" t="s">
        <v>21</v>
      </c>
      <c r="E204" s="8">
        <v>66800</v>
      </c>
      <c r="F204" s="9">
        <f>IF(Tabla1[[#This Row],[COTIZACIÓN 1 ]]&gt;0,ABS(1-Tabla1[[#This Row],[COTIZACIÓN 1 ]]/Tabla1[[#This Row],[PROMEDIO]]),"")</f>
        <v>1.2798155646853715E-2</v>
      </c>
      <c r="G204" s="8">
        <v>65500</v>
      </c>
      <c r="H204" s="9">
        <f>IF(Tabla1[[#This Row],[COTIZACIÓN 2]]&gt;0,ABS(1-Tabla1[[#This Row],[COTIZACIÓN 2]]/Tabla1[[#This Row],[PROMEDIO]]),"")</f>
        <v>3.2010167587858018E-2</v>
      </c>
      <c r="I204" s="10">
        <v>70700</v>
      </c>
      <c r="J204" s="9">
        <f>IF(Tabla1[[#This Row],[COTIZACIÓN 3]]&gt;0,ABS(1-Tabla1[[#This Row],[COTIZACIÓN 3]]/Tabla1[[#This Row],[PROMEDIO]]),"")</f>
        <v>4.4837880176159306E-2</v>
      </c>
      <c r="K204" s="11"/>
      <c r="L204" s="9" t="str">
        <f>IF(Tabla1[[#This Row],[COTIZACIÓN 4]]&gt;0,ABS(1-Tabla1[[#This Row],[COTIZACIÓN 4]]/Tabla1[[#This Row],[PROMEDIO]]),"")</f>
        <v/>
      </c>
      <c r="M204" s="11"/>
      <c r="N204" s="9" t="str">
        <f>IF(Tabla1[[#This Row],[COTIZACIÓN 5]]&gt;0,ABS(1-Tabla1[[#This Row],[COTIZACIÓN 5]]/Tabla1[[#This Row],[PROMEDIO]]),"")</f>
        <v/>
      </c>
      <c r="O204" s="11"/>
      <c r="P204" s="9" t="str">
        <f>IF(Tabla1[[#This Row],[COTIZACIÓN 6]]&gt;0,ABS(1-Tabla1[[#This Row],[COTIZACIÓN 6]]/Tabla1[[#This Row],[PROMEDIO]]),"")</f>
        <v/>
      </c>
      <c r="Q204" s="11"/>
      <c r="R204" s="9" t="str">
        <f>IF(Tabla1[[#This Row],[COTIZACIÓN 7]]&gt;0,ABS(1-Tabla1[[#This Row],[COTIZACIÓN 7]]/Tabla1[[#This Row],[PROMEDIO]]),"")</f>
        <v/>
      </c>
      <c r="S204" s="11"/>
      <c r="T204" s="9" t="str">
        <f>IF(Tabla1[[#This Row],[COTIZACIÓN 8]]&gt;0,ABS(1-Tabla1[[#This Row],[COTIZACIÓN 8]]/Tabla1[[#This Row],[PROMEDIO]]),"")</f>
        <v/>
      </c>
      <c r="U20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67666</v>
      </c>
      <c r="V204" s="23">
        <f>COUNT(Tabla1[[#This Row],[COTIZACIÓN 1 ]:[DESVIACIÓN COT.8]])/2</f>
        <v>3</v>
      </c>
      <c r="W204" s="33">
        <f t="shared" si="3"/>
        <v>60899.4</v>
      </c>
    </row>
    <row r="205" spans="1:23" x14ac:dyDescent="0.25">
      <c r="A205" s="2">
        <v>202</v>
      </c>
      <c r="B205" s="3" t="s">
        <v>223</v>
      </c>
      <c r="C205" s="3">
        <v>51142106</v>
      </c>
      <c r="D205" s="2" t="s">
        <v>21</v>
      </c>
      <c r="E205" s="8">
        <v>87400</v>
      </c>
      <c r="F205" s="9">
        <f>IF(Tabla1[[#This Row],[COTIZACIÓN 1 ]]&gt;0,ABS(1-Tabla1[[#This Row],[COTIZACIÓN 1 ]]/Tabla1[[#This Row],[PROMEDIO]]),"")</f>
        <v>1.3165323035927989E-2</v>
      </c>
      <c r="G205" s="8">
        <v>85700</v>
      </c>
      <c r="H205" s="9">
        <f>IF(Tabla1[[#This Row],[COTIZACIÓN 2]]&gt;0,ABS(1-Tabla1[[#This Row],[COTIZACIÓN 2]]/Tabla1[[#This Row],[PROMEDIO]]),"")</f>
        <v>3.2360047873901898E-2</v>
      </c>
      <c r="I205" s="10">
        <v>92600</v>
      </c>
      <c r="J205" s="9">
        <f>IF(Tabla1[[#This Row],[COTIZACIÓN 3]]&gt;0,ABS(1-Tabla1[[#This Row],[COTIZACIÓN 3]]/Tabla1[[#This Row],[PROMEDIO]]),"")</f>
        <v>4.5547952939051006E-2</v>
      </c>
      <c r="K205" s="11"/>
      <c r="L205" s="9" t="str">
        <f>IF(Tabla1[[#This Row],[COTIZACIÓN 4]]&gt;0,ABS(1-Tabla1[[#This Row],[COTIZACIÓN 4]]/Tabla1[[#This Row],[PROMEDIO]]),"")</f>
        <v/>
      </c>
      <c r="M205" s="11"/>
      <c r="N205" s="9" t="str">
        <f>IF(Tabla1[[#This Row],[COTIZACIÓN 5]]&gt;0,ABS(1-Tabla1[[#This Row],[COTIZACIÓN 5]]/Tabla1[[#This Row],[PROMEDIO]]),"")</f>
        <v/>
      </c>
      <c r="O205" s="11"/>
      <c r="P205" s="9" t="str">
        <f>IF(Tabla1[[#This Row],[COTIZACIÓN 6]]&gt;0,ABS(1-Tabla1[[#This Row],[COTIZACIÓN 6]]/Tabla1[[#This Row],[PROMEDIO]]),"")</f>
        <v/>
      </c>
      <c r="Q205" s="11"/>
      <c r="R205" s="9" t="str">
        <f>IF(Tabla1[[#This Row],[COTIZACIÓN 7]]&gt;0,ABS(1-Tabla1[[#This Row],[COTIZACIÓN 7]]/Tabla1[[#This Row],[PROMEDIO]]),"")</f>
        <v/>
      </c>
      <c r="S205" s="11"/>
      <c r="T205" s="9" t="str">
        <f>IF(Tabla1[[#This Row],[COTIZACIÓN 8]]&gt;0,ABS(1-Tabla1[[#This Row],[COTIZACIÓN 8]]/Tabla1[[#This Row],[PROMEDIO]]),"")</f>
        <v/>
      </c>
      <c r="U20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88566</v>
      </c>
      <c r="V205" s="23">
        <f>COUNT(Tabla1[[#This Row],[COTIZACIÓN 1 ]:[DESVIACIÓN COT.8]])/2</f>
        <v>3</v>
      </c>
      <c r="W205" s="33">
        <f t="shared" si="3"/>
        <v>79709.400000000009</v>
      </c>
    </row>
    <row r="206" spans="1:23" x14ac:dyDescent="0.25">
      <c r="A206" s="2">
        <v>203</v>
      </c>
      <c r="B206" s="4" t="s">
        <v>224</v>
      </c>
      <c r="C206" s="3">
        <v>51142106</v>
      </c>
      <c r="D206" s="2" t="s">
        <v>21</v>
      </c>
      <c r="E206" s="8">
        <v>133600</v>
      </c>
      <c r="F206" s="9">
        <f>IF(Tabla1[[#This Row],[COTIZACIÓN 1 ]]&gt;0,ABS(1-Tabla1[[#This Row],[COTIZACIÓN 1 ]]/Tabla1[[#This Row],[PROMEDIO]]),"")</f>
        <v>1.2564671101256475E-2</v>
      </c>
      <c r="G206" s="8">
        <v>130900</v>
      </c>
      <c r="H206" s="9">
        <f>IF(Tabla1[[#This Row],[COTIZACIÓN 2]]&gt;0,ABS(1-Tabla1[[#This Row],[COTIZACIÓN 2]]/Tabla1[[#This Row],[PROMEDIO]]),"")</f>
        <v>3.2520325203251987E-2</v>
      </c>
      <c r="I206" s="10">
        <v>141400</v>
      </c>
      <c r="J206" s="9">
        <f>IF(Tabla1[[#This Row],[COTIZACIÓN 3]]&gt;0,ABS(1-Tabla1[[#This Row],[COTIZACIÓN 3]]/Tabla1[[#This Row],[PROMEDIO]]),"")</f>
        <v>4.5084996304508573E-2</v>
      </c>
      <c r="K206" s="11"/>
      <c r="L206" s="9" t="str">
        <f>IF(Tabla1[[#This Row],[COTIZACIÓN 4]]&gt;0,ABS(1-Tabla1[[#This Row],[COTIZACIÓN 4]]/Tabla1[[#This Row],[PROMEDIO]]),"")</f>
        <v/>
      </c>
      <c r="M206" s="11"/>
      <c r="N206" s="9" t="str">
        <f>IF(Tabla1[[#This Row],[COTIZACIÓN 5]]&gt;0,ABS(1-Tabla1[[#This Row],[COTIZACIÓN 5]]/Tabla1[[#This Row],[PROMEDIO]]),"")</f>
        <v/>
      </c>
      <c r="O206" s="11"/>
      <c r="P206" s="9" t="str">
        <f>IF(Tabla1[[#This Row],[COTIZACIÓN 6]]&gt;0,ABS(1-Tabla1[[#This Row],[COTIZACIÓN 6]]/Tabla1[[#This Row],[PROMEDIO]]),"")</f>
        <v/>
      </c>
      <c r="Q206" s="11"/>
      <c r="R206" s="9" t="str">
        <f>IF(Tabla1[[#This Row],[COTIZACIÓN 7]]&gt;0,ABS(1-Tabla1[[#This Row],[COTIZACIÓN 7]]/Tabla1[[#This Row],[PROMEDIO]]),"")</f>
        <v/>
      </c>
      <c r="S206" s="11"/>
      <c r="T206" s="9" t="str">
        <f>IF(Tabla1[[#This Row],[COTIZACIÓN 8]]&gt;0,ABS(1-Tabla1[[#This Row],[COTIZACIÓN 8]]/Tabla1[[#This Row],[PROMEDIO]]),"")</f>
        <v/>
      </c>
      <c r="U20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135300</v>
      </c>
      <c r="V206" s="23">
        <f>COUNT(Tabla1[[#This Row],[COTIZACIÓN 1 ]:[DESVIACIÓN COT.8]])/2</f>
        <v>3</v>
      </c>
      <c r="W206" s="33">
        <f t="shared" si="3"/>
        <v>121770</v>
      </c>
    </row>
    <row r="207" spans="1:23" x14ac:dyDescent="0.25">
      <c r="A207" s="2">
        <v>204</v>
      </c>
      <c r="B207" s="4" t="s">
        <v>225</v>
      </c>
      <c r="C207" s="3">
        <v>51142106</v>
      </c>
      <c r="D207" s="2" t="s">
        <v>21</v>
      </c>
      <c r="E207" s="8">
        <v>98100</v>
      </c>
      <c r="F207" s="9">
        <f>IF(Tabla1[[#This Row],[COTIZACIÓN 1 ]]&gt;0,ABS(1-Tabla1[[#This Row],[COTIZACIÓN 1 ]]/Tabla1[[#This Row],[PROMEDIO]]),"")</f>
        <v>1.274077652315686E-2</v>
      </c>
      <c r="G207" s="8">
        <v>96100</v>
      </c>
      <c r="H207" s="9">
        <f>IF(Tabla1[[#This Row],[COTIZACIÓN 2]]&gt;0,ABS(1-Tabla1[[#This Row],[COTIZACIÓN 2]]/Tabla1[[#This Row],[PROMEDIO]]),"")</f>
        <v>3.2868385564478797E-2</v>
      </c>
      <c r="I207" s="10">
        <v>103900</v>
      </c>
      <c r="J207" s="9">
        <f>IF(Tabla1[[#This Row],[COTIZACIÓN 3]]&gt;0,ABS(1-Tabla1[[#This Row],[COTIZACIÓN 3]]/Tabla1[[#This Row],[PROMEDIO]]),"")</f>
        <v>4.5629289696677011E-2</v>
      </c>
      <c r="K207" s="11"/>
      <c r="L207" s="9" t="str">
        <f>IF(Tabla1[[#This Row],[COTIZACIÓN 4]]&gt;0,ABS(1-Tabla1[[#This Row],[COTIZACIÓN 4]]/Tabla1[[#This Row],[PROMEDIO]]),"")</f>
        <v/>
      </c>
      <c r="M207" s="11"/>
      <c r="N207" s="9" t="str">
        <f>IF(Tabla1[[#This Row],[COTIZACIÓN 5]]&gt;0,ABS(1-Tabla1[[#This Row],[COTIZACIÓN 5]]/Tabla1[[#This Row],[PROMEDIO]]),"")</f>
        <v/>
      </c>
      <c r="O207" s="11"/>
      <c r="P207" s="9" t="str">
        <f>IF(Tabla1[[#This Row],[COTIZACIÓN 6]]&gt;0,ABS(1-Tabla1[[#This Row],[COTIZACIÓN 6]]/Tabla1[[#This Row],[PROMEDIO]]),"")</f>
        <v/>
      </c>
      <c r="Q207" s="11"/>
      <c r="R207" s="9" t="str">
        <f>IF(Tabla1[[#This Row],[COTIZACIÓN 7]]&gt;0,ABS(1-Tabla1[[#This Row],[COTIZACIÓN 7]]/Tabla1[[#This Row],[PROMEDIO]]),"")</f>
        <v/>
      </c>
      <c r="S207" s="11"/>
      <c r="T207" s="9" t="str">
        <f>IF(Tabla1[[#This Row],[COTIZACIÓN 8]]&gt;0,ABS(1-Tabla1[[#This Row],[COTIZACIÓN 8]]/Tabla1[[#This Row],[PROMEDIO]]),"")</f>
        <v/>
      </c>
      <c r="U20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99366</v>
      </c>
      <c r="V207" s="23">
        <f>COUNT(Tabla1[[#This Row],[COTIZACIÓN 1 ]:[DESVIACIÓN COT.8]])/2</f>
        <v>3</v>
      </c>
      <c r="W207" s="33">
        <f t="shared" si="3"/>
        <v>89429.400000000009</v>
      </c>
    </row>
    <row r="208" spans="1:23" x14ac:dyDescent="0.25">
      <c r="A208" s="2">
        <v>205</v>
      </c>
      <c r="B208" s="4" t="s">
        <v>226</v>
      </c>
      <c r="C208" s="3">
        <v>51142106</v>
      </c>
      <c r="D208" s="2" t="s">
        <v>21</v>
      </c>
      <c r="E208" s="8">
        <v>387300</v>
      </c>
      <c r="F208" s="9">
        <f>IF(Tabla1[[#This Row],[COTIZACIÓN 1 ]]&gt;0,ABS(1-Tabla1[[#This Row],[COTIZACIÓN 1 ]]/Tabla1[[#This Row],[PROMEDIO]]),"")</f>
        <v>1.2828388129471624E-2</v>
      </c>
      <c r="G208" s="8">
        <v>379600</v>
      </c>
      <c r="H208" s="9">
        <f>IF(Tabla1[[#This Row],[COTIZACIÓN 2]]&gt;0,ABS(1-Tabla1[[#This Row],[COTIZACIÓN 2]]/Tabla1[[#This Row],[PROMEDIO]]),"")</f>
        <v>3.2454573028524281E-2</v>
      </c>
      <c r="I208" s="10">
        <v>410100</v>
      </c>
      <c r="J208" s="9">
        <f>IF(Tabla1[[#This Row],[COTIZACIÓN 3]]&gt;0,ABS(1-Tabla1[[#This Row],[COTIZACIÓN 3]]/Tabla1[[#This Row],[PROMEDIO]]),"")</f>
        <v>4.5285510013177488E-2</v>
      </c>
      <c r="K208" s="11"/>
      <c r="L208" s="9" t="str">
        <f>IF(Tabla1[[#This Row],[COTIZACIÓN 4]]&gt;0,ABS(1-Tabla1[[#This Row],[COTIZACIÓN 4]]/Tabla1[[#This Row],[PROMEDIO]]),"")</f>
        <v/>
      </c>
      <c r="M208" s="11"/>
      <c r="N208" s="9" t="str">
        <f>IF(Tabla1[[#This Row],[COTIZACIÓN 5]]&gt;0,ABS(1-Tabla1[[#This Row],[COTIZACIÓN 5]]/Tabla1[[#This Row],[PROMEDIO]]),"")</f>
        <v/>
      </c>
      <c r="O208" s="11"/>
      <c r="P208" s="9" t="str">
        <f>IF(Tabla1[[#This Row],[COTIZACIÓN 6]]&gt;0,ABS(1-Tabla1[[#This Row],[COTIZACIÓN 6]]/Tabla1[[#This Row],[PROMEDIO]]),"")</f>
        <v/>
      </c>
      <c r="Q208" s="11"/>
      <c r="R208" s="9" t="str">
        <f>IF(Tabla1[[#This Row],[COTIZACIÓN 7]]&gt;0,ABS(1-Tabla1[[#This Row],[COTIZACIÓN 7]]/Tabla1[[#This Row],[PROMEDIO]]),"")</f>
        <v/>
      </c>
      <c r="S208" s="11"/>
      <c r="T208" s="9" t="str">
        <f>IF(Tabla1[[#This Row],[COTIZACIÓN 8]]&gt;0,ABS(1-Tabla1[[#This Row],[COTIZACIÓN 8]]/Tabla1[[#This Row],[PROMEDIO]]),"")</f>
        <v/>
      </c>
      <c r="U20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392333</v>
      </c>
      <c r="V208" s="23">
        <f>COUNT(Tabla1[[#This Row],[COTIZACIÓN 1 ]:[DESVIACIÓN COT.8]])/2</f>
        <v>3</v>
      </c>
      <c r="W208" s="33">
        <f t="shared" si="3"/>
        <v>353099.7</v>
      </c>
    </row>
    <row r="209" spans="1:23" x14ac:dyDescent="0.25">
      <c r="A209" s="2">
        <v>206</v>
      </c>
      <c r="B209" s="5" t="s">
        <v>227</v>
      </c>
      <c r="C209" s="3">
        <v>51142106</v>
      </c>
      <c r="D209" s="2" t="s">
        <v>21</v>
      </c>
      <c r="E209" s="8">
        <v>38900</v>
      </c>
      <c r="F209" s="9">
        <f>IF(Tabla1[[#This Row],[COTIZACIÓN 1 ]]&gt;0,ABS(1-Tabla1[[#This Row],[COTIZACIÓN 1 ]]/Tabla1[[#This Row],[PROMEDIO]]),"")</f>
        <v>1.1837626378092825E-2</v>
      </c>
      <c r="G209" s="8">
        <v>38100</v>
      </c>
      <c r="H209" s="9">
        <f>IF(Tabla1[[#This Row],[COTIZACIÓN 2]]&gt;0,ABS(1-Tabla1[[#This Row],[COTIZACIÓN 2]]/Tabla1[[#This Row],[PROMEDIO]]),"")</f>
        <v>3.2159731748209075E-2</v>
      </c>
      <c r="I209" s="10">
        <v>41100</v>
      </c>
      <c r="J209" s="9">
        <f>IF(Tabla1[[#This Row],[COTIZACIÓN 3]]&gt;0,ABS(1-Tabla1[[#This Row],[COTIZACIÓN 3]]/Tabla1[[#This Row],[PROMEDIO]]),"")</f>
        <v>4.4048163389727168E-2</v>
      </c>
      <c r="K209" s="11"/>
      <c r="L209" s="9" t="str">
        <f>IF(Tabla1[[#This Row],[COTIZACIÓN 4]]&gt;0,ABS(1-Tabla1[[#This Row],[COTIZACIÓN 4]]/Tabla1[[#This Row],[PROMEDIO]]),"")</f>
        <v/>
      </c>
      <c r="M209" s="11"/>
      <c r="N209" s="9" t="str">
        <f>IF(Tabla1[[#This Row],[COTIZACIÓN 5]]&gt;0,ABS(1-Tabla1[[#This Row],[COTIZACIÓN 5]]/Tabla1[[#This Row],[PROMEDIO]]),"")</f>
        <v/>
      </c>
      <c r="O209" s="11"/>
      <c r="P209" s="9" t="str">
        <f>IF(Tabla1[[#This Row],[COTIZACIÓN 6]]&gt;0,ABS(1-Tabla1[[#This Row],[COTIZACIÓN 6]]/Tabla1[[#This Row],[PROMEDIO]]),"")</f>
        <v/>
      </c>
      <c r="Q209" s="11"/>
      <c r="R209" s="9" t="str">
        <f>IF(Tabla1[[#This Row],[COTIZACIÓN 7]]&gt;0,ABS(1-Tabla1[[#This Row],[COTIZACIÓN 7]]/Tabla1[[#This Row],[PROMEDIO]]),"")</f>
        <v/>
      </c>
      <c r="S209" s="11"/>
      <c r="T209" s="9" t="str">
        <f>IF(Tabla1[[#This Row],[COTIZACIÓN 8]]&gt;0,ABS(1-Tabla1[[#This Row],[COTIZACIÓN 8]]/Tabla1[[#This Row],[PROMEDIO]]),"")</f>
        <v/>
      </c>
      <c r="U20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39366</v>
      </c>
      <c r="V209" s="23">
        <f>COUNT(Tabla1[[#This Row],[COTIZACIÓN 1 ]:[DESVIACIÓN COT.8]])/2</f>
        <v>3</v>
      </c>
      <c r="W209" s="33">
        <f t="shared" si="3"/>
        <v>35429.4</v>
      </c>
    </row>
    <row r="210" spans="1:23" x14ac:dyDescent="0.25">
      <c r="A210" s="2">
        <v>207</v>
      </c>
      <c r="B210" s="4" t="s">
        <v>228</v>
      </c>
      <c r="C210" s="3">
        <v>51142106</v>
      </c>
      <c r="D210" s="2" t="s">
        <v>21</v>
      </c>
      <c r="E210" s="8">
        <v>344600</v>
      </c>
      <c r="F210" s="9">
        <f>IF(Tabla1[[#This Row],[COTIZACIÓN 1 ]]&gt;0,ABS(1-Tabla1[[#This Row],[COTIZACIÓN 1 ]]/Tabla1[[#This Row],[PROMEDIO]]),"")</f>
        <v>1.2794142082013127E-2</v>
      </c>
      <c r="G210" s="8">
        <v>337700</v>
      </c>
      <c r="H210" s="9">
        <f>IF(Tabla1[[#This Row],[COTIZACIÓN 2]]&gt;0,ABS(1-Tabla1[[#This Row],[COTIZACIÓN 2]]/Tabla1[[#This Row],[PROMEDIO]]),"")</f>
        <v>3.2561177542355879E-2</v>
      </c>
      <c r="I210" s="10">
        <v>364900</v>
      </c>
      <c r="J210" s="9">
        <f>IF(Tabla1[[#This Row],[COTIZACIÓN 3]]&gt;0,ABS(1-Tabla1[[#This Row],[COTIZACIÓN 3]]/Tabla1[[#This Row],[PROMEDIO]]),"")</f>
        <v>4.5361049199864834E-2</v>
      </c>
      <c r="K210" s="11"/>
      <c r="L210" s="9" t="str">
        <f>IF(Tabla1[[#This Row],[COTIZACIÓN 4]]&gt;0,ABS(1-Tabla1[[#This Row],[COTIZACIÓN 4]]/Tabla1[[#This Row],[PROMEDIO]]),"")</f>
        <v/>
      </c>
      <c r="M210" s="11"/>
      <c r="N210" s="9" t="str">
        <f>IF(Tabla1[[#This Row],[COTIZACIÓN 5]]&gt;0,ABS(1-Tabla1[[#This Row],[COTIZACIÓN 5]]/Tabla1[[#This Row],[PROMEDIO]]),"")</f>
        <v/>
      </c>
      <c r="O210" s="11"/>
      <c r="P210" s="9" t="str">
        <f>IF(Tabla1[[#This Row],[COTIZACIÓN 6]]&gt;0,ABS(1-Tabla1[[#This Row],[COTIZACIÓN 6]]/Tabla1[[#This Row],[PROMEDIO]]),"")</f>
        <v/>
      </c>
      <c r="Q210" s="11"/>
      <c r="R210" s="9" t="str">
        <f>IF(Tabla1[[#This Row],[COTIZACIÓN 7]]&gt;0,ABS(1-Tabla1[[#This Row],[COTIZACIÓN 7]]/Tabla1[[#This Row],[PROMEDIO]]),"")</f>
        <v/>
      </c>
      <c r="S210" s="11"/>
      <c r="T210" s="9" t="str">
        <f>IF(Tabla1[[#This Row],[COTIZACIÓN 8]]&gt;0,ABS(1-Tabla1[[#This Row],[COTIZACIÓN 8]]/Tabla1[[#This Row],[PROMEDIO]]),"")</f>
        <v/>
      </c>
      <c r="U21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349066</v>
      </c>
      <c r="V210" s="23">
        <f>COUNT(Tabla1[[#This Row],[COTIZACIÓN 1 ]:[DESVIACIÓN COT.8]])/2</f>
        <v>3</v>
      </c>
      <c r="W210" s="33">
        <f t="shared" si="3"/>
        <v>314159.40000000002</v>
      </c>
    </row>
    <row r="211" spans="1:23" x14ac:dyDescent="0.25">
      <c r="A211" s="2">
        <v>208</v>
      </c>
      <c r="B211" s="4" t="s">
        <v>229</v>
      </c>
      <c r="C211" s="3">
        <v>51142106</v>
      </c>
      <c r="D211" s="2" t="s">
        <v>21</v>
      </c>
      <c r="E211" s="8">
        <v>43000</v>
      </c>
      <c r="F211" s="9">
        <f>IF(Tabla1[[#This Row],[COTIZACIÓN 1 ]]&gt;0,ABS(1-Tabla1[[#This Row],[COTIZACIÓN 1 ]]/Tabla1[[#This Row],[PROMEDIO]]),"")</f>
        <v>1.2243585326074502E-2</v>
      </c>
      <c r="G211" s="8">
        <v>42100</v>
      </c>
      <c r="H211" s="9">
        <f>IF(Tabla1[[#This Row],[COTIZACIÓN 2]]&gt;0,ABS(1-Tabla1[[#This Row],[COTIZACIÓN 2]]/Tabla1[[#This Row],[PROMEDIO]]),"")</f>
        <v>3.2917556795993841E-2</v>
      </c>
      <c r="I211" s="10">
        <v>45500</v>
      </c>
      <c r="J211" s="9">
        <f>IF(Tabla1[[#This Row],[COTIZACIÓN 3]]&gt;0,ABS(1-Tabla1[[#This Row],[COTIZACIÓN 3]]/Tabla1[[#This Row],[PROMEDIO]]),"")</f>
        <v>4.5184113201479414E-2</v>
      </c>
      <c r="K211" s="11"/>
      <c r="L211" s="9" t="str">
        <f>IF(Tabla1[[#This Row],[COTIZACIÓN 4]]&gt;0,ABS(1-Tabla1[[#This Row],[COTIZACIÓN 4]]/Tabla1[[#This Row],[PROMEDIO]]),"")</f>
        <v/>
      </c>
      <c r="M211" s="11"/>
      <c r="N211" s="9" t="str">
        <f>IF(Tabla1[[#This Row],[COTIZACIÓN 5]]&gt;0,ABS(1-Tabla1[[#This Row],[COTIZACIÓN 5]]/Tabla1[[#This Row],[PROMEDIO]]),"")</f>
        <v/>
      </c>
      <c r="O211" s="11"/>
      <c r="P211" s="9" t="str">
        <f>IF(Tabla1[[#This Row],[COTIZACIÓN 6]]&gt;0,ABS(1-Tabla1[[#This Row],[COTIZACIÓN 6]]/Tabla1[[#This Row],[PROMEDIO]]),"")</f>
        <v/>
      </c>
      <c r="Q211" s="11"/>
      <c r="R211" s="9" t="str">
        <f>IF(Tabla1[[#This Row],[COTIZACIÓN 7]]&gt;0,ABS(1-Tabla1[[#This Row],[COTIZACIÓN 7]]/Tabla1[[#This Row],[PROMEDIO]]),"")</f>
        <v/>
      </c>
      <c r="S211" s="11"/>
      <c r="T211" s="9" t="str">
        <f>IF(Tabla1[[#This Row],[COTIZACIÓN 8]]&gt;0,ABS(1-Tabla1[[#This Row],[COTIZACIÓN 8]]/Tabla1[[#This Row],[PROMEDIO]]),"")</f>
        <v/>
      </c>
      <c r="U21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43533</v>
      </c>
      <c r="V211" s="23">
        <f>COUNT(Tabla1[[#This Row],[COTIZACIÓN 1 ]:[DESVIACIÓN COT.8]])/2</f>
        <v>3</v>
      </c>
      <c r="W211" s="33">
        <f t="shared" si="3"/>
        <v>39179.700000000004</v>
      </c>
    </row>
    <row r="212" spans="1:23" x14ac:dyDescent="0.25">
      <c r="A212" s="2">
        <v>209</v>
      </c>
      <c r="B212" s="5" t="s">
        <v>230</v>
      </c>
      <c r="C212" s="3">
        <v>51142106</v>
      </c>
      <c r="D212" s="2" t="s">
        <v>21</v>
      </c>
      <c r="E212" s="8">
        <v>59000</v>
      </c>
      <c r="F212" s="9">
        <f>IF(Tabla1[[#This Row],[COTIZACIÓN 1 ]]&gt;0,ABS(1-Tabla1[[#This Row],[COTIZACIÓN 1 ]]/Tabla1[[#This Row],[PROMEDIO]]),"")</f>
        <v>1.2816651607937657E-2</v>
      </c>
      <c r="G212" s="8">
        <v>57800</v>
      </c>
      <c r="H212" s="9">
        <f>IF(Tabla1[[#This Row],[COTIZACIÓN 2]]&gt;0,ABS(1-Tabla1[[#This Row],[COTIZACIÓN 2]]/Tabla1[[#This Row],[PROMEDIO]]),"")</f>
        <v>3.289495699896261E-2</v>
      </c>
      <c r="I212" s="10">
        <v>62500</v>
      </c>
      <c r="J212" s="9">
        <f>IF(Tabla1[[#This Row],[COTIZACIÓN 3]]&gt;0,ABS(1-Tabla1[[#This Row],[COTIZACIÓN 3]]/Tabla1[[#This Row],[PROMEDIO]]),"")</f>
        <v>4.5745072449218549E-2</v>
      </c>
      <c r="K212" s="11"/>
      <c r="L212" s="9" t="str">
        <f>IF(Tabla1[[#This Row],[COTIZACIÓN 4]]&gt;0,ABS(1-Tabla1[[#This Row],[COTIZACIÓN 4]]/Tabla1[[#This Row],[PROMEDIO]]),"")</f>
        <v/>
      </c>
      <c r="M212" s="11"/>
      <c r="N212" s="9" t="str">
        <f>IF(Tabla1[[#This Row],[COTIZACIÓN 5]]&gt;0,ABS(1-Tabla1[[#This Row],[COTIZACIÓN 5]]/Tabla1[[#This Row],[PROMEDIO]]),"")</f>
        <v/>
      </c>
      <c r="O212" s="11"/>
      <c r="P212" s="9" t="str">
        <f>IF(Tabla1[[#This Row],[COTIZACIÓN 6]]&gt;0,ABS(1-Tabla1[[#This Row],[COTIZACIÓN 6]]/Tabla1[[#This Row],[PROMEDIO]]),"")</f>
        <v/>
      </c>
      <c r="Q212" s="11"/>
      <c r="R212" s="9" t="str">
        <f>IF(Tabla1[[#This Row],[COTIZACIÓN 7]]&gt;0,ABS(1-Tabla1[[#This Row],[COTIZACIÓN 7]]/Tabla1[[#This Row],[PROMEDIO]]),"")</f>
        <v/>
      </c>
      <c r="S212" s="11"/>
      <c r="T212" s="9" t="str">
        <f>IF(Tabla1[[#This Row],[COTIZACIÓN 8]]&gt;0,ABS(1-Tabla1[[#This Row],[COTIZACIÓN 8]]/Tabla1[[#This Row],[PROMEDIO]]),"")</f>
        <v/>
      </c>
      <c r="U21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59766</v>
      </c>
      <c r="V212" s="23">
        <f>COUNT(Tabla1[[#This Row],[COTIZACIÓN 1 ]:[DESVIACIÓN COT.8]])/2</f>
        <v>3</v>
      </c>
      <c r="W212" s="33">
        <f t="shared" si="3"/>
        <v>53789.4</v>
      </c>
    </row>
    <row r="213" spans="1:23" x14ac:dyDescent="0.25">
      <c r="A213" s="2">
        <v>210</v>
      </c>
      <c r="B213" s="4" t="s">
        <v>231</v>
      </c>
      <c r="C213" s="3">
        <v>51142106</v>
      </c>
      <c r="D213" s="2" t="s">
        <v>21</v>
      </c>
      <c r="E213" s="8">
        <v>97100</v>
      </c>
      <c r="F213" s="9">
        <f>IF(Tabla1[[#This Row],[COTIZACIÓN 1 ]]&gt;0,ABS(1-Tabla1[[#This Row],[COTIZACIÓN 1 ]]/Tabla1[[#This Row],[PROMEDIO]]),"")</f>
        <v>2.6796100078252172E-2</v>
      </c>
      <c r="G213" s="8">
        <v>95200</v>
      </c>
      <c r="H213" s="9">
        <f>IF(Tabla1[[#This Row],[COTIZACIÓN 2]]&gt;0,ABS(1-Tabla1[[#This Row],[COTIZACIÓN 2]]/Tabla1[[#This Row],[PROMEDIO]]),"")</f>
        <v>6.7043123321277598E-3</v>
      </c>
      <c r="I213" s="10">
        <v>91400</v>
      </c>
      <c r="J213" s="9">
        <f>IF(Tabla1[[#This Row],[COTIZACIÓN 3]]&gt;0,ABS(1-Tabla1[[#This Row],[COTIZACIÓN 3]]/Tabla1[[#This Row],[PROMEDIO]]),"")</f>
        <v>3.3479263160120953E-2</v>
      </c>
      <c r="K213" s="11"/>
      <c r="L213" s="9" t="str">
        <f>IF(Tabla1[[#This Row],[COTIZACIÓN 4]]&gt;0,ABS(1-Tabla1[[#This Row],[COTIZACIÓN 4]]/Tabla1[[#This Row],[PROMEDIO]]),"")</f>
        <v/>
      </c>
      <c r="M213" s="11"/>
      <c r="N213" s="9" t="str">
        <f>IF(Tabla1[[#This Row],[COTIZACIÓN 5]]&gt;0,ABS(1-Tabla1[[#This Row],[COTIZACIÓN 5]]/Tabla1[[#This Row],[PROMEDIO]]),"")</f>
        <v/>
      </c>
      <c r="O213" s="11"/>
      <c r="P213" s="9" t="str">
        <f>IF(Tabla1[[#This Row],[COTIZACIÓN 6]]&gt;0,ABS(1-Tabla1[[#This Row],[COTIZACIÓN 6]]/Tabla1[[#This Row],[PROMEDIO]]),"")</f>
        <v/>
      </c>
      <c r="Q213" s="11"/>
      <c r="R213" s="9" t="str">
        <f>IF(Tabla1[[#This Row],[COTIZACIÓN 7]]&gt;0,ABS(1-Tabla1[[#This Row],[COTIZACIÓN 7]]/Tabla1[[#This Row],[PROMEDIO]]),"")</f>
        <v/>
      </c>
      <c r="S213" s="11"/>
      <c r="T213" s="9" t="str">
        <f>IF(Tabla1[[#This Row],[COTIZACIÓN 8]]&gt;0,ABS(1-Tabla1[[#This Row],[COTIZACIÓN 8]]/Tabla1[[#This Row],[PROMEDIO]]),"")</f>
        <v/>
      </c>
      <c r="U21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94566</v>
      </c>
      <c r="V213" s="23">
        <f>COUNT(Tabla1[[#This Row],[COTIZACIÓN 1 ]:[DESVIACIÓN COT.8]])/2</f>
        <v>3</v>
      </c>
      <c r="W213" s="33">
        <f t="shared" si="3"/>
        <v>85109.400000000009</v>
      </c>
    </row>
    <row r="214" spans="1:23" x14ac:dyDescent="0.25">
      <c r="A214" s="2">
        <v>211</v>
      </c>
      <c r="B214" s="6" t="s">
        <v>232</v>
      </c>
      <c r="C214" s="3">
        <v>51142106</v>
      </c>
      <c r="D214" s="2" t="s">
        <v>21</v>
      </c>
      <c r="E214" s="8">
        <v>233600</v>
      </c>
      <c r="F214" s="9">
        <f>IF(Tabla1[[#This Row],[COTIZACIÓN 1 ]]&gt;0,ABS(1-Tabla1[[#This Row],[COTIZACIÓN 1 ]]/Tabla1[[#This Row],[PROMEDIO]]),"")</f>
        <v>2.7115678023857503E-2</v>
      </c>
      <c r="G214" s="8">
        <v>228900</v>
      </c>
      <c r="H214" s="9">
        <f>IF(Tabla1[[#This Row],[COTIZACIÓN 2]]&gt;0,ABS(1-Tabla1[[#This Row],[COTIZACIÓN 2]]/Tabla1[[#This Row],[PROMEDIO]]),"")</f>
        <v>6.4502512827953051E-3</v>
      </c>
      <c r="I214" s="10">
        <v>219800</v>
      </c>
      <c r="J214" s="9">
        <f>IF(Tabla1[[#This Row],[COTIZACIÓN 3]]&gt;0,ABS(1-Tabla1[[#This Row],[COTIZACIÓN 3]]/Tabla1[[#This Row],[PROMEDIO]]),"")</f>
        <v>3.3561532407346384E-2</v>
      </c>
      <c r="K214" s="11"/>
      <c r="L214" s="9" t="str">
        <f>IF(Tabla1[[#This Row],[COTIZACIÓN 4]]&gt;0,ABS(1-Tabla1[[#This Row],[COTIZACIÓN 4]]/Tabla1[[#This Row],[PROMEDIO]]),"")</f>
        <v/>
      </c>
      <c r="M214" s="11"/>
      <c r="N214" s="9" t="str">
        <f>IF(Tabla1[[#This Row],[COTIZACIÓN 5]]&gt;0,ABS(1-Tabla1[[#This Row],[COTIZACIÓN 5]]/Tabla1[[#This Row],[PROMEDIO]]),"")</f>
        <v/>
      </c>
      <c r="O214" s="11"/>
      <c r="P214" s="9" t="str">
        <f>IF(Tabla1[[#This Row],[COTIZACIÓN 6]]&gt;0,ABS(1-Tabla1[[#This Row],[COTIZACIÓN 6]]/Tabla1[[#This Row],[PROMEDIO]]),"")</f>
        <v/>
      </c>
      <c r="Q214" s="11"/>
      <c r="R214" s="9" t="str">
        <f>IF(Tabla1[[#This Row],[COTIZACIÓN 7]]&gt;0,ABS(1-Tabla1[[#This Row],[COTIZACIÓN 7]]/Tabla1[[#This Row],[PROMEDIO]]),"")</f>
        <v/>
      </c>
      <c r="S214" s="11"/>
      <c r="T214" s="9" t="str">
        <f>IF(Tabla1[[#This Row],[COTIZACIÓN 8]]&gt;0,ABS(1-Tabla1[[#This Row],[COTIZACIÓN 8]]/Tabla1[[#This Row],[PROMEDIO]]),"")</f>
        <v/>
      </c>
      <c r="U21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227433</v>
      </c>
      <c r="V214" s="23">
        <f>COUNT(Tabla1[[#This Row],[COTIZACIÓN 1 ]:[DESVIACIÓN COT.8]])/2</f>
        <v>3</v>
      </c>
      <c r="W214" s="33">
        <f t="shared" si="3"/>
        <v>204689.7</v>
      </c>
    </row>
    <row r="215" spans="1:23" x14ac:dyDescent="0.25">
      <c r="A215" s="2">
        <v>212</v>
      </c>
      <c r="B215" s="4" t="s">
        <v>233</v>
      </c>
      <c r="C215" s="3">
        <v>51142106</v>
      </c>
      <c r="D215" s="2" t="s">
        <v>21</v>
      </c>
      <c r="E215" s="8">
        <v>23600</v>
      </c>
      <c r="F215" s="9">
        <f>IF(Tabla1[[#This Row],[COTIZACIÓN 1 ]]&gt;0,ABS(1-Tabla1[[#This Row],[COTIZACIÓN 1 ]]/Tabla1[[#This Row],[PROMEDIO]]),"")</f>
        <v>2.760602629974751E-2</v>
      </c>
      <c r="G215" s="8">
        <v>23100</v>
      </c>
      <c r="H215" s="9">
        <f>IF(Tabla1[[#This Row],[COTIZACIÓN 2]]&gt;0,ABS(1-Tabla1[[#This Row],[COTIZACIÓN 2]]/Tabla1[[#This Row],[PROMEDIO]]),"")</f>
        <v>5.8347121832273974E-3</v>
      </c>
      <c r="I215" s="10">
        <v>22200</v>
      </c>
      <c r="J215" s="9">
        <f>IF(Tabla1[[#This Row],[COTIZACIÓN 3]]&gt;0,ABS(1-Tabla1[[#This Row],[COTIZACIÓN 3]]/Tabla1[[#This Row],[PROMEDIO]]),"")</f>
        <v>3.3353653226508739E-2</v>
      </c>
      <c r="K215" s="11"/>
      <c r="L215" s="9" t="str">
        <f>IF(Tabla1[[#This Row],[COTIZACIÓN 4]]&gt;0,ABS(1-Tabla1[[#This Row],[COTIZACIÓN 4]]/Tabla1[[#This Row],[PROMEDIO]]),"")</f>
        <v/>
      </c>
      <c r="M215" s="11"/>
      <c r="N215" s="9" t="str">
        <f>IF(Tabla1[[#This Row],[COTIZACIÓN 5]]&gt;0,ABS(1-Tabla1[[#This Row],[COTIZACIÓN 5]]/Tabla1[[#This Row],[PROMEDIO]]),"")</f>
        <v/>
      </c>
      <c r="O215" s="11"/>
      <c r="P215" s="9" t="str">
        <f>IF(Tabla1[[#This Row],[COTIZACIÓN 6]]&gt;0,ABS(1-Tabla1[[#This Row],[COTIZACIÓN 6]]/Tabla1[[#This Row],[PROMEDIO]]),"")</f>
        <v/>
      </c>
      <c r="Q215" s="11"/>
      <c r="R215" s="9" t="str">
        <f>IF(Tabla1[[#This Row],[COTIZACIÓN 7]]&gt;0,ABS(1-Tabla1[[#This Row],[COTIZACIÓN 7]]/Tabla1[[#This Row],[PROMEDIO]]),"")</f>
        <v/>
      </c>
      <c r="S215" s="11"/>
      <c r="T215" s="9" t="str">
        <f>IF(Tabla1[[#This Row],[COTIZACIÓN 8]]&gt;0,ABS(1-Tabla1[[#This Row],[COTIZACIÓN 8]]/Tabla1[[#This Row],[PROMEDIO]]),"")</f>
        <v/>
      </c>
      <c r="U21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22966</v>
      </c>
      <c r="V215" s="23">
        <f>COUNT(Tabla1[[#This Row],[COTIZACIÓN 1 ]:[DESVIACIÓN COT.8]])/2</f>
        <v>3</v>
      </c>
      <c r="W215" s="33">
        <f t="shared" si="3"/>
        <v>20669.400000000001</v>
      </c>
    </row>
    <row r="216" spans="1:23" ht="24" x14ac:dyDescent="0.25">
      <c r="A216" s="2">
        <v>213</v>
      </c>
      <c r="B216" s="6" t="s">
        <v>234</v>
      </c>
      <c r="C216" s="3">
        <v>51142106</v>
      </c>
      <c r="D216" s="2" t="s">
        <v>21</v>
      </c>
      <c r="E216" s="8">
        <v>159100</v>
      </c>
      <c r="F216" s="9">
        <f>IF(Tabla1[[#This Row],[COTIZACIÓN 1 ]]&gt;0,ABS(1-Tabla1[[#This Row],[COTIZACIÓN 1 ]]/Tabla1[[#This Row],[PROMEDIO]]),"")</f>
        <v>2.6895496763116977E-2</v>
      </c>
      <c r="G216" s="8">
        <v>155900</v>
      </c>
      <c r="H216" s="9">
        <f>IF(Tabla1[[#This Row],[COTIZACIÓN 2]]&gt;0,ABS(1-Tabla1[[#This Row],[COTIZACIÓN 2]]/Tabla1[[#This Row],[PROMEDIO]]),"")</f>
        <v>6.2414075761780818E-3</v>
      </c>
      <c r="I216" s="10">
        <v>149800</v>
      </c>
      <c r="J216" s="9">
        <f>IF(Tabla1[[#This Row],[COTIZACIÓN 3]]&gt;0,ABS(1-Tabla1[[#This Row],[COTIZACIÓN 3]]/Tabla1[[#This Row],[PROMEDIO]]),"")</f>
        <v>3.3130449936424111E-2</v>
      </c>
      <c r="K216" s="11"/>
      <c r="L216" s="9" t="str">
        <f>IF(Tabla1[[#This Row],[COTIZACIÓN 4]]&gt;0,ABS(1-Tabla1[[#This Row],[COTIZACIÓN 4]]/Tabla1[[#This Row],[PROMEDIO]]),"")</f>
        <v/>
      </c>
      <c r="M216" s="11"/>
      <c r="N216" s="9" t="str">
        <f>IF(Tabla1[[#This Row],[COTIZACIÓN 5]]&gt;0,ABS(1-Tabla1[[#This Row],[COTIZACIÓN 5]]/Tabla1[[#This Row],[PROMEDIO]]),"")</f>
        <v/>
      </c>
      <c r="O216" s="11"/>
      <c r="P216" s="9" t="str">
        <f>IF(Tabla1[[#This Row],[COTIZACIÓN 6]]&gt;0,ABS(1-Tabla1[[#This Row],[COTIZACIÓN 6]]/Tabla1[[#This Row],[PROMEDIO]]),"")</f>
        <v/>
      </c>
      <c r="Q216" s="11"/>
      <c r="R216" s="9" t="str">
        <f>IF(Tabla1[[#This Row],[COTIZACIÓN 7]]&gt;0,ABS(1-Tabla1[[#This Row],[COTIZACIÓN 7]]/Tabla1[[#This Row],[PROMEDIO]]),"")</f>
        <v/>
      </c>
      <c r="S216" s="11"/>
      <c r="T216" s="9" t="str">
        <f>IF(Tabla1[[#This Row],[COTIZACIÓN 8]]&gt;0,ABS(1-Tabla1[[#This Row],[COTIZACIÓN 8]]/Tabla1[[#This Row],[PROMEDIO]]),"")</f>
        <v/>
      </c>
      <c r="U21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154933</v>
      </c>
      <c r="V216" s="23">
        <f>COUNT(Tabla1[[#This Row],[COTIZACIÓN 1 ]:[DESVIACIÓN COT.8]])/2</f>
        <v>3</v>
      </c>
      <c r="W216" s="33">
        <f t="shared" si="3"/>
        <v>139439.70000000001</v>
      </c>
    </row>
    <row r="217" spans="1:23" x14ac:dyDescent="0.25">
      <c r="A217" s="2">
        <v>214</v>
      </c>
      <c r="B217" s="4" t="s">
        <v>235</v>
      </c>
      <c r="C217" s="3">
        <v>51142106</v>
      </c>
      <c r="D217" s="2" t="s">
        <v>21</v>
      </c>
      <c r="E217" s="8">
        <v>150300</v>
      </c>
      <c r="F217" s="9">
        <f>IF(Tabla1[[#This Row],[COTIZACIÓN 1 ]]&gt;0,ABS(1-Tabla1[[#This Row],[COTIZACIÓN 1 ]]/Tabla1[[#This Row],[PROMEDIO]]),"")</f>
        <v>2.7109401160367197E-2</v>
      </c>
      <c r="G217" s="8">
        <v>147300</v>
      </c>
      <c r="H217" s="9">
        <f>IF(Tabla1[[#This Row],[COTIZACIÓN 2]]&gt;0,ABS(1-Tabla1[[#This Row],[COTIZACIÓN 2]]/Tabla1[[#This Row],[PROMEDIO]]),"")</f>
        <v>6.6082155084634664E-3</v>
      </c>
      <c r="I217" s="10">
        <v>141400</v>
      </c>
      <c r="J217" s="9">
        <f>IF(Tabla1[[#This Row],[COTIZACIÓN 3]]&gt;0,ABS(1-Tabla1[[#This Row],[COTIZACIÓN 3]]/Tabla1[[#This Row],[PROMEDIO]]),"")</f>
        <v>3.3710782940280071E-2</v>
      </c>
      <c r="K217" s="11"/>
      <c r="L217" s="9" t="str">
        <f>IF(Tabla1[[#This Row],[COTIZACIÓN 4]]&gt;0,ABS(1-Tabla1[[#This Row],[COTIZACIÓN 4]]/Tabla1[[#This Row],[PROMEDIO]]),"")</f>
        <v/>
      </c>
      <c r="M217" s="11"/>
      <c r="N217" s="9" t="str">
        <f>IF(Tabla1[[#This Row],[COTIZACIÓN 5]]&gt;0,ABS(1-Tabla1[[#This Row],[COTIZACIÓN 5]]/Tabla1[[#This Row],[PROMEDIO]]),"")</f>
        <v/>
      </c>
      <c r="O217" s="11"/>
      <c r="P217" s="9" t="str">
        <f>IF(Tabla1[[#This Row],[COTIZACIÓN 6]]&gt;0,ABS(1-Tabla1[[#This Row],[COTIZACIÓN 6]]/Tabla1[[#This Row],[PROMEDIO]]),"")</f>
        <v/>
      </c>
      <c r="Q217" s="11"/>
      <c r="R217" s="9" t="str">
        <f>IF(Tabla1[[#This Row],[COTIZACIÓN 7]]&gt;0,ABS(1-Tabla1[[#This Row],[COTIZACIÓN 7]]/Tabla1[[#This Row],[PROMEDIO]]),"")</f>
        <v/>
      </c>
      <c r="S217" s="11"/>
      <c r="T217" s="9" t="str">
        <f>IF(Tabla1[[#This Row],[COTIZACIÓN 8]]&gt;0,ABS(1-Tabla1[[#This Row],[COTIZACIÓN 8]]/Tabla1[[#This Row],[PROMEDIO]]),"")</f>
        <v/>
      </c>
      <c r="U21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146333</v>
      </c>
      <c r="V217" s="23">
        <f>COUNT(Tabla1[[#This Row],[COTIZACIÓN 1 ]:[DESVIACIÓN COT.8]])/2</f>
        <v>3</v>
      </c>
      <c r="W217" s="33">
        <f t="shared" si="3"/>
        <v>131699.70000000001</v>
      </c>
    </row>
    <row r="218" spans="1:23" x14ac:dyDescent="0.25">
      <c r="A218" s="2">
        <v>215</v>
      </c>
      <c r="B218" s="4" t="s">
        <v>236</v>
      </c>
      <c r="C218" s="3">
        <v>51142106</v>
      </c>
      <c r="D218" s="2" t="s">
        <v>21</v>
      </c>
      <c r="E218" s="8">
        <v>111200</v>
      </c>
      <c r="F218" s="9">
        <f>IF(Tabla1[[#This Row],[COTIZACIÓN 1 ]]&gt;0,ABS(1-Tabla1[[#This Row],[COTIZACIÓN 1 ]]/Tabla1[[#This Row],[PROMEDIO]]),"")</f>
        <v>2.6777469990766356E-2</v>
      </c>
      <c r="G218" s="8">
        <v>109000</v>
      </c>
      <c r="H218" s="9">
        <f>IF(Tabla1[[#This Row],[COTIZACIÓN 2]]&gt;0,ABS(1-Tabla1[[#This Row],[COTIZACIÓN 2]]/Tabla1[[#This Row],[PROMEDIO]]),"")</f>
        <v>6.4635272391504461E-3</v>
      </c>
      <c r="I218" s="10">
        <v>104700</v>
      </c>
      <c r="J218" s="9">
        <f>IF(Tabla1[[#This Row],[COTIZACIÓN 3]]&gt;0,ABS(1-Tabla1[[#This Row],[COTIZACIÓN 3]]/Tabla1[[#This Row],[PROMEDIO]]),"")</f>
        <v>3.3240997229916913E-2</v>
      </c>
      <c r="K218" s="11"/>
      <c r="L218" s="9" t="str">
        <f>IF(Tabla1[[#This Row],[COTIZACIÓN 4]]&gt;0,ABS(1-Tabla1[[#This Row],[COTIZACIÓN 4]]/Tabla1[[#This Row],[PROMEDIO]]),"")</f>
        <v/>
      </c>
      <c r="M218" s="11"/>
      <c r="N218" s="9" t="str">
        <f>IF(Tabla1[[#This Row],[COTIZACIÓN 5]]&gt;0,ABS(1-Tabla1[[#This Row],[COTIZACIÓN 5]]/Tabla1[[#This Row],[PROMEDIO]]),"")</f>
        <v/>
      </c>
      <c r="O218" s="11"/>
      <c r="P218" s="9" t="str">
        <f>IF(Tabla1[[#This Row],[COTIZACIÓN 6]]&gt;0,ABS(1-Tabla1[[#This Row],[COTIZACIÓN 6]]/Tabla1[[#This Row],[PROMEDIO]]),"")</f>
        <v/>
      </c>
      <c r="Q218" s="11"/>
      <c r="R218" s="9" t="str">
        <f>IF(Tabla1[[#This Row],[COTIZACIÓN 7]]&gt;0,ABS(1-Tabla1[[#This Row],[COTIZACIÓN 7]]/Tabla1[[#This Row],[PROMEDIO]]),"")</f>
        <v/>
      </c>
      <c r="S218" s="11"/>
      <c r="T218" s="9" t="str">
        <f>IF(Tabla1[[#This Row],[COTIZACIÓN 8]]&gt;0,ABS(1-Tabla1[[#This Row],[COTIZACIÓN 8]]/Tabla1[[#This Row],[PROMEDIO]]),"")</f>
        <v/>
      </c>
      <c r="U21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108300</v>
      </c>
      <c r="V218" s="23">
        <f>COUNT(Tabla1[[#This Row],[COTIZACIÓN 1 ]:[DESVIACIÓN COT.8]])/2</f>
        <v>3</v>
      </c>
      <c r="W218" s="33">
        <f t="shared" si="3"/>
        <v>97470</v>
      </c>
    </row>
    <row r="219" spans="1:23" x14ac:dyDescent="0.25">
      <c r="A219" s="2">
        <v>216</v>
      </c>
      <c r="B219" s="4" t="s">
        <v>237</v>
      </c>
      <c r="C219" s="3">
        <v>51142106</v>
      </c>
      <c r="D219" s="2" t="s">
        <v>21</v>
      </c>
      <c r="E219" s="8">
        <v>180900</v>
      </c>
      <c r="F219" s="9">
        <f>IF(Tabla1[[#This Row],[COTIZACIÓN 1 ]]&gt;0,ABS(1-Tabla1[[#This Row],[COTIZACIÓN 1 ]]/Tabla1[[#This Row],[PROMEDIO]]),"")</f>
        <v>2.7064774914411283E-2</v>
      </c>
      <c r="G219" s="8">
        <v>177300</v>
      </c>
      <c r="H219" s="9">
        <f>IF(Tabla1[[#This Row],[COTIZACIÓN 2]]&gt;0,ABS(1-Tabla1[[#This Row],[COTIZACIÓN 2]]/Tabla1[[#This Row],[PROMEDIO]]),"")</f>
        <v>6.6256749161144324E-3</v>
      </c>
      <c r="I219" s="10">
        <v>170200</v>
      </c>
      <c r="J219" s="9">
        <f>IF(Tabla1[[#This Row],[COTIZACIÓN 3]]&gt;0,ABS(1-Tabla1[[#This Row],[COTIZACIÓN 3]]/Tabla1[[#This Row],[PROMEDIO]]),"")</f>
        <v>3.3684772302748467E-2</v>
      </c>
      <c r="K219" s="11"/>
      <c r="L219" s="9" t="str">
        <f>IF(Tabla1[[#This Row],[COTIZACIÓN 4]]&gt;0,ABS(1-Tabla1[[#This Row],[COTIZACIÓN 4]]/Tabla1[[#This Row],[PROMEDIO]]),"")</f>
        <v/>
      </c>
      <c r="M219" s="11"/>
      <c r="N219" s="9" t="str">
        <f>IF(Tabla1[[#This Row],[COTIZACIÓN 5]]&gt;0,ABS(1-Tabla1[[#This Row],[COTIZACIÓN 5]]/Tabla1[[#This Row],[PROMEDIO]]),"")</f>
        <v/>
      </c>
      <c r="O219" s="11"/>
      <c r="P219" s="9" t="str">
        <f>IF(Tabla1[[#This Row],[COTIZACIÓN 6]]&gt;0,ABS(1-Tabla1[[#This Row],[COTIZACIÓN 6]]/Tabla1[[#This Row],[PROMEDIO]]),"")</f>
        <v/>
      </c>
      <c r="Q219" s="11"/>
      <c r="R219" s="9" t="str">
        <f>IF(Tabla1[[#This Row],[COTIZACIÓN 7]]&gt;0,ABS(1-Tabla1[[#This Row],[COTIZACIÓN 7]]/Tabla1[[#This Row],[PROMEDIO]]),"")</f>
        <v/>
      </c>
      <c r="S219" s="11"/>
      <c r="T219" s="9" t="str">
        <f>IF(Tabla1[[#This Row],[COTIZACIÓN 8]]&gt;0,ABS(1-Tabla1[[#This Row],[COTIZACIÓN 8]]/Tabla1[[#This Row],[PROMEDIO]]),"")</f>
        <v/>
      </c>
      <c r="U21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176133</v>
      </c>
      <c r="V219" s="23">
        <f>COUNT(Tabla1[[#This Row],[COTIZACIÓN 1 ]:[DESVIACIÓN COT.8]])/2</f>
        <v>3</v>
      </c>
      <c r="W219" s="33">
        <f t="shared" si="3"/>
        <v>158519.70000000001</v>
      </c>
    </row>
    <row r="220" spans="1:23" x14ac:dyDescent="0.25">
      <c r="A220" s="2">
        <v>217</v>
      </c>
      <c r="B220" s="4" t="s">
        <v>238</v>
      </c>
      <c r="C220" s="3">
        <v>51142106</v>
      </c>
      <c r="D220" s="2" t="s">
        <v>21</v>
      </c>
      <c r="E220" s="8">
        <v>76100</v>
      </c>
      <c r="F220" s="9">
        <f>IF(Tabla1[[#This Row],[COTIZACIÓN 1 ]]&gt;0,ABS(1-Tabla1[[#This Row],[COTIZACIÓN 1 ]]/Tabla1[[#This Row],[PROMEDIO]]),"")</f>
        <v>2.6990553306342813E-2</v>
      </c>
      <c r="G220" s="8">
        <v>74600</v>
      </c>
      <c r="H220" s="9">
        <f>IF(Tabla1[[#This Row],[COTIZACIÓN 2]]&gt;0,ABS(1-Tabla1[[#This Row],[COTIZACIÓN 2]]/Tabla1[[#This Row],[PROMEDIO]]),"")</f>
        <v>6.7476383265856477E-3</v>
      </c>
      <c r="I220" s="10">
        <v>71600</v>
      </c>
      <c r="J220" s="9">
        <f>IF(Tabla1[[#This Row],[COTIZACIÓN 3]]&gt;0,ABS(1-Tabla1[[#This Row],[COTIZACIÓN 3]]/Tabla1[[#This Row],[PROMEDIO]]),"")</f>
        <v>3.373819163292846E-2</v>
      </c>
      <c r="K220" s="11"/>
      <c r="L220" s="9" t="str">
        <f>IF(Tabla1[[#This Row],[COTIZACIÓN 4]]&gt;0,ABS(1-Tabla1[[#This Row],[COTIZACIÓN 4]]/Tabla1[[#This Row],[PROMEDIO]]),"")</f>
        <v/>
      </c>
      <c r="M220" s="11"/>
      <c r="N220" s="9" t="str">
        <f>IF(Tabla1[[#This Row],[COTIZACIÓN 5]]&gt;0,ABS(1-Tabla1[[#This Row],[COTIZACIÓN 5]]/Tabla1[[#This Row],[PROMEDIO]]),"")</f>
        <v/>
      </c>
      <c r="O220" s="11"/>
      <c r="P220" s="9" t="str">
        <f>IF(Tabla1[[#This Row],[COTIZACIÓN 6]]&gt;0,ABS(1-Tabla1[[#This Row],[COTIZACIÓN 6]]/Tabla1[[#This Row],[PROMEDIO]]),"")</f>
        <v/>
      </c>
      <c r="Q220" s="11"/>
      <c r="R220" s="9" t="str">
        <f>IF(Tabla1[[#This Row],[COTIZACIÓN 7]]&gt;0,ABS(1-Tabla1[[#This Row],[COTIZACIÓN 7]]/Tabla1[[#This Row],[PROMEDIO]]),"")</f>
        <v/>
      </c>
      <c r="S220" s="11"/>
      <c r="T220" s="9" t="str">
        <f>IF(Tabla1[[#This Row],[COTIZACIÓN 8]]&gt;0,ABS(1-Tabla1[[#This Row],[COTIZACIÓN 8]]/Tabla1[[#This Row],[PROMEDIO]]),"")</f>
        <v/>
      </c>
      <c r="U22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74100</v>
      </c>
      <c r="V220" s="23">
        <f>COUNT(Tabla1[[#This Row],[COTIZACIÓN 1 ]:[DESVIACIÓN COT.8]])/2</f>
        <v>3</v>
      </c>
      <c r="W220" s="33">
        <f t="shared" si="3"/>
        <v>66690</v>
      </c>
    </row>
    <row r="221" spans="1:23" x14ac:dyDescent="0.25">
      <c r="A221" s="2">
        <v>218</v>
      </c>
      <c r="B221" s="4" t="s">
        <v>239</v>
      </c>
      <c r="C221" s="3">
        <v>51142106</v>
      </c>
      <c r="D221" s="2" t="s">
        <v>21</v>
      </c>
      <c r="E221" s="8">
        <v>44700</v>
      </c>
      <c r="F221" s="9">
        <f>IF(Tabla1[[#This Row],[COTIZACIÓN 1 ]]&gt;0,ABS(1-Tabla1[[#This Row],[COTIZACIÓN 1 ]]/Tabla1[[#This Row],[PROMEDIO]]),"")</f>
        <v>2.7586206896551779E-2</v>
      </c>
      <c r="G221" s="8">
        <v>43800</v>
      </c>
      <c r="H221" s="9">
        <f>IF(Tabla1[[#This Row],[COTIZACIÓN 2]]&gt;0,ABS(1-Tabla1[[#This Row],[COTIZACIÓN 2]]/Tabla1[[#This Row],[PROMEDIO]]),"")</f>
        <v>6.8965517241379448E-3</v>
      </c>
      <c r="I221" s="10">
        <v>42000</v>
      </c>
      <c r="J221" s="9">
        <f>IF(Tabla1[[#This Row],[COTIZACIÓN 3]]&gt;0,ABS(1-Tabla1[[#This Row],[COTIZACIÓN 3]]/Tabla1[[#This Row],[PROMEDIO]]),"")</f>
        <v>3.4482758620689613E-2</v>
      </c>
      <c r="K221" s="11"/>
      <c r="L221" s="9" t="str">
        <f>IF(Tabla1[[#This Row],[COTIZACIÓN 4]]&gt;0,ABS(1-Tabla1[[#This Row],[COTIZACIÓN 4]]/Tabla1[[#This Row],[PROMEDIO]]),"")</f>
        <v/>
      </c>
      <c r="M221" s="11"/>
      <c r="N221" s="9" t="str">
        <f>IF(Tabla1[[#This Row],[COTIZACIÓN 5]]&gt;0,ABS(1-Tabla1[[#This Row],[COTIZACIÓN 5]]/Tabla1[[#This Row],[PROMEDIO]]),"")</f>
        <v/>
      </c>
      <c r="O221" s="11"/>
      <c r="P221" s="9" t="str">
        <f>IF(Tabla1[[#This Row],[COTIZACIÓN 6]]&gt;0,ABS(1-Tabla1[[#This Row],[COTIZACIÓN 6]]/Tabla1[[#This Row],[PROMEDIO]]),"")</f>
        <v/>
      </c>
      <c r="Q221" s="11"/>
      <c r="R221" s="9" t="str">
        <f>IF(Tabla1[[#This Row],[COTIZACIÓN 7]]&gt;0,ABS(1-Tabla1[[#This Row],[COTIZACIÓN 7]]/Tabla1[[#This Row],[PROMEDIO]]),"")</f>
        <v/>
      </c>
      <c r="S221" s="11"/>
      <c r="T221" s="9" t="str">
        <f>IF(Tabla1[[#This Row],[COTIZACIÓN 8]]&gt;0,ABS(1-Tabla1[[#This Row],[COTIZACIÓN 8]]/Tabla1[[#This Row],[PROMEDIO]]),"")</f>
        <v/>
      </c>
      <c r="U22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43500</v>
      </c>
      <c r="V221" s="23">
        <f>COUNT(Tabla1[[#This Row],[COTIZACIÓN 1 ]:[DESVIACIÓN COT.8]])/2</f>
        <v>3</v>
      </c>
      <c r="W221" s="33">
        <f t="shared" si="3"/>
        <v>39150</v>
      </c>
    </row>
    <row r="222" spans="1:23" x14ac:dyDescent="0.25">
      <c r="A222" s="2">
        <v>219</v>
      </c>
      <c r="B222" s="4" t="s">
        <v>240</v>
      </c>
      <c r="C222" s="3">
        <v>51142106</v>
      </c>
      <c r="D222" s="2" t="s">
        <v>21</v>
      </c>
      <c r="E222" s="8">
        <v>20900</v>
      </c>
      <c r="F222" s="9">
        <f>IF(Tabla1[[#This Row],[COTIZACIÓN 1 ]]&gt;0,ABS(1-Tabla1[[#This Row],[COTIZACIÓN 1 ]]/Tabla1[[#This Row],[PROMEDIO]]),"")</f>
        <v>2.622017087302364E-2</v>
      </c>
      <c r="G222" s="8">
        <v>20500</v>
      </c>
      <c r="H222" s="9">
        <f>IF(Tabla1[[#This Row],[COTIZACIÓN 2]]&gt;0,ABS(1-Tabla1[[#This Row],[COTIZACIÓN 2]]/Tabla1[[#This Row],[PROMEDIO]]),"")</f>
        <v>6.5795934400472156E-3</v>
      </c>
      <c r="I222" s="10">
        <v>19700</v>
      </c>
      <c r="J222" s="9">
        <f>IF(Tabla1[[#This Row],[COTIZACIÓN 3]]&gt;0,ABS(1-Tabla1[[#This Row],[COTIZACIÓN 3]]/Tabla1[[#This Row],[PROMEDIO]]),"")</f>
        <v>3.2701561425905967E-2</v>
      </c>
      <c r="K222" s="11"/>
      <c r="L222" s="9" t="str">
        <f>IF(Tabla1[[#This Row],[COTIZACIÓN 4]]&gt;0,ABS(1-Tabla1[[#This Row],[COTIZACIÓN 4]]/Tabla1[[#This Row],[PROMEDIO]]),"")</f>
        <v/>
      </c>
      <c r="M222" s="11"/>
      <c r="N222" s="9" t="str">
        <f>IF(Tabla1[[#This Row],[COTIZACIÓN 5]]&gt;0,ABS(1-Tabla1[[#This Row],[COTIZACIÓN 5]]/Tabla1[[#This Row],[PROMEDIO]]),"")</f>
        <v/>
      </c>
      <c r="O222" s="11"/>
      <c r="P222" s="9" t="str">
        <f>IF(Tabla1[[#This Row],[COTIZACIÓN 6]]&gt;0,ABS(1-Tabla1[[#This Row],[COTIZACIÓN 6]]/Tabla1[[#This Row],[PROMEDIO]]),"")</f>
        <v/>
      </c>
      <c r="Q222" s="11"/>
      <c r="R222" s="9" t="str">
        <f>IF(Tabla1[[#This Row],[COTIZACIÓN 7]]&gt;0,ABS(1-Tabla1[[#This Row],[COTIZACIÓN 7]]/Tabla1[[#This Row],[PROMEDIO]]),"")</f>
        <v/>
      </c>
      <c r="S222" s="11"/>
      <c r="T222" s="9" t="str">
        <f>IF(Tabla1[[#This Row],[COTIZACIÓN 8]]&gt;0,ABS(1-Tabla1[[#This Row],[COTIZACIÓN 8]]/Tabla1[[#This Row],[PROMEDIO]]),"")</f>
        <v/>
      </c>
      <c r="U22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20366</v>
      </c>
      <c r="V222" s="23">
        <f>COUNT(Tabla1[[#This Row],[COTIZACIÓN 1 ]:[DESVIACIÓN COT.8]])/2</f>
        <v>3</v>
      </c>
      <c r="W222" s="33">
        <f t="shared" si="3"/>
        <v>18329.400000000001</v>
      </c>
    </row>
    <row r="223" spans="1:23" x14ac:dyDescent="0.25">
      <c r="A223" s="2">
        <v>220</v>
      </c>
      <c r="B223" s="4" t="s">
        <v>241</v>
      </c>
      <c r="C223" s="3">
        <v>51142106</v>
      </c>
      <c r="D223" s="2" t="s">
        <v>21</v>
      </c>
      <c r="E223" s="8">
        <v>115400</v>
      </c>
      <c r="F223" s="9">
        <f>IF(Tabla1[[#This Row],[COTIZACIÓN 1 ]]&gt;0,ABS(1-Tabla1[[#This Row],[COTIZACIÓN 1 ]]/Tabla1[[#This Row],[PROMEDIO]]),"")</f>
        <v>2.7001050139721983E-2</v>
      </c>
      <c r="G223" s="8">
        <v>113100</v>
      </c>
      <c r="H223" s="9">
        <f>IF(Tabla1[[#This Row],[COTIZACIÓN 2]]&gt;0,ABS(1-Tabla1[[#This Row],[COTIZACIÓN 2]]/Tabla1[[#This Row],[PROMEDIO]]),"")</f>
        <v>6.5322250502821699E-3</v>
      </c>
      <c r="I223" s="10">
        <v>108600</v>
      </c>
      <c r="J223" s="9">
        <f>IF(Tabla1[[#This Row],[COTIZACIÓN 3]]&gt;0,ABS(1-Tabla1[[#This Row],[COTIZACIÓN 3]]/Tabla1[[#This Row],[PROMEDIO]]),"")</f>
        <v>3.3515476211665396E-2</v>
      </c>
      <c r="K223" s="11"/>
      <c r="L223" s="9" t="str">
        <f>IF(Tabla1[[#This Row],[COTIZACIÓN 4]]&gt;0,ABS(1-Tabla1[[#This Row],[COTIZACIÓN 4]]/Tabla1[[#This Row],[PROMEDIO]]),"")</f>
        <v/>
      </c>
      <c r="M223" s="11"/>
      <c r="N223" s="9" t="str">
        <f>IF(Tabla1[[#This Row],[COTIZACIÓN 5]]&gt;0,ABS(1-Tabla1[[#This Row],[COTIZACIÓN 5]]/Tabla1[[#This Row],[PROMEDIO]]),"")</f>
        <v/>
      </c>
      <c r="O223" s="11"/>
      <c r="P223" s="9" t="str">
        <f>IF(Tabla1[[#This Row],[COTIZACIÓN 6]]&gt;0,ABS(1-Tabla1[[#This Row],[COTIZACIÓN 6]]/Tabla1[[#This Row],[PROMEDIO]]),"")</f>
        <v/>
      </c>
      <c r="Q223" s="11"/>
      <c r="R223" s="9" t="str">
        <f>IF(Tabla1[[#This Row],[COTIZACIÓN 7]]&gt;0,ABS(1-Tabla1[[#This Row],[COTIZACIÓN 7]]/Tabla1[[#This Row],[PROMEDIO]]),"")</f>
        <v/>
      </c>
      <c r="S223" s="11"/>
      <c r="T223" s="9" t="str">
        <f>IF(Tabla1[[#This Row],[COTIZACIÓN 8]]&gt;0,ABS(1-Tabla1[[#This Row],[COTIZACIÓN 8]]/Tabla1[[#This Row],[PROMEDIO]]),"")</f>
        <v/>
      </c>
      <c r="U22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112366</v>
      </c>
      <c r="V223" s="23">
        <f>COUNT(Tabla1[[#This Row],[COTIZACIÓN 1 ]:[DESVIACIÓN COT.8]])/2</f>
        <v>3</v>
      </c>
      <c r="W223" s="33">
        <f t="shared" si="3"/>
        <v>101129.40000000001</v>
      </c>
    </row>
    <row r="224" spans="1:23" x14ac:dyDescent="0.25">
      <c r="A224" s="2">
        <v>221</v>
      </c>
      <c r="B224" s="4" t="s">
        <v>242</v>
      </c>
      <c r="C224" s="3">
        <v>51142106</v>
      </c>
      <c r="D224" s="2" t="s">
        <v>21</v>
      </c>
      <c r="E224" s="8">
        <v>164300</v>
      </c>
      <c r="F224" s="9">
        <f>IF(Tabla1[[#This Row],[COTIZACIÓN 1 ]]&gt;0,ABS(1-Tabla1[[#This Row],[COTIZACIÓN 1 ]]/Tabla1[[#This Row],[PROMEDIO]]),"")</f>
        <v>2.6874999999999982E-2</v>
      </c>
      <c r="G224" s="8">
        <v>161000</v>
      </c>
      <c r="H224" s="9">
        <f>IF(Tabla1[[#This Row],[COTIZACIÓN 2]]&gt;0,ABS(1-Tabla1[[#This Row],[COTIZACIÓN 2]]/Tabla1[[#This Row],[PROMEDIO]]),"")</f>
        <v>6.2500000000000888E-3</v>
      </c>
      <c r="I224" s="10">
        <v>154700</v>
      </c>
      <c r="J224" s="9">
        <f>IF(Tabla1[[#This Row],[COTIZACIÓN 3]]&gt;0,ABS(1-Tabla1[[#This Row],[COTIZACIÓN 3]]/Tabla1[[#This Row],[PROMEDIO]]),"")</f>
        <v>3.312499999999996E-2</v>
      </c>
      <c r="K224" s="11"/>
      <c r="L224" s="9" t="str">
        <f>IF(Tabla1[[#This Row],[COTIZACIÓN 4]]&gt;0,ABS(1-Tabla1[[#This Row],[COTIZACIÓN 4]]/Tabla1[[#This Row],[PROMEDIO]]),"")</f>
        <v/>
      </c>
      <c r="M224" s="11"/>
      <c r="N224" s="9" t="str">
        <f>IF(Tabla1[[#This Row],[COTIZACIÓN 5]]&gt;0,ABS(1-Tabla1[[#This Row],[COTIZACIÓN 5]]/Tabla1[[#This Row],[PROMEDIO]]),"")</f>
        <v/>
      </c>
      <c r="O224" s="11"/>
      <c r="P224" s="9" t="str">
        <f>IF(Tabla1[[#This Row],[COTIZACIÓN 6]]&gt;0,ABS(1-Tabla1[[#This Row],[COTIZACIÓN 6]]/Tabla1[[#This Row],[PROMEDIO]]),"")</f>
        <v/>
      </c>
      <c r="Q224" s="11"/>
      <c r="R224" s="9" t="str">
        <f>IF(Tabla1[[#This Row],[COTIZACIÓN 7]]&gt;0,ABS(1-Tabla1[[#This Row],[COTIZACIÓN 7]]/Tabla1[[#This Row],[PROMEDIO]]),"")</f>
        <v/>
      </c>
      <c r="S224" s="11"/>
      <c r="T224" s="9" t="str">
        <f>IF(Tabla1[[#This Row],[COTIZACIÓN 8]]&gt;0,ABS(1-Tabla1[[#This Row],[COTIZACIÓN 8]]/Tabla1[[#This Row],[PROMEDIO]]),"")</f>
        <v/>
      </c>
      <c r="U22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160000</v>
      </c>
      <c r="V224" s="23">
        <f>COUNT(Tabla1[[#This Row],[COTIZACIÓN 1 ]:[DESVIACIÓN COT.8]])/2</f>
        <v>3</v>
      </c>
      <c r="W224" s="33">
        <f t="shared" si="3"/>
        <v>144000</v>
      </c>
    </row>
    <row r="225" spans="1:23" x14ac:dyDescent="0.25">
      <c r="A225" s="2">
        <v>222</v>
      </c>
      <c r="B225" s="4" t="s">
        <v>243</v>
      </c>
      <c r="C225" s="3">
        <v>51142106</v>
      </c>
      <c r="D225" s="2" t="s">
        <v>21</v>
      </c>
      <c r="E225" s="8">
        <v>19800</v>
      </c>
      <c r="F225" s="9">
        <f>IF(Tabla1[[#This Row],[COTIZACIÓN 1 ]]&gt;0,ABS(1-Tabla1[[#This Row],[COTIZACIÓN 1 ]]/Tabla1[[#This Row],[PROMEDIO]]),"")</f>
        <v>2.7717222049205903E-2</v>
      </c>
      <c r="G225" s="8">
        <v>19400</v>
      </c>
      <c r="H225" s="9">
        <f>IF(Tabla1[[#This Row],[COTIZACIÓN 2]]&gt;0,ABS(1-Tabla1[[#This Row],[COTIZACIÓN 2]]/Tabla1[[#This Row],[PROMEDIO]]),"")</f>
        <v>6.9552579674037052E-3</v>
      </c>
      <c r="I225" s="10">
        <v>18600</v>
      </c>
      <c r="J225" s="9">
        <f>IF(Tabla1[[#This Row],[COTIZACIÓN 3]]&gt;0,ABS(1-Tabla1[[#This Row],[COTIZACIÓN 3]]/Tabla1[[#This Row],[PROMEDIO]]),"")</f>
        <v>3.4568670196200579E-2</v>
      </c>
      <c r="K225" s="11"/>
      <c r="L225" s="9" t="str">
        <f>IF(Tabla1[[#This Row],[COTIZACIÓN 4]]&gt;0,ABS(1-Tabla1[[#This Row],[COTIZACIÓN 4]]/Tabla1[[#This Row],[PROMEDIO]]),"")</f>
        <v/>
      </c>
      <c r="M225" s="11"/>
      <c r="N225" s="9" t="str">
        <f>IF(Tabla1[[#This Row],[COTIZACIÓN 5]]&gt;0,ABS(1-Tabla1[[#This Row],[COTIZACIÓN 5]]/Tabla1[[#This Row],[PROMEDIO]]),"")</f>
        <v/>
      </c>
      <c r="O225" s="11"/>
      <c r="P225" s="9" t="str">
        <f>IF(Tabla1[[#This Row],[COTIZACIÓN 6]]&gt;0,ABS(1-Tabla1[[#This Row],[COTIZACIÓN 6]]/Tabla1[[#This Row],[PROMEDIO]]),"")</f>
        <v/>
      </c>
      <c r="Q225" s="11"/>
      <c r="R225" s="9" t="str">
        <f>IF(Tabla1[[#This Row],[COTIZACIÓN 7]]&gt;0,ABS(1-Tabla1[[#This Row],[COTIZACIÓN 7]]/Tabla1[[#This Row],[PROMEDIO]]),"")</f>
        <v/>
      </c>
      <c r="S225" s="11"/>
      <c r="T225" s="9" t="str">
        <f>IF(Tabla1[[#This Row],[COTIZACIÓN 8]]&gt;0,ABS(1-Tabla1[[#This Row],[COTIZACIÓN 8]]/Tabla1[[#This Row],[PROMEDIO]]),"")</f>
        <v/>
      </c>
      <c r="U22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19266</v>
      </c>
      <c r="V225" s="23">
        <f>COUNT(Tabla1[[#This Row],[COTIZACIÓN 1 ]:[DESVIACIÓN COT.8]])/2</f>
        <v>3</v>
      </c>
      <c r="W225" s="33">
        <f t="shared" si="3"/>
        <v>17339.400000000001</v>
      </c>
    </row>
    <row r="226" spans="1:23" x14ac:dyDescent="0.25">
      <c r="A226" s="2">
        <v>223</v>
      </c>
      <c r="B226" s="4" t="s">
        <v>244</v>
      </c>
      <c r="C226" s="3">
        <v>51142106</v>
      </c>
      <c r="D226" s="2" t="s">
        <v>21</v>
      </c>
      <c r="E226" s="8">
        <v>101900</v>
      </c>
      <c r="F226" s="9">
        <f>IF(Tabla1[[#This Row],[COTIZACIÓN 1 ]]&gt;0,ABS(1-Tabla1[[#This Row],[COTIZACIÓN 1 ]]/Tabla1[[#This Row],[PROMEDIO]]),"")</f>
        <v>2.6876139993752046E-2</v>
      </c>
      <c r="G226" s="8">
        <v>99900</v>
      </c>
      <c r="H226" s="9">
        <f>IF(Tabla1[[#This Row],[COTIZACIÓN 2]]&gt;0,ABS(1-Tabla1[[#This Row],[COTIZACIÓN 2]]/Tabla1[[#This Row],[PROMEDIO]]),"")</f>
        <v>6.7215543216470053E-3</v>
      </c>
      <c r="I226" s="10">
        <v>95900</v>
      </c>
      <c r="J226" s="9">
        <f>IF(Tabla1[[#This Row],[COTIZACIÓN 3]]&gt;0,ABS(1-Tabla1[[#This Row],[COTIZACIÓN 3]]/Tabla1[[#This Row],[PROMEDIO]]),"")</f>
        <v>3.3587617022563077E-2</v>
      </c>
      <c r="K226" s="11"/>
      <c r="L226" s="9" t="str">
        <f>IF(Tabla1[[#This Row],[COTIZACIÓN 4]]&gt;0,ABS(1-Tabla1[[#This Row],[COTIZACIÓN 4]]/Tabla1[[#This Row],[PROMEDIO]]),"")</f>
        <v/>
      </c>
      <c r="M226" s="11"/>
      <c r="N226" s="9" t="str">
        <f>IF(Tabla1[[#This Row],[COTIZACIÓN 5]]&gt;0,ABS(1-Tabla1[[#This Row],[COTIZACIÓN 5]]/Tabla1[[#This Row],[PROMEDIO]]),"")</f>
        <v/>
      </c>
      <c r="O226" s="11"/>
      <c r="P226" s="9" t="str">
        <f>IF(Tabla1[[#This Row],[COTIZACIÓN 6]]&gt;0,ABS(1-Tabla1[[#This Row],[COTIZACIÓN 6]]/Tabla1[[#This Row],[PROMEDIO]]),"")</f>
        <v/>
      </c>
      <c r="Q226" s="11"/>
      <c r="R226" s="9" t="str">
        <f>IF(Tabla1[[#This Row],[COTIZACIÓN 7]]&gt;0,ABS(1-Tabla1[[#This Row],[COTIZACIÓN 7]]/Tabla1[[#This Row],[PROMEDIO]]),"")</f>
        <v/>
      </c>
      <c r="S226" s="11"/>
      <c r="T226" s="9" t="str">
        <f>IF(Tabla1[[#This Row],[COTIZACIÓN 8]]&gt;0,ABS(1-Tabla1[[#This Row],[COTIZACIÓN 8]]/Tabla1[[#This Row],[PROMEDIO]]),"")</f>
        <v/>
      </c>
      <c r="U22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99233</v>
      </c>
      <c r="V226" s="23">
        <f>COUNT(Tabla1[[#This Row],[COTIZACIÓN 1 ]:[DESVIACIÓN COT.8]])/2</f>
        <v>3</v>
      </c>
      <c r="W226" s="33">
        <f t="shared" si="3"/>
        <v>89309.7</v>
      </c>
    </row>
    <row r="227" spans="1:23" x14ac:dyDescent="0.25">
      <c r="A227" s="2">
        <v>224</v>
      </c>
      <c r="B227" s="4" t="s">
        <v>245</v>
      </c>
      <c r="C227" s="3">
        <v>51142106</v>
      </c>
      <c r="D227" s="2" t="s">
        <v>21</v>
      </c>
      <c r="E227" s="8">
        <v>47300</v>
      </c>
      <c r="F227" s="9">
        <f>IF(Tabla1[[#This Row],[COTIZACIÓN 1 ]]&gt;0,ABS(1-Tabla1[[#This Row],[COTIZACIÓN 1 ]]/Tabla1[[#This Row],[PROMEDIO]]),"")</f>
        <v>2.6787652498589054E-2</v>
      </c>
      <c r="G227" s="8">
        <v>46400</v>
      </c>
      <c r="H227" s="9">
        <f>IF(Tabla1[[#This Row],[COTIZACIÓN 2]]&gt;0,ABS(1-Tabla1[[#This Row],[COTIZACIÓN 2]]/Tabla1[[#This Row],[PROMEDIO]]),"")</f>
        <v>7.250466721660187E-3</v>
      </c>
      <c r="I227" s="10">
        <v>44500</v>
      </c>
      <c r="J227" s="9">
        <f>IF(Tabla1[[#This Row],[COTIZACIÓN 3]]&gt;0,ABS(1-Tabla1[[#This Row],[COTIZACIÓN 3]]/Tabla1[[#This Row],[PROMEDIO]]),"")</f>
        <v>3.3994703251856051E-2</v>
      </c>
      <c r="K227" s="11"/>
      <c r="L227" s="9" t="str">
        <f>IF(Tabla1[[#This Row],[COTIZACIÓN 4]]&gt;0,ABS(1-Tabla1[[#This Row],[COTIZACIÓN 4]]/Tabla1[[#This Row],[PROMEDIO]]),"")</f>
        <v/>
      </c>
      <c r="M227" s="11"/>
      <c r="N227" s="9" t="str">
        <f>IF(Tabla1[[#This Row],[COTIZACIÓN 5]]&gt;0,ABS(1-Tabla1[[#This Row],[COTIZACIÓN 5]]/Tabla1[[#This Row],[PROMEDIO]]),"")</f>
        <v/>
      </c>
      <c r="O227" s="11"/>
      <c r="P227" s="9" t="str">
        <f>IF(Tabla1[[#This Row],[COTIZACIÓN 6]]&gt;0,ABS(1-Tabla1[[#This Row],[COTIZACIÓN 6]]/Tabla1[[#This Row],[PROMEDIO]]),"")</f>
        <v/>
      </c>
      <c r="Q227" s="11"/>
      <c r="R227" s="9" t="str">
        <f>IF(Tabla1[[#This Row],[COTIZACIÓN 7]]&gt;0,ABS(1-Tabla1[[#This Row],[COTIZACIÓN 7]]/Tabla1[[#This Row],[PROMEDIO]]),"")</f>
        <v/>
      </c>
      <c r="S227" s="11"/>
      <c r="T227" s="9" t="str">
        <f>IF(Tabla1[[#This Row],[COTIZACIÓN 8]]&gt;0,ABS(1-Tabla1[[#This Row],[COTIZACIÓN 8]]/Tabla1[[#This Row],[PROMEDIO]]),"")</f>
        <v/>
      </c>
      <c r="U22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46066</v>
      </c>
      <c r="V227" s="23">
        <f>COUNT(Tabla1[[#This Row],[COTIZACIÓN 1 ]:[DESVIACIÓN COT.8]])/2</f>
        <v>3</v>
      </c>
      <c r="W227" s="33">
        <f t="shared" si="3"/>
        <v>41459.4</v>
      </c>
    </row>
    <row r="228" spans="1:23" x14ac:dyDescent="0.25">
      <c r="A228" s="2">
        <v>225</v>
      </c>
      <c r="B228" s="4" t="s">
        <v>246</v>
      </c>
      <c r="C228" s="3">
        <v>51142106</v>
      </c>
      <c r="D228" s="2" t="s">
        <v>21</v>
      </c>
      <c r="E228" s="8">
        <v>191100</v>
      </c>
      <c r="F228" s="9">
        <f>IF(Tabla1[[#This Row],[COTIZACIÓN 1 ]]&gt;0,ABS(1-Tabla1[[#This Row],[COTIZACIÓN 1 ]]/Tabla1[[#This Row],[PROMEDIO]]),"")</f>
        <v>2.6867275658248202E-2</v>
      </c>
      <c r="G228" s="8">
        <v>187300</v>
      </c>
      <c r="H228" s="9">
        <f>IF(Tabla1[[#This Row],[COTIZACIÓN 2]]&gt;0,ABS(1-Tabla1[[#This Row],[COTIZACIÓN 2]]/Tabla1[[#This Row],[PROMEDIO]]),"")</f>
        <v>6.4481461579795063E-3</v>
      </c>
      <c r="I228" s="10">
        <v>179900</v>
      </c>
      <c r="J228" s="9">
        <f>IF(Tabla1[[#This Row],[COTIZACIÓN 3]]&gt;0,ABS(1-Tabla1[[#This Row],[COTIZACIÓN 3]]/Tabla1[[#This Row],[PROMEDIO]]),"")</f>
        <v>3.3315421816227819E-2</v>
      </c>
      <c r="K228" s="11"/>
      <c r="L228" s="9" t="str">
        <f>IF(Tabla1[[#This Row],[COTIZACIÓN 4]]&gt;0,ABS(1-Tabla1[[#This Row],[COTIZACIÓN 4]]/Tabla1[[#This Row],[PROMEDIO]]),"")</f>
        <v/>
      </c>
      <c r="M228" s="11"/>
      <c r="N228" s="9" t="str">
        <f>IF(Tabla1[[#This Row],[COTIZACIÓN 5]]&gt;0,ABS(1-Tabla1[[#This Row],[COTIZACIÓN 5]]/Tabla1[[#This Row],[PROMEDIO]]),"")</f>
        <v/>
      </c>
      <c r="O228" s="11"/>
      <c r="P228" s="9" t="str">
        <f>IF(Tabla1[[#This Row],[COTIZACIÓN 6]]&gt;0,ABS(1-Tabla1[[#This Row],[COTIZACIÓN 6]]/Tabla1[[#This Row],[PROMEDIO]]),"")</f>
        <v/>
      </c>
      <c r="Q228" s="11"/>
      <c r="R228" s="9" t="str">
        <f>IF(Tabla1[[#This Row],[COTIZACIÓN 7]]&gt;0,ABS(1-Tabla1[[#This Row],[COTIZACIÓN 7]]/Tabla1[[#This Row],[PROMEDIO]]),"")</f>
        <v/>
      </c>
      <c r="S228" s="11"/>
      <c r="T228" s="9" t="str">
        <f>IF(Tabla1[[#This Row],[COTIZACIÓN 8]]&gt;0,ABS(1-Tabla1[[#This Row],[COTIZACIÓN 8]]/Tabla1[[#This Row],[PROMEDIO]]),"")</f>
        <v/>
      </c>
      <c r="U22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186100</v>
      </c>
      <c r="V228" s="23">
        <f>COUNT(Tabla1[[#This Row],[COTIZACIÓN 1 ]:[DESVIACIÓN COT.8]])/2</f>
        <v>3</v>
      </c>
      <c r="W228" s="33">
        <f t="shared" si="3"/>
        <v>167490</v>
      </c>
    </row>
    <row r="229" spans="1:23" x14ac:dyDescent="0.25">
      <c r="A229" s="2">
        <v>226</v>
      </c>
      <c r="B229" s="4" t="s">
        <v>247</v>
      </c>
      <c r="C229" s="3">
        <v>51142106</v>
      </c>
      <c r="D229" s="2" t="s">
        <v>21</v>
      </c>
      <c r="E229" s="8">
        <v>126900</v>
      </c>
      <c r="F229" s="9">
        <f>IF(Tabla1[[#This Row],[COTIZACIÓN 1 ]]&gt;0,ABS(1-Tabla1[[#This Row],[COTIZACIÓN 1 ]]/Tabla1[[#This Row],[PROMEDIO]]),"")</f>
        <v>2.6981532136671982E-2</v>
      </c>
      <c r="G229" s="8">
        <v>124400</v>
      </c>
      <c r="H229" s="9">
        <f>IF(Tabla1[[#This Row],[COTIZACIÓN 2]]&gt;0,ABS(1-Tabla1[[#This Row],[COTIZACIÓN 2]]/Tabla1[[#This Row],[PROMEDIO]]),"")</f>
        <v>6.7494294547043587E-3</v>
      </c>
      <c r="I229" s="10">
        <v>119400</v>
      </c>
      <c r="J229" s="9">
        <f>IF(Tabla1[[#This Row],[COTIZACIÓN 3]]&gt;0,ABS(1-Tabla1[[#This Row],[COTIZACIÓN 3]]/Tabla1[[#This Row],[PROMEDIO]]),"")</f>
        <v>3.3714775909230665E-2</v>
      </c>
      <c r="K229" s="11"/>
      <c r="L229" s="9" t="str">
        <f>IF(Tabla1[[#This Row],[COTIZACIÓN 4]]&gt;0,ABS(1-Tabla1[[#This Row],[COTIZACIÓN 4]]/Tabla1[[#This Row],[PROMEDIO]]),"")</f>
        <v/>
      </c>
      <c r="M229" s="11"/>
      <c r="N229" s="9" t="str">
        <f>IF(Tabla1[[#This Row],[COTIZACIÓN 5]]&gt;0,ABS(1-Tabla1[[#This Row],[COTIZACIÓN 5]]/Tabla1[[#This Row],[PROMEDIO]]),"")</f>
        <v/>
      </c>
      <c r="O229" s="11"/>
      <c r="P229" s="9" t="str">
        <f>IF(Tabla1[[#This Row],[COTIZACIÓN 6]]&gt;0,ABS(1-Tabla1[[#This Row],[COTIZACIÓN 6]]/Tabla1[[#This Row],[PROMEDIO]]),"")</f>
        <v/>
      </c>
      <c r="Q229" s="11"/>
      <c r="R229" s="9" t="str">
        <f>IF(Tabla1[[#This Row],[COTIZACIÓN 7]]&gt;0,ABS(1-Tabla1[[#This Row],[COTIZACIÓN 7]]/Tabla1[[#This Row],[PROMEDIO]]),"")</f>
        <v/>
      </c>
      <c r="S229" s="11"/>
      <c r="T229" s="9" t="str">
        <f>IF(Tabla1[[#This Row],[COTIZACIÓN 8]]&gt;0,ABS(1-Tabla1[[#This Row],[COTIZACIÓN 8]]/Tabla1[[#This Row],[PROMEDIO]]),"")</f>
        <v/>
      </c>
      <c r="U22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123566</v>
      </c>
      <c r="V229" s="23">
        <f>COUNT(Tabla1[[#This Row],[COTIZACIÓN 1 ]:[DESVIACIÓN COT.8]])/2</f>
        <v>3</v>
      </c>
      <c r="W229" s="33">
        <f t="shared" si="3"/>
        <v>111209.40000000001</v>
      </c>
    </row>
    <row r="230" spans="1:23" x14ac:dyDescent="0.25">
      <c r="A230" s="2">
        <v>227</v>
      </c>
      <c r="B230" s="4" t="s">
        <v>248</v>
      </c>
      <c r="C230" s="3">
        <v>51142106</v>
      </c>
      <c r="D230" s="2" t="s">
        <v>21</v>
      </c>
      <c r="E230" s="8">
        <v>58200</v>
      </c>
      <c r="F230" s="9">
        <f>IF(Tabla1[[#This Row],[COTIZACIÓN 1 ]]&gt;0,ABS(1-Tabla1[[#This Row],[COTIZACIÓN 1 ]]/Tabla1[[#This Row],[PROMEDIO]]),"")</f>
        <v>2.7070906716549548E-2</v>
      </c>
      <c r="G230" s="8">
        <v>57000</v>
      </c>
      <c r="H230" s="9">
        <f>IF(Tabla1[[#This Row],[COTIZACIÓN 2]]&gt;0,ABS(1-Tabla1[[#This Row],[COTIZACIÓN 2]]/Tabla1[[#This Row],[PROMEDIO]]),"")</f>
        <v>5.8941869904352018E-3</v>
      </c>
      <c r="I230" s="10">
        <v>54800</v>
      </c>
      <c r="J230" s="9">
        <f>IF(Tabla1[[#This Row],[COTIZACIÓN 3]]&gt;0,ABS(1-Tabla1[[#This Row],[COTIZACIÓN 3]]/Tabla1[[#This Row],[PROMEDIO]]),"")</f>
        <v>3.2929799174107877E-2</v>
      </c>
      <c r="K230" s="11"/>
      <c r="L230" s="9" t="str">
        <f>IF(Tabla1[[#This Row],[COTIZACIÓN 4]]&gt;0,ABS(1-Tabla1[[#This Row],[COTIZACIÓN 4]]/Tabla1[[#This Row],[PROMEDIO]]),"")</f>
        <v/>
      </c>
      <c r="M230" s="11"/>
      <c r="N230" s="9" t="str">
        <f>IF(Tabla1[[#This Row],[COTIZACIÓN 5]]&gt;0,ABS(1-Tabla1[[#This Row],[COTIZACIÓN 5]]/Tabla1[[#This Row],[PROMEDIO]]),"")</f>
        <v/>
      </c>
      <c r="O230" s="11"/>
      <c r="P230" s="9" t="str">
        <f>IF(Tabla1[[#This Row],[COTIZACIÓN 6]]&gt;0,ABS(1-Tabla1[[#This Row],[COTIZACIÓN 6]]/Tabla1[[#This Row],[PROMEDIO]]),"")</f>
        <v/>
      </c>
      <c r="Q230" s="11"/>
      <c r="R230" s="9" t="str">
        <f>IF(Tabla1[[#This Row],[COTIZACIÓN 7]]&gt;0,ABS(1-Tabla1[[#This Row],[COTIZACIÓN 7]]/Tabla1[[#This Row],[PROMEDIO]]),"")</f>
        <v/>
      </c>
      <c r="S230" s="11"/>
      <c r="T230" s="9" t="str">
        <f>IF(Tabla1[[#This Row],[COTIZACIÓN 8]]&gt;0,ABS(1-Tabla1[[#This Row],[COTIZACIÓN 8]]/Tabla1[[#This Row],[PROMEDIO]]),"")</f>
        <v/>
      </c>
      <c r="U23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56666</v>
      </c>
      <c r="V230" s="23">
        <f>COUNT(Tabla1[[#This Row],[COTIZACIÓN 1 ]:[DESVIACIÓN COT.8]])/2</f>
        <v>3</v>
      </c>
      <c r="W230" s="33">
        <f t="shared" si="3"/>
        <v>50999.4</v>
      </c>
    </row>
    <row r="231" spans="1:23" x14ac:dyDescent="0.25">
      <c r="A231" s="2">
        <v>228</v>
      </c>
      <c r="B231" s="4" t="s">
        <v>249</v>
      </c>
      <c r="C231" s="3">
        <v>51142106</v>
      </c>
      <c r="D231" s="2" t="s">
        <v>21</v>
      </c>
      <c r="E231" s="8">
        <v>77900</v>
      </c>
      <c r="F231" s="9">
        <f>IF(Tabla1[[#This Row],[COTIZACIÓN 1 ]]&gt;0,ABS(1-Tabla1[[#This Row],[COTIZACIÓN 1 ]]/Tabla1[[#This Row],[PROMEDIO]]),"")</f>
        <v>2.7257262669286408E-2</v>
      </c>
      <c r="G231" s="8">
        <v>76300</v>
      </c>
      <c r="H231" s="9">
        <f>IF(Tabla1[[#This Row],[COTIZACIÓN 2]]&gt;0,ABS(1-Tabla1[[#This Row],[COTIZACIÓN 2]]/Tabla1[[#This Row],[PROMEDIO]]),"")</f>
        <v>6.1582688275552133E-3</v>
      </c>
      <c r="I231" s="10">
        <v>73300</v>
      </c>
      <c r="J231" s="9">
        <f>IF(Tabla1[[#This Row],[COTIZACIÓN 3]]&gt;0,ABS(1-Tabla1[[#This Row],[COTIZACIÓN 3]]/Tabla1[[#This Row],[PROMEDIO]]),"")</f>
        <v>3.3402344625690694E-2</v>
      </c>
      <c r="K231" s="11"/>
      <c r="L231" s="9" t="str">
        <f>IF(Tabla1[[#This Row],[COTIZACIÓN 4]]&gt;0,ABS(1-Tabla1[[#This Row],[COTIZACIÓN 4]]/Tabla1[[#This Row],[PROMEDIO]]),"")</f>
        <v/>
      </c>
      <c r="M231" s="11"/>
      <c r="N231" s="9" t="str">
        <f>IF(Tabla1[[#This Row],[COTIZACIÓN 5]]&gt;0,ABS(1-Tabla1[[#This Row],[COTIZACIÓN 5]]/Tabla1[[#This Row],[PROMEDIO]]),"")</f>
        <v/>
      </c>
      <c r="O231" s="11"/>
      <c r="P231" s="9" t="str">
        <f>IF(Tabla1[[#This Row],[COTIZACIÓN 6]]&gt;0,ABS(1-Tabla1[[#This Row],[COTIZACIÓN 6]]/Tabla1[[#This Row],[PROMEDIO]]),"")</f>
        <v/>
      </c>
      <c r="Q231" s="11"/>
      <c r="R231" s="9" t="str">
        <f>IF(Tabla1[[#This Row],[COTIZACIÓN 7]]&gt;0,ABS(1-Tabla1[[#This Row],[COTIZACIÓN 7]]/Tabla1[[#This Row],[PROMEDIO]]),"")</f>
        <v/>
      </c>
      <c r="S231" s="11"/>
      <c r="T231" s="9" t="str">
        <f>IF(Tabla1[[#This Row],[COTIZACIÓN 8]]&gt;0,ABS(1-Tabla1[[#This Row],[COTIZACIÓN 8]]/Tabla1[[#This Row],[PROMEDIO]]),"")</f>
        <v/>
      </c>
      <c r="U23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75833</v>
      </c>
      <c r="V231" s="23">
        <f>COUNT(Tabla1[[#This Row],[COTIZACIÓN 1 ]:[DESVIACIÓN COT.8]])/2</f>
        <v>3</v>
      </c>
      <c r="W231" s="33">
        <f t="shared" si="3"/>
        <v>68249.7</v>
      </c>
    </row>
    <row r="232" spans="1:23" x14ac:dyDescent="0.25">
      <c r="A232" s="2">
        <v>229</v>
      </c>
      <c r="B232" s="4" t="s">
        <v>250</v>
      </c>
      <c r="C232" s="3">
        <v>51142106</v>
      </c>
      <c r="D232" s="2" t="s">
        <v>21</v>
      </c>
      <c r="E232" s="8">
        <v>434300</v>
      </c>
      <c r="F232" s="9">
        <f>IF(Tabla1[[#This Row],[COTIZACIÓN 1 ]]&gt;0,ABS(1-Tabla1[[#This Row],[COTIZACIÓN 1 ]]/Tabla1[[#This Row],[PROMEDIO]]),"")</f>
        <v>2.7039298501180031E-2</v>
      </c>
      <c r="G232" s="8">
        <v>425600</v>
      </c>
      <c r="H232" s="9">
        <f>IF(Tabla1[[#This Row],[COTIZACIÓN 2]]&gt;0,ABS(1-Tabla1[[#This Row],[COTIZACIÓN 2]]/Tabla1[[#This Row],[PROMEDIO]]),"")</f>
        <v>6.4654051165144999E-3</v>
      </c>
      <c r="I232" s="10">
        <v>408700</v>
      </c>
      <c r="J232" s="9">
        <f>IF(Tabla1[[#This Row],[COTIZACIÓN 3]]&gt;0,ABS(1-Tabla1[[#This Row],[COTIZACIÓN 3]]/Tabla1[[#This Row],[PROMEDIO]]),"")</f>
        <v>3.3499973987031306E-2</v>
      </c>
      <c r="K232" s="11"/>
      <c r="L232" s="9" t="str">
        <f>IF(Tabla1[[#This Row],[COTIZACIÓN 4]]&gt;0,ABS(1-Tabla1[[#This Row],[COTIZACIÓN 4]]/Tabla1[[#This Row],[PROMEDIO]]),"")</f>
        <v/>
      </c>
      <c r="M232" s="11"/>
      <c r="N232" s="9" t="str">
        <f>IF(Tabla1[[#This Row],[COTIZACIÓN 5]]&gt;0,ABS(1-Tabla1[[#This Row],[COTIZACIÓN 5]]/Tabla1[[#This Row],[PROMEDIO]]),"")</f>
        <v/>
      </c>
      <c r="O232" s="11"/>
      <c r="P232" s="9" t="str">
        <f>IF(Tabla1[[#This Row],[COTIZACIÓN 6]]&gt;0,ABS(1-Tabla1[[#This Row],[COTIZACIÓN 6]]/Tabla1[[#This Row],[PROMEDIO]]),"")</f>
        <v/>
      </c>
      <c r="Q232" s="11"/>
      <c r="R232" s="9" t="str">
        <f>IF(Tabla1[[#This Row],[COTIZACIÓN 7]]&gt;0,ABS(1-Tabla1[[#This Row],[COTIZACIÓN 7]]/Tabla1[[#This Row],[PROMEDIO]]),"")</f>
        <v/>
      </c>
      <c r="S232" s="11"/>
      <c r="T232" s="9" t="str">
        <f>IF(Tabla1[[#This Row],[COTIZACIÓN 8]]&gt;0,ABS(1-Tabla1[[#This Row],[COTIZACIÓN 8]]/Tabla1[[#This Row],[PROMEDIO]]),"")</f>
        <v/>
      </c>
      <c r="U23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422866</v>
      </c>
      <c r="V232" s="23">
        <f>COUNT(Tabla1[[#This Row],[COTIZACIÓN 1 ]:[DESVIACIÓN COT.8]])/2</f>
        <v>3</v>
      </c>
      <c r="W232" s="33">
        <f t="shared" si="3"/>
        <v>380579.4</v>
      </c>
    </row>
    <row r="233" spans="1:23" x14ac:dyDescent="0.25">
      <c r="A233" s="2">
        <v>230</v>
      </c>
      <c r="B233" s="4" t="s">
        <v>251</v>
      </c>
      <c r="C233" s="3">
        <v>51142106</v>
      </c>
      <c r="D233" s="2" t="s">
        <v>21</v>
      </c>
      <c r="E233" s="8">
        <v>45100</v>
      </c>
      <c r="F233" s="9">
        <f>IF(Tabla1[[#This Row],[COTIZACIÓN 1 ]]&gt;0,ABS(1-Tabla1[[#This Row],[COTIZACIÓN 1 ]]/Tabla1[[#This Row],[PROMEDIO]]),"")</f>
        <v>2.7334851936218652E-2</v>
      </c>
      <c r="G233" s="8">
        <v>44200</v>
      </c>
      <c r="H233" s="9">
        <f>IF(Tabla1[[#This Row],[COTIZACIÓN 2]]&gt;0,ABS(1-Tabla1[[#This Row],[COTIZACIÓN 2]]/Tabla1[[#This Row],[PROMEDIO]]),"")</f>
        <v>6.8337129840547739E-3</v>
      </c>
      <c r="I233" s="10">
        <v>42400</v>
      </c>
      <c r="J233" s="9">
        <f>IF(Tabla1[[#This Row],[COTIZACIÓN 3]]&gt;0,ABS(1-Tabla1[[#This Row],[COTIZACIÓN 3]]/Tabla1[[#This Row],[PROMEDIO]]),"")</f>
        <v>3.4168564920273314E-2</v>
      </c>
      <c r="K233" s="11"/>
      <c r="L233" s="9" t="str">
        <f>IF(Tabla1[[#This Row],[COTIZACIÓN 4]]&gt;0,ABS(1-Tabla1[[#This Row],[COTIZACIÓN 4]]/Tabla1[[#This Row],[PROMEDIO]]),"")</f>
        <v/>
      </c>
      <c r="M233" s="11"/>
      <c r="N233" s="9" t="str">
        <f>IF(Tabla1[[#This Row],[COTIZACIÓN 5]]&gt;0,ABS(1-Tabla1[[#This Row],[COTIZACIÓN 5]]/Tabla1[[#This Row],[PROMEDIO]]),"")</f>
        <v/>
      </c>
      <c r="O233" s="11"/>
      <c r="P233" s="9" t="str">
        <f>IF(Tabla1[[#This Row],[COTIZACIÓN 6]]&gt;0,ABS(1-Tabla1[[#This Row],[COTIZACIÓN 6]]/Tabla1[[#This Row],[PROMEDIO]]),"")</f>
        <v/>
      </c>
      <c r="Q233" s="11"/>
      <c r="R233" s="9" t="str">
        <f>IF(Tabla1[[#This Row],[COTIZACIÓN 7]]&gt;0,ABS(1-Tabla1[[#This Row],[COTIZACIÓN 7]]/Tabla1[[#This Row],[PROMEDIO]]),"")</f>
        <v/>
      </c>
      <c r="S233" s="11"/>
      <c r="T233" s="9" t="str">
        <f>IF(Tabla1[[#This Row],[COTIZACIÓN 8]]&gt;0,ABS(1-Tabla1[[#This Row],[COTIZACIÓN 8]]/Tabla1[[#This Row],[PROMEDIO]]),"")</f>
        <v/>
      </c>
      <c r="U23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43900</v>
      </c>
      <c r="V233" s="23">
        <f>COUNT(Tabla1[[#This Row],[COTIZACIÓN 1 ]:[DESVIACIÓN COT.8]])/2</f>
        <v>3</v>
      </c>
      <c r="W233" s="33">
        <f t="shared" si="3"/>
        <v>39510</v>
      </c>
    </row>
    <row r="234" spans="1:23" x14ac:dyDescent="0.25">
      <c r="A234" s="2">
        <v>231</v>
      </c>
      <c r="B234" s="4" t="s">
        <v>252</v>
      </c>
      <c r="C234" s="3">
        <v>51142106</v>
      </c>
      <c r="D234" s="2" t="s">
        <v>21</v>
      </c>
      <c r="E234" s="8">
        <v>358000</v>
      </c>
      <c r="F234" s="9">
        <f>IF(Tabla1[[#This Row],[COTIZACIÓN 1 ]]&gt;0,ABS(1-Tabla1[[#This Row],[COTIZACIÓN 1 ]]/Tabla1[[#This Row],[PROMEDIO]]),"")</f>
        <v>2.6965002868617249E-2</v>
      </c>
      <c r="G234" s="8">
        <v>350800</v>
      </c>
      <c r="H234" s="9">
        <f>IF(Tabla1[[#This Row],[COTIZACIÓN 2]]&gt;0,ABS(1-Tabla1[[#This Row],[COTIZACIÓN 2]]/Tabla1[[#This Row],[PROMEDIO]]),"")</f>
        <v>6.3109581181870489E-3</v>
      </c>
      <c r="I234" s="10">
        <v>337000</v>
      </c>
      <c r="J234" s="9">
        <f>IF(Tabla1[[#This Row],[COTIZACIÓN 3]]&gt;0,ABS(1-Tabla1[[#This Row],[COTIZACIÓN 3]]/Tabla1[[#This Row],[PROMEDIO]]),"")</f>
        <v>3.3275960986804409E-2</v>
      </c>
      <c r="K234" s="11"/>
      <c r="L234" s="9" t="str">
        <f>IF(Tabla1[[#This Row],[COTIZACIÓN 4]]&gt;0,ABS(1-Tabla1[[#This Row],[COTIZACIÓN 4]]/Tabla1[[#This Row],[PROMEDIO]]),"")</f>
        <v/>
      </c>
      <c r="M234" s="11"/>
      <c r="N234" s="9" t="str">
        <f>IF(Tabla1[[#This Row],[COTIZACIÓN 5]]&gt;0,ABS(1-Tabla1[[#This Row],[COTIZACIÓN 5]]/Tabla1[[#This Row],[PROMEDIO]]),"")</f>
        <v/>
      </c>
      <c r="O234" s="11"/>
      <c r="P234" s="9" t="str">
        <f>IF(Tabla1[[#This Row],[COTIZACIÓN 6]]&gt;0,ABS(1-Tabla1[[#This Row],[COTIZACIÓN 6]]/Tabla1[[#This Row],[PROMEDIO]]),"")</f>
        <v/>
      </c>
      <c r="Q234" s="11"/>
      <c r="R234" s="9" t="str">
        <f>IF(Tabla1[[#This Row],[COTIZACIÓN 7]]&gt;0,ABS(1-Tabla1[[#This Row],[COTIZACIÓN 7]]/Tabla1[[#This Row],[PROMEDIO]]),"")</f>
        <v/>
      </c>
      <c r="S234" s="11"/>
      <c r="T234" s="9" t="str">
        <f>IF(Tabla1[[#This Row],[COTIZACIÓN 8]]&gt;0,ABS(1-Tabla1[[#This Row],[COTIZACIÓN 8]]/Tabla1[[#This Row],[PROMEDIO]]),"")</f>
        <v/>
      </c>
      <c r="U23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348600</v>
      </c>
      <c r="V234" s="23">
        <f>COUNT(Tabla1[[#This Row],[COTIZACIÓN 1 ]:[DESVIACIÓN COT.8]])/2</f>
        <v>3</v>
      </c>
      <c r="W234" s="33">
        <f t="shared" si="3"/>
        <v>313740</v>
      </c>
    </row>
    <row r="235" spans="1:23" x14ac:dyDescent="0.25">
      <c r="A235" s="2">
        <v>232</v>
      </c>
      <c r="B235" s="4" t="s">
        <v>253</v>
      </c>
      <c r="C235" s="3">
        <v>51142106</v>
      </c>
      <c r="D235" s="2" t="s">
        <v>21</v>
      </c>
      <c r="E235" s="8">
        <v>92600</v>
      </c>
      <c r="F235" s="9">
        <f>IF(Tabla1[[#This Row],[COTIZACIÓN 1 ]]&gt;0,ABS(1-Tabla1[[#This Row],[COTIZACIÓN 1 ]]/Tabla1[[#This Row],[PROMEDIO]]),"")</f>
        <v>2.6994654304283161E-2</v>
      </c>
      <c r="G235" s="8">
        <v>90700</v>
      </c>
      <c r="H235" s="9">
        <f>IF(Tabla1[[#This Row],[COTIZACIÓN 2]]&gt;0,ABS(1-Tabla1[[#This Row],[COTIZACIÓN 2]]/Tabla1[[#This Row],[PROMEDIO]]),"")</f>
        <v>5.9224097775214535E-3</v>
      </c>
      <c r="I235" s="10">
        <v>87200</v>
      </c>
      <c r="J235" s="9">
        <f>IF(Tabla1[[#This Row],[COTIZACIÓN 3]]&gt;0,ABS(1-Tabla1[[#This Row],[COTIZACIÓN 3]]/Tabla1[[#This Row],[PROMEDIO]]),"")</f>
        <v>3.2894882771776546E-2</v>
      </c>
      <c r="K235" s="11"/>
      <c r="L235" s="9" t="str">
        <f>IF(Tabla1[[#This Row],[COTIZACIÓN 4]]&gt;0,ABS(1-Tabla1[[#This Row],[COTIZACIÓN 4]]/Tabla1[[#This Row],[PROMEDIO]]),"")</f>
        <v/>
      </c>
      <c r="M235" s="11"/>
      <c r="N235" s="9" t="str">
        <f>IF(Tabla1[[#This Row],[COTIZACIÓN 5]]&gt;0,ABS(1-Tabla1[[#This Row],[COTIZACIÓN 5]]/Tabla1[[#This Row],[PROMEDIO]]),"")</f>
        <v/>
      </c>
      <c r="O235" s="11"/>
      <c r="P235" s="9" t="str">
        <f>IF(Tabla1[[#This Row],[COTIZACIÓN 6]]&gt;0,ABS(1-Tabla1[[#This Row],[COTIZACIÓN 6]]/Tabla1[[#This Row],[PROMEDIO]]),"")</f>
        <v/>
      </c>
      <c r="Q235" s="11"/>
      <c r="R235" s="9" t="str">
        <f>IF(Tabla1[[#This Row],[COTIZACIÓN 7]]&gt;0,ABS(1-Tabla1[[#This Row],[COTIZACIÓN 7]]/Tabla1[[#This Row],[PROMEDIO]]),"")</f>
        <v/>
      </c>
      <c r="S235" s="11"/>
      <c r="T235" s="9" t="str">
        <f>IF(Tabla1[[#This Row],[COTIZACIÓN 8]]&gt;0,ABS(1-Tabla1[[#This Row],[COTIZACIÓN 8]]/Tabla1[[#This Row],[PROMEDIO]]),"")</f>
        <v/>
      </c>
      <c r="U23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90166</v>
      </c>
      <c r="V235" s="23">
        <f>COUNT(Tabla1[[#This Row],[COTIZACIÓN 1 ]:[DESVIACIÓN COT.8]])/2</f>
        <v>3</v>
      </c>
      <c r="W235" s="33">
        <f t="shared" si="3"/>
        <v>81149.400000000009</v>
      </c>
    </row>
    <row r="236" spans="1:23" x14ac:dyDescent="0.25">
      <c r="A236" s="2">
        <v>233</v>
      </c>
      <c r="B236" s="4" t="s">
        <v>254</v>
      </c>
      <c r="C236" s="3">
        <v>51142106</v>
      </c>
      <c r="D236" s="2" t="s">
        <v>21</v>
      </c>
      <c r="E236" s="8">
        <v>11700</v>
      </c>
      <c r="F236" s="9">
        <f>IF(Tabla1[[#This Row],[COTIZACIÓN 1 ]]&gt;0,ABS(1-Tabla1[[#This Row],[COTIZACIÓN 1 ]]/Tabla1[[#This Row],[PROMEDIO]]),"")</f>
        <v>2.3353450537916487E-2</v>
      </c>
      <c r="G236" s="8">
        <v>11500</v>
      </c>
      <c r="H236" s="9">
        <f>IF(Tabla1[[#This Row],[COTIZACIÓN 2]]&gt;0,ABS(1-Tabla1[[#This Row],[COTIZACIÓN 2]]/Tabla1[[#This Row],[PROMEDIO]]),"")</f>
        <v>5.8602291611999924E-3</v>
      </c>
      <c r="I236" s="10">
        <v>11100</v>
      </c>
      <c r="J236" s="9">
        <f>IF(Tabla1[[#This Row],[COTIZACIÓN 3]]&gt;0,ABS(1-Tabla1[[#This Row],[COTIZACIÓN 3]]/Tabla1[[#This Row],[PROMEDIO]]),"")</f>
        <v>2.9126213592232997E-2</v>
      </c>
      <c r="K236" s="11"/>
      <c r="L236" s="9" t="str">
        <f>IF(Tabla1[[#This Row],[COTIZACIÓN 4]]&gt;0,ABS(1-Tabla1[[#This Row],[COTIZACIÓN 4]]/Tabla1[[#This Row],[PROMEDIO]]),"")</f>
        <v/>
      </c>
      <c r="M236" s="11"/>
      <c r="N236" s="9" t="str">
        <f>IF(Tabla1[[#This Row],[COTIZACIÓN 5]]&gt;0,ABS(1-Tabla1[[#This Row],[COTIZACIÓN 5]]/Tabla1[[#This Row],[PROMEDIO]]),"")</f>
        <v/>
      </c>
      <c r="O236" s="11"/>
      <c r="P236" s="9" t="str">
        <f>IF(Tabla1[[#This Row],[COTIZACIÓN 6]]&gt;0,ABS(1-Tabla1[[#This Row],[COTIZACIÓN 6]]/Tabla1[[#This Row],[PROMEDIO]]),"")</f>
        <v/>
      </c>
      <c r="Q236" s="11"/>
      <c r="R236" s="9" t="str">
        <f>IF(Tabla1[[#This Row],[COTIZACIÓN 7]]&gt;0,ABS(1-Tabla1[[#This Row],[COTIZACIÓN 7]]/Tabla1[[#This Row],[PROMEDIO]]),"")</f>
        <v/>
      </c>
      <c r="S236" s="11"/>
      <c r="T236" s="9" t="str">
        <f>IF(Tabla1[[#This Row],[COTIZACIÓN 8]]&gt;0,ABS(1-Tabla1[[#This Row],[COTIZACIÓN 8]]/Tabla1[[#This Row],[PROMEDIO]]),"")</f>
        <v/>
      </c>
      <c r="U23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11433</v>
      </c>
      <c r="V236" s="23">
        <f>COUNT(Tabla1[[#This Row],[COTIZACIÓN 1 ]:[DESVIACIÓN COT.8]])/2</f>
        <v>3</v>
      </c>
      <c r="W236" s="33">
        <f t="shared" si="3"/>
        <v>10289.700000000001</v>
      </c>
    </row>
    <row r="237" spans="1:23" x14ac:dyDescent="0.25">
      <c r="A237" s="2">
        <v>234</v>
      </c>
      <c r="B237" s="3" t="s">
        <v>255</v>
      </c>
      <c r="C237" s="3">
        <v>51142106</v>
      </c>
      <c r="D237" s="2" t="s">
        <v>21</v>
      </c>
      <c r="E237" s="8">
        <v>92000</v>
      </c>
      <c r="F237" s="9">
        <f>IF(Tabla1[[#This Row],[COTIZACIÓN 1 ]]&gt;0,ABS(1-Tabla1[[#This Row],[COTIZACIÓN 1 ]]/Tabla1[[#This Row],[PROMEDIO]]),"")</f>
        <v>2.6785714285714191E-2</v>
      </c>
      <c r="G237" s="8">
        <v>90200</v>
      </c>
      <c r="H237" s="9">
        <f>IF(Tabla1[[#This Row],[COTIZACIÓN 2]]&gt;0,ABS(1-Tabla1[[#This Row],[COTIZACIÓN 2]]/Tabla1[[#This Row],[PROMEDIO]]),"")</f>
        <v>6.6964285714286031E-3</v>
      </c>
      <c r="I237" s="10">
        <v>86600</v>
      </c>
      <c r="J237" s="9">
        <f>IF(Tabla1[[#This Row],[COTIZACIÓN 3]]&gt;0,ABS(1-Tabla1[[#This Row],[COTIZACIÓN 3]]/Tabla1[[#This Row],[PROMEDIO]]),"")</f>
        <v>3.3482142857142905E-2</v>
      </c>
      <c r="K237" s="11"/>
      <c r="L237" s="9" t="str">
        <f>IF(Tabla1[[#This Row],[COTIZACIÓN 4]]&gt;0,ABS(1-Tabla1[[#This Row],[COTIZACIÓN 4]]/Tabla1[[#This Row],[PROMEDIO]]),"")</f>
        <v/>
      </c>
      <c r="M237" s="11"/>
      <c r="N237" s="9" t="str">
        <f>IF(Tabla1[[#This Row],[COTIZACIÓN 5]]&gt;0,ABS(1-Tabla1[[#This Row],[COTIZACIÓN 5]]/Tabla1[[#This Row],[PROMEDIO]]),"")</f>
        <v/>
      </c>
      <c r="O237" s="11"/>
      <c r="P237" s="9" t="str">
        <f>IF(Tabla1[[#This Row],[COTIZACIÓN 6]]&gt;0,ABS(1-Tabla1[[#This Row],[COTIZACIÓN 6]]/Tabla1[[#This Row],[PROMEDIO]]),"")</f>
        <v/>
      </c>
      <c r="Q237" s="11"/>
      <c r="R237" s="9" t="str">
        <f>IF(Tabla1[[#This Row],[COTIZACIÓN 7]]&gt;0,ABS(1-Tabla1[[#This Row],[COTIZACIÓN 7]]/Tabla1[[#This Row],[PROMEDIO]]),"")</f>
        <v/>
      </c>
      <c r="S237" s="11"/>
      <c r="T237" s="9" t="str">
        <f>IF(Tabla1[[#This Row],[COTIZACIÓN 8]]&gt;0,ABS(1-Tabla1[[#This Row],[COTIZACIÓN 8]]/Tabla1[[#This Row],[PROMEDIO]]),"")</f>
        <v/>
      </c>
      <c r="U23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89600</v>
      </c>
      <c r="V237" s="23">
        <f>COUNT(Tabla1[[#This Row],[COTIZACIÓN 1 ]:[DESVIACIÓN COT.8]])/2</f>
        <v>3</v>
      </c>
      <c r="W237" s="33">
        <f t="shared" si="3"/>
        <v>80640</v>
      </c>
    </row>
    <row r="238" spans="1:23" x14ac:dyDescent="0.25">
      <c r="A238" s="2">
        <v>235</v>
      </c>
      <c r="B238" s="4" t="s">
        <v>256</v>
      </c>
      <c r="C238" s="3">
        <v>51142106</v>
      </c>
      <c r="D238" s="2" t="s">
        <v>21</v>
      </c>
      <c r="E238" s="8">
        <v>57400</v>
      </c>
      <c r="F238" s="9">
        <f>IF(Tabla1[[#This Row],[COTIZACIÓN 1 ]]&gt;0,ABS(1-Tabla1[[#This Row],[COTIZACIÓN 1 ]]/Tabla1[[#This Row],[PROMEDIO]]),"")</f>
        <v>2.683363148479434E-2</v>
      </c>
      <c r="G238" s="8">
        <v>56300</v>
      </c>
      <c r="H238" s="9">
        <f>IF(Tabla1[[#This Row],[COTIZACIÓN 2]]&gt;0,ABS(1-Tabla1[[#This Row],[COTIZACIÓN 2]]/Tabla1[[#This Row],[PROMEDIO]]),"")</f>
        <v>7.1556350626118537E-3</v>
      </c>
      <c r="I238" s="10">
        <v>54000</v>
      </c>
      <c r="J238" s="9">
        <f>IF(Tabla1[[#This Row],[COTIZACIÓN 3]]&gt;0,ABS(1-Tabla1[[#This Row],[COTIZACIÓN 3]]/Tabla1[[#This Row],[PROMEDIO]]),"")</f>
        <v>3.3989266547406083E-2</v>
      </c>
      <c r="K238" s="11"/>
      <c r="L238" s="9" t="str">
        <f>IF(Tabla1[[#This Row],[COTIZACIÓN 4]]&gt;0,ABS(1-Tabla1[[#This Row],[COTIZACIÓN 4]]/Tabla1[[#This Row],[PROMEDIO]]),"")</f>
        <v/>
      </c>
      <c r="M238" s="11"/>
      <c r="N238" s="9" t="str">
        <f>IF(Tabla1[[#This Row],[COTIZACIÓN 5]]&gt;0,ABS(1-Tabla1[[#This Row],[COTIZACIÓN 5]]/Tabla1[[#This Row],[PROMEDIO]]),"")</f>
        <v/>
      </c>
      <c r="O238" s="11"/>
      <c r="P238" s="9" t="str">
        <f>IF(Tabla1[[#This Row],[COTIZACIÓN 6]]&gt;0,ABS(1-Tabla1[[#This Row],[COTIZACIÓN 6]]/Tabla1[[#This Row],[PROMEDIO]]),"")</f>
        <v/>
      </c>
      <c r="Q238" s="11"/>
      <c r="R238" s="9" t="str">
        <f>IF(Tabla1[[#This Row],[COTIZACIÓN 7]]&gt;0,ABS(1-Tabla1[[#This Row],[COTIZACIÓN 7]]/Tabla1[[#This Row],[PROMEDIO]]),"")</f>
        <v/>
      </c>
      <c r="S238" s="11"/>
      <c r="T238" s="9" t="str">
        <f>IF(Tabla1[[#This Row],[COTIZACIÓN 8]]&gt;0,ABS(1-Tabla1[[#This Row],[COTIZACIÓN 8]]/Tabla1[[#This Row],[PROMEDIO]]),"")</f>
        <v/>
      </c>
      <c r="U23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55900</v>
      </c>
      <c r="V238" s="23">
        <f>COUNT(Tabla1[[#This Row],[COTIZACIÓN 1 ]:[DESVIACIÓN COT.8]])/2</f>
        <v>3</v>
      </c>
      <c r="W238" s="33">
        <f t="shared" si="3"/>
        <v>50310</v>
      </c>
    </row>
    <row r="239" spans="1:23" x14ac:dyDescent="0.25">
      <c r="A239" s="2">
        <v>236</v>
      </c>
      <c r="B239" s="3" t="s">
        <v>257</v>
      </c>
      <c r="C239" s="3">
        <v>51142106</v>
      </c>
      <c r="D239" s="2" t="s">
        <v>21</v>
      </c>
      <c r="E239" s="8">
        <v>109000</v>
      </c>
      <c r="F239" s="9">
        <f>IF(Tabla1[[#This Row],[COTIZACIÓN 1 ]]&gt;0,ABS(1-Tabla1[[#This Row],[COTIZACIÓN 1 ]]/Tabla1[[#This Row],[PROMEDIO]]),"")</f>
        <v>2.7013275795464198E-2</v>
      </c>
      <c r="G239" s="8">
        <v>106800</v>
      </c>
      <c r="H239" s="9">
        <f>IF(Tabla1[[#This Row],[COTIZACIÓN 2]]&gt;0,ABS(1-Tabla1[[#This Row],[COTIZACIÓN 2]]/Tabla1[[#This Row],[PROMEDIO]]),"")</f>
        <v>6.2845674766567328E-3</v>
      </c>
      <c r="I239" s="10">
        <v>102600</v>
      </c>
      <c r="J239" s="9">
        <f>IF(Tabla1[[#This Row],[COTIZACIÓN 3]]&gt;0,ABS(1-Tabla1[[#This Row],[COTIZACIÓN 3]]/Tabla1[[#This Row],[PROMEDIO]]),"")</f>
        <v>3.3288421131975943E-2</v>
      </c>
      <c r="K239" s="11"/>
      <c r="L239" s="9" t="str">
        <f>IF(Tabla1[[#This Row],[COTIZACIÓN 4]]&gt;0,ABS(1-Tabla1[[#This Row],[COTIZACIÓN 4]]/Tabla1[[#This Row],[PROMEDIO]]),"")</f>
        <v/>
      </c>
      <c r="M239" s="11"/>
      <c r="N239" s="9" t="str">
        <f>IF(Tabla1[[#This Row],[COTIZACIÓN 5]]&gt;0,ABS(1-Tabla1[[#This Row],[COTIZACIÓN 5]]/Tabla1[[#This Row],[PROMEDIO]]),"")</f>
        <v/>
      </c>
      <c r="O239" s="11"/>
      <c r="P239" s="9" t="str">
        <f>IF(Tabla1[[#This Row],[COTIZACIÓN 6]]&gt;0,ABS(1-Tabla1[[#This Row],[COTIZACIÓN 6]]/Tabla1[[#This Row],[PROMEDIO]]),"")</f>
        <v/>
      </c>
      <c r="Q239" s="11"/>
      <c r="R239" s="9" t="str">
        <f>IF(Tabla1[[#This Row],[COTIZACIÓN 7]]&gt;0,ABS(1-Tabla1[[#This Row],[COTIZACIÓN 7]]/Tabla1[[#This Row],[PROMEDIO]]),"")</f>
        <v/>
      </c>
      <c r="S239" s="11"/>
      <c r="T239" s="9" t="str">
        <f>IF(Tabla1[[#This Row],[COTIZACIÓN 8]]&gt;0,ABS(1-Tabla1[[#This Row],[COTIZACIÓN 8]]/Tabla1[[#This Row],[PROMEDIO]]),"")</f>
        <v/>
      </c>
      <c r="U23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106133</v>
      </c>
      <c r="V239" s="23">
        <f>COUNT(Tabla1[[#This Row],[COTIZACIÓN 1 ]:[DESVIACIÓN COT.8]])/2</f>
        <v>3</v>
      </c>
      <c r="W239" s="33">
        <f t="shared" si="3"/>
        <v>95519.7</v>
      </c>
    </row>
    <row r="240" spans="1:23" x14ac:dyDescent="0.25">
      <c r="A240" s="2">
        <v>237</v>
      </c>
      <c r="B240" s="4" t="s">
        <v>258</v>
      </c>
      <c r="C240" s="3">
        <v>51142106</v>
      </c>
      <c r="D240" s="2" t="s">
        <v>21</v>
      </c>
      <c r="E240" s="8">
        <v>20500</v>
      </c>
      <c r="F240" s="9">
        <f>IF(Tabla1[[#This Row],[COTIZACIÓN 1 ]]&gt;0,ABS(1-Tabla1[[#This Row],[COTIZACIÓN 1 ]]/Tabla1[[#This Row],[PROMEDIO]]),"")</f>
        <v>2.6745467294400527E-2</v>
      </c>
      <c r="G240" s="8">
        <v>20100</v>
      </c>
      <c r="H240" s="9">
        <f>IF(Tabla1[[#This Row],[COTIZACIÓN 2]]&gt;0,ABS(1-Tabla1[[#This Row],[COTIZACIÓN 2]]/Tabla1[[#This Row],[PROMEDIO]]),"")</f>
        <v>6.7114093959732557E-3</v>
      </c>
      <c r="I240" s="10">
        <v>19300</v>
      </c>
      <c r="J240" s="9">
        <f>IF(Tabla1[[#This Row],[COTIZACIÓN 3]]&gt;0,ABS(1-Tabla1[[#This Row],[COTIZACIÓN 3]]/Tabla1[[#This Row],[PROMEDIO]]),"")</f>
        <v>3.3356706400881508E-2</v>
      </c>
      <c r="K240" s="11"/>
      <c r="L240" s="9" t="str">
        <f>IF(Tabla1[[#This Row],[COTIZACIÓN 4]]&gt;0,ABS(1-Tabla1[[#This Row],[COTIZACIÓN 4]]/Tabla1[[#This Row],[PROMEDIO]]),"")</f>
        <v/>
      </c>
      <c r="M240" s="11"/>
      <c r="N240" s="9" t="str">
        <f>IF(Tabla1[[#This Row],[COTIZACIÓN 5]]&gt;0,ABS(1-Tabla1[[#This Row],[COTIZACIÓN 5]]/Tabla1[[#This Row],[PROMEDIO]]),"")</f>
        <v/>
      </c>
      <c r="O240" s="11"/>
      <c r="P240" s="9" t="str">
        <f>IF(Tabla1[[#This Row],[COTIZACIÓN 6]]&gt;0,ABS(1-Tabla1[[#This Row],[COTIZACIÓN 6]]/Tabla1[[#This Row],[PROMEDIO]]),"")</f>
        <v/>
      </c>
      <c r="Q240" s="11"/>
      <c r="R240" s="9" t="str">
        <f>IF(Tabla1[[#This Row],[COTIZACIÓN 7]]&gt;0,ABS(1-Tabla1[[#This Row],[COTIZACIÓN 7]]/Tabla1[[#This Row],[PROMEDIO]]),"")</f>
        <v/>
      </c>
      <c r="S240" s="11"/>
      <c r="T240" s="9" t="str">
        <f>IF(Tabla1[[#This Row],[COTIZACIÓN 8]]&gt;0,ABS(1-Tabla1[[#This Row],[COTIZACIÓN 8]]/Tabla1[[#This Row],[PROMEDIO]]),"")</f>
        <v/>
      </c>
      <c r="U24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19966</v>
      </c>
      <c r="V240" s="23">
        <f>COUNT(Tabla1[[#This Row],[COTIZACIÓN 1 ]:[DESVIACIÓN COT.8]])/2</f>
        <v>3</v>
      </c>
      <c r="W240" s="33">
        <f t="shared" si="3"/>
        <v>17969.400000000001</v>
      </c>
    </row>
    <row r="241" spans="1:23" x14ac:dyDescent="0.25">
      <c r="A241" s="2">
        <v>238</v>
      </c>
      <c r="B241" s="4" t="s">
        <v>259</v>
      </c>
      <c r="C241" s="3">
        <v>51142106</v>
      </c>
      <c r="D241" s="2" t="s">
        <v>21</v>
      </c>
      <c r="E241" s="8">
        <v>21700</v>
      </c>
      <c r="F241" s="9">
        <f>IF(Tabla1[[#This Row],[COTIZACIÓN 1 ]]&gt;0,ABS(1-Tabla1[[#This Row],[COTIZACIÓN 1 ]]/Tabla1[[#This Row],[PROMEDIO]]),"")</f>
        <v>2.6830076184166884E-2</v>
      </c>
      <c r="G241" s="8">
        <v>21300</v>
      </c>
      <c r="H241" s="9">
        <f>IF(Tabla1[[#This Row],[COTIZACIÓN 2]]&gt;0,ABS(1-Tabla1[[#This Row],[COTIZACIÓN 2]]/Tabla1[[#This Row],[PROMEDIO]]),"")</f>
        <v>7.9023328443665886E-3</v>
      </c>
      <c r="I241" s="10">
        <v>20400</v>
      </c>
      <c r="J241" s="9">
        <f>IF(Tabla1[[#This Row],[COTIZACIÓN 3]]&gt;0,ABS(1-Tabla1[[#This Row],[COTIZACIÓN 3]]/Tabla1[[#This Row],[PROMEDIO]]),"")</f>
        <v>3.4685089670184022E-2</v>
      </c>
      <c r="K241" s="11"/>
      <c r="L241" s="9" t="str">
        <f>IF(Tabla1[[#This Row],[COTIZACIÓN 4]]&gt;0,ABS(1-Tabla1[[#This Row],[COTIZACIÓN 4]]/Tabla1[[#This Row],[PROMEDIO]]),"")</f>
        <v/>
      </c>
      <c r="M241" s="11"/>
      <c r="N241" s="9" t="str">
        <f>IF(Tabla1[[#This Row],[COTIZACIÓN 5]]&gt;0,ABS(1-Tabla1[[#This Row],[COTIZACIÓN 5]]/Tabla1[[#This Row],[PROMEDIO]]),"")</f>
        <v/>
      </c>
      <c r="O241" s="11"/>
      <c r="P241" s="9" t="str">
        <f>IF(Tabla1[[#This Row],[COTIZACIÓN 6]]&gt;0,ABS(1-Tabla1[[#This Row],[COTIZACIÓN 6]]/Tabla1[[#This Row],[PROMEDIO]]),"")</f>
        <v/>
      </c>
      <c r="Q241" s="11"/>
      <c r="R241" s="9" t="str">
        <f>IF(Tabla1[[#This Row],[COTIZACIÓN 7]]&gt;0,ABS(1-Tabla1[[#This Row],[COTIZACIÓN 7]]/Tabla1[[#This Row],[PROMEDIO]]),"")</f>
        <v/>
      </c>
      <c r="S241" s="11"/>
      <c r="T241" s="9" t="str">
        <f>IF(Tabla1[[#This Row],[COTIZACIÓN 8]]&gt;0,ABS(1-Tabla1[[#This Row],[COTIZACIÓN 8]]/Tabla1[[#This Row],[PROMEDIO]]),"")</f>
        <v/>
      </c>
      <c r="U24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21133</v>
      </c>
      <c r="V241" s="23">
        <f>COUNT(Tabla1[[#This Row],[COTIZACIÓN 1 ]:[DESVIACIÓN COT.8]])/2</f>
        <v>3</v>
      </c>
      <c r="W241" s="33">
        <f t="shared" si="3"/>
        <v>19019.7</v>
      </c>
    </row>
    <row r="242" spans="1:23" x14ac:dyDescent="0.25">
      <c r="A242" s="2">
        <v>239</v>
      </c>
      <c r="B242" s="4" t="s">
        <v>260</v>
      </c>
      <c r="C242" s="3">
        <v>51142106</v>
      </c>
      <c r="D242" s="2" t="s">
        <v>21</v>
      </c>
      <c r="E242" s="8">
        <v>28100</v>
      </c>
      <c r="F242" s="9">
        <f>IF(Tabla1[[#This Row],[COTIZACIÓN 1 ]]&gt;0,ABS(1-Tabla1[[#This Row],[COTIZACIÓN 1 ]]/Tabla1[[#This Row],[PROMEDIO]]),"")</f>
        <v>2.682160344953588E-2</v>
      </c>
      <c r="G242" s="8">
        <v>27500</v>
      </c>
      <c r="H242" s="9">
        <f>IF(Tabla1[[#This Row],[COTIZACIÓN 2]]&gt;0,ABS(1-Tabla1[[#This Row],[COTIZACIÓN 2]]/Tabla1[[#This Row],[PROMEDIO]]),"")</f>
        <v>4.8965870057735561E-3</v>
      </c>
      <c r="I242" s="10">
        <v>26500</v>
      </c>
      <c r="J242" s="9">
        <f>IF(Tabla1[[#This Row],[COTIZACIÓN 3]]&gt;0,ABS(1-Tabla1[[#This Row],[COTIZACIÓN 3]]/Tabla1[[#This Row],[PROMEDIO]]),"")</f>
        <v>3.1645107067163614E-2</v>
      </c>
      <c r="K242" s="11"/>
      <c r="L242" s="9" t="str">
        <f>IF(Tabla1[[#This Row],[COTIZACIÓN 4]]&gt;0,ABS(1-Tabla1[[#This Row],[COTIZACIÓN 4]]/Tabla1[[#This Row],[PROMEDIO]]),"")</f>
        <v/>
      </c>
      <c r="M242" s="11"/>
      <c r="N242" s="9" t="str">
        <f>IF(Tabla1[[#This Row],[COTIZACIÓN 5]]&gt;0,ABS(1-Tabla1[[#This Row],[COTIZACIÓN 5]]/Tabla1[[#This Row],[PROMEDIO]]),"")</f>
        <v/>
      </c>
      <c r="O242" s="11"/>
      <c r="P242" s="9" t="str">
        <f>IF(Tabla1[[#This Row],[COTIZACIÓN 6]]&gt;0,ABS(1-Tabla1[[#This Row],[COTIZACIÓN 6]]/Tabla1[[#This Row],[PROMEDIO]]),"")</f>
        <v/>
      </c>
      <c r="Q242" s="11"/>
      <c r="R242" s="9" t="str">
        <f>IF(Tabla1[[#This Row],[COTIZACIÓN 7]]&gt;0,ABS(1-Tabla1[[#This Row],[COTIZACIÓN 7]]/Tabla1[[#This Row],[PROMEDIO]]),"")</f>
        <v/>
      </c>
      <c r="S242" s="11"/>
      <c r="T242" s="9" t="str">
        <f>IF(Tabla1[[#This Row],[COTIZACIÓN 8]]&gt;0,ABS(1-Tabla1[[#This Row],[COTIZACIÓN 8]]/Tabla1[[#This Row],[PROMEDIO]]),"")</f>
        <v/>
      </c>
      <c r="U24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27366</v>
      </c>
      <c r="V242" s="23">
        <f>COUNT(Tabla1[[#This Row],[COTIZACIÓN 1 ]:[DESVIACIÓN COT.8]])/2</f>
        <v>3</v>
      </c>
      <c r="W242" s="33">
        <f t="shared" si="3"/>
        <v>24629.4</v>
      </c>
    </row>
    <row r="243" spans="1:23" x14ac:dyDescent="0.25">
      <c r="A243" s="2">
        <v>240</v>
      </c>
      <c r="B243" s="4" t="s">
        <v>261</v>
      </c>
      <c r="C243" s="3">
        <v>51142106</v>
      </c>
      <c r="D243" s="2" t="s">
        <v>21</v>
      </c>
      <c r="E243" s="8">
        <v>77900</v>
      </c>
      <c r="F243" s="9">
        <f>IF(Tabla1[[#This Row],[COTIZACIÓN 1 ]]&gt;0,ABS(1-Tabla1[[#This Row],[COTIZACIÓN 1 ]]/Tabla1[[#This Row],[PROMEDIO]]),"")</f>
        <v>2.7257262669286408E-2</v>
      </c>
      <c r="G243" s="8">
        <v>76300</v>
      </c>
      <c r="H243" s="9">
        <f>IF(Tabla1[[#This Row],[COTIZACIÓN 2]]&gt;0,ABS(1-Tabla1[[#This Row],[COTIZACIÓN 2]]/Tabla1[[#This Row],[PROMEDIO]]),"")</f>
        <v>6.1582688275552133E-3</v>
      </c>
      <c r="I243" s="10">
        <v>73300</v>
      </c>
      <c r="J243" s="9">
        <f>IF(Tabla1[[#This Row],[COTIZACIÓN 3]]&gt;0,ABS(1-Tabla1[[#This Row],[COTIZACIÓN 3]]/Tabla1[[#This Row],[PROMEDIO]]),"")</f>
        <v>3.3402344625690694E-2</v>
      </c>
      <c r="K243" s="11"/>
      <c r="L243" s="9" t="str">
        <f>IF(Tabla1[[#This Row],[COTIZACIÓN 4]]&gt;0,ABS(1-Tabla1[[#This Row],[COTIZACIÓN 4]]/Tabla1[[#This Row],[PROMEDIO]]),"")</f>
        <v/>
      </c>
      <c r="M243" s="11"/>
      <c r="N243" s="9" t="str">
        <f>IF(Tabla1[[#This Row],[COTIZACIÓN 5]]&gt;0,ABS(1-Tabla1[[#This Row],[COTIZACIÓN 5]]/Tabla1[[#This Row],[PROMEDIO]]),"")</f>
        <v/>
      </c>
      <c r="O243" s="11"/>
      <c r="P243" s="9" t="str">
        <f>IF(Tabla1[[#This Row],[COTIZACIÓN 6]]&gt;0,ABS(1-Tabla1[[#This Row],[COTIZACIÓN 6]]/Tabla1[[#This Row],[PROMEDIO]]),"")</f>
        <v/>
      </c>
      <c r="Q243" s="11"/>
      <c r="R243" s="9" t="str">
        <f>IF(Tabla1[[#This Row],[COTIZACIÓN 7]]&gt;0,ABS(1-Tabla1[[#This Row],[COTIZACIÓN 7]]/Tabla1[[#This Row],[PROMEDIO]]),"")</f>
        <v/>
      </c>
      <c r="S243" s="11"/>
      <c r="T243" s="9" t="str">
        <f>IF(Tabla1[[#This Row],[COTIZACIÓN 8]]&gt;0,ABS(1-Tabla1[[#This Row],[COTIZACIÓN 8]]/Tabla1[[#This Row],[PROMEDIO]]),"")</f>
        <v/>
      </c>
      <c r="U24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75833</v>
      </c>
      <c r="V243" s="23">
        <f>COUNT(Tabla1[[#This Row],[COTIZACIÓN 1 ]:[DESVIACIÓN COT.8]])/2</f>
        <v>3</v>
      </c>
      <c r="W243" s="33">
        <f t="shared" si="3"/>
        <v>68249.7</v>
      </c>
    </row>
    <row r="244" spans="1:23" x14ac:dyDescent="0.25">
      <c r="A244" s="2">
        <v>241</v>
      </c>
      <c r="B244" s="4" t="s">
        <v>262</v>
      </c>
      <c r="C244" s="3">
        <v>51142106</v>
      </c>
      <c r="D244" s="2" t="s">
        <v>21</v>
      </c>
      <c r="E244" s="8">
        <v>106300</v>
      </c>
      <c r="F244" s="9">
        <f>IF(Tabla1[[#This Row],[COTIZACIÓN 1 ]]&gt;0,ABS(1-Tabla1[[#This Row],[COTIZACIÓN 1 ]]/Tabla1[[#This Row],[PROMEDIO]]),"")</f>
        <v>2.70531400966183E-2</v>
      </c>
      <c r="G244" s="8">
        <v>104200</v>
      </c>
      <c r="H244" s="9">
        <f>IF(Tabla1[[#This Row],[COTIZACIÓN 2]]&gt;0,ABS(1-Tabla1[[#This Row],[COTIZACIÓN 2]]/Tabla1[[#This Row],[PROMEDIO]]),"")</f>
        <v>6.763285024154575E-3</v>
      </c>
      <c r="I244" s="10">
        <v>100000</v>
      </c>
      <c r="J244" s="9">
        <f>IF(Tabla1[[#This Row],[COTIZACIÓN 3]]&gt;0,ABS(1-Tabla1[[#This Row],[COTIZACIÓN 3]]/Tabla1[[#This Row],[PROMEDIO]]),"")</f>
        <v>3.3816425120772986E-2</v>
      </c>
      <c r="K244" s="11"/>
      <c r="L244" s="9" t="str">
        <f>IF(Tabla1[[#This Row],[COTIZACIÓN 4]]&gt;0,ABS(1-Tabla1[[#This Row],[COTIZACIÓN 4]]/Tabla1[[#This Row],[PROMEDIO]]),"")</f>
        <v/>
      </c>
      <c r="M244" s="11"/>
      <c r="N244" s="9" t="str">
        <f>IF(Tabla1[[#This Row],[COTIZACIÓN 5]]&gt;0,ABS(1-Tabla1[[#This Row],[COTIZACIÓN 5]]/Tabla1[[#This Row],[PROMEDIO]]),"")</f>
        <v/>
      </c>
      <c r="O244" s="11"/>
      <c r="P244" s="9" t="str">
        <f>IF(Tabla1[[#This Row],[COTIZACIÓN 6]]&gt;0,ABS(1-Tabla1[[#This Row],[COTIZACIÓN 6]]/Tabla1[[#This Row],[PROMEDIO]]),"")</f>
        <v/>
      </c>
      <c r="Q244" s="11"/>
      <c r="R244" s="9" t="str">
        <f>IF(Tabla1[[#This Row],[COTIZACIÓN 7]]&gt;0,ABS(1-Tabla1[[#This Row],[COTIZACIÓN 7]]/Tabla1[[#This Row],[PROMEDIO]]),"")</f>
        <v/>
      </c>
      <c r="S244" s="11"/>
      <c r="T244" s="9" t="str">
        <f>IF(Tabla1[[#This Row],[COTIZACIÓN 8]]&gt;0,ABS(1-Tabla1[[#This Row],[COTIZACIÓN 8]]/Tabla1[[#This Row],[PROMEDIO]]),"")</f>
        <v/>
      </c>
      <c r="U24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103500</v>
      </c>
      <c r="V244" s="23">
        <f>COUNT(Tabla1[[#This Row],[COTIZACIÓN 1 ]:[DESVIACIÓN COT.8]])/2</f>
        <v>3</v>
      </c>
      <c r="W244" s="33">
        <f t="shared" si="3"/>
        <v>93150</v>
      </c>
    </row>
    <row r="245" spans="1:23" x14ac:dyDescent="0.25">
      <c r="A245" s="2">
        <v>242</v>
      </c>
      <c r="B245" s="4" t="s">
        <v>263</v>
      </c>
      <c r="C245" s="3">
        <v>51142106</v>
      </c>
      <c r="D245" s="2" t="s">
        <v>21</v>
      </c>
      <c r="E245" s="8">
        <v>58700</v>
      </c>
      <c r="F245" s="9">
        <f>IF(Tabla1[[#This Row],[COTIZACIÓN 1 ]]&gt;0,ABS(1-Tabla1[[#This Row],[COTIZACIÓN 1 ]]/Tabla1[[#This Row],[PROMEDIO]]),"")</f>
        <v>2.6834132176468461E-2</v>
      </c>
      <c r="G245" s="8">
        <v>57500</v>
      </c>
      <c r="H245" s="9">
        <f>IF(Tabla1[[#This Row],[COTIZACIÓN 2]]&gt;0,ABS(1-Tabla1[[#This Row],[COTIZACIÓN 2]]/Tabla1[[#This Row],[PROMEDIO]]),"")</f>
        <v>5.8426337333379319E-3</v>
      </c>
      <c r="I245" s="10">
        <v>55300</v>
      </c>
      <c r="J245" s="9">
        <f>IF(Tabla1[[#This Row],[COTIZACIÓN 3]]&gt;0,ABS(1-Tabla1[[#This Row],[COTIZACIÓN 3]]/Tabla1[[#This Row],[PROMEDIO]]),"")</f>
        <v>3.2641780079067928E-2</v>
      </c>
      <c r="K245" s="11"/>
      <c r="L245" s="9" t="str">
        <f>IF(Tabla1[[#This Row],[COTIZACIÓN 4]]&gt;0,ABS(1-Tabla1[[#This Row],[COTIZACIÓN 4]]/Tabla1[[#This Row],[PROMEDIO]]),"")</f>
        <v/>
      </c>
      <c r="M245" s="11"/>
      <c r="N245" s="9" t="str">
        <f>IF(Tabla1[[#This Row],[COTIZACIÓN 5]]&gt;0,ABS(1-Tabla1[[#This Row],[COTIZACIÓN 5]]/Tabla1[[#This Row],[PROMEDIO]]),"")</f>
        <v/>
      </c>
      <c r="O245" s="11"/>
      <c r="P245" s="9" t="str">
        <f>IF(Tabla1[[#This Row],[COTIZACIÓN 6]]&gt;0,ABS(1-Tabla1[[#This Row],[COTIZACIÓN 6]]/Tabla1[[#This Row],[PROMEDIO]]),"")</f>
        <v/>
      </c>
      <c r="Q245" s="11"/>
      <c r="R245" s="9" t="str">
        <f>IF(Tabla1[[#This Row],[COTIZACIÓN 7]]&gt;0,ABS(1-Tabla1[[#This Row],[COTIZACIÓN 7]]/Tabla1[[#This Row],[PROMEDIO]]),"")</f>
        <v/>
      </c>
      <c r="S245" s="11"/>
      <c r="T245" s="9" t="str">
        <f>IF(Tabla1[[#This Row],[COTIZACIÓN 8]]&gt;0,ABS(1-Tabla1[[#This Row],[COTIZACIÓN 8]]/Tabla1[[#This Row],[PROMEDIO]]),"")</f>
        <v/>
      </c>
      <c r="U24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57166</v>
      </c>
      <c r="V245" s="23">
        <f>COUNT(Tabla1[[#This Row],[COTIZACIÓN 1 ]:[DESVIACIÓN COT.8]])/2</f>
        <v>3</v>
      </c>
      <c r="W245" s="33">
        <f t="shared" si="3"/>
        <v>51449.4</v>
      </c>
    </row>
    <row r="246" spans="1:23" x14ac:dyDescent="0.25">
      <c r="A246" s="2">
        <v>243</v>
      </c>
      <c r="B246" s="4" t="s">
        <v>264</v>
      </c>
      <c r="C246" s="3">
        <v>51151904</v>
      </c>
      <c r="D246" s="2" t="s">
        <v>21</v>
      </c>
      <c r="E246" s="8">
        <v>23900</v>
      </c>
      <c r="F246" s="9">
        <f>IF(Tabla1[[#This Row],[COTIZACIÓN 1 ]]&gt;0,ABS(1-Tabla1[[#This Row],[COTIZACIÓN 1 ]]/Tabla1[[#This Row],[PROMEDIO]]),"")</f>
        <v>2.7250064471761259E-2</v>
      </c>
      <c r="G246" s="8">
        <v>23400</v>
      </c>
      <c r="H246" s="9">
        <f>IF(Tabla1[[#This Row],[COTIZACIÓN 2]]&gt;0,ABS(1-Tabla1[[#This Row],[COTIZACIÓN 2]]/Tabla1[[#This Row],[PROMEDIO]]),"")</f>
        <v>5.7594773489211271E-3</v>
      </c>
      <c r="I246" s="10">
        <v>22500</v>
      </c>
      <c r="J246" s="9">
        <f>IF(Tabla1[[#This Row],[COTIZACIÓN 3]]&gt;0,ABS(1-Tabla1[[#This Row],[COTIZACIÓN 3]]/Tabla1[[#This Row],[PROMEDIO]]),"")</f>
        <v>3.2923579472191156E-2</v>
      </c>
      <c r="K246" s="11"/>
      <c r="L246" s="9" t="str">
        <f>IF(Tabla1[[#This Row],[COTIZACIÓN 4]]&gt;0,ABS(1-Tabla1[[#This Row],[COTIZACIÓN 4]]/Tabla1[[#This Row],[PROMEDIO]]),"")</f>
        <v/>
      </c>
      <c r="M246" s="11"/>
      <c r="N246" s="9" t="str">
        <f>IF(Tabla1[[#This Row],[COTIZACIÓN 5]]&gt;0,ABS(1-Tabla1[[#This Row],[COTIZACIÓN 5]]/Tabla1[[#This Row],[PROMEDIO]]),"")</f>
        <v/>
      </c>
      <c r="O246" s="11"/>
      <c r="P246" s="9" t="str">
        <f>IF(Tabla1[[#This Row],[COTIZACIÓN 6]]&gt;0,ABS(1-Tabla1[[#This Row],[COTIZACIÓN 6]]/Tabla1[[#This Row],[PROMEDIO]]),"")</f>
        <v/>
      </c>
      <c r="Q246" s="11"/>
      <c r="R246" s="9" t="str">
        <f>IF(Tabla1[[#This Row],[COTIZACIÓN 7]]&gt;0,ABS(1-Tabla1[[#This Row],[COTIZACIÓN 7]]/Tabla1[[#This Row],[PROMEDIO]]),"")</f>
        <v/>
      </c>
      <c r="S246" s="11"/>
      <c r="T246" s="9" t="str">
        <f>IF(Tabla1[[#This Row],[COTIZACIÓN 8]]&gt;0,ABS(1-Tabla1[[#This Row],[COTIZACIÓN 8]]/Tabla1[[#This Row],[PROMEDIO]]),"")</f>
        <v/>
      </c>
      <c r="U24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23266</v>
      </c>
      <c r="V246" s="23">
        <f>COUNT(Tabla1[[#This Row],[COTIZACIÓN 1 ]:[DESVIACIÓN COT.8]])/2</f>
        <v>3</v>
      </c>
      <c r="W246" s="33">
        <f t="shared" si="3"/>
        <v>20939.400000000001</v>
      </c>
    </row>
    <row r="247" spans="1:23" x14ac:dyDescent="0.25">
      <c r="A247" s="2">
        <v>244</v>
      </c>
      <c r="B247" s="4" t="s">
        <v>265</v>
      </c>
      <c r="C247" s="3">
        <v>51151904</v>
      </c>
      <c r="D247" s="2" t="s">
        <v>21</v>
      </c>
      <c r="E247" s="8">
        <v>106400</v>
      </c>
      <c r="F247" s="9">
        <f>IF(Tabla1[[#This Row],[COTIZACIÓN 1 ]]&gt;0,ABS(1-Tabla1[[#This Row],[COTIZACIÓN 1 ]]/Tabla1[[#This Row],[PROMEDIO]]),"")</f>
        <v>2.6699989385620349E-2</v>
      </c>
      <c r="G247" s="8">
        <v>104300</v>
      </c>
      <c r="H247" s="9">
        <f>IF(Tabla1[[#This Row],[COTIZACIÓN 2]]&gt;0,ABS(1-Tabla1[[#This Row],[COTIZACIÓN 2]]/Tabla1[[#This Row],[PROMEDIO]]),"")</f>
        <v>6.4361738056410989E-3</v>
      </c>
      <c r="I247" s="10">
        <v>100200</v>
      </c>
      <c r="J247" s="9">
        <f>IF(Tabla1[[#This Row],[COTIZACIÓN 3]]&gt;0,ABS(1-Tabla1[[#This Row],[COTIZACIÓN 3]]/Tabla1[[#This Row],[PROMEDIO]]),"")</f>
        <v>3.3126513755270981E-2</v>
      </c>
      <c r="K247" s="11"/>
      <c r="L247" s="9" t="str">
        <f>IF(Tabla1[[#This Row],[COTIZACIÓN 4]]&gt;0,ABS(1-Tabla1[[#This Row],[COTIZACIÓN 4]]/Tabla1[[#This Row],[PROMEDIO]]),"")</f>
        <v/>
      </c>
      <c r="M247" s="11"/>
      <c r="N247" s="9" t="str">
        <f>IF(Tabla1[[#This Row],[COTIZACIÓN 5]]&gt;0,ABS(1-Tabla1[[#This Row],[COTIZACIÓN 5]]/Tabla1[[#This Row],[PROMEDIO]]),"")</f>
        <v/>
      </c>
      <c r="O247" s="11"/>
      <c r="P247" s="9" t="str">
        <f>IF(Tabla1[[#This Row],[COTIZACIÓN 6]]&gt;0,ABS(1-Tabla1[[#This Row],[COTIZACIÓN 6]]/Tabla1[[#This Row],[PROMEDIO]]),"")</f>
        <v/>
      </c>
      <c r="Q247" s="11"/>
      <c r="R247" s="9" t="str">
        <f>IF(Tabla1[[#This Row],[COTIZACIÓN 7]]&gt;0,ABS(1-Tabla1[[#This Row],[COTIZACIÓN 7]]/Tabla1[[#This Row],[PROMEDIO]]),"")</f>
        <v/>
      </c>
      <c r="S247" s="11"/>
      <c r="T247" s="9" t="str">
        <f>IF(Tabla1[[#This Row],[COTIZACIÓN 8]]&gt;0,ABS(1-Tabla1[[#This Row],[COTIZACIÓN 8]]/Tabla1[[#This Row],[PROMEDIO]]),"")</f>
        <v/>
      </c>
      <c r="U24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103633</v>
      </c>
      <c r="V247" s="23">
        <f>COUNT(Tabla1[[#This Row],[COTIZACIÓN 1 ]:[DESVIACIÓN COT.8]])/2</f>
        <v>3</v>
      </c>
      <c r="W247" s="33">
        <f t="shared" si="3"/>
        <v>93269.7</v>
      </c>
    </row>
    <row r="248" spans="1:23" x14ac:dyDescent="0.25">
      <c r="A248" s="2">
        <v>245</v>
      </c>
      <c r="B248" s="5" t="s">
        <v>266</v>
      </c>
      <c r="C248" s="3">
        <v>51151904</v>
      </c>
      <c r="D248" s="2" t="s">
        <v>21</v>
      </c>
      <c r="E248" s="8">
        <v>20500</v>
      </c>
      <c r="F248" s="9">
        <f>IF(Tabla1[[#This Row],[COTIZACIÓN 1 ]]&gt;0,ABS(1-Tabla1[[#This Row],[COTIZACIÓN 1 ]]/Tabla1[[#This Row],[PROMEDIO]]),"")</f>
        <v>2.6745467294400527E-2</v>
      </c>
      <c r="G248" s="8">
        <v>20100</v>
      </c>
      <c r="H248" s="9">
        <f>IF(Tabla1[[#This Row],[COTIZACIÓN 2]]&gt;0,ABS(1-Tabla1[[#This Row],[COTIZACIÓN 2]]/Tabla1[[#This Row],[PROMEDIO]]),"")</f>
        <v>6.7114093959732557E-3</v>
      </c>
      <c r="I248" s="10">
        <v>19300</v>
      </c>
      <c r="J248" s="9">
        <f>IF(Tabla1[[#This Row],[COTIZACIÓN 3]]&gt;0,ABS(1-Tabla1[[#This Row],[COTIZACIÓN 3]]/Tabla1[[#This Row],[PROMEDIO]]),"")</f>
        <v>3.3356706400881508E-2</v>
      </c>
      <c r="K248" s="11"/>
      <c r="L248" s="9" t="str">
        <f>IF(Tabla1[[#This Row],[COTIZACIÓN 4]]&gt;0,ABS(1-Tabla1[[#This Row],[COTIZACIÓN 4]]/Tabla1[[#This Row],[PROMEDIO]]),"")</f>
        <v/>
      </c>
      <c r="M248" s="11"/>
      <c r="N248" s="9" t="str">
        <f>IF(Tabla1[[#This Row],[COTIZACIÓN 5]]&gt;0,ABS(1-Tabla1[[#This Row],[COTIZACIÓN 5]]/Tabla1[[#This Row],[PROMEDIO]]),"")</f>
        <v/>
      </c>
      <c r="O248" s="11"/>
      <c r="P248" s="9" t="str">
        <f>IF(Tabla1[[#This Row],[COTIZACIÓN 6]]&gt;0,ABS(1-Tabla1[[#This Row],[COTIZACIÓN 6]]/Tabla1[[#This Row],[PROMEDIO]]),"")</f>
        <v/>
      </c>
      <c r="Q248" s="11"/>
      <c r="R248" s="9" t="str">
        <f>IF(Tabla1[[#This Row],[COTIZACIÓN 7]]&gt;0,ABS(1-Tabla1[[#This Row],[COTIZACIÓN 7]]/Tabla1[[#This Row],[PROMEDIO]]),"")</f>
        <v/>
      </c>
      <c r="S248" s="11"/>
      <c r="T248" s="9" t="str">
        <f>IF(Tabla1[[#This Row],[COTIZACIÓN 8]]&gt;0,ABS(1-Tabla1[[#This Row],[COTIZACIÓN 8]]/Tabla1[[#This Row],[PROMEDIO]]),"")</f>
        <v/>
      </c>
      <c r="U24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19966</v>
      </c>
      <c r="V248" s="23">
        <f>COUNT(Tabla1[[#This Row],[COTIZACIÓN 1 ]:[DESVIACIÓN COT.8]])/2</f>
        <v>3</v>
      </c>
      <c r="W248" s="33">
        <f t="shared" si="3"/>
        <v>17969.400000000001</v>
      </c>
    </row>
    <row r="249" spans="1:23" x14ac:dyDescent="0.25">
      <c r="A249" s="2">
        <v>246</v>
      </c>
      <c r="B249" s="5" t="s">
        <v>267</v>
      </c>
      <c r="C249" s="3">
        <v>51151904</v>
      </c>
      <c r="D249" s="2" t="s">
        <v>21</v>
      </c>
      <c r="E249" s="8">
        <v>2500</v>
      </c>
      <c r="F249" s="9">
        <f>IF(Tabla1[[#This Row],[COTIZACIÓN 1 ]]&gt;0,ABS(1-Tabla1[[#This Row],[COTIZACIÓN 1 ]]/Tabla1[[#This Row],[PROMEDIO]]),"")</f>
        <v>2.7538018906699602E-2</v>
      </c>
      <c r="G249" s="8">
        <v>2500</v>
      </c>
      <c r="H249" s="9">
        <f>IF(Tabla1[[#This Row],[COTIZACIÓN 2]]&gt;0,ABS(1-Tabla1[[#This Row],[COTIZACIÓN 2]]/Tabla1[[#This Row],[PROMEDIO]]),"")</f>
        <v>2.7538018906699602E-2</v>
      </c>
      <c r="I249" s="10">
        <v>2300</v>
      </c>
      <c r="J249" s="9">
        <f>IF(Tabla1[[#This Row],[COTIZACIÓN 3]]&gt;0,ABS(1-Tabla1[[#This Row],[COTIZACIÓN 3]]/Tabla1[[#This Row],[PROMEDIO]]),"")</f>
        <v>5.4665022605836389E-2</v>
      </c>
      <c r="K249" s="11"/>
      <c r="L249" s="9" t="str">
        <f>IF(Tabla1[[#This Row],[COTIZACIÓN 4]]&gt;0,ABS(1-Tabla1[[#This Row],[COTIZACIÓN 4]]/Tabla1[[#This Row],[PROMEDIO]]),"")</f>
        <v/>
      </c>
      <c r="M249" s="11"/>
      <c r="N249" s="9" t="str">
        <f>IF(Tabla1[[#This Row],[COTIZACIÓN 5]]&gt;0,ABS(1-Tabla1[[#This Row],[COTIZACIÓN 5]]/Tabla1[[#This Row],[PROMEDIO]]),"")</f>
        <v/>
      </c>
      <c r="O249" s="11"/>
      <c r="P249" s="9" t="str">
        <f>IF(Tabla1[[#This Row],[COTIZACIÓN 6]]&gt;0,ABS(1-Tabla1[[#This Row],[COTIZACIÓN 6]]/Tabla1[[#This Row],[PROMEDIO]]),"")</f>
        <v/>
      </c>
      <c r="Q249" s="11"/>
      <c r="R249" s="9" t="str">
        <f>IF(Tabla1[[#This Row],[COTIZACIÓN 7]]&gt;0,ABS(1-Tabla1[[#This Row],[COTIZACIÓN 7]]/Tabla1[[#This Row],[PROMEDIO]]),"")</f>
        <v/>
      </c>
      <c r="S249" s="11"/>
      <c r="T249" s="9" t="str">
        <f>IF(Tabla1[[#This Row],[COTIZACIÓN 8]]&gt;0,ABS(1-Tabla1[[#This Row],[COTIZACIÓN 8]]/Tabla1[[#This Row],[PROMEDIO]]),"")</f>
        <v/>
      </c>
      <c r="U24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2433</v>
      </c>
      <c r="V249" s="23">
        <f>COUNT(Tabla1[[#This Row],[COTIZACIÓN 1 ]:[DESVIACIÓN COT.8]])/2</f>
        <v>3</v>
      </c>
      <c r="W249" s="33">
        <f t="shared" si="3"/>
        <v>2189.7000000000003</v>
      </c>
    </row>
    <row r="250" spans="1:23" x14ac:dyDescent="0.25">
      <c r="A250" s="2">
        <v>247</v>
      </c>
      <c r="B250" s="4" t="s">
        <v>268</v>
      </c>
      <c r="C250" s="3">
        <v>51151904</v>
      </c>
      <c r="D250" s="2" t="s">
        <v>21</v>
      </c>
      <c r="E250" s="8">
        <v>46600</v>
      </c>
      <c r="F250" s="9">
        <f>IF(Tabla1[[#This Row],[COTIZACIÓN 1 ]]&gt;0,ABS(1-Tabla1[[#This Row],[COTIZACIÓN 1 ]]/Tabla1[[#This Row],[PROMEDIO]]),"")</f>
        <v>2.7200987523696263E-2</v>
      </c>
      <c r="G250" s="8">
        <v>45700</v>
      </c>
      <c r="H250" s="9">
        <f>IF(Tabla1[[#This Row],[COTIZACIÓN 2]]&gt;0,ABS(1-Tabla1[[#This Row],[COTIZACIÓN 2]]/Tabla1[[#This Row],[PROMEDIO]]),"")</f>
        <v>7.3623418419079822E-3</v>
      </c>
      <c r="I250" s="10">
        <v>43800</v>
      </c>
      <c r="J250" s="9">
        <f>IF(Tabla1[[#This Row],[COTIZACIÓN 3]]&gt;0,ABS(1-Tabla1[[#This Row],[COTIZACIÓN 3]]/Tabla1[[#This Row],[PROMEDIO]]),"")</f>
        <v>3.4519243486311302E-2</v>
      </c>
      <c r="K250" s="11"/>
      <c r="L250" s="9" t="str">
        <f>IF(Tabla1[[#This Row],[COTIZACIÓN 4]]&gt;0,ABS(1-Tabla1[[#This Row],[COTIZACIÓN 4]]/Tabla1[[#This Row],[PROMEDIO]]),"")</f>
        <v/>
      </c>
      <c r="M250" s="11"/>
      <c r="N250" s="9" t="str">
        <f>IF(Tabla1[[#This Row],[COTIZACIÓN 5]]&gt;0,ABS(1-Tabla1[[#This Row],[COTIZACIÓN 5]]/Tabla1[[#This Row],[PROMEDIO]]),"")</f>
        <v/>
      </c>
      <c r="O250" s="11"/>
      <c r="P250" s="9" t="str">
        <f>IF(Tabla1[[#This Row],[COTIZACIÓN 6]]&gt;0,ABS(1-Tabla1[[#This Row],[COTIZACIÓN 6]]/Tabla1[[#This Row],[PROMEDIO]]),"")</f>
        <v/>
      </c>
      <c r="Q250" s="11"/>
      <c r="R250" s="9" t="str">
        <f>IF(Tabla1[[#This Row],[COTIZACIÓN 7]]&gt;0,ABS(1-Tabla1[[#This Row],[COTIZACIÓN 7]]/Tabla1[[#This Row],[PROMEDIO]]),"")</f>
        <v/>
      </c>
      <c r="S250" s="11"/>
      <c r="T250" s="9" t="str">
        <f>IF(Tabla1[[#This Row],[COTIZACIÓN 8]]&gt;0,ABS(1-Tabla1[[#This Row],[COTIZACIÓN 8]]/Tabla1[[#This Row],[PROMEDIO]]),"")</f>
        <v/>
      </c>
      <c r="U25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45366</v>
      </c>
      <c r="V250" s="23">
        <f>COUNT(Tabla1[[#This Row],[COTIZACIÓN 1 ]:[DESVIACIÓN COT.8]])/2</f>
        <v>3</v>
      </c>
      <c r="W250" s="33">
        <f t="shared" si="3"/>
        <v>40829.4</v>
      </c>
    </row>
    <row r="251" spans="1:23" x14ac:dyDescent="0.25">
      <c r="A251" s="2">
        <v>248</v>
      </c>
      <c r="B251" s="3" t="s">
        <v>269</v>
      </c>
      <c r="C251" s="3">
        <v>51151904</v>
      </c>
      <c r="D251" s="2" t="s">
        <v>21</v>
      </c>
      <c r="E251" s="8">
        <v>122500</v>
      </c>
      <c r="F251" s="9">
        <f>IF(Tabla1[[#This Row],[COTIZACIÓN 1 ]]&gt;0,ABS(1-Tabla1[[#This Row],[COTIZACIÓN 1 ]]/Tabla1[[#This Row],[PROMEDIO]]),"")</f>
        <v>2.6823134953897654E-2</v>
      </c>
      <c r="G251" s="8">
        <v>120100</v>
      </c>
      <c r="H251" s="9">
        <f>IF(Tabla1[[#This Row],[COTIZACIÓN 2]]&gt;0,ABS(1-Tabla1[[#This Row],[COTIZACIÓN 2]]/Tabla1[[#This Row],[PROMEDIO]]),"")</f>
        <v>6.7057837384745245E-3</v>
      </c>
      <c r="I251" s="10">
        <v>115300</v>
      </c>
      <c r="J251" s="9">
        <f>IF(Tabla1[[#This Row],[COTIZACIÓN 3]]&gt;0,ABS(1-Tabla1[[#This Row],[COTIZACIÓN 3]]/Tabla1[[#This Row],[PROMEDIO]]),"")</f>
        <v>3.3528918692372178E-2</v>
      </c>
      <c r="K251" s="11"/>
      <c r="L251" s="9" t="str">
        <f>IF(Tabla1[[#This Row],[COTIZACIÓN 4]]&gt;0,ABS(1-Tabla1[[#This Row],[COTIZACIÓN 4]]/Tabla1[[#This Row],[PROMEDIO]]),"")</f>
        <v/>
      </c>
      <c r="M251" s="11"/>
      <c r="N251" s="9" t="str">
        <f>IF(Tabla1[[#This Row],[COTIZACIÓN 5]]&gt;0,ABS(1-Tabla1[[#This Row],[COTIZACIÓN 5]]/Tabla1[[#This Row],[PROMEDIO]]),"")</f>
        <v/>
      </c>
      <c r="O251" s="11"/>
      <c r="P251" s="9" t="str">
        <f>IF(Tabla1[[#This Row],[COTIZACIÓN 6]]&gt;0,ABS(1-Tabla1[[#This Row],[COTIZACIÓN 6]]/Tabla1[[#This Row],[PROMEDIO]]),"")</f>
        <v/>
      </c>
      <c r="Q251" s="11"/>
      <c r="R251" s="9" t="str">
        <f>IF(Tabla1[[#This Row],[COTIZACIÓN 7]]&gt;0,ABS(1-Tabla1[[#This Row],[COTIZACIÓN 7]]/Tabla1[[#This Row],[PROMEDIO]]),"")</f>
        <v/>
      </c>
      <c r="S251" s="11"/>
      <c r="T251" s="9" t="str">
        <f>IF(Tabla1[[#This Row],[COTIZACIÓN 8]]&gt;0,ABS(1-Tabla1[[#This Row],[COTIZACIÓN 8]]/Tabla1[[#This Row],[PROMEDIO]]),"")</f>
        <v/>
      </c>
      <c r="U25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119300</v>
      </c>
      <c r="V251" s="23">
        <f>COUNT(Tabla1[[#This Row],[COTIZACIÓN 1 ]:[DESVIACIÓN COT.8]])/2</f>
        <v>3</v>
      </c>
      <c r="W251" s="33">
        <f t="shared" si="3"/>
        <v>107370</v>
      </c>
    </row>
    <row r="252" spans="1:23" x14ac:dyDescent="0.25">
      <c r="A252" s="2">
        <v>249</v>
      </c>
      <c r="B252" s="5" t="s">
        <v>270</v>
      </c>
      <c r="C252" s="3">
        <v>51151904</v>
      </c>
      <c r="D252" s="2" t="s">
        <v>21</v>
      </c>
      <c r="E252" s="8">
        <v>143300</v>
      </c>
      <c r="F252" s="9">
        <f>IF(Tabla1[[#This Row],[COTIZACIÓN 1 ]]&gt;0,ABS(1-Tabla1[[#This Row],[COTIZACIÓN 1 ]]/Tabla1[[#This Row],[PROMEDIO]]),"")</f>
        <v>2.6997197795503469E-2</v>
      </c>
      <c r="G252" s="8">
        <v>140400</v>
      </c>
      <c r="H252" s="9">
        <f>IF(Tabla1[[#This Row],[COTIZACIÓN 2]]&gt;0,ABS(1-Tabla1[[#This Row],[COTIZACIÓN 2]]/Tabla1[[#This Row],[PROMEDIO]]),"")</f>
        <v>6.2135838833823342E-3</v>
      </c>
      <c r="I252" s="10">
        <v>134900</v>
      </c>
      <c r="J252" s="9">
        <f>IF(Tabla1[[#This Row],[COTIZACIÓN 3]]&gt;0,ABS(1-Tabla1[[#This Row],[COTIZACIÓN 3]]/Tabla1[[#This Row],[PROMEDIO]]),"")</f>
        <v>3.3203614915467972E-2</v>
      </c>
      <c r="K252" s="11"/>
      <c r="L252" s="9" t="str">
        <f>IF(Tabla1[[#This Row],[COTIZACIÓN 4]]&gt;0,ABS(1-Tabla1[[#This Row],[COTIZACIÓN 4]]/Tabla1[[#This Row],[PROMEDIO]]),"")</f>
        <v/>
      </c>
      <c r="M252" s="11"/>
      <c r="N252" s="9" t="str">
        <f>IF(Tabla1[[#This Row],[COTIZACIÓN 5]]&gt;0,ABS(1-Tabla1[[#This Row],[COTIZACIÓN 5]]/Tabla1[[#This Row],[PROMEDIO]]),"")</f>
        <v/>
      </c>
      <c r="O252" s="11"/>
      <c r="P252" s="9" t="str">
        <f>IF(Tabla1[[#This Row],[COTIZACIÓN 6]]&gt;0,ABS(1-Tabla1[[#This Row],[COTIZACIÓN 6]]/Tabla1[[#This Row],[PROMEDIO]]),"")</f>
        <v/>
      </c>
      <c r="Q252" s="11"/>
      <c r="R252" s="9" t="str">
        <f>IF(Tabla1[[#This Row],[COTIZACIÓN 7]]&gt;0,ABS(1-Tabla1[[#This Row],[COTIZACIÓN 7]]/Tabla1[[#This Row],[PROMEDIO]]),"")</f>
        <v/>
      </c>
      <c r="S252" s="11"/>
      <c r="T252" s="9" t="str">
        <f>IF(Tabla1[[#This Row],[COTIZACIÓN 8]]&gt;0,ABS(1-Tabla1[[#This Row],[COTIZACIÓN 8]]/Tabla1[[#This Row],[PROMEDIO]]),"")</f>
        <v/>
      </c>
      <c r="U25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139533</v>
      </c>
      <c r="V252" s="23">
        <f>COUNT(Tabla1[[#This Row],[COTIZACIÓN 1 ]:[DESVIACIÓN COT.8]])/2</f>
        <v>3</v>
      </c>
      <c r="W252" s="33">
        <f t="shared" si="3"/>
        <v>125579.7</v>
      </c>
    </row>
    <row r="253" spans="1:23" ht="24" x14ac:dyDescent="0.25">
      <c r="A253" s="2">
        <v>250</v>
      </c>
      <c r="B253" s="5" t="s">
        <v>271</v>
      </c>
      <c r="C253" s="3">
        <v>51142106</v>
      </c>
      <c r="D253" s="2" t="s">
        <v>21</v>
      </c>
      <c r="E253" s="8">
        <v>58100</v>
      </c>
      <c r="F253" s="9">
        <f>IF(Tabla1[[#This Row],[COTIZACIÓN 1 ]]&gt;0,ABS(1-Tabla1[[#This Row],[COTIZACIÓN 1 ]]/Tabla1[[#This Row],[PROMEDIO]]),"")</f>
        <v>2.7718323810871581E-2</v>
      </c>
      <c r="G253" s="8">
        <v>56900</v>
      </c>
      <c r="H253" s="9">
        <f>IF(Tabla1[[#This Row],[COTIZACIÓN 2]]&gt;0,ABS(1-Tabla1[[#This Row],[COTIZACIÓN 2]]/Tabla1[[#This Row],[PROMEDIO]]),"")</f>
        <v>6.4917835600446505E-3</v>
      </c>
      <c r="I253" s="10">
        <v>54600</v>
      </c>
      <c r="J253" s="9">
        <f>IF(Tabla1[[#This Row],[COTIZACIÓN 3]]&gt;0,ABS(1-Tabla1[[#This Row],[COTIZACIÓN 3]]/Tabla1[[#This Row],[PROMEDIO]]),"")</f>
        <v>3.4192418587373763E-2</v>
      </c>
      <c r="K253" s="11"/>
      <c r="L253" s="9" t="str">
        <f>IF(Tabla1[[#This Row],[COTIZACIÓN 4]]&gt;0,ABS(1-Tabla1[[#This Row],[COTIZACIÓN 4]]/Tabla1[[#This Row],[PROMEDIO]]),"")</f>
        <v/>
      </c>
      <c r="M253" s="11"/>
      <c r="N253" s="9" t="str">
        <f>IF(Tabla1[[#This Row],[COTIZACIÓN 5]]&gt;0,ABS(1-Tabla1[[#This Row],[COTIZACIÓN 5]]/Tabla1[[#This Row],[PROMEDIO]]),"")</f>
        <v/>
      </c>
      <c r="O253" s="11"/>
      <c r="P253" s="9" t="str">
        <f>IF(Tabla1[[#This Row],[COTIZACIÓN 6]]&gt;0,ABS(1-Tabla1[[#This Row],[COTIZACIÓN 6]]/Tabla1[[#This Row],[PROMEDIO]]),"")</f>
        <v/>
      </c>
      <c r="Q253" s="11"/>
      <c r="R253" s="9" t="str">
        <f>IF(Tabla1[[#This Row],[COTIZACIÓN 7]]&gt;0,ABS(1-Tabla1[[#This Row],[COTIZACIÓN 7]]/Tabla1[[#This Row],[PROMEDIO]]),"")</f>
        <v/>
      </c>
      <c r="S253" s="11"/>
      <c r="T253" s="9" t="str">
        <f>IF(Tabla1[[#This Row],[COTIZACIÓN 8]]&gt;0,ABS(1-Tabla1[[#This Row],[COTIZACIÓN 8]]/Tabla1[[#This Row],[PROMEDIO]]),"")</f>
        <v/>
      </c>
      <c r="U25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56533</v>
      </c>
      <c r="V253" s="23">
        <f>COUNT(Tabla1[[#This Row],[COTIZACIÓN 1 ]:[DESVIACIÓN COT.8]])/2</f>
        <v>3</v>
      </c>
      <c r="W253" s="33">
        <f t="shared" si="3"/>
        <v>50879.700000000004</v>
      </c>
    </row>
    <row r="254" spans="1:23" ht="24" x14ac:dyDescent="0.25">
      <c r="A254" s="2">
        <v>251</v>
      </c>
      <c r="B254" s="5" t="s">
        <v>272</v>
      </c>
      <c r="C254" s="3">
        <v>51142106</v>
      </c>
      <c r="D254" s="2" t="s">
        <v>21</v>
      </c>
      <c r="E254" s="8">
        <v>20800</v>
      </c>
      <c r="F254" s="9">
        <f>IF(Tabla1[[#This Row],[COTIZACIÓN 1 ]]&gt;0,ABS(1-Tabla1[[#This Row],[COTIZACIÓN 1 ]]/Tabla1[[#This Row],[PROMEDIO]]),"")</f>
        <v>2.8023525922997061E-2</v>
      </c>
      <c r="G254" s="8">
        <v>20400</v>
      </c>
      <c r="H254" s="9">
        <f>IF(Tabla1[[#This Row],[COTIZACIÓN 2]]&gt;0,ABS(1-Tabla1[[#This Row],[COTIZACIÓN 2]]/Tabla1[[#This Row],[PROMEDIO]]),"")</f>
        <v>8.2538427321701135E-3</v>
      </c>
      <c r="I254" s="10">
        <v>19500</v>
      </c>
      <c r="J254" s="9">
        <f>IF(Tabla1[[#This Row],[COTIZACIÓN 3]]&gt;0,ABS(1-Tabla1[[#This Row],[COTIZACIÓN 3]]/Tabla1[[#This Row],[PROMEDIO]]),"")</f>
        <v>3.6227944447190241E-2</v>
      </c>
      <c r="K254" s="11"/>
      <c r="L254" s="9" t="str">
        <f>IF(Tabla1[[#This Row],[COTIZACIÓN 4]]&gt;0,ABS(1-Tabla1[[#This Row],[COTIZACIÓN 4]]/Tabla1[[#This Row],[PROMEDIO]]),"")</f>
        <v/>
      </c>
      <c r="M254" s="11"/>
      <c r="N254" s="9" t="str">
        <f>IF(Tabla1[[#This Row],[COTIZACIÓN 5]]&gt;0,ABS(1-Tabla1[[#This Row],[COTIZACIÓN 5]]/Tabla1[[#This Row],[PROMEDIO]]),"")</f>
        <v/>
      </c>
      <c r="O254" s="11"/>
      <c r="P254" s="9" t="str">
        <f>IF(Tabla1[[#This Row],[COTIZACIÓN 6]]&gt;0,ABS(1-Tabla1[[#This Row],[COTIZACIÓN 6]]/Tabla1[[#This Row],[PROMEDIO]]),"")</f>
        <v/>
      </c>
      <c r="Q254" s="11"/>
      <c r="R254" s="9" t="str">
        <f>IF(Tabla1[[#This Row],[COTIZACIÓN 7]]&gt;0,ABS(1-Tabla1[[#This Row],[COTIZACIÓN 7]]/Tabla1[[#This Row],[PROMEDIO]]),"")</f>
        <v/>
      </c>
      <c r="S254" s="11"/>
      <c r="T254" s="9" t="str">
        <f>IF(Tabla1[[#This Row],[COTIZACIÓN 8]]&gt;0,ABS(1-Tabla1[[#This Row],[COTIZACIÓN 8]]/Tabla1[[#This Row],[PROMEDIO]]),"")</f>
        <v/>
      </c>
      <c r="U25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20233</v>
      </c>
      <c r="V254" s="23">
        <f>COUNT(Tabla1[[#This Row],[COTIZACIÓN 1 ]:[DESVIACIÓN COT.8]])/2</f>
        <v>3</v>
      </c>
      <c r="W254" s="33">
        <f t="shared" si="3"/>
        <v>18209.7</v>
      </c>
    </row>
    <row r="255" spans="1:23" x14ac:dyDescent="0.25">
      <c r="A255" s="2">
        <v>252</v>
      </c>
      <c r="B255" s="5" t="s">
        <v>273</v>
      </c>
      <c r="C255" s="3">
        <v>51142106</v>
      </c>
      <c r="D255" s="2" t="s">
        <v>21</v>
      </c>
      <c r="E255" s="8">
        <v>333600</v>
      </c>
      <c r="F255" s="9">
        <f>IF(Tabla1[[#This Row],[COTIZACIÓN 1 ]]&gt;0,ABS(1-Tabla1[[#This Row],[COTIZACIÓN 1 ]]/Tabla1[[#This Row],[PROMEDIO]]),"")</f>
        <v>2.6989252939202624E-2</v>
      </c>
      <c r="G255" s="8">
        <v>326900</v>
      </c>
      <c r="H255" s="9">
        <f>IF(Tabla1[[#This Row],[COTIZACIÓN 2]]&gt;0,ABS(1-Tabla1[[#This Row],[COTIZACIÓN 2]]/Tabla1[[#This Row],[PROMEDIO]]),"")</f>
        <v>6.3632697416826645E-3</v>
      </c>
      <c r="I255" s="10">
        <v>314000</v>
      </c>
      <c r="J255" s="9">
        <f>IF(Tabla1[[#This Row],[COTIZACIÓN 3]]&gt;0,ABS(1-Tabla1[[#This Row],[COTIZACIÓN 3]]/Tabla1[[#This Row],[PROMEDIO]]),"")</f>
        <v>3.3349444175930443E-2</v>
      </c>
      <c r="K255" s="11"/>
      <c r="L255" s="9" t="str">
        <f>IF(Tabla1[[#This Row],[COTIZACIÓN 4]]&gt;0,ABS(1-Tabla1[[#This Row],[COTIZACIÓN 4]]/Tabla1[[#This Row],[PROMEDIO]]),"")</f>
        <v/>
      </c>
      <c r="M255" s="11"/>
      <c r="N255" s="9" t="str">
        <f>IF(Tabla1[[#This Row],[COTIZACIÓN 5]]&gt;0,ABS(1-Tabla1[[#This Row],[COTIZACIÓN 5]]/Tabla1[[#This Row],[PROMEDIO]]),"")</f>
        <v/>
      </c>
      <c r="O255" s="11"/>
      <c r="P255" s="9" t="str">
        <f>IF(Tabla1[[#This Row],[COTIZACIÓN 6]]&gt;0,ABS(1-Tabla1[[#This Row],[COTIZACIÓN 6]]/Tabla1[[#This Row],[PROMEDIO]]),"")</f>
        <v/>
      </c>
      <c r="Q255" s="11"/>
      <c r="R255" s="9" t="str">
        <f>IF(Tabla1[[#This Row],[COTIZACIÓN 7]]&gt;0,ABS(1-Tabla1[[#This Row],[COTIZACIÓN 7]]/Tabla1[[#This Row],[PROMEDIO]]),"")</f>
        <v/>
      </c>
      <c r="S255" s="11"/>
      <c r="T255" s="9" t="str">
        <f>IF(Tabla1[[#This Row],[COTIZACIÓN 8]]&gt;0,ABS(1-Tabla1[[#This Row],[COTIZACIÓN 8]]/Tabla1[[#This Row],[PROMEDIO]]),"")</f>
        <v/>
      </c>
      <c r="U25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324833</v>
      </c>
      <c r="V255" s="23">
        <f>COUNT(Tabla1[[#This Row],[COTIZACIÓN 1 ]:[DESVIACIÓN COT.8]])/2</f>
        <v>3</v>
      </c>
      <c r="W255" s="33">
        <f t="shared" si="3"/>
        <v>292349.7</v>
      </c>
    </row>
    <row r="256" spans="1:23" x14ac:dyDescent="0.25">
      <c r="A256" s="2">
        <v>253</v>
      </c>
      <c r="B256" s="4" t="s">
        <v>274</v>
      </c>
      <c r="C256" s="3">
        <v>51142106</v>
      </c>
      <c r="D256" s="2" t="s">
        <v>21</v>
      </c>
      <c r="E256" s="8">
        <v>95300</v>
      </c>
      <c r="F256" s="9">
        <f>IF(Tabla1[[#This Row],[COTIZACIÓN 1 ]]&gt;0,ABS(1-Tabla1[[#This Row],[COTIZACIÓN 1 ]]/Tabla1[[#This Row],[PROMEDIO]]),"")</f>
        <v>2.6939655172413701E-2</v>
      </c>
      <c r="G256" s="8">
        <v>93400</v>
      </c>
      <c r="H256" s="9">
        <f>IF(Tabla1[[#This Row],[COTIZACIÓN 2]]&gt;0,ABS(1-Tabla1[[#This Row],[COTIZACIÓN 2]]/Tabla1[[#This Row],[PROMEDIO]]),"")</f>
        <v>6.4655172413792261E-3</v>
      </c>
      <c r="I256" s="10">
        <v>89700</v>
      </c>
      <c r="J256" s="9">
        <f>IF(Tabla1[[#This Row],[COTIZACIÓN 3]]&gt;0,ABS(1-Tabla1[[#This Row],[COTIZACIÓN 3]]/Tabla1[[#This Row],[PROMEDIO]]),"")</f>
        <v>3.3405172413793149E-2</v>
      </c>
      <c r="K256" s="11"/>
      <c r="L256" s="9" t="str">
        <f>IF(Tabla1[[#This Row],[COTIZACIÓN 4]]&gt;0,ABS(1-Tabla1[[#This Row],[COTIZACIÓN 4]]/Tabla1[[#This Row],[PROMEDIO]]),"")</f>
        <v/>
      </c>
      <c r="M256" s="11"/>
      <c r="N256" s="9" t="str">
        <f>IF(Tabla1[[#This Row],[COTIZACIÓN 5]]&gt;0,ABS(1-Tabla1[[#This Row],[COTIZACIÓN 5]]/Tabla1[[#This Row],[PROMEDIO]]),"")</f>
        <v/>
      </c>
      <c r="O256" s="11"/>
      <c r="P256" s="9" t="str">
        <f>IF(Tabla1[[#This Row],[COTIZACIÓN 6]]&gt;0,ABS(1-Tabla1[[#This Row],[COTIZACIÓN 6]]/Tabla1[[#This Row],[PROMEDIO]]),"")</f>
        <v/>
      </c>
      <c r="Q256" s="11"/>
      <c r="R256" s="9" t="str">
        <f>IF(Tabla1[[#This Row],[COTIZACIÓN 7]]&gt;0,ABS(1-Tabla1[[#This Row],[COTIZACIÓN 7]]/Tabla1[[#This Row],[PROMEDIO]]),"")</f>
        <v/>
      </c>
      <c r="S256" s="11"/>
      <c r="T256" s="9" t="str">
        <f>IF(Tabla1[[#This Row],[COTIZACIÓN 8]]&gt;0,ABS(1-Tabla1[[#This Row],[COTIZACIÓN 8]]/Tabla1[[#This Row],[PROMEDIO]]),"")</f>
        <v/>
      </c>
      <c r="U25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92800</v>
      </c>
      <c r="V256" s="23">
        <f>COUNT(Tabla1[[#This Row],[COTIZACIÓN 1 ]:[DESVIACIÓN COT.8]])/2</f>
        <v>3</v>
      </c>
      <c r="W256" s="33">
        <f t="shared" si="3"/>
        <v>83520</v>
      </c>
    </row>
    <row r="257" spans="1:23" x14ac:dyDescent="0.25">
      <c r="A257" s="2">
        <v>254</v>
      </c>
      <c r="B257" s="4" t="s">
        <v>275</v>
      </c>
      <c r="C257" s="3">
        <v>51142106</v>
      </c>
      <c r="D257" s="2" t="s">
        <v>21</v>
      </c>
      <c r="E257" s="8">
        <v>21300</v>
      </c>
      <c r="F257" s="9">
        <f>IF(Tabla1[[#This Row],[COTIZACIÓN 1 ]]&gt;0,ABS(1-Tabla1[[#This Row],[COTIZACIÓN 1 ]]/Tabla1[[#This Row],[PROMEDIO]]),"")</f>
        <v>2.5715111239526189E-2</v>
      </c>
      <c r="G257" s="8">
        <v>20900</v>
      </c>
      <c r="H257" s="9">
        <f>IF(Tabla1[[#This Row],[COTIZACIÓN 2]]&gt;0,ABS(1-Tabla1[[#This Row],[COTIZACIÓN 2]]/Tabla1[[#This Row],[PROMEDIO]]),"")</f>
        <v>6.4528556293941275E-3</v>
      </c>
      <c r="I257" s="10">
        <v>20100</v>
      </c>
      <c r="J257" s="9">
        <f>IF(Tabla1[[#This Row],[COTIZACIÓN 3]]&gt;0,ABS(1-Tabla1[[#This Row],[COTIZACIÓN 3]]/Tabla1[[#This Row],[PROMEDIO]]),"")</f>
        <v>3.2071655590869663E-2</v>
      </c>
      <c r="K257" s="11"/>
      <c r="L257" s="9" t="str">
        <f>IF(Tabla1[[#This Row],[COTIZACIÓN 4]]&gt;0,ABS(1-Tabla1[[#This Row],[COTIZACIÓN 4]]/Tabla1[[#This Row],[PROMEDIO]]),"")</f>
        <v/>
      </c>
      <c r="M257" s="11"/>
      <c r="N257" s="9" t="str">
        <f>IF(Tabla1[[#This Row],[COTIZACIÓN 5]]&gt;0,ABS(1-Tabla1[[#This Row],[COTIZACIÓN 5]]/Tabla1[[#This Row],[PROMEDIO]]),"")</f>
        <v/>
      </c>
      <c r="O257" s="11"/>
      <c r="P257" s="9" t="str">
        <f>IF(Tabla1[[#This Row],[COTIZACIÓN 6]]&gt;0,ABS(1-Tabla1[[#This Row],[COTIZACIÓN 6]]/Tabla1[[#This Row],[PROMEDIO]]),"")</f>
        <v/>
      </c>
      <c r="Q257" s="11"/>
      <c r="R257" s="9" t="str">
        <f>IF(Tabla1[[#This Row],[COTIZACIÓN 7]]&gt;0,ABS(1-Tabla1[[#This Row],[COTIZACIÓN 7]]/Tabla1[[#This Row],[PROMEDIO]]),"")</f>
        <v/>
      </c>
      <c r="S257" s="11"/>
      <c r="T257" s="9" t="str">
        <f>IF(Tabla1[[#This Row],[COTIZACIÓN 8]]&gt;0,ABS(1-Tabla1[[#This Row],[COTIZACIÓN 8]]/Tabla1[[#This Row],[PROMEDIO]]),"")</f>
        <v/>
      </c>
      <c r="U25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20766</v>
      </c>
      <c r="V257" s="23">
        <f>COUNT(Tabla1[[#This Row],[COTIZACIÓN 1 ]:[DESVIACIÓN COT.8]])/2</f>
        <v>3</v>
      </c>
      <c r="W257" s="33">
        <f t="shared" si="3"/>
        <v>18689.400000000001</v>
      </c>
    </row>
    <row r="258" spans="1:23" x14ac:dyDescent="0.25">
      <c r="A258" s="2">
        <v>255</v>
      </c>
      <c r="B258" s="4" t="s">
        <v>276</v>
      </c>
      <c r="C258" s="3">
        <v>51142106</v>
      </c>
      <c r="D258" s="2" t="s">
        <v>21</v>
      </c>
      <c r="E258" s="8">
        <v>98800</v>
      </c>
      <c r="F258" s="9">
        <f>IF(Tabla1[[#This Row],[COTIZACIÓN 1 ]]&gt;0,ABS(1-Tabla1[[#This Row],[COTIZACIÓN 1 ]]/Tabla1[[#This Row],[PROMEDIO]]),"")</f>
        <v>2.7027027027026973E-2</v>
      </c>
      <c r="G258" s="8">
        <v>96800</v>
      </c>
      <c r="H258" s="9">
        <f>IF(Tabla1[[#This Row],[COTIZACIÓN 2]]&gt;0,ABS(1-Tabla1[[#This Row],[COTIZACIÓN 2]]/Tabla1[[#This Row],[PROMEDIO]]),"")</f>
        <v>6.2370062370062929E-3</v>
      </c>
      <c r="I258" s="10">
        <v>93000</v>
      </c>
      <c r="J258" s="9">
        <f>IF(Tabla1[[#This Row],[COTIZACIÓN 3]]&gt;0,ABS(1-Tabla1[[#This Row],[COTIZACIÓN 3]]/Tabla1[[#This Row],[PROMEDIO]]),"")</f>
        <v>3.3264033264033266E-2</v>
      </c>
      <c r="K258" s="11"/>
      <c r="L258" s="9" t="str">
        <f>IF(Tabla1[[#This Row],[COTIZACIÓN 4]]&gt;0,ABS(1-Tabla1[[#This Row],[COTIZACIÓN 4]]/Tabla1[[#This Row],[PROMEDIO]]),"")</f>
        <v/>
      </c>
      <c r="M258" s="11"/>
      <c r="N258" s="9" t="str">
        <f>IF(Tabla1[[#This Row],[COTIZACIÓN 5]]&gt;0,ABS(1-Tabla1[[#This Row],[COTIZACIÓN 5]]/Tabla1[[#This Row],[PROMEDIO]]),"")</f>
        <v/>
      </c>
      <c r="O258" s="11"/>
      <c r="P258" s="9" t="str">
        <f>IF(Tabla1[[#This Row],[COTIZACIÓN 6]]&gt;0,ABS(1-Tabla1[[#This Row],[COTIZACIÓN 6]]/Tabla1[[#This Row],[PROMEDIO]]),"")</f>
        <v/>
      </c>
      <c r="Q258" s="11"/>
      <c r="R258" s="9" t="str">
        <f>IF(Tabla1[[#This Row],[COTIZACIÓN 7]]&gt;0,ABS(1-Tabla1[[#This Row],[COTIZACIÓN 7]]/Tabla1[[#This Row],[PROMEDIO]]),"")</f>
        <v/>
      </c>
      <c r="S258" s="11"/>
      <c r="T258" s="9" t="str">
        <f>IF(Tabla1[[#This Row],[COTIZACIÓN 8]]&gt;0,ABS(1-Tabla1[[#This Row],[COTIZACIÓN 8]]/Tabla1[[#This Row],[PROMEDIO]]),"")</f>
        <v/>
      </c>
      <c r="U25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96200</v>
      </c>
      <c r="V258" s="23">
        <f>COUNT(Tabla1[[#This Row],[COTIZACIÓN 1 ]:[DESVIACIÓN COT.8]])/2</f>
        <v>3</v>
      </c>
      <c r="W258" s="33">
        <f t="shared" si="3"/>
        <v>86580</v>
      </c>
    </row>
    <row r="259" spans="1:23" x14ac:dyDescent="0.25">
      <c r="A259" s="2">
        <v>256</v>
      </c>
      <c r="B259" s="5" t="s">
        <v>277</v>
      </c>
      <c r="C259" s="3">
        <v>51142106</v>
      </c>
      <c r="D259" s="2" t="s">
        <v>21</v>
      </c>
      <c r="E259" s="8">
        <v>9800</v>
      </c>
      <c r="F259" s="9">
        <f>IF(Tabla1[[#This Row],[COTIZACIÓN 1 ]]&gt;0,ABS(1-Tabla1[[#This Row],[COTIZACIÓN 1 ]]/Tabla1[[#This Row],[PROMEDIO]]),"")</f>
        <v>2.4461634957139822E-2</v>
      </c>
      <c r="G259" s="8">
        <v>9600</v>
      </c>
      <c r="H259" s="9">
        <f>IF(Tabla1[[#This Row],[COTIZACIÓN 2]]&gt;0,ABS(1-Tabla1[[#This Row],[COTIZACIÓN 2]]/Tabla1[[#This Row],[PROMEDIO]]),"")</f>
        <v>3.5542546518920748E-3</v>
      </c>
      <c r="I259" s="10">
        <v>9300</v>
      </c>
      <c r="J259" s="9">
        <f>IF(Tabla1[[#This Row],[COTIZACIÓN 3]]&gt;0,ABS(1-Tabla1[[#This Row],[COTIZACIÓN 3]]/Tabla1[[#This Row],[PROMEDIO]]),"")</f>
        <v>2.7806815805979546E-2</v>
      </c>
      <c r="K259" s="11"/>
      <c r="L259" s="9" t="str">
        <f>IF(Tabla1[[#This Row],[COTIZACIÓN 4]]&gt;0,ABS(1-Tabla1[[#This Row],[COTIZACIÓN 4]]/Tabla1[[#This Row],[PROMEDIO]]),"")</f>
        <v/>
      </c>
      <c r="M259" s="11"/>
      <c r="N259" s="9" t="str">
        <f>IF(Tabla1[[#This Row],[COTIZACIÓN 5]]&gt;0,ABS(1-Tabla1[[#This Row],[COTIZACIÓN 5]]/Tabla1[[#This Row],[PROMEDIO]]),"")</f>
        <v/>
      </c>
      <c r="O259" s="11"/>
      <c r="P259" s="9" t="str">
        <f>IF(Tabla1[[#This Row],[COTIZACIÓN 6]]&gt;0,ABS(1-Tabla1[[#This Row],[COTIZACIÓN 6]]/Tabla1[[#This Row],[PROMEDIO]]),"")</f>
        <v/>
      </c>
      <c r="Q259" s="11"/>
      <c r="R259" s="9" t="str">
        <f>IF(Tabla1[[#This Row],[COTIZACIÓN 7]]&gt;0,ABS(1-Tabla1[[#This Row],[COTIZACIÓN 7]]/Tabla1[[#This Row],[PROMEDIO]]),"")</f>
        <v/>
      </c>
      <c r="S259" s="11"/>
      <c r="T259" s="9" t="str">
        <f>IF(Tabla1[[#This Row],[COTIZACIÓN 8]]&gt;0,ABS(1-Tabla1[[#This Row],[COTIZACIÓN 8]]/Tabla1[[#This Row],[PROMEDIO]]),"")</f>
        <v/>
      </c>
      <c r="U25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9566</v>
      </c>
      <c r="V259" s="23">
        <f>COUNT(Tabla1[[#This Row],[COTIZACIÓN 1 ]:[DESVIACIÓN COT.8]])/2</f>
        <v>3</v>
      </c>
      <c r="W259" s="33">
        <f t="shared" si="3"/>
        <v>8609.4</v>
      </c>
    </row>
    <row r="260" spans="1:23" x14ac:dyDescent="0.25">
      <c r="A260" s="2">
        <v>257</v>
      </c>
      <c r="B260" s="4" t="s">
        <v>278</v>
      </c>
      <c r="C260" s="3">
        <v>51142106</v>
      </c>
      <c r="D260" s="2" t="s">
        <v>21</v>
      </c>
      <c r="E260" s="8">
        <v>10100</v>
      </c>
      <c r="F260" s="9">
        <f>IF(Tabla1[[#This Row],[COTIZACIÓN 1 ]]&gt;0,ABS(1-Tabla1[[#This Row],[COTIZACIÓN 1 ]]/Tabla1[[#This Row],[PROMEDIO]]),"")</f>
        <v>2.7153462829248465E-2</v>
      </c>
      <c r="G260" s="8">
        <v>9900</v>
      </c>
      <c r="H260" s="9">
        <f>IF(Tabla1[[#This Row],[COTIZACIÓN 2]]&gt;0,ABS(1-Tabla1[[#This Row],[COTIZACIÓN 2]]/Tabla1[[#This Row],[PROMEDIO]]),"")</f>
        <v>6.81379029797613E-3</v>
      </c>
      <c r="I260" s="10">
        <v>9500</v>
      </c>
      <c r="J260" s="9">
        <f>IF(Tabla1[[#This Row],[COTIZACIÓN 3]]&gt;0,ABS(1-Tabla1[[#This Row],[COTIZACIÓN 3]]/Tabla1[[#This Row],[PROMEDIO]]),"")</f>
        <v>3.3865554764568317E-2</v>
      </c>
      <c r="K260" s="11"/>
      <c r="L260" s="9" t="str">
        <f>IF(Tabla1[[#This Row],[COTIZACIÓN 4]]&gt;0,ABS(1-Tabla1[[#This Row],[COTIZACIÓN 4]]/Tabla1[[#This Row],[PROMEDIO]]),"")</f>
        <v/>
      </c>
      <c r="M260" s="11"/>
      <c r="N260" s="9" t="str">
        <f>IF(Tabla1[[#This Row],[COTIZACIÓN 5]]&gt;0,ABS(1-Tabla1[[#This Row],[COTIZACIÓN 5]]/Tabla1[[#This Row],[PROMEDIO]]),"")</f>
        <v/>
      </c>
      <c r="O260" s="11"/>
      <c r="P260" s="9" t="str">
        <f>IF(Tabla1[[#This Row],[COTIZACIÓN 6]]&gt;0,ABS(1-Tabla1[[#This Row],[COTIZACIÓN 6]]/Tabla1[[#This Row],[PROMEDIO]]),"")</f>
        <v/>
      </c>
      <c r="Q260" s="11"/>
      <c r="R260" s="9" t="str">
        <f>IF(Tabla1[[#This Row],[COTIZACIÓN 7]]&gt;0,ABS(1-Tabla1[[#This Row],[COTIZACIÓN 7]]/Tabla1[[#This Row],[PROMEDIO]]),"")</f>
        <v/>
      </c>
      <c r="S260" s="11"/>
      <c r="T260" s="9" t="str">
        <f>IF(Tabla1[[#This Row],[COTIZACIÓN 8]]&gt;0,ABS(1-Tabla1[[#This Row],[COTIZACIÓN 8]]/Tabla1[[#This Row],[PROMEDIO]]),"")</f>
        <v/>
      </c>
      <c r="U26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9833</v>
      </c>
      <c r="V260" s="23">
        <f>COUNT(Tabla1[[#This Row],[COTIZACIÓN 1 ]:[DESVIACIÓN COT.8]])/2</f>
        <v>3</v>
      </c>
      <c r="W260" s="33">
        <f t="shared" ref="W260:W323" si="4">+U260*0.9</f>
        <v>8849.7000000000007</v>
      </c>
    </row>
    <row r="261" spans="1:23" x14ac:dyDescent="0.25">
      <c r="A261" s="2">
        <v>258</v>
      </c>
      <c r="B261" s="4" t="s">
        <v>279</v>
      </c>
      <c r="C261" s="3">
        <v>51142106</v>
      </c>
      <c r="D261" s="2" t="s">
        <v>21</v>
      </c>
      <c r="E261" s="8">
        <v>87700</v>
      </c>
      <c r="F261" s="9">
        <f>IF(Tabla1[[#This Row],[COTIZACIÓN 1 ]]&gt;0,ABS(1-Tabla1[[#This Row],[COTIZACIÓN 1 ]]/Tabla1[[#This Row],[PROMEDIO]]),"")</f>
        <v>2.7341095986692654E-2</v>
      </c>
      <c r="G261" s="8">
        <v>85900</v>
      </c>
      <c r="H261" s="9">
        <f>IF(Tabla1[[#This Row],[COTIZACIÓN 2]]&gt;0,ABS(1-Tabla1[[#This Row],[COTIZACIÓN 2]]/Tabla1[[#This Row],[PROMEDIO]]),"")</f>
        <v>6.2554178478551048E-3</v>
      </c>
      <c r="I261" s="10">
        <v>82500</v>
      </c>
      <c r="J261" s="9">
        <f>IF(Tabla1[[#This Row],[COTIZACIÓN 3]]&gt;0,ABS(1-Tabla1[[#This Row],[COTIZACIÓN 3]]/Tabla1[[#This Row],[PROMEDIO]]),"")</f>
        <v>3.3573085303282291E-2</v>
      </c>
      <c r="K261" s="11"/>
      <c r="L261" s="9" t="str">
        <f>IF(Tabla1[[#This Row],[COTIZACIÓN 4]]&gt;0,ABS(1-Tabla1[[#This Row],[COTIZACIÓN 4]]/Tabla1[[#This Row],[PROMEDIO]]),"")</f>
        <v/>
      </c>
      <c r="M261" s="11"/>
      <c r="N261" s="9" t="str">
        <f>IF(Tabla1[[#This Row],[COTIZACIÓN 5]]&gt;0,ABS(1-Tabla1[[#This Row],[COTIZACIÓN 5]]/Tabla1[[#This Row],[PROMEDIO]]),"")</f>
        <v/>
      </c>
      <c r="O261" s="11"/>
      <c r="P261" s="9" t="str">
        <f>IF(Tabla1[[#This Row],[COTIZACIÓN 6]]&gt;0,ABS(1-Tabla1[[#This Row],[COTIZACIÓN 6]]/Tabla1[[#This Row],[PROMEDIO]]),"")</f>
        <v/>
      </c>
      <c r="Q261" s="11"/>
      <c r="R261" s="9" t="str">
        <f>IF(Tabla1[[#This Row],[COTIZACIÓN 7]]&gt;0,ABS(1-Tabla1[[#This Row],[COTIZACIÓN 7]]/Tabla1[[#This Row],[PROMEDIO]]),"")</f>
        <v/>
      </c>
      <c r="S261" s="11"/>
      <c r="T261" s="9" t="str">
        <f>IF(Tabla1[[#This Row],[COTIZACIÓN 8]]&gt;0,ABS(1-Tabla1[[#This Row],[COTIZACIÓN 8]]/Tabla1[[#This Row],[PROMEDIO]]),"")</f>
        <v/>
      </c>
      <c r="U26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85366</v>
      </c>
      <c r="V261" s="23">
        <f>COUNT(Tabla1[[#This Row],[COTIZACIÓN 1 ]:[DESVIACIÓN COT.8]])/2</f>
        <v>3</v>
      </c>
      <c r="W261" s="33">
        <f t="shared" si="4"/>
        <v>76829.400000000009</v>
      </c>
    </row>
    <row r="262" spans="1:23" x14ac:dyDescent="0.25">
      <c r="A262" s="2">
        <v>259</v>
      </c>
      <c r="B262" s="4" t="s">
        <v>280</v>
      </c>
      <c r="C262" s="3">
        <v>51142106</v>
      </c>
      <c r="D262" s="2" t="s">
        <v>21</v>
      </c>
      <c r="E262" s="8">
        <v>188200</v>
      </c>
      <c r="F262" s="9">
        <f>IF(Tabla1[[#This Row],[COTIZACIÓN 1 ]]&gt;0,ABS(1-Tabla1[[#This Row],[COTIZACIÓN 1 ]]/Tabla1[[#This Row],[PROMEDIO]]),"")</f>
        <v>2.6922615215042578E-2</v>
      </c>
      <c r="G262" s="8">
        <v>184400</v>
      </c>
      <c r="H262" s="9">
        <f>IF(Tabla1[[#This Row],[COTIZACIÓN 2]]&gt;0,ABS(1-Tabla1[[#This Row],[COTIZACIÓN 2]]/Tabla1[[#This Row],[PROMEDIO]]),"")</f>
        <v>6.187727128872833E-3</v>
      </c>
      <c r="I262" s="10">
        <v>177200</v>
      </c>
      <c r="J262" s="9">
        <f>IF(Tabla1[[#This Row],[COTIZACIÓN 3]]&gt;0,ABS(1-Tabla1[[#This Row],[COTIZACIÓN 3]]/Tabla1[[#This Row],[PROMEDIO]]),"")</f>
        <v>3.3099429244922707E-2</v>
      </c>
      <c r="K262" s="11"/>
      <c r="L262" s="9" t="str">
        <f>IF(Tabla1[[#This Row],[COTIZACIÓN 4]]&gt;0,ABS(1-Tabla1[[#This Row],[COTIZACIÓN 4]]/Tabla1[[#This Row],[PROMEDIO]]),"")</f>
        <v/>
      </c>
      <c r="M262" s="11"/>
      <c r="N262" s="9" t="str">
        <f>IF(Tabla1[[#This Row],[COTIZACIÓN 5]]&gt;0,ABS(1-Tabla1[[#This Row],[COTIZACIÓN 5]]/Tabla1[[#This Row],[PROMEDIO]]),"")</f>
        <v/>
      </c>
      <c r="O262" s="11"/>
      <c r="P262" s="9" t="str">
        <f>IF(Tabla1[[#This Row],[COTIZACIÓN 6]]&gt;0,ABS(1-Tabla1[[#This Row],[COTIZACIÓN 6]]/Tabla1[[#This Row],[PROMEDIO]]),"")</f>
        <v/>
      </c>
      <c r="Q262" s="11"/>
      <c r="R262" s="9" t="str">
        <f>IF(Tabla1[[#This Row],[COTIZACIÓN 7]]&gt;0,ABS(1-Tabla1[[#This Row],[COTIZACIÓN 7]]/Tabla1[[#This Row],[PROMEDIO]]),"")</f>
        <v/>
      </c>
      <c r="S262" s="11"/>
      <c r="T262" s="9" t="str">
        <f>IF(Tabla1[[#This Row],[COTIZACIÓN 8]]&gt;0,ABS(1-Tabla1[[#This Row],[COTIZACIÓN 8]]/Tabla1[[#This Row],[PROMEDIO]]),"")</f>
        <v/>
      </c>
      <c r="U26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183266</v>
      </c>
      <c r="V262" s="23">
        <f>COUNT(Tabla1[[#This Row],[COTIZACIÓN 1 ]:[DESVIACIÓN COT.8]])/2</f>
        <v>3</v>
      </c>
      <c r="W262" s="33">
        <f t="shared" si="4"/>
        <v>164939.4</v>
      </c>
    </row>
    <row r="263" spans="1:23" x14ac:dyDescent="0.25">
      <c r="A263" s="2">
        <v>260</v>
      </c>
      <c r="B263" s="4" t="s">
        <v>281</v>
      </c>
      <c r="C263" s="3">
        <v>51142106</v>
      </c>
      <c r="D263" s="2" t="s">
        <v>21</v>
      </c>
      <c r="E263" s="8">
        <v>151600</v>
      </c>
      <c r="F263" s="9">
        <f>IF(Tabla1[[#This Row],[COTIZACIÓN 1 ]]&gt;0,ABS(1-Tabla1[[#This Row],[COTIZACIÓN 1 ]]/Tabla1[[#This Row],[PROMEDIO]]),"")</f>
        <v>2.6870686093217744E-2</v>
      </c>
      <c r="G263" s="8">
        <v>148600</v>
      </c>
      <c r="H263" s="9">
        <f>IF(Tabla1[[#This Row],[COTIZACIÓN 2]]&gt;0,ABS(1-Tabla1[[#This Row],[COTIZACIÓN 2]]/Tabla1[[#This Row],[PROMEDIO]]),"")</f>
        <v>6.5500260781803377E-3</v>
      </c>
      <c r="I263" s="10">
        <v>142700</v>
      </c>
      <c r="J263" s="9">
        <f>IF(Tabla1[[#This Row],[COTIZACIÓN 3]]&gt;0,ABS(1-Tabla1[[#This Row],[COTIZACIÓN 3]]/Tabla1[[#This Row],[PROMEDIO]]),"")</f>
        <v>3.3413938618059635E-2</v>
      </c>
      <c r="K263" s="11"/>
      <c r="L263" s="9" t="str">
        <f>IF(Tabla1[[#This Row],[COTIZACIÓN 4]]&gt;0,ABS(1-Tabla1[[#This Row],[COTIZACIÓN 4]]/Tabla1[[#This Row],[PROMEDIO]]),"")</f>
        <v/>
      </c>
      <c r="M263" s="11"/>
      <c r="N263" s="9" t="str">
        <f>IF(Tabla1[[#This Row],[COTIZACIÓN 5]]&gt;0,ABS(1-Tabla1[[#This Row],[COTIZACIÓN 5]]/Tabla1[[#This Row],[PROMEDIO]]),"")</f>
        <v/>
      </c>
      <c r="O263" s="11"/>
      <c r="P263" s="9" t="str">
        <f>IF(Tabla1[[#This Row],[COTIZACIÓN 6]]&gt;0,ABS(1-Tabla1[[#This Row],[COTIZACIÓN 6]]/Tabla1[[#This Row],[PROMEDIO]]),"")</f>
        <v/>
      </c>
      <c r="Q263" s="11"/>
      <c r="R263" s="9" t="str">
        <f>IF(Tabla1[[#This Row],[COTIZACIÓN 7]]&gt;0,ABS(1-Tabla1[[#This Row],[COTIZACIÓN 7]]/Tabla1[[#This Row],[PROMEDIO]]),"")</f>
        <v/>
      </c>
      <c r="S263" s="11"/>
      <c r="T263" s="9" t="str">
        <f>IF(Tabla1[[#This Row],[COTIZACIÓN 8]]&gt;0,ABS(1-Tabla1[[#This Row],[COTIZACIÓN 8]]/Tabla1[[#This Row],[PROMEDIO]]),"")</f>
        <v/>
      </c>
      <c r="U26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147633</v>
      </c>
      <c r="V263" s="23">
        <f>COUNT(Tabla1[[#This Row],[COTIZACIÓN 1 ]:[DESVIACIÓN COT.8]])/2</f>
        <v>3</v>
      </c>
      <c r="W263" s="33">
        <f t="shared" si="4"/>
        <v>132869.70000000001</v>
      </c>
    </row>
    <row r="264" spans="1:23" x14ac:dyDescent="0.25">
      <c r="A264" s="2">
        <v>261</v>
      </c>
      <c r="B264" s="5" t="s">
        <v>282</v>
      </c>
      <c r="C264" s="3">
        <v>51142106</v>
      </c>
      <c r="D264" s="2" t="s">
        <v>21</v>
      </c>
      <c r="E264" s="8">
        <v>753800</v>
      </c>
      <c r="F264" s="9">
        <f>IF(Tabla1[[#This Row],[COTIZACIÓN 1 ]]&gt;0,ABS(1-Tabla1[[#This Row],[COTIZACIÓN 1 ]]/Tabla1[[#This Row],[PROMEDIO]]),"")</f>
        <v>2.702305011403805E-2</v>
      </c>
      <c r="G264" s="8">
        <v>738700</v>
      </c>
      <c r="H264" s="9">
        <f>IF(Tabla1[[#This Row],[COTIZACIÓN 2]]&gt;0,ABS(1-Tabla1[[#This Row],[COTIZACIÓN 2]]/Tabla1[[#This Row],[PROMEDIO]]),"")</f>
        <v>6.4498900494027733E-3</v>
      </c>
      <c r="I264" s="10">
        <v>709400</v>
      </c>
      <c r="J264" s="9">
        <f>IF(Tabla1[[#This Row],[COTIZACIÓN 3]]&gt;0,ABS(1-Tabla1[[#This Row],[COTIZACIÓN 3]]/Tabla1[[#This Row],[PROMEDIO]]),"")</f>
        <v>3.3470215241577894E-2</v>
      </c>
      <c r="K264" s="11"/>
      <c r="L264" s="9" t="str">
        <f>IF(Tabla1[[#This Row],[COTIZACIÓN 4]]&gt;0,ABS(1-Tabla1[[#This Row],[COTIZACIÓN 4]]/Tabla1[[#This Row],[PROMEDIO]]),"")</f>
        <v/>
      </c>
      <c r="M264" s="11"/>
      <c r="N264" s="9" t="str">
        <f>IF(Tabla1[[#This Row],[COTIZACIÓN 5]]&gt;0,ABS(1-Tabla1[[#This Row],[COTIZACIÓN 5]]/Tabla1[[#This Row],[PROMEDIO]]),"")</f>
        <v/>
      </c>
      <c r="O264" s="11"/>
      <c r="P264" s="9" t="str">
        <f>IF(Tabla1[[#This Row],[COTIZACIÓN 6]]&gt;0,ABS(1-Tabla1[[#This Row],[COTIZACIÓN 6]]/Tabla1[[#This Row],[PROMEDIO]]),"")</f>
        <v/>
      </c>
      <c r="Q264" s="11"/>
      <c r="R264" s="9" t="str">
        <f>IF(Tabla1[[#This Row],[COTIZACIÓN 7]]&gt;0,ABS(1-Tabla1[[#This Row],[COTIZACIÓN 7]]/Tabla1[[#This Row],[PROMEDIO]]),"")</f>
        <v/>
      </c>
      <c r="S264" s="11"/>
      <c r="T264" s="9" t="str">
        <f>IF(Tabla1[[#This Row],[COTIZACIÓN 8]]&gt;0,ABS(1-Tabla1[[#This Row],[COTIZACIÓN 8]]/Tabla1[[#This Row],[PROMEDIO]]),"")</f>
        <v/>
      </c>
      <c r="U26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733966</v>
      </c>
      <c r="V264" s="23">
        <f>COUNT(Tabla1[[#This Row],[COTIZACIÓN 1 ]:[DESVIACIÓN COT.8]])/2</f>
        <v>3</v>
      </c>
      <c r="W264" s="33">
        <f t="shared" si="4"/>
        <v>660569.4</v>
      </c>
    </row>
    <row r="265" spans="1:23" x14ac:dyDescent="0.25">
      <c r="A265" s="2">
        <v>262</v>
      </c>
      <c r="B265" s="4" t="s">
        <v>283</v>
      </c>
      <c r="C265" s="3">
        <v>51142106</v>
      </c>
      <c r="D265" s="2" t="s">
        <v>21</v>
      </c>
      <c r="E265" s="8">
        <v>176100</v>
      </c>
      <c r="F265" s="9">
        <f>IF(Tabla1[[#This Row],[COTIZACIÓN 1 ]]&gt;0,ABS(1-Tabla1[[#This Row],[COTIZACIÓN 1 ]]/Tabla1[[#This Row],[PROMEDIO]]),"")</f>
        <v>2.702576604108109E-2</v>
      </c>
      <c r="G265" s="8">
        <v>172600</v>
      </c>
      <c r="H265" s="9">
        <f>IF(Tabla1[[#This Row],[COTIZACIÓN 2]]&gt;0,ABS(1-Tabla1[[#This Row],[COTIZACIÓN 2]]/Tabla1[[#This Row],[PROMEDIO]]),"")</f>
        <v>6.6135560402644789E-3</v>
      </c>
      <c r="I265" s="10">
        <v>165700</v>
      </c>
      <c r="J265" s="9">
        <f>IF(Tabla1[[#This Row],[COTIZACIÓN 3]]&gt;0,ABS(1-Tabla1[[#This Row],[COTIZACIÓN 3]]/Tabla1[[#This Row],[PROMEDIO]]),"")</f>
        <v>3.3627657961345148E-2</v>
      </c>
      <c r="K265" s="11"/>
      <c r="L265" s="9" t="str">
        <f>IF(Tabla1[[#This Row],[COTIZACIÓN 4]]&gt;0,ABS(1-Tabla1[[#This Row],[COTIZACIÓN 4]]/Tabla1[[#This Row],[PROMEDIO]]),"")</f>
        <v/>
      </c>
      <c r="M265" s="11"/>
      <c r="N265" s="9" t="str">
        <f>IF(Tabla1[[#This Row],[COTIZACIÓN 5]]&gt;0,ABS(1-Tabla1[[#This Row],[COTIZACIÓN 5]]/Tabla1[[#This Row],[PROMEDIO]]),"")</f>
        <v/>
      </c>
      <c r="O265" s="11"/>
      <c r="P265" s="9" t="str">
        <f>IF(Tabla1[[#This Row],[COTIZACIÓN 6]]&gt;0,ABS(1-Tabla1[[#This Row],[COTIZACIÓN 6]]/Tabla1[[#This Row],[PROMEDIO]]),"")</f>
        <v/>
      </c>
      <c r="Q265" s="11"/>
      <c r="R265" s="9" t="str">
        <f>IF(Tabla1[[#This Row],[COTIZACIÓN 7]]&gt;0,ABS(1-Tabla1[[#This Row],[COTIZACIÓN 7]]/Tabla1[[#This Row],[PROMEDIO]]),"")</f>
        <v/>
      </c>
      <c r="S265" s="11"/>
      <c r="T265" s="9" t="str">
        <f>IF(Tabla1[[#This Row],[COTIZACIÓN 8]]&gt;0,ABS(1-Tabla1[[#This Row],[COTIZACIÓN 8]]/Tabla1[[#This Row],[PROMEDIO]]),"")</f>
        <v/>
      </c>
      <c r="U26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171466</v>
      </c>
      <c r="V265" s="23">
        <f>COUNT(Tabla1[[#This Row],[COTIZACIÓN 1 ]:[DESVIACIÓN COT.8]])/2</f>
        <v>3</v>
      </c>
      <c r="W265" s="33">
        <f t="shared" si="4"/>
        <v>154319.4</v>
      </c>
    </row>
    <row r="266" spans="1:23" x14ac:dyDescent="0.25">
      <c r="A266" s="2">
        <v>263</v>
      </c>
      <c r="B266" s="4" t="s">
        <v>284</v>
      </c>
      <c r="C266" s="3">
        <v>51142106</v>
      </c>
      <c r="D266" s="2" t="s">
        <v>21</v>
      </c>
      <c r="E266" s="8">
        <v>72900</v>
      </c>
      <c r="F266" s="9">
        <f>IF(Tabla1[[#This Row],[COTIZACIÓN 1 ]]&gt;0,ABS(1-Tabla1[[#This Row],[COTIZACIÓN 1 ]]/Tabla1[[#This Row],[PROMEDIO]]),"")</f>
        <v>2.6760563380281654E-2</v>
      </c>
      <c r="G266" s="8">
        <v>71400</v>
      </c>
      <c r="H266" s="9">
        <f>IF(Tabla1[[#This Row],[COTIZACIÓN 2]]&gt;0,ABS(1-Tabla1[[#This Row],[COTIZACIÓN 2]]/Tabla1[[#This Row],[PROMEDIO]]),"")</f>
        <v>5.6338028169014009E-3</v>
      </c>
      <c r="I266" s="10">
        <v>68700</v>
      </c>
      <c r="J266" s="9">
        <f>IF(Tabla1[[#This Row],[COTIZACIÓN 3]]&gt;0,ABS(1-Tabla1[[#This Row],[COTIZACIÓN 3]]/Tabla1[[#This Row],[PROMEDIO]]),"")</f>
        <v>3.2394366197183055E-2</v>
      </c>
      <c r="K266" s="11"/>
      <c r="L266" s="9" t="str">
        <f>IF(Tabla1[[#This Row],[COTIZACIÓN 4]]&gt;0,ABS(1-Tabla1[[#This Row],[COTIZACIÓN 4]]/Tabla1[[#This Row],[PROMEDIO]]),"")</f>
        <v/>
      </c>
      <c r="M266" s="11"/>
      <c r="N266" s="9" t="str">
        <f>IF(Tabla1[[#This Row],[COTIZACIÓN 5]]&gt;0,ABS(1-Tabla1[[#This Row],[COTIZACIÓN 5]]/Tabla1[[#This Row],[PROMEDIO]]),"")</f>
        <v/>
      </c>
      <c r="O266" s="11"/>
      <c r="P266" s="9" t="str">
        <f>IF(Tabla1[[#This Row],[COTIZACIÓN 6]]&gt;0,ABS(1-Tabla1[[#This Row],[COTIZACIÓN 6]]/Tabla1[[#This Row],[PROMEDIO]]),"")</f>
        <v/>
      </c>
      <c r="Q266" s="11"/>
      <c r="R266" s="9" t="str">
        <f>IF(Tabla1[[#This Row],[COTIZACIÓN 7]]&gt;0,ABS(1-Tabla1[[#This Row],[COTIZACIÓN 7]]/Tabla1[[#This Row],[PROMEDIO]]),"")</f>
        <v/>
      </c>
      <c r="S266" s="11"/>
      <c r="T266" s="9" t="str">
        <f>IF(Tabla1[[#This Row],[COTIZACIÓN 8]]&gt;0,ABS(1-Tabla1[[#This Row],[COTIZACIÓN 8]]/Tabla1[[#This Row],[PROMEDIO]]),"")</f>
        <v/>
      </c>
      <c r="U26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71000</v>
      </c>
      <c r="V266" s="23">
        <f>COUNT(Tabla1[[#This Row],[COTIZACIÓN 1 ]:[DESVIACIÓN COT.8]])/2</f>
        <v>3</v>
      </c>
      <c r="W266" s="33">
        <f t="shared" si="4"/>
        <v>63900</v>
      </c>
    </row>
    <row r="267" spans="1:23" x14ac:dyDescent="0.25">
      <c r="A267" s="2">
        <v>264</v>
      </c>
      <c r="B267" s="4" t="s">
        <v>285</v>
      </c>
      <c r="C267" s="3">
        <v>51142106</v>
      </c>
      <c r="D267" s="2" t="s">
        <v>21</v>
      </c>
      <c r="E267" s="8">
        <v>45900</v>
      </c>
      <c r="F267" s="9">
        <f>IF(Tabla1[[#This Row],[COTIZACIÓN 1 ]]&gt;0,ABS(1-Tabla1[[#This Row],[COTIZACIÓN 1 ]]/Tabla1[[#This Row],[PROMEDIO]]),"")</f>
        <v>2.6845637583892579E-2</v>
      </c>
      <c r="G267" s="8">
        <v>45000</v>
      </c>
      <c r="H267" s="9">
        <f>IF(Tabla1[[#This Row],[COTIZACIÓN 2]]&gt;0,ABS(1-Tabla1[[#This Row],[COTIZACIÓN 2]]/Tabla1[[#This Row],[PROMEDIO]]),"")</f>
        <v>6.7114093959732557E-3</v>
      </c>
      <c r="I267" s="10">
        <v>43200</v>
      </c>
      <c r="J267" s="9">
        <f>IF(Tabla1[[#This Row],[COTIZACIÓN 3]]&gt;0,ABS(1-Tabla1[[#This Row],[COTIZACIÓN 3]]/Tabla1[[#This Row],[PROMEDIO]]),"")</f>
        <v>3.3557046979865723E-2</v>
      </c>
      <c r="K267" s="11"/>
      <c r="L267" s="9" t="str">
        <f>IF(Tabla1[[#This Row],[COTIZACIÓN 4]]&gt;0,ABS(1-Tabla1[[#This Row],[COTIZACIÓN 4]]/Tabla1[[#This Row],[PROMEDIO]]),"")</f>
        <v/>
      </c>
      <c r="M267" s="11"/>
      <c r="N267" s="9" t="str">
        <f>IF(Tabla1[[#This Row],[COTIZACIÓN 5]]&gt;0,ABS(1-Tabla1[[#This Row],[COTIZACIÓN 5]]/Tabla1[[#This Row],[PROMEDIO]]),"")</f>
        <v/>
      </c>
      <c r="O267" s="11"/>
      <c r="P267" s="9" t="str">
        <f>IF(Tabla1[[#This Row],[COTIZACIÓN 6]]&gt;0,ABS(1-Tabla1[[#This Row],[COTIZACIÓN 6]]/Tabla1[[#This Row],[PROMEDIO]]),"")</f>
        <v/>
      </c>
      <c r="Q267" s="11"/>
      <c r="R267" s="9" t="str">
        <f>IF(Tabla1[[#This Row],[COTIZACIÓN 7]]&gt;0,ABS(1-Tabla1[[#This Row],[COTIZACIÓN 7]]/Tabla1[[#This Row],[PROMEDIO]]),"")</f>
        <v/>
      </c>
      <c r="S267" s="11"/>
      <c r="T267" s="9" t="str">
        <f>IF(Tabla1[[#This Row],[COTIZACIÓN 8]]&gt;0,ABS(1-Tabla1[[#This Row],[COTIZACIÓN 8]]/Tabla1[[#This Row],[PROMEDIO]]),"")</f>
        <v/>
      </c>
      <c r="U26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44700</v>
      </c>
      <c r="V267" s="23">
        <f>COUNT(Tabla1[[#This Row],[COTIZACIÓN 1 ]:[DESVIACIÓN COT.8]])/2</f>
        <v>3</v>
      </c>
      <c r="W267" s="33">
        <f t="shared" si="4"/>
        <v>40230</v>
      </c>
    </row>
    <row r="268" spans="1:23" x14ac:dyDescent="0.25">
      <c r="A268" s="2">
        <v>265</v>
      </c>
      <c r="B268" s="5" t="s">
        <v>286</v>
      </c>
      <c r="C268" s="3">
        <v>51142106</v>
      </c>
      <c r="D268" s="2" t="s">
        <v>21</v>
      </c>
      <c r="E268" s="8">
        <v>55200</v>
      </c>
      <c r="F268" s="9">
        <f>IF(Tabla1[[#This Row],[COTIZACIÓN 1 ]]&gt;0,ABS(1-Tabla1[[#This Row],[COTIZACIÓN 1 ]]/Tabla1[[#This Row],[PROMEDIO]]),"")</f>
        <v>2.7301658198872092E-2</v>
      </c>
      <c r="G268" s="8">
        <v>54100</v>
      </c>
      <c r="H268" s="9">
        <f>IF(Tabla1[[#This Row],[COTIZACIÓN 2]]&gt;0,ABS(1-Tabla1[[#This Row],[COTIZACIÓN 2]]/Tabla1[[#This Row],[PROMEDIO]]),"")</f>
        <v>6.8300671840395566E-3</v>
      </c>
      <c r="I268" s="10">
        <v>51900</v>
      </c>
      <c r="J268" s="9">
        <f>IF(Tabla1[[#This Row],[COTIZACIÓN 3]]&gt;0,ABS(1-Tabla1[[#This Row],[COTIZACIÓN 3]]/Tabla1[[#This Row],[PROMEDIO]]),"")</f>
        <v>3.4113114845625625E-2</v>
      </c>
      <c r="K268" s="11"/>
      <c r="L268" s="9" t="str">
        <f>IF(Tabla1[[#This Row],[COTIZACIÓN 4]]&gt;0,ABS(1-Tabla1[[#This Row],[COTIZACIÓN 4]]/Tabla1[[#This Row],[PROMEDIO]]),"")</f>
        <v/>
      </c>
      <c r="M268" s="11"/>
      <c r="N268" s="9" t="str">
        <f>IF(Tabla1[[#This Row],[COTIZACIÓN 5]]&gt;0,ABS(1-Tabla1[[#This Row],[COTIZACIÓN 5]]/Tabla1[[#This Row],[PROMEDIO]]),"")</f>
        <v/>
      </c>
      <c r="O268" s="11"/>
      <c r="P268" s="9" t="str">
        <f>IF(Tabla1[[#This Row],[COTIZACIÓN 6]]&gt;0,ABS(1-Tabla1[[#This Row],[COTIZACIÓN 6]]/Tabla1[[#This Row],[PROMEDIO]]),"")</f>
        <v/>
      </c>
      <c r="Q268" s="11"/>
      <c r="R268" s="9" t="str">
        <f>IF(Tabla1[[#This Row],[COTIZACIÓN 7]]&gt;0,ABS(1-Tabla1[[#This Row],[COTIZACIÓN 7]]/Tabla1[[#This Row],[PROMEDIO]]),"")</f>
        <v/>
      </c>
      <c r="S268" s="11"/>
      <c r="T268" s="9" t="str">
        <f>IF(Tabla1[[#This Row],[COTIZACIÓN 8]]&gt;0,ABS(1-Tabla1[[#This Row],[COTIZACIÓN 8]]/Tabla1[[#This Row],[PROMEDIO]]),"")</f>
        <v/>
      </c>
      <c r="U26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53733</v>
      </c>
      <c r="V268" s="23">
        <f>COUNT(Tabla1[[#This Row],[COTIZACIÓN 1 ]:[DESVIACIÓN COT.8]])/2</f>
        <v>3</v>
      </c>
      <c r="W268" s="33">
        <f t="shared" si="4"/>
        <v>48359.700000000004</v>
      </c>
    </row>
    <row r="269" spans="1:23" x14ac:dyDescent="0.25">
      <c r="A269" s="2">
        <v>266</v>
      </c>
      <c r="B269" s="5" t="s">
        <v>287</v>
      </c>
      <c r="C269" s="3">
        <v>51142106</v>
      </c>
      <c r="D269" s="2" t="s">
        <v>21</v>
      </c>
      <c r="E269" s="8">
        <v>42800</v>
      </c>
      <c r="F269" s="9">
        <f>IF(Tabla1[[#This Row],[COTIZACIÓN 1 ]]&gt;0,ABS(1-Tabla1[[#This Row],[COTIZACIÓN 1 ]]/Tabla1[[#This Row],[PROMEDIO]]),"")</f>
        <v>2.8030648764201471E-2</v>
      </c>
      <c r="G269" s="8">
        <v>41900</v>
      </c>
      <c r="H269" s="9">
        <f>IF(Tabla1[[#This Row],[COTIZACIÓN 2]]&gt;0,ABS(1-Tabla1[[#This Row],[COTIZACIÓN 2]]/Tabla1[[#This Row],[PROMEDIO]]),"")</f>
        <v>6.4131818509356453E-3</v>
      </c>
      <c r="I269" s="10">
        <v>40200</v>
      </c>
      <c r="J269" s="9">
        <f>IF(Tabla1[[#This Row],[COTIZACIÓN 3]]&gt;0,ABS(1-Tabla1[[#This Row],[COTIZACIÓN 3]]/Tabla1[[#This Row],[PROMEDIO]]),"")</f>
        <v>3.4419811207455631E-2</v>
      </c>
      <c r="K269" s="11"/>
      <c r="L269" s="9" t="str">
        <f>IF(Tabla1[[#This Row],[COTIZACIÓN 4]]&gt;0,ABS(1-Tabla1[[#This Row],[COTIZACIÓN 4]]/Tabla1[[#This Row],[PROMEDIO]]),"")</f>
        <v/>
      </c>
      <c r="M269" s="11"/>
      <c r="N269" s="9" t="str">
        <f>IF(Tabla1[[#This Row],[COTIZACIÓN 5]]&gt;0,ABS(1-Tabla1[[#This Row],[COTIZACIÓN 5]]/Tabla1[[#This Row],[PROMEDIO]]),"")</f>
        <v/>
      </c>
      <c r="O269" s="11"/>
      <c r="P269" s="9" t="str">
        <f>IF(Tabla1[[#This Row],[COTIZACIÓN 6]]&gt;0,ABS(1-Tabla1[[#This Row],[COTIZACIÓN 6]]/Tabla1[[#This Row],[PROMEDIO]]),"")</f>
        <v/>
      </c>
      <c r="Q269" s="11"/>
      <c r="R269" s="9" t="str">
        <f>IF(Tabla1[[#This Row],[COTIZACIÓN 7]]&gt;0,ABS(1-Tabla1[[#This Row],[COTIZACIÓN 7]]/Tabla1[[#This Row],[PROMEDIO]]),"")</f>
        <v/>
      </c>
      <c r="S269" s="11"/>
      <c r="T269" s="9" t="str">
        <f>IF(Tabla1[[#This Row],[COTIZACIÓN 8]]&gt;0,ABS(1-Tabla1[[#This Row],[COTIZACIÓN 8]]/Tabla1[[#This Row],[PROMEDIO]]),"")</f>
        <v/>
      </c>
      <c r="U26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41633</v>
      </c>
      <c r="V269" s="23">
        <f>COUNT(Tabla1[[#This Row],[COTIZACIÓN 1 ]:[DESVIACIÓN COT.8]])/2</f>
        <v>3</v>
      </c>
      <c r="W269" s="33">
        <f t="shared" si="4"/>
        <v>37469.700000000004</v>
      </c>
    </row>
    <row r="270" spans="1:23" x14ac:dyDescent="0.25">
      <c r="A270" s="2">
        <v>267</v>
      </c>
      <c r="B270" s="4" t="s">
        <v>288</v>
      </c>
      <c r="C270" s="3">
        <v>51142106</v>
      </c>
      <c r="D270" s="2" t="s">
        <v>21</v>
      </c>
      <c r="E270" s="8">
        <v>19300</v>
      </c>
      <c r="F270" s="9">
        <f>IF(Tabla1[[#This Row],[COTIZACIÓN 1 ]]&gt;0,ABS(1-Tabla1[[#This Row],[COTIZACIÓN 1 ]]/Tabla1[[#This Row],[PROMEDIO]]),"")</f>
        <v>2.8455717787488011E-2</v>
      </c>
      <c r="G270" s="8">
        <v>18900</v>
      </c>
      <c r="H270" s="9">
        <f>IF(Tabla1[[#This Row],[COTIZACIÓN 2]]&gt;0,ABS(1-Tabla1[[#This Row],[COTIZACIÓN 2]]/Tabla1[[#This Row],[PROMEDIO]]),"")</f>
        <v>7.140573377384607E-3</v>
      </c>
      <c r="I270" s="10">
        <v>18100</v>
      </c>
      <c r="J270" s="9">
        <f>IF(Tabla1[[#This Row],[COTIZACIÓN 3]]&gt;0,ABS(1-Tabla1[[#This Row],[COTIZACIÓN 3]]/Tabla1[[#This Row],[PROMEDIO]]),"")</f>
        <v>3.548971544282209E-2</v>
      </c>
      <c r="K270" s="11"/>
      <c r="L270" s="9" t="str">
        <f>IF(Tabla1[[#This Row],[COTIZACIÓN 4]]&gt;0,ABS(1-Tabla1[[#This Row],[COTIZACIÓN 4]]/Tabla1[[#This Row],[PROMEDIO]]),"")</f>
        <v/>
      </c>
      <c r="M270" s="11"/>
      <c r="N270" s="9" t="str">
        <f>IF(Tabla1[[#This Row],[COTIZACIÓN 5]]&gt;0,ABS(1-Tabla1[[#This Row],[COTIZACIÓN 5]]/Tabla1[[#This Row],[PROMEDIO]]),"")</f>
        <v/>
      </c>
      <c r="O270" s="11"/>
      <c r="P270" s="9" t="str">
        <f>IF(Tabla1[[#This Row],[COTIZACIÓN 6]]&gt;0,ABS(1-Tabla1[[#This Row],[COTIZACIÓN 6]]/Tabla1[[#This Row],[PROMEDIO]]),"")</f>
        <v/>
      </c>
      <c r="Q270" s="11"/>
      <c r="R270" s="9" t="str">
        <f>IF(Tabla1[[#This Row],[COTIZACIÓN 7]]&gt;0,ABS(1-Tabla1[[#This Row],[COTIZACIÓN 7]]/Tabla1[[#This Row],[PROMEDIO]]),"")</f>
        <v/>
      </c>
      <c r="S270" s="11"/>
      <c r="T270" s="9" t="str">
        <f>IF(Tabla1[[#This Row],[COTIZACIÓN 8]]&gt;0,ABS(1-Tabla1[[#This Row],[COTIZACIÓN 8]]/Tabla1[[#This Row],[PROMEDIO]]),"")</f>
        <v/>
      </c>
      <c r="U27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18766</v>
      </c>
      <c r="V270" s="23">
        <f>COUNT(Tabla1[[#This Row],[COTIZACIÓN 1 ]:[DESVIACIÓN COT.8]])/2</f>
        <v>3</v>
      </c>
      <c r="W270" s="33">
        <f t="shared" si="4"/>
        <v>16889.400000000001</v>
      </c>
    </row>
    <row r="271" spans="1:23" x14ac:dyDescent="0.25">
      <c r="A271" s="2">
        <v>268</v>
      </c>
      <c r="B271" s="4" t="s">
        <v>289</v>
      </c>
      <c r="C271" s="3">
        <v>51142106</v>
      </c>
      <c r="D271" s="2" t="s">
        <v>21</v>
      </c>
      <c r="E271" s="8">
        <v>224800</v>
      </c>
      <c r="F271" s="9">
        <f>IF(Tabla1[[#This Row],[COTIZACIÓN 1 ]]&gt;0,ABS(1-Tabla1[[#This Row],[COTIZACIÓN 1 ]]/Tabla1[[#This Row],[PROMEDIO]]),"")</f>
        <v>2.6952946550936607E-2</v>
      </c>
      <c r="G271" s="8">
        <v>220300</v>
      </c>
      <c r="H271" s="9">
        <f>IF(Tabla1[[#This Row],[COTIZACIÓN 2]]&gt;0,ABS(1-Tabla1[[#This Row],[COTIZACIÓN 2]]/Tabla1[[#This Row],[PROMEDIO]]),"")</f>
        <v>6.3956144358154887E-3</v>
      </c>
      <c r="I271" s="10">
        <v>211600</v>
      </c>
      <c r="J271" s="9">
        <f>IF(Tabla1[[#This Row],[COTIZACIÓN 3]]&gt;0,ABS(1-Tabla1[[#This Row],[COTIZACIÓN 3]]/Tabla1[[#This Row],[PROMEDIO]]),"")</f>
        <v>3.3348560986751985E-2</v>
      </c>
      <c r="K271" s="11"/>
      <c r="L271" s="9" t="str">
        <f>IF(Tabla1[[#This Row],[COTIZACIÓN 4]]&gt;0,ABS(1-Tabla1[[#This Row],[COTIZACIÓN 4]]/Tabla1[[#This Row],[PROMEDIO]]),"")</f>
        <v/>
      </c>
      <c r="M271" s="11"/>
      <c r="N271" s="9" t="str">
        <f>IF(Tabla1[[#This Row],[COTIZACIÓN 5]]&gt;0,ABS(1-Tabla1[[#This Row],[COTIZACIÓN 5]]/Tabla1[[#This Row],[PROMEDIO]]),"")</f>
        <v/>
      </c>
      <c r="O271" s="11"/>
      <c r="P271" s="9" t="str">
        <f>IF(Tabla1[[#This Row],[COTIZACIÓN 6]]&gt;0,ABS(1-Tabla1[[#This Row],[COTIZACIÓN 6]]/Tabla1[[#This Row],[PROMEDIO]]),"")</f>
        <v/>
      </c>
      <c r="Q271" s="11"/>
      <c r="R271" s="9" t="str">
        <f>IF(Tabla1[[#This Row],[COTIZACIÓN 7]]&gt;0,ABS(1-Tabla1[[#This Row],[COTIZACIÓN 7]]/Tabla1[[#This Row],[PROMEDIO]]),"")</f>
        <v/>
      </c>
      <c r="S271" s="11"/>
      <c r="T271" s="9" t="str">
        <f>IF(Tabla1[[#This Row],[COTIZACIÓN 8]]&gt;0,ABS(1-Tabla1[[#This Row],[COTIZACIÓN 8]]/Tabla1[[#This Row],[PROMEDIO]]),"")</f>
        <v/>
      </c>
      <c r="U27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218900</v>
      </c>
      <c r="V271" s="23">
        <f>COUNT(Tabla1[[#This Row],[COTIZACIÓN 1 ]:[DESVIACIÓN COT.8]])/2</f>
        <v>3</v>
      </c>
      <c r="W271" s="33">
        <f t="shared" si="4"/>
        <v>197010</v>
      </c>
    </row>
    <row r="272" spans="1:23" x14ac:dyDescent="0.25">
      <c r="A272" s="2">
        <v>269</v>
      </c>
      <c r="B272" s="4" t="s">
        <v>290</v>
      </c>
      <c r="C272" s="3">
        <v>51142106</v>
      </c>
      <c r="D272" s="2" t="s">
        <v>21</v>
      </c>
      <c r="E272" s="8">
        <v>238100</v>
      </c>
      <c r="F272" s="9">
        <f>IF(Tabla1[[#This Row],[COTIZACIÓN 1 ]]&gt;0,ABS(1-Tabla1[[#This Row],[COTIZACIÓN 1 ]]/Tabla1[[#This Row],[PROMEDIO]]),"")</f>
        <v>2.7032389694305881E-2</v>
      </c>
      <c r="G272" s="8">
        <v>233300</v>
      </c>
      <c r="H272" s="9">
        <f>IF(Tabla1[[#This Row],[COTIZACIÓN 2]]&gt;0,ABS(1-Tabla1[[#This Row],[COTIZACIÓN 2]]/Tabla1[[#This Row],[PROMEDIO]]),"")</f>
        <v>6.3278308092462598E-3</v>
      </c>
      <c r="I272" s="10">
        <v>224100</v>
      </c>
      <c r="J272" s="9">
        <f>IF(Tabla1[[#This Row],[COTIZACIÓN 3]]&gt;0,ABS(1-Tabla1[[#This Row],[COTIZACIÓN 3]]/Tabla1[[#This Row],[PROMEDIO]]),"")</f>
        <v>3.3355907053784439E-2</v>
      </c>
      <c r="K272" s="11"/>
      <c r="L272" s="9" t="str">
        <f>IF(Tabla1[[#This Row],[COTIZACIÓN 4]]&gt;0,ABS(1-Tabla1[[#This Row],[COTIZACIÓN 4]]/Tabla1[[#This Row],[PROMEDIO]]),"")</f>
        <v/>
      </c>
      <c r="M272" s="11"/>
      <c r="N272" s="9" t="str">
        <f>IF(Tabla1[[#This Row],[COTIZACIÓN 5]]&gt;0,ABS(1-Tabla1[[#This Row],[COTIZACIÓN 5]]/Tabla1[[#This Row],[PROMEDIO]]),"")</f>
        <v/>
      </c>
      <c r="O272" s="11"/>
      <c r="P272" s="9" t="str">
        <f>IF(Tabla1[[#This Row],[COTIZACIÓN 6]]&gt;0,ABS(1-Tabla1[[#This Row],[COTIZACIÓN 6]]/Tabla1[[#This Row],[PROMEDIO]]),"")</f>
        <v/>
      </c>
      <c r="Q272" s="11"/>
      <c r="R272" s="9" t="str">
        <f>IF(Tabla1[[#This Row],[COTIZACIÓN 7]]&gt;0,ABS(1-Tabla1[[#This Row],[COTIZACIÓN 7]]/Tabla1[[#This Row],[PROMEDIO]]),"")</f>
        <v/>
      </c>
      <c r="S272" s="11"/>
      <c r="T272" s="9" t="str">
        <f>IF(Tabla1[[#This Row],[COTIZACIÓN 8]]&gt;0,ABS(1-Tabla1[[#This Row],[COTIZACIÓN 8]]/Tabla1[[#This Row],[PROMEDIO]]),"")</f>
        <v/>
      </c>
      <c r="U27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231833</v>
      </c>
      <c r="V272" s="23">
        <f>COUNT(Tabla1[[#This Row],[COTIZACIÓN 1 ]:[DESVIACIÓN COT.8]])/2</f>
        <v>3</v>
      </c>
      <c r="W272" s="33">
        <f t="shared" si="4"/>
        <v>208649.7</v>
      </c>
    </row>
    <row r="273" spans="1:23" x14ac:dyDescent="0.25">
      <c r="A273" s="2">
        <v>270</v>
      </c>
      <c r="B273" s="3" t="s">
        <v>291</v>
      </c>
      <c r="C273" s="3">
        <v>51142106</v>
      </c>
      <c r="D273" s="2" t="s">
        <v>21</v>
      </c>
      <c r="E273" s="8">
        <v>70900</v>
      </c>
      <c r="F273" s="9">
        <f>IF(Tabla1[[#This Row],[COTIZACIÓN 1 ]]&gt;0,ABS(1-Tabla1[[#This Row],[COTIZACIÓN 1 ]]/Tabla1[[#This Row],[PROMEDIO]]),"")</f>
        <v>2.7045036431851521E-2</v>
      </c>
      <c r="G273" s="8">
        <v>69500</v>
      </c>
      <c r="H273" s="9">
        <f>IF(Tabla1[[#This Row],[COTIZACIÓN 2]]&gt;0,ABS(1-Tabla1[[#This Row],[COTIZACIÓN 2]]/Tabla1[[#This Row],[PROMEDIO]]),"")</f>
        <v>6.7648805643678589E-3</v>
      </c>
      <c r="I273" s="10">
        <v>66700</v>
      </c>
      <c r="J273" s="9">
        <f>IF(Tabla1[[#This Row],[COTIZACIÓN 3]]&gt;0,ABS(1-Tabla1[[#This Row],[COTIZACIÓN 3]]/Tabla1[[#This Row],[PROMEDIO]]),"")</f>
        <v>3.3795431170599577E-2</v>
      </c>
      <c r="K273" s="11"/>
      <c r="L273" s="9" t="str">
        <f>IF(Tabla1[[#This Row],[COTIZACIÓN 4]]&gt;0,ABS(1-Tabla1[[#This Row],[COTIZACIÓN 4]]/Tabla1[[#This Row],[PROMEDIO]]),"")</f>
        <v/>
      </c>
      <c r="M273" s="11"/>
      <c r="N273" s="9" t="str">
        <f>IF(Tabla1[[#This Row],[COTIZACIÓN 5]]&gt;0,ABS(1-Tabla1[[#This Row],[COTIZACIÓN 5]]/Tabla1[[#This Row],[PROMEDIO]]),"")</f>
        <v/>
      </c>
      <c r="O273" s="11"/>
      <c r="P273" s="9" t="str">
        <f>IF(Tabla1[[#This Row],[COTIZACIÓN 6]]&gt;0,ABS(1-Tabla1[[#This Row],[COTIZACIÓN 6]]/Tabla1[[#This Row],[PROMEDIO]]),"")</f>
        <v/>
      </c>
      <c r="Q273" s="11"/>
      <c r="R273" s="9" t="str">
        <f>IF(Tabla1[[#This Row],[COTIZACIÓN 7]]&gt;0,ABS(1-Tabla1[[#This Row],[COTIZACIÓN 7]]/Tabla1[[#This Row],[PROMEDIO]]),"")</f>
        <v/>
      </c>
      <c r="S273" s="11"/>
      <c r="T273" s="9" t="str">
        <f>IF(Tabla1[[#This Row],[COTIZACIÓN 8]]&gt;0,ABS(1-Tabla1[[#This Row],[COTIZACIÓN 8]]/Tabla1[[#This Row],[PROMEDIO]]),"")</f>
        <v/>
      </c>
      <c r="U27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69033</v>
      </c>
      <c r="V273" s="23">
        <f>COUNT(Tabla1[[#This Row],[COTIZACIÓN 1 ]:[DESVIACIÓN COT.8]])/2</f>
        <v>3</v>
      </c>
      <c r="W273" s="33">
        <f t="shared" si="4"/>
        <v>62129.700000000004</v>
      </c>
    </row>
    <row r="274" spans="1:23" x14ac:dyDescent="0.25">
      <c r="A274" s="2">
        <v>271</v>
      </c>
      <c r="B274" s="4" t="s">
        <v>292</v>
      </c>
      <c r="C274" s="3">
        <v>511616639</v>
      </c>
      <c r="D274" s="2" t="s">
        <v>21</v>
      </c>
      <c r="E274" s="8">
        <v>70900</v>
      </c>
      <c r="F274" s="9">
        <f>IF(Tabla1[[#This Row],[COTIZACIÓN 1 ]]&gt;0,ABS(1-Tabla1[[#This Row],[COTIZACIÓN 1 ]]/Tabla1[[#This Row],[PROMEDIO]]),"")</f>
        <v>2.7045036431851521E-2</v>
      </c>
      <c r="G274" s="8">
        <v>69500</v>
      </c>
      <c r="H274" s="9">
        <f>IF(Tabla1[[#This Row],[COTIZACIÓN 2]]&gt;0,ABS(1-Tabla1[[#This Row],[COTIZACIÓN 2]]/Tabla1[[#This Row],[PROMEDIO]]),"")</f>
        <v>6.7648805643678589E-3</v>
      </c>
      <c r="I274" s="10">
        <v>66700</v>
      </c>
      <c r="J274" s="9">
        <f>IF(Tabla1[[#This Row],[COTIZACIÓN 3]]&gt;0,ABS(1-Tabla1[[#This Row],[COTIZACIÓN 3]]/Tabla1[[#This Row],[PROMEDIO]]),"")</f>
        <v>3.3795431170599577E-2</v>
      </c>
      <c r="K274" s="11"/>
      <c r="L274" s="9" t="str">
        <f>IF(Tabla1[[#This Row],[COTIZACIÓN 4]]&gt;0,ABS(1-Tabla1[[#This Row],[COTIZACIÓN 4]]/Tabla1[[#This Row],[PROMEDIO]]),"")</f>
        <v/>
      </c>
      <c r="M274" s="11"/>
      <c r="N274" s="9" t="str">
        <f>IF(Tabla1[[#This Row],[COTIZACIÓN 5]]&gt;0,ABS(1-Tabla1[[#This Row],[COTIZACIÓN 5]]/Tabla1[[#This Row],[PROMEDIO]]),"")</f>
        <v/>
      </c>
      <c r="O274" s="11"/>
      <c r="P274" s="9" t="str">
        <f>IF(Tabla1[[#This Row],[COTIZACIÓN 6]]&gt;0,ABS(1-Tabla1[[#This Row],[COTIZACIÓN 6]]/Tabla1[[#This Row],[PROMEDIO]]),"")</f>
        <v/>
      </c>
      <c r="Q274" s="11"/>
      <c r="R274" s="9" t="str">
        <f>IF(Tabla1[[#This Row],[COTIZACIÓN 7]]&gt;0,ABS(1-Tabla1[[#This Row],[COTIZACIÓN 7]]/Tabla1[[#This Row],[PROMEDIO]]),"")</f>
        <v/>
      </c>
      <c r="S274" s="11"/>
      <c r="T274" s="9" t="str">
        <f>IF(Tabla1[[#This Row],[COTIZACIÓN 8]]&gt;0,ABS(1-Tabla1[[#This Row],[COTIZACIÓN 8]]/Tabla1[[#This Row],[PROMEDIO]]),"")</f>
        <v/>
      </c>
      <c r="U27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69033</v>
      </c>
      <c r="V274" s="23">
        <f>COUNT(Tabla1[[#This Row],[COTIZACIÓN 1 ]:[DESVIACIÓN COT.8]])/2</f>
        <v>3</v>
      </c>
      <c r="W274" s="33">
        <f t="shared" si="4"/>
        <v>62129.700000000004</v>
      </c>
    </row>
    <row r="275" spans="1:23" x14ac:dyDescent="0.25">
      <c r="A275" s="2">
        <v>272</v>
      </c>
      <c r="B275" s="3" t="s">
        <v>293</v>
      </c>
      <c r="C275" s="3">
        <v>511616639</v>
      </c>
      <c r="D275" s="2" t="s">
        <v>21</v>
      </c>
      <c r="E275" s="8">
        <v>73200</v>
      </c>
      <c r="F275" s="9">
        <f>IF(Tabla1[[#This Row],[COTIZACIÓN 1 ]]&gt;0,ABS(1-Tabla1[[#This Row],[COTIZACIÓN 1 ]]/Tabla1[[#This Row],[PROMEDIO]]),"")</f>
        <v>2.7137765554401838E-2</v>
      </c>
      <c r="G275" s="8">
        <v>71700</v>
      </c>
      <c r="H275" s="9">
        <f>IF(Tabla1[[#This Row],[COTIZACIÓN 2]]&gt;0,ABS(1-Tabla1[[#This Row],[COTIZACIÓN 2]]/Tabla1[[#This Row],[PROMEDIO]]),"")</f>
        <v>6.0898605225492286E-3</v>
      </c>
      <c r="I275" s="10">
        <v>68900</v>
      </c>
      <c r="J275" s="9">
        <f>IF(Tabla1[[#This Row],[COTIZACIÓN 3]]&gt;0,ABS(1-Tabla1[[#This Row],[COTIZACIÓN 3]]/Tabla1[[#This Row],[PROMEDIO]]),"")</f>
        <v>3.3199562203575339E-2</v>
      </c>
      <c r="K275" s="11"/>
      <c r="L275" s="9" t="str">
        <f>IF(Tabla1[[#This Row],[COTIZACIÓN 4]]&gt;0,ABS(1-Tabla1[[#This Row],[COTIZACIÓN 4]]/Tabla1[[#This Row],[PROMEDIO]]),"")</f>
        <v/>
      </c>
      <c r="M275" s="11"/>
      <c r="N275" s="9" t="str">
        <f>IF(Tabla1[[#This Row],[COTIZACIÓN 5]]&gt;0,ABS(1-Tabla1[[#This Row],[COTIZACIÓN 5]]/Tabla1[[#This Row],[PROMEDIO]]),"")</f>
        <v/>
      </c>
      <c r="O275" s="11"/>
      <c r="P275" s="9" t="str">
        <f>IF(Tabla1[[#This Row],[COTIZACIÓN 6]]&gt;0,ABS(1-Tabla1[[#This Row],[COTIZACIÓN 6]]/Tabla1[[#This Row],[PROMEDIO]]),"")</f>
        <v/>
      </c>
      <c r="Q275" s="11"/>
      <c r="R275" s="9" t="str">
        <f>IF(Tabla1[[#This Row],[COTIZACIÓN 7]]&gt;0,ABS(1-Tabla1[[#This Row],[COTIZACIÓN 7]]/Tabla1[[#This Row],[PROMEDIO]]),"")</f>
        <v/>
      </c>
      <c r="S275" s="11"/>
      <c r="T275" s="9" t="str">
        <f>IF(Tabla1[[#This Row],[COTIZACIÓN 8]]&gt;0,ABS(1-Tabla1[[#This Row],[COTIZACIÓN 8]]/Tabla1[[#This Row],[PROMEDIO]]),"")</f>
        <v/>
      </c>
      <c r="U27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71266</v>
      </c>
      <c r="V275" s="23">
        <f>COUNT(Tabla1[[#This Row],[COTIZACIÓN 1 ]:[DESVIACIÓN COT.8]])/2</f>
        <v>3</v>
      </c>
      <c r="W275" s="33">
        <f t="shared" si="4"/>
        <v>64139.4</v>
      </c>
    </row>
    <row r="276" spans="1:23" x14ac:dyDescent="0.25">
      <c r="A276" s="2">
        <v>273</v>
      </c>
      <c r="B276" s="5" t="s">
        <v>294</v>
      </c>
      <c r="C276" s="3">
        <v>511616639</v>
      </c>
      <c r="D276" s="2" t="s">
        <v>21</v>
      </c>
      <c r="E276" s="8">
        <v>113700</v>
      </c>
      <c r="F276" s="9">
        <f>IF(Tabla1[[#This Row],[COTIZACIÓN 1 ]]&gt;0,ABS(1-Tabla1[[#This Row],[COTIZACIÓN 1 ]]/Tabla1[[#This Row],[PROMEDIO]]),"")</f>
        <v>2.7100271002709952E-2</v>
      </c>
      <c r="G276" s="8">
        <v>111400</v>
      </c>
      <c r="H276" s="9">
        <f>IF(Tabla1[[#This Row],[COTIZACIÓN 2]]&gt;0,ABS(1-Tabla1[[#This Row],[COTIZACIÓN 2]]/Tabla1[[#This Row],[PROMEDIO]]),"")</f>
        <v>6.3233965672990777E-3</v>
      </c>
      <c r="I276" s="10">
        <v>107000</v>
      </c>
      <c r="J276" s="9">
        <f>IF(Tabla1[[#This Row],[COTIZACIÓN 3]]&gt;0,ABS(1-Tabla1[[#This Row],[COTIZACIÓN 3]]/Tabla1[[#This Row],[PROMEDIO]]),"")</f>
        <v>3.342366757000903E-2</v>
      </c>
      <c r="K276" s="11"/>
      <c r="L276" s="9" t="str">
        <f>IF(Tabla1[[#This Row],[COTIZACIÓN 4]]&gt;0,ABS(1-Tabla1[[#This Row],[COTIZACIÓN 4]]/Tabla1[[#This Row],[PROMEDIO]]),"")</f>
        <v/>
      </c>
      <c r="M276" s="11"/>
      <c r="N276" s="9" t="str">
        <f>IF(Tabla1[[#This Row],[COTIZACIÓN 5]]&gt;0,ABS(1-Tabla1[[#This Row],[COTIZACIÓN 5]]/Tabla1[[#This Row],[PROMEDIO]]),"")</f>
        <v/>
      </c>
      <c r="O276" s="11"/>
      <c r="P276" s="9" t="str">
        <f>IF(Tabla1[[#This Row],[COTIZACIÓN 6]]&gt;0,ABS(1-Tabla1[[#This Row],[COTIZACIÓN 6]]/Tabla1[[#This Row],[PROMEDIO]]),"")</f>
        <v/>
      </c>
      <c r="Q276" s="11"/>
      <c r="R276" s="9" t="str">
        <f>IF(Tabla1[[#This Row],[COTIZACIÓN 7]]&gt;0,ABS(1-Tabla1[[#This Row],[COTIZACIÓN 7]]/Tabla1[[#This Row],[PROMEDIO]]),"")</f>
        <v/>
      </c>
      <c r="S276" s="11"/>
      <c r="T276" s="9" t="str">
        <f>IF(Tabla1[[#This Row],[COTIZACIÓN 8]]&gt;0,ABS(1-Tabla1[[#This Row],[COTIZACIÓN 8]]/Tabla1[[#This Row],[PROMEDIO]]),"")</f>
        <v/>
      </c>
      <c r="U27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110700</v>
      </c>
      <c r="V276" s="23">
        <f>COUNT(Tabla1[[#This Row],[COTIZACIÓN 1 ]:[DESVIACIÓN COT.8]])/2</f>
        <v>3</v>
      </c>
      <c r="W276" s="33">
        <f t="shared" si="4"/>
        <v>99630</v>
      </c>
    </row>
    <row r="277" spans="1:23" x14ac:dyDescent="0.25">
      <c r="A277" s="2">
        <v>274</v>
      </c>
      <c r="B277" s="4" t="s">
        <v>295</v>
      </c>
      <c r="C277" s="3">
        <v>51101536</v>
      </c>
      <c r="D277" s="2" t="s">
        <v>21</v>
      </c>
      <c r="E277" s="8">
        <v>37800</v>
      </c>
      <c r="F277" s="9">
        <f>IF(Tabla1[[#This Row],[COTIZACIÓN 1 ]]&gt;0,ABS(1-Tabla1[[#This Row],[COTIZACIÓN 1 ]]/Tabla1[[#This Row],[PROMEDIO]]),"")</f>
        <v>2.7173913043478271E-2</v>
      </c>
      <c r="G277" s="8">
        <v>37000</v>
      </c>
      <c r="H277" s="9">
        <f>IF(Tabla1[[#This Row],[COTIZACIÓN 2]]&gt;0,ABS(1-Tabla1[[#This Row],[COTIZACIÓN 2]]/Tabla1[[#This Row],[PROMEDIO]]),"")</f>
        <v>5.4347826086955653E-3</v>
      </c>
      <c r="I277" s="10">
        <v>35600</v>
      </c>
      <c r="J277" s="9">
        <f>IF(Tabla1[[#This Row],[COTIZACIÓN 3]]&gt;0,ABS(1-Tabla1[[#This Row],[COTIZACIÓN 3]]/Tabla1[[#This Row],[PROMEDIO]]),"")</f>
        <v>3.2608695652173947E-2</v>
      </c>
      <c r="K277" s="11"/>
      <c r="L277" s="9" t="str">
        <f>IF(Tabla1[[#This Row],[COTIZACIÓN 4]]&gt;0,ABS(1-Tabla1[[#This Row],[COTIZACIÓN 4]]/Tabla1[[#This Row],[PROMEDIO]]),"")</f>
        <v/>
      </c>
      <c r="M277" s="11"/>
      <c r="N277" s="9" t="str">
        <f>IF(Tabla1[[#This Row],[COTIZACIÓN 5]]&gt;0,ABS(1-Tabla1[[#This Row],[COTIZACIÓN 5]]/Tabla1[[#This Row],[PROMEDIO]]),"")</f>
        <v/>
      </c>
      <c r="O277" s="11"/>
      <c r="P277" s="9" t="str">
        <f>IF(Tabla1[[#This Row],[COTIZACIÓN 6]]&gt;0,ABS(1-Tabla1[[#This Row],[COTIZACIÓN 6]]/Tabla1[[#This Row],[PROMEDIO]]),"")</f>
        <v/>
      </c>
      <c r="Q277" s="11"/>
      <c r="R277" s="9" t="str">
        <f>IF(Tabla1[[#This Row],[COTIZACIÓN 7]]&gt;0,ABS(1-Tabla1[[#This Row],[COTIZACIÓN 7]]/Tabla1[[#This Row],[PROMEDIO]]),"")</f>
        <v/>
      </c>
      <c r="S277" s="11"/>
      <c r="T277" s="9" t="str">
        <f>IF(Tabla1[[#This Row],[COTIZACIÓN 8]]&gt;0,ABS(1-Tabla1[[#This Row],[COTIZACIÓN 8]]/Tabla1[[#This Row],[PROMEDIO]]),"")</f>
        <v/>
      </c>
      <c r="U27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36800</v>
      </c>
      <c r="V277" s="23">
        <f>COUNT(Tabla1[[#This Row],[COTIZACIÓN 1 ]:[DESVIACIÓN COT.8]])/2</f>
        <v>3</v>
      </c>
      <c r="W277" s="33">
        <f t="shared" si="4"/>
        <v>33120</v>
      </c>
    </row>
    <row r="278" spans="1:23" x14ac:dyDescent="0.25">
      <c r="A278" s="2">
        <v>275</v>
      </c>
      <c r="B278" s="4" t="s">
        <v>296</v>
      </c>
      <c r="C278" s="3">
        <v>51101536</v>
      </c>
      <c r="D278" s="2" t="s">
        <v>21</v>
      </c>
      <c r="E278" s="8">
        <v>226100</v>
      </c>
      <c r="F278" s="9">
        <f>IF(Tabla1[[#This Row],[COTIZACIÓN 1 ]]&gt;0,ABS(1-Tabla1[[#This Row],[COTIZACIÓN 1 ]]/Tabla1[[#This Row],[PROMEDIO]]),"")</f>
        <v>2.6952390469009657E-2</v>
      </c>
      <c r="G278" s="8">
        <v>221600</v>
      </c>
      <c r="H278" s="9">
        <f>IF(Tabla1[[#This Row],[COTIZACIÓN 2]]&gt;0,ABS(1-Tabla1[[#This Row],[COTIZACIÓN 2]]/Tabla1[[#This Row],[PROMEDIO]]),"")</f>
        <v>6.5132672619749865E-3</v>
      </c>
      <c r="I278" s="10">
        <v>212800</v>
      </c>
      <c r="J278" s="9">
        <f>IF(Tabla1[[#This Row],[COTIZACIÓN 3]]&gt;0,ABS(1-Tabla1[[#This Row],[COTIZACIÓN 3]]/Tabla1[[#This Row],[PROMEDIO]]),"")</f>
        <v>3.345657367622612E-2</v>
      </c>
      <c r="K278" s="11"/>
      <c r="L278" s="9" t="str">
        <f>IF(Tabla1[[#This Row],[COTIZACIÓN 4]]&gt;0,ABS(1-Tabla1[[#This Row],[COTIZACIÓN 4]]/Tabla1[[#This Row],[PROMEDIO]]),"")</f>
        <v/>
      </c>
      <c r="M278" s="11"/>
      <c r="N278" s="9" t="str">
        <f>IF(Tabla1[[#This Row],[COTIZACIÓN 5]]&gt;0,ABS(1-Tabla1[[#This Row],[COTIZACIÓN 5]]/Tabla1[[#This Row],[PROMEDIO]]),"")</f>
        <v/>
      </c>
      <c r="O278" s="11"/>
      <c r="P278" s="9" t="str">
        <f>IF(Tabla1[[#This Row],[COTIZACIÓN 6]]&gt;0,ABS(1-Tabla1[[#This Row],[COTIZACIÓN 6]]/Tabla1[[#This Row],[PROMEDIO]]),"")</f>
        <v/>
      </c>
      <c r="Q278" s="11"/>
      <c r="R278" s="9" t="str">
        <f>IF(Tabla1[[#This Row],[COTIZACIÓN 7]]&gt;0,ABS(1-Tabla1[[#This Row],[COTIZACIÓN 7]]/Tabla1[[#This Row],[PROMEDIO]]),"")</f>
        <v/>
      </c>
      <c r="S278" s="11"/>
      <c r="T278" s="9" t="str">
        <f>IF(Tabla1[[#This Row],[COTIZACIÓN 8]]&gt;0,ABS(1-Tabla1[[#This Row],[COTIZACIÓN 8]]/Tabla1[[#This Row],[PROMEDIO]]),"")</f>
        <v/>
      </c>
      <c r="U27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220166</v>
      </c>
      <c r="V278" s="23">
        <f>COUNT(Tabla1[[#This Row],[COTIZACIÓN 1 ]:[DESVIACIÓN COT.8]])/2</f>
        <v>3</v>
      </c>
      <c r="W278" s="33">
        <f t="shared" si="4"/>
        <v>198149.4</v>
      </c>
    </row>
    <row r="279" spans="1:23" x14ac:dyDescent="0.25">
      <c r="A279" s="2">
        <v>276</v>
      </c>
      <c r="B279" s="4" t="s">
        <v>297</v>
      </c>
      <c r="C279" s="3">
        <v>51142106</v>
      </c>
      <c r="D279" s="2" t="s">
        <v>21</v>
      </c>
      <c r="E279" s="8">
        <v>169100</v>
      </c>
      <c r="F279" s="9">
        <f>IF(Tabla1[[#This Row],[COTIZACIÓN 1 ]]&gt;0,ABS(1-Tabla1[[#This Row],[COTIZACIÓN 1 ]]/Tabla1[[#This Row],[PROMEDIO]]),"")</f>
        <v>2.692723452321677E-2</v>
      </c>
      <c r="G279" s="8">
        <v>165700</v>
      </c>
      <c r="H279" s="9">
        <f>IF(Tabla1[[#This Row],[COTIZACIÓN 2]]&gt;0,ABS(1-Tabla1[[#This Row],[COTIZACIÓN 2]]/Tabla1[[#This Row],[PROMEDIO]]),"")</f>
        <v>6.279377649302198E-3</v>
      </c>
      <c r="I279" s="10">
        <v>159200</v>
      </c>
      <c r="J279" s="9">
        <f>IF(Tabla1[[#This Row],[COTIZACIÓN 3]]&gt;0,ABS(1-Tabla1[[#This Row],[COTIZACIÓN 3]]/Tabla1[[#This Row],[PROMEDIO]]),"")</f>
        <v>3.3194466374357745E-2</v>
      </c>
      <c r="K279" s="11"/>
      <c r="L279" s="9" t="str">
        <f>IF(Tabla1[[#This Row],[COTIZACIÓN 4]]&gt;0,ABS(1-Tabla1[[#This Row],[COTIZACIÓN 4]]/Tabla1[[#This Row],[PROMEDIO]]),"")</f>
        <v/>
      </c>
      <c r="M279" s="11"/>
      <c r="N279" s="9" t="str">
        <f>IF(Tabla1[[#This Row],[COTIZACIÓN 5]]&gt;0,ABS(1-Tabla1[[#This Row],[COTIZACIÓN 5]]/Tabla1[[#This Row],[PROMEDIO]]),"")</f>
        <v/>
      </c>
      <c r="O279" s="11"/>
      <c r="P279" s="9" t="str">
        <f>IF(Tabla1[[#This Row],[COTIZACIÓN 6]]&gt;0,ABS(1-Tabla1[[#This Row],[COTIZACIÓN 6]]/Tabla1[[#This Row],[PROMEDIO]]),"")</f>
        <v/>
      </c>
      <c r="Q279" s="11"/>
      <c r="R279" s="9" t="str">
        <f>IF(Tabla1[[#This Row],[COTIZACIÓN 7]]&gt;0,ABS(1-Tabla1[[#This Row],[COTIZACIÓN 7]]/Tabla1[[#This Row],[PROMEDIO]]),"")</f>
        <v/>
      </c>
      <c r="S279" s="11"/>
      <c r="T279" s="9" t="str">
        <f>IF(Tabla1[[#This Row],[COTIZACIÓN 8]]&gt;0,ABS(1-Tabla1[[#This Row],[COTIZACIÓN 8]]/Tabla1[[#This Row],[PROMEDIO]]),"")</f>
        <v/>
      </c>
      <c r="U27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164666</v>
      </c>
      <c r="V279" s="23">
        <f>COUNT(Tabla1[[#This Row],[COTIZACIÓN 1 ]:[DESVIACIÓN COT.8]])/2</f>
        <v>3</v>
      </c>
      <c r="W279" s="33">
        <f t="shared" si="4"/>
        <v>148199.4</v>
      </c>
    </row>
    <row r="280" spans="1:23" x14ac:dyDescent="0.25">
      <c r="A280" s="2">
        <v>277</v>
      </c>
      <c r="B280" s="4" t="s">
        <v>298</v>
      </c>
      <c r="C280" s="3">
        <v>53102306</v>
      </c>
      <c r="D280" s="2" t="s">
        <v>21</v>
      </c>
      <c r="E280" s="8">
        <v>61300</v>
      </c>
      <c r="F280" s="9">
        <f>IF(Tabla1[[#This Row],[COTIZACIÓN 1 ]]&gt;0,ABS(1-Tabla1[[#This Row],[COTIZACIÓN 1 ]]/Tabla1[[#This Row],[PROMEDIO]]),"")</f>
        <v>2.6800670016750461E-2</v>
      </c>
      <c r="G280" s="8">
        <v>60100</v>
      </c>
      <c r="H280" s="9">
        <f>IF(Tabla1[[#This Row],[COTIZACIÓN 2]]&gt;0,ABS(1-Tabla1[[#This Row],[COTIZACIÓN 2]]/Tabla1[[#This Row],[PROMEDIO]]),"")</f>
        <v>6.7001675041875597E-3</v>
      </c>
      <c r="I280" s="10">
        <v>57700</v>
      </c>
      <c r="J280" s="9">
        <f>IF(Tabla1[[#This Row],[COTIZACIÓN 3]]&gt;0,ABS(1-Tabla1[[#This Row],[COTIZACIÓN 3]]/Tabla1[[#This Row],[PROMEDIO]]),"")</f>
        <v>3.350083752093802E-2</v>
      </c>
      <c r="K280" s="11"/>
      <c r="L280" s="9" t="str">
        <f>IF(Tabla1[[#This Row],[COTIZACIÓN 4]]&gt;0,ABS(1-Tabla1[[#This Row],[COTIZACIÓN 4]]/Tabla1[[#This Row],[PROMEDIO]]),"")</f>
        <v/>
      </c>
      <c r="M280" s="11"/>
      <c r="N280" s="9" t="str">
        <f>IF(Tabla1[[#This Row],[COTIZACIÓN 5]]&gt;0,ABS(1-Tabla1[[#This Row],[COTIZACIÓN 5]]/Tabla1[[#This Row],[PROMEDIO]]),"")</f>
        <v/>
      </c>
      <c r="O280" s="11"/>
      <c r="P280" s="9" t="str">
        <f>IF(Tabla1[[#This Row],[COTIZACIÓN 6]]&gt;0,ABS(1-Tabla1[[#This Row],[COTIZACIÓN 6]]/Tabla1[[#This Row],[PROMEDIO]]),"")</f>
        <v/>
      </c>
      <c r="Q280" s="11"/>
      <c r="R280" s="9" t="str">
        <f>IF(Tabla1[[#This Row],[COTIZACIÓN 7]]&gt;0,ABS(1-Tabla1[[#This Row],[COTIZACIÓN 7]]/Tabla1[[#This Row],[PROMEDIO]]),"")</f>
        <v/>
      </c>
      <c r="S280" s="11"/>
      <c r="T280" s="9" t="str">
        <f>IF(Tabla1[[#This Row],[COTIZACIÓN 8]]&gt;0,ABS(1-Tabla1[[#This Row],[COTIZACIÓN 8]]/Tabla1[[#This Row],[PROMEDIO]]),"")</f>
        <v/>
      </c>
      <c r="U28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59700</v>
      </c>
      <c r="V280" s="23">
        <f>COUNT(Tabla1[[#This Row],[COTIZACIÓN 1 ]:[DESVIACIÓN COT.8]])/2</f>
        <v>3</v>
      </c>
      <c r="W280" s="33">
        <f t="shared" si="4"/>
        <v>53730</v>
      </c>
    </row>
    <row r="281" spans="1:23" x14ac:dyDescent="0.25">
      <c r="A281" s="2">
        <v>278</v>
      </c>
      <c r="B281" s="4" t="s">
        <v>299</v>
      </c>
      <c r="C281" s="3">
        <v>53102306</v>
      </c>
      <c r="D281" s="2" t="s">
        <v>21</v>
      </c>
      <c r="E281" s="8">
        <v>59000</v>
      </c>
      <c r="F281" s="9">
        <f>IF(Tabla1[[#This Row],[COTIZACIÓN 1 ]]&gt;0,ABS(1-Tabla1[[#This Row],[COTIZACIÓN 1 ]]/Tabla1[[#This Row],[PROMEDIO]]),"")</f>
        <v>2.7283965664339327E-2</v>
      </c>
      <c r="G281" s="8">
        <v>57800</v>
      </c>
      <c r="H281" s="9">
        <f>IF(Tabla1[[#This Row],[COTIZACIÓN 2]]&gt;0,ABS(1-Tabla1[[#This Row],[COTIZACIÓN 2]]/Tabla1[[#This Row],[PROMEDIO]]),"")</f>
        <v>6.3900544982848917E-3</v>
      </c>
      <c r="I281" s="10">
        <v>55500</v>
      </c>
      <c r="J281" s="9">
        <f>IF(Tabla1[[#This Row],[COTIZACIÓN 3]]&gt;0,ABS(1-Tabla1[[#This Row],[COTIZACIÓN 3]]/Tabla1[[#This Row],[PROMEDIO]]),"")</f>
        <v>3.3656608569985869E-2</v>
      </c>
      <c r="K281" s="11"/>
      <c r="L281" s="9" t="str">
        <f>IF(Tabla1[[#This Row],[COTIZACIÓN 4]]&gt;0,ABS(1-Tabla1[[#This Row],[COTIZACIÓN 4]]/Tabla1[[#This Row],[PROMEDIO]]),"")</f>
        <v/>
      </c>
      <c r="M281" s="11"/>
      <c r="N281" s="9" t="str">
        <f>IF(Tabla1[[#This Row],[COTIZACIÓN 5]]&gt;0,ABS(1-Tabla1[[#This Row],[COTIZACIÓN 5]]/Tabla1[[#This Row],[PROMEDIO]]),"")</f>
        <v/>
      </c>
      <c r="O281" s="11"/>
      <c r="P281" s="9" t="str">
        <f>IF(Tabla1[[#This Row],[COTIZACIÓN 6]]&gt;0,ABS(1-Tabla1[[#This Row],[COTIZACIÓN 6]]/Tabla1[[#This Row],[PROMEDIO]]),"")</f>
        <v/>
      </c>
      <c r="Q281" s="11"/>
      <c r="R281" s="9" t="str">
        <f>IF(Tabla1[[#This Row],[COTIZACIÓN 7]]&gt;0,ABS(1-Tabla1[[#This Row],[COTIZACIÓN 7]]/Tabla1[[#This Row],[PROMEDIO]]),"")</f>
        <v/>
      </c>
      <c r="S281" s="11"/>
      <c r="T281" s="9" t="str">
        <f>IF(Tabla1[[#This Row],[COTIZACIÓN 8]]&gt;0,ABS(1-Tabla1[[#This Row],[COTIZACIÓN 8]]/Tabla1[[#This Row],[PROMEDIO]]),"")</f>
        <v/>
      </c>
      <c r="U28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57433</v>
      </c>
      <c r="V281" s="23">
        <f>COUNT(Tabla1[[#This Row],[COTIZACIÓN 1 ]:[DESVIACIÓN COT.8]])/2</f>
        <v>3</v>
      </c>
      <c r="W281" s="33">
        <f t="shared" si="4"/>
        <v>51689.700000000004</v>
      </c>
    </row>
    <row r="282" spans="1:23" x14ac:dyDescent="0.25">
      <c r="A282" s="2">
        <v>279</v>
      </c>
      <c r="B282" s="4" t="s">
        <v>300</v>
      </c>
      <c r="C282" s="3">
        <v>53102306</v>
      </c>
      <c r="D282" s="2" t="s">
        <v>21</v>
      </c>
      <c r="E282" s="8">
        <v>6100</v>
      </c>
      <c r="F282" s="9">
        <f>IF(Tabla1[[#This Row],[COTIZACIÓN 1 ]]&gt;0,ABS(1-Tabla1[[#This Row],[COTIZACIÓN 1 ]]/Tabla1[[#This Row],[PROMEDIO]]),"")</f>
        <v>2.2460610124036107E-2</v>
      </c>
      <c r="G282" s="8">
        <v>6000</v>
      </c>
      <c r="H282" s="9">
        <f>IF(Tabla1[[#This Row],[COTIZACIÓN 2]]&gt;0,ABS(1-Tabla1[[#This Row],[COTIZACIÓN 2]]/Tabla1[[#This Row],[PROMEDIO]]),"")</f>
        <v>5.6989607777404583E-3</v>
      </c>
      <c r="I282" s="10">
        <v>5800</v>
      </c>
      <c r="J282" s="9">
        <f>IF(Tabla1[[#This Row],[COTIZACIÓN 3]]&gt;0,ABS(1-Tabla1[[#This Row],[COTIZACIÓN 3]]/Tabla1[[#This Row],[PROMEDIO]]),"")</f>
        <v>2.7824337914850839E-2</v>
      </c>
      <c r="K282" s="11"/>
      <c r="L282" s="9" t="str">
        <f>IF(Tabla1[[#This Row],[COTIZACIÓN 4]]&gt;0,ABS(1-Tabla1[[#This Row],[COTIZACIÓN 4]]/Tabla1[[#This Row],[PROMEDIO]]),"")</f>
        <v/>
      </c>
      <c r="M282" s="11"/>
      <c r="N282" s="9" t="str">
        <f>IF(Tabla1[[#This Row],[COTIZACIÓN 5]]&gt;0,ABS(1-Tabla1[[#This Row],[COTIZACIÓN 5]]/Tabla1[[#This Row],[PROMEDIO]]),"")</f>
        <v/>
      </c>
      <c r="O282" s="11"/>
      <c r="P282" s="9" t="str">
        <f>IF(Tabla1[[#This Row],[COTIZACIÓN 6]]&gt;0,ABS(1-Tabla1[[#This Row],[COTIZACIÓN 6]]/Tabla1[[#This Row],[PROMEDIO]]),"")</f>
        <v/>
      </c>
      <c r="Q282" s="11"/>
      <c r="R282" s="9" t="str">
        <f>IF(Tabla1[[#This Row],[COTIZACIÓN 7]]&gt;0,ABS(1-Tabla1[[#This Row],[COTIZACIÓN 7]]/Tabla1[[#This Row],[PROMEDIO]]),"")</f>
        <v/>
      </c>
      <c r="S282" s="11"/>
      <c r="T282" s="9" t="str">
        <f>IF(Tabla1[[#This Row],[COTIZACIÓN 8]]&gt;0,ABS(1-Tabla1[[#This Row],[COTIZACIÓN 8]]/Tabla1[[#This Row],[PROMEDIO]]),"")</f>
        <v/>
      </c>
      <c r="U28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5966</v>
      </c>
      <c r="V282" s="23">
        <f>COUNT(Tabla1[[#This Row],[COTIZACIÓN 1 ]:[DESVIACIÓN COT.8]])/2</f>
        <v>3</v>
      </c>
      <c r="W282" s="33">
        <f t="shared" si="4"/>
        <v>5369.4000000000005</v>
      </c>
    </row>
    <row r="283" spans="1:23" x14ac:dyDescent="0.25">
      <c r="A283" s="2">
        <v>280</v>
      </c>
      <c r="B283" s="4" t="s">
        <v>301</v>
      </c>
      <c r="C283" s="3">
        <v>53102306</v>
      </c>
      <c r="D283" s="2" t="s">
        <v>21</v>
      </c>
      <c r="E283" s="8">
        <v>105900</v>
      </c>
      <c r="F283" s="9">
        <f>IF(Tabla1[[#This Row],[COTIZACIÓN 1 ]]&gt;0,ABS(1-Tabla1[[#This Row],[COTIZACIÓN 1 ]]/Tabla1[[#This Row],[PROMEDIO]]),"")</f>
        <v>2.7158098933074637E-2</v>
      </c>
      <c r="G283" s="8">
        <v>103800</v>
      </c>
      <c r="H283" s="9">
        <f>IF(Tabla1[[#This Row],[COTIZACIÓN 2]]&gt;0,ABS(1-Tabla1[[#This Row],[COTIZACIÓN 2]]/Tabla1[[#This Row],[PROMEDIO]]),"")</f>
        <v>6.7895247332687703E-3</v>
      </c>
      <c r="I283" s="10">
        <v>99600</v>
      </c>
      <c r="J283" s="9">
        <f>IF(Tabla1[[#This Row],[COTIZACIÓN 3]]&gt;0,ABS(1-Tabla1[[#This Row],[COTIZACIÓN 3]]/Tabla1[[#This Row],[PROMEDIO]]),"")</f>
        <v>3.3947623666343407E-2</v>
      </c>
      <c r="K283" s="11"/>
      <c r="L283" s="9" t="str">
        <f>IF(Tabla1[[#This Row],[COTIZACIÓN 4]]&gt;0,ABS(1-Tabla1[[#This Row],[COTIZACIÓN 4]]/Tabla1[[#This Row],[PROMEDIO]]),"")</f>
        <v/>
      </c>
      <c r="M283" s="11"/>
      <c r="N283" s="9" t="str">
        <f>IF(Tabla1[[#This Row],[COTIZACIÓN 5]]&gt;0,ABS(1-Tabla1[[#This Row],[COTIZACIÓN 5]]/Tabla1[[#This Row],[PROMEDIO]]),"")</f>
        <v/>
      </c>
      <c r="O283" s="11"/>
      <c r="P283" s="9" t="str">
        <f>IF(Tabla1[[#This Row],[COTIZACIÓN 6]]&gt;0,ABS(1-Tabla1[[#This Row],[COTIZACIÓN 6]]/Tabla1[[#This Row],[PROMEDIO]]),"")</f>
        <v/>
      </c>
      <c r="Q283" s="11"/>
      <c r="R283" s="9" t="str">
        <f>IF(Tabla1[[#This Row],[COTIZACIÓN 7]]&gt;0,ABS(1-Tabla1[[#This Row],[COTIZACIÓN 7]]/Tabla1[[#This Row],[PROMEDIO]]),"")</f>
        <v/>
      </c>
      <c r="S283" s="11"/>
      <c r="T283" s="9" t="str">
        <f>IF(Tabla1[[#This Row],[COTIZACIÓN 8]]&gt;0,ABS(1-Tabla1[[#This Row],[COTIZACIÓN 8]]/Tabla1[[#This Row],[PROMEDIO]]),"")</f>
        <v/>
      </c>
      <c r="U28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103100</v>
      </c>
      <c r="V283" s="23">
        <f>COUNT(Tabla1[[#This Row],[COTIZACIÓN 1 ]:[DESVIACIÓN COT.8]])/2</f>
        <v>3</v>
      </c>
      <c r="W283" s="33">
        <f t="shared" si="4"/>
        <v>92790</v>
      </c>
    </row>
    <row r="284" spans="1:23" x14ac:dyDescent="0.25">
      <c r="A284" s="2">
        <v>281</v>
      </c>
      <c r="B284" s="4" t="s">
        <v>302</v>
      </c>
      <c r="C284" s="3">
        <v>53102306</v>
      </c>
      <c r="D284" s="2" t="s">
        <v>21</v>
      </c>
      <c r="E284" s="8">
        <v>115800</v>
      </c>
      <c r="F284" s="9">
        <f>IF(Tabla1[[#This Row],[COTIZACIÓN 1 ]]&gt;0,ABS(1-Tabla1[[#This Row],[COTIZACIÓN 1 ]]/Tabla1[[#This Row],[PROMEDIO]]),"")</f>
        <v>2.6905272865934693E-2</v>
      </c>
      <c r="G284" s="8">
        <v>113500</v>
      </c>
      <c r="H284" s="9">
        <f>IF(Tabla1[[#This Row],[COTIZACIÓN 2]]&gt;0,ABS(1-Tabla1[[#This Row],[COTIZACIÓN 2]]/Tabla1[[#This Row],[PROMEDIO]]),"")</f>
        <v>6.5090541475267827E-3</v>
      </c>
      <c r="I284" s="10">
        <v>109000</v>
      </c>
      <c r="J284" s="9">
        <f>IF(Tabla1[[#This Row],[COTIZACIÓN 3]]&gt;0,ABS(1-Tabla1[[#This Row],[COTIZACIÓN 3]]/Tabla1[[#This Row],[PROMEDIO]]),"")</f>
        <v>3.3396591171097723E-2</v>
      </c>
      <c r="K284" s="11"/>
      <c r="L284" s="9" t="str">
        <f>IF(Tabla1[[#This Row],[COTIZACIÓN 4]]&gt;0,ABS(1-Tabla1[[#This Row],[COTIZACIÓN 4]]/Tabla1[[#This Row],[PROMEDIO]]),"")</f>
        <v/>
      </c>
      <c r="M284" s="11"/>
      <c r="N284" s="9" t="str">
        <f>IF(Tabla1[[#This Row],[COTIZACIÓN 5]]&gt;0,ABS(1-Tabla1[[#This Row],[COTIZACIÓN 5]]/Tabla1[[#This Row],[PROMEDIO]]),"")</f>
        <v/>
      </c>
      <c r="O284" s="11"/>
      <c r="P284" s="9" t="str">
        <f>IF(Tabla1[[#This Row],[COTIZACIÓN 6]]&gt;0,ABS(1-Tabla1[[#This Row],[COTIZACIÓN 6]]/Tabla1[[#This Row],[PROMEDIO]]),"")</f>
        <v/>
      </c>
      <c r="Q284" s="11"/>
      <c r="R284" s="9" t="str">
        <f>IF(Tabla1[[#This Row],[COTIZACIÓN 7]]&gt;0,ABS(1-Tabla1[[#This Row],[COTIZACIÓN 7]]/Tabla1[[#This Row],[PROMEDIO]]),"")</f>
        <v/>
      </c>
      <c r="S284" s="11"/>
      <c r="T284" s="9" t="str">
        <f>IF(Tabla1[[#This Row],[COTIZACIÓN 8]]&gt;0,ABS(1-Tabla1[[#This Row],[COTIZACIÓN 8]]/Tabla1[[#This Row],[PROMEDIO]]),"")</f>
        <v/>
      </c>
      <c r="U28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112766</v>
      </c>
      <c r="V284" s="23">
        <f>COUNT(Tabla1[[#This Row],[COTIZACIÓN 1 ]:[DESVIACIÓN COT.8]])/2</f>
        <v>3</v>
      </c>
      <c r="W284" s="33">
        <f t="shared" si="4"/>
        <v>101489.40000000001</v>
      </c>
    </row>
    <row r="285" spans="1:23" x14ac:dyDescent="0.25">
      <c r="A285" s="2">
        <v>282</v>
      </c>
      <c r="B285" s="4" t="s">
        <v>303</v>
      </c>
      <c r="C285" s="3">
        <v>53102306</v>
      </c>
      <c r="D285" s="2" t="s">
        <v>21</v>
      </c>
      <c r="E285" s="8">
        <v>106800</v>
      </c>
      <c r="F285" s="9">
        <f>IF(Tabla1[[#This Row],[COTIZACIÓN 1 ]]&gt;0,ABS(1-Tabla1[[#This Row],[COTIZACIÓN 1 ]]/Tabla1[[#This Row],[PROMEDIO]]),"")</f>
        <v>2.6923076923076827E-2</v>
      </c>
      <c r="G285" s="8">
        <v>104700</v>
      </c>
      <c r="H285" s="9">
        <f>IF(Tabla1[[#This Row],[COTIZACIÓN 2]]&gt;0,ABS(1-Tabla1[[#This Row],[COTIZACIÓN 2]]/Tabla1[[#This Row],[PROMEDIO]]),"")</f>
        <v>6.7307692307692069E-3</v>
      </c>
      <c r="I285" s="10">
        <v>100500</v>
      </c>
      <c r="J285" s="9">
        <f>IF(Tabla1[[#This Row],[COTIZACIÓN 3]]&gt;0,ABS(1-Tabla1[[#This Row],[COTIZACIÓN 3]]/Tabla1[[#This Row],[PROMEDIO]]),"")</f>
        <v>3.3653846153846145E-2</v>
      </c>
      <c r="K285" s="11"/>
      <c r="L285" s="9" t="str">
        <f>IF(Tabla1[[#This Row],[COTIZACIÓN 4]]&gt;0,ABS(1-Tabla1[[#This Row],[COTIZACIÓN 4]]/Tabla1[[#This Row],[PROMEDIO]]),"")</f>
        <v/>
      </c>
      <c r="M285" s="11"/>
      <c r="N285" s="9" t="str">
        <f>IF(Tabla1[[#This Row],[COTIZACIÓN 5]]&gt;0,ABS(1-Tabla1[[#This Row],[COTIZACIÓN 5]]/Tabla1[[#This Row],[PROMEDIO]]),"")</f>
        <v/>
      </c>
      <c r="O285" s="11"/>
      <c r="P285" s="9" t="str">
        <f>IF(Tabla1[[#This Row],[COTIZACIÓN 6]]&gt;0,ABS(1-Tabla1[[#This Row],[COTIZACIÓN 6]]/Tabla1[[#This Row],[PROMEDIO]]),"")</f>
        <v/>
      </c>
      <c r="Q285" s="11"/>
      <c r="R285" s="9" t="str">
        <f>IF(Tabla1[[#This Row],[COTIZACIÓN 7]]&gt;0,ABS(1-Tabla1[[#This Row],[COTIZACIÓN 7]]/Tabla1[[#This Row],[PROMEDIO]]),"")</f>
        <v/>
      </c>
      <c r="S285" s="11"/>
      <c r="T285" s="9" t="str">
        <f>IF(Tabla1[[#This Row],[COTIZACIÓN 8]]&gt;0,ABS(1-Tabla1[[#This Row],[COTIZACIÓN 8]]/Tabla1[[#This Row],[PROMEDIO]]),"")</f>
        <v/>
      </c>
      <c r="U28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104000</v>
      </c>
      <c r="V285" s="23">
        <f>COUNT(Tabla1[[#This Row],[COTIZACIÓN 1 ]:[DESVIACIÓN COT.8]])/2</f>
        <v>3</v>
      </c>
      <c r="W285" s="33">
        <f t="shared" si="4"/>
        <v>93600</v>
      </c>
    </row>
    <row r="286" spans="1:23" x14ac:dyDescent="0.25">
      <c r="A286" s="2">
        <v>283</v>
      </c>
      <c r="B286" s="4" t="s">
        <v>304</v>
      </c>
      <c r="C286" s="3">
        <v>53102306</v>
      </c>
      <c r="D286" s="2" t="s">
        <v>21</v>
      </c>
      <c r="E286" s="8">
        <v>98900</v>
      </c>
      <c r="F286" s="9">
        <f>IF(Tabla1[[#This Row],[COTIZACIÓN 1 ]]&gt;0,ABS(1-Tabla1[[#This Row],[COTIZACIÓN 1 ]]/Tabla1[[#This Row],[PROMEDIO]]),"")</f>
        <v>2.699896157840076E-2</v>
      </c>
      <c r="G286" s="8">
        <v>96900</v>
      </c>
      <c r="H286" s="9">
        <f>IF(Tabla1[[#This Row],[COTIZACIÓN 2]]&gt;0,ABS(1-Tabla1[[#This Row],[COTIZACIÓN 2]]/Tabla1[[#This Row],[PROMEDIO]]),"")</f>
        <v>6.230529595015577E-3</v>
      </c>
      <c r="I286" s="10">
        <v>93100</v>
      </c>
      <c r="J286" s="9">
        <f>IF(Tabla1[[#This Row],[COTIZACIÓN 3]]&gt;0,ABS(1-Tabla1[[#This Row],[COTIZACIÓN 3]]/Tabla1[[#This Row],[PROMEDIO]]),"")</f>
        <v>3.3229491173416448E-2</v>
      </c>
      <c r="K286" s="11"/>
      <c r="L286" s="9" t="str">
        <f>IF(Tabla1[[#This Row],[COTIZACIÓN 4]]&gt;0,ABS(1-Tabla1[[#This Row],[COTIZACIÓN 4]]/Tabla1[[#This Row],[PROMEDIO]]),"")</f>
        <v/>
      </c>
      <c r="M286" s="11"/>
      <c r="N286" s="9" t="str">
        <f>IF(Tabla1[[#This Row],[COTIZACIÓN 5]]&gt;0,ABS(1-Tabla1[[#This Row],[COTIZACIÓN 5]]/Tabla1[[#This Row],[PROMEDIO]]),"")</f>
        <v/>
      </c>
      <c r="O286" s="11"/>
      <c r="P286" s="9" t="str">
        <f>IF(Tabla1[[#This Row],[COTIZACIÓN 6]]&gt;0,ABS(1-Tabla1[[#This Row],[COTIZACIÓN 6]]/Tabla1[[#This Row],[PROMEDIO]]),"")</f>
        <v/>
      </c>
      <c r="Q286" s="11"/>
      <c r="R286" s="9" t="str">
        <f>IF(Tabla1[[#This Row],[COTIZACIÓN 7]]&gt;0,ABS(1-Tabla1[[#This Row],[COTIZACIÓN 7]]/Tabla1[[#This Row],[PROMEDIO]]),"")</f>
        <v/>
      </c>
      <c r="S286" s="11"/>
      <c r="T286" s="9" t="str">
        <f>IF(Tabla1[[#This Row],[COTIZACIÓN 8]]&gt;0,ABS(1-Tabla1[[#This Row],[COTIZACIÓN 8]]/Tabla1[[#This Row],[PROMEDIO]]),"")</f>
        <v/>
      </c>
      <c r="U28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96300</v>
      </c>
      <c r="V286" s="23">
        <f>COUNT(Tabla1[[#This Row],[COTIZACIÓN 1 ]:[DESVIACIÓN COT.8]])/2</f>
        <v>3</v>
      </c>
      <c r="W286" s="33">
        <f t="shared" si="4"/>
        <v>86670</v>
      </c>
    </row>
    <row r="287" spans="1:23" x14ac:dyDescent="0.25">
      <c r="A287" s="2">
        <v>284</v>
      </c>
      <c r="B287" s="4" t="s">
        <v>305</v>
      </c>
      <c r="C287" s="3">
        <v>51101536</v>
      </c>
      <c r="D287" s="2" t="s">
        <v>21</v>
      </c>
      <c r="E287" s="8">
        <v>101200</v>
      </c>
      <c r="F287" s="9">
        <f>IF(Tabla1[[#This Row],[COTIZACIÓN 1 ]]&gt;0,ABS(1-Tabla1[[#This Row],[COTIZACIÓN 1 ]]/Tabla1[[#This Row],[PROMEDIO]]),"")</f>
        <v>2.6723210843495826E-2</v>
      </c>
      <c r="G287" s="8">
        <v>99200</v>
      </c>
      <c r="H287" s="9">
        <f>IF(Tabla1[[#This Row],[COTIZACIÓN 2]]&gt;0,ABS(1-Tabla1[[#This Row],[COTIZACIÓN 2]]/Tabla1[[#This Row],[PROMEDIO]]),"")</f>
        <v>6.4322382971815362E-3</v>
      </c>
      <c r="I287" s="10">
        <v>95300</v>
      </c>
      <c r="J287" s="9">
        <f>IF(Tabla1[[#This Row],[COTIZACIÓN 3]]&gt;0,ABS(1-Tabla1[[#This Row],[COTIZACIÓN 3]]/Tabla1[[#This Row],[PROMEDIO]]),"")</f>
        <v>3.3135158168130951E-2</v>
      </c>
      <c r="K287" s="11"/>
      <c r="L287" s="9" t="str">
        <f>IF(Tabla1[[#This Row],[COTIZACIÓN 4]]&gt;0,ABS(1-Tabla1[[#This Row],[COTIZACIÓN 4]]/Tabla1[[#This Row],[PROMEDIO]]),"")</f>
        <v/>
      </c>
      <c r="M287" s="11"/>
      <c r="N287" s="9" t="str">
        <f>IF(Tabla1[[#This Row],[COTIZACIÓN 5]]&gt;0,ABS(1-Tabla1[[#This Row],[COTIZACIÓN 5]]/Tabla1[[#This Row],[PROMEDIO]]),"")</f>
        <v/>
      </c>
      <c r="O287" s="11"/>
      <c r="P287" s="9" t="str">
        <f>IF(Tabla1[[#This Row],[COTIZACIÓN 6]]&gt;0,ABS(1-Tabla1[[#This Row],[COTIZACIÓN 6]]/Tabla1[[#This Row],[PROMEDIO]]),"")</f>
        <v/>
      </c>
      <c r="Q287" s="11"/>
      <c r="R287" s="9" t="str">
        <f>IF(Tabla1[[#This Row],[COTIZACIÓN 7]]&gt;0,ABS(1-Tabla1[[#This Row],[COTIZACIÓN 7]]/Tabla1[[#This Row],[PROMEDIO]]),"")</f>
        <v/>
      </c>
      <c r="S287" s="11"/>
      <c r="T287" s="9" t="str">
        <f>IF(Tabla1[[#This Row],[COTIZACIÓN 8]]&gt;0,ABS(1-Tabla1[[#This Row],[COTIZACIÓN 8]]/Tabla1[[#This Row],[PROMEDIO]]),"")</f>
        <v/>
      </c>
      <c r="U28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98566</v>
      </c>
      <c r="V287" s="23">
        <f>COUNT(Tabla1[[#This Row],[COTIZACIÓN 1 ]:[DESVIACIÓN COT.8]])/2</f>
        <v>3</v>
      </c>
      <c r="W287" s="33">
        <f t="shared" si="4"/>
        <v>88709.400000000009</v>
      </c>
    </row>
    <row r="288" spans="1:23" x14ac:dyDescent="0.25">
      <c r="A288" s="2">
        <v>285</v>
      </c>
      <c r="B288" s="4" t="s">
        <v>306</v>
      </c>
      <c r="C288" s="3">
        <v>51191905</v>
      </c>
      <c r="D288" s="2" t="s">
        <v>21</v>
      </c>
      <c r="E288" s="8">
        <v>10000</v>
      </c>
      <c r="F288" s="9">
        <f>IF(Tabla1[[#This Row],[COTIZACIÓN 1 ]]&gt;0,ABS(1-Tabla1[[#This Row],[COTIZACIÓN 1 ]]/Tabla1[[#This Row],[PROMEDIO]]),"")</f>
        <v>2.7432446316654646E-2</v>
      </c>
      <c r="G288" s="8">
        <v>9800</v>
      </c>
      <c r="H288" s="9">
        <f>IF(Tabla1[[#This Row],[COTIZACIÓN 2]]&gt;0,ABS(1-Tabla1[[#This Row],[COTIZACIÓN 2]]/Tabla1[[#This Row],[PROMEDIO]]),"")</f>
        <v>6.8837973903215222E-3</v>
      </c>
      <c r="I288" s="10">
        <v>9400</v>
      </c>
      <c r="J288" s="9">
        <f>IF(Tabla1[[#This Row],[COTIZACIÓN 3]]&gt;0,ABS(1-Tabla1[[#This Row],[COTIZACIÓN 3]]/Tabla1[[#This Row],[PROMEDIO]]),"")</f>
        <v>3.4213500462344615E-2</v>
      </c>
      <c r="K288" s="11"/>
      <c r="L288" s="9" t="str">
        <f>IF(Tabla1[[#This Row],[COTIZACIÓN 4]]&gt;0,ABS(1-Tabla1[[#This Row],[COTIZACIÓN 4]]/Tabla1[[#This Row],[PROMEDIO]]),"")</f>
        <v/>
      </c>
      <c r="M288" s="11"/>
      <c r="N288" s="9" t="str">
        <f>IF(Tabla1[[#This Row],[COTIZACIÓN 5]]&gt;0,ABS(1-Tabla1[[#This Row],[COTIZACIÓN 5]]/Tabla1[[#This Row],[PROMEDIO]]),"")</f>
        <v/>
      </c>
      <c r="O288" s="11"/>
      <c r="P288" s="9" t="str">
        <f>IF(Tabla1[[#This Row],[COTIZACIÓN 6]]&gt;0,ABS(1-Tabla1[[#This Row],[COTIZACIÓN 6]]/Tabla1[[#This Row],[PROMEDIO]]),"")</f>
        <v/>
      </c>
      <c r="Q288" s="11"/>
      <c r="R288" s="9" t="str">
        <f>IF(Tabla1[[#This Row],[COTIZACIÓN 7]]&gt;0,ABS(1-Tabla1[[#This Row],[COTIZACIÓN 7]]/Tabla1[[#This Row],[PROMEDIO]]),"")</f>
        <v/>
      </c>
      <c r="S288" s="11"/>
      <c r="T288" s="9" t="str">
        <f>IF(Tabla1[[#This Row],[COTIZACIÓN 8]]&gt;0,ABS(1-Tabla1[[#This Row],[COTIZACIÓN 8]]/Tabla1[[#This Row],[PROMEDIO]]),"")</f>
        <v/>
      </c>
      <c r="U28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9733</v>
      </c>
      <c r="V288" s="23">
        <f>COUNT(Tabla1[[#This Row],[COTIZACIÓN 1 ]:[DESVIACIÓN COT.8]])/2</f>
        <v>3</v>
      </c>
      <c r="W288" s="33">
        <f t="shared" si="4"/>
        <v>8759.7000000000007</v>
      </c>
    </row>
    <row r="289" spans="1:23" x14ac:dyDescent="0.25">
      <c r="A289" s="2">
        <v>286</v>
      </c>
      <c r="B289" s="4" t="s">
        <v>307</v>
      </c>
      <c r="C289" s="3">
        <v>51101536</v>
      </c>
      <c r="D289" s="2" t="s">
        <v>21</v>
      </c>
      <c r="E289" s="8">
        <v>111200</v>
      </c>
      <c r="F289" s="9">
        <f>IF(Tabla1[[#This Row],[COTIZACIÓN 1 ]]&gt;0,ABS(1-Tabla1[[#This Row],[COTIZACIÓN 1 ]]/Tabla1[[#This Row],[PROMEDIO]]),"")</f>
        <v>2.6777469990766356E-2</v>
      </c>
      <c r="G289" s="8">
        <v>109000</v>
      </c>
      <c r="H289" s="9">
        <f>IF(Tabla1[[#This Row],[COTIZACIÓN 2]]&gt;0,ABS(1-Tabla1[[#This Row],[COTIZACIÓN 2]]/Tabla1[[#This Row],[PROMEDIO]]),"")</f>
        <v>6.4635272391504461E-3</v>
      </c>
      <c r="I289" s="10">
        <v>104700</v>
      </c>
      <c r="J289" s="9">
        <f>IF(Tabla1[[#This Row],[COTIZACIÓN 3]]&gt;0,ABS(1-Tabla1[[#This Row],[COTIZACIÓN 3]]/Tabla1[[#This Row],[PROMEDIO]]),"")</f>
        <v>3.3240997229916913E-2</v>
      </c>
      <c r="K289" s="11"/>
      <c r="L289" s="9" t="str">
        <f>IF(Tabla1[[#This Row],[COTIZACIÓN 4]]&gt;0,ABS(1-Tabla1[[#This Row],[COTIZACIÓN 4]]/Tabla1[[#This Row],[PROMEDIO]]),"")</f>
        <v/>
      </c>
      <c r="M289" s="11"/>
      <c r="N289" s="9" t="str">
        <f>IF(Tabla1[[#This Row],[COTIZACIÓN 5]]&gt;0,ABS(1-Tabla1[[#This Row],[COTIZACIÓN 5]]/Tabla1[[#This Row],[PROMEDIO]]),"")</f>
        <v/>
      </c>
      <c r="O289" s="11"/>
      <c r="P289" s="9" t="str">
        <f>IF(Tabla1[[#This Row],[COTIZACIÓN 6]]&gt;0,ABS(1-Tabla1[[#This Row],[COTIZACIÓN 6]]/Tabla1[[#This Row],[PROMEDIO]]),"")</f>
        <v/>
      </c>
      <c r="Q289" s="11"/>
      <c r="R289" s="9" t="str">
        <f>IF(Tabla1[[#This Row],[COTIZACIÓN 7]]&gt;0,ABS(1-Tabla1[[#This Row],[COTIZACIÓN 7]]/Tabla1[[#This Row],[PROMEDIO]]),"")</f>
        <v/>
      </c>
      <c r="S289" s="11"/>
      <c r="T289" s="9" t="str">
        <f>IF(Tabla1[[#This Row],[COTIZACIÓN 8]]&gt;0,ABS(1-Tabla1[[#This Row],[COTIZACIÓN 8]]/Tabla1[[#This Row],[PROMEDIO]]),"")</f>
        <v/>
      </c>
      <c r="U28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108300</v>
      </c>
      <c r="V289" s="23">
        <f>COUNT(Tabla1[[#This Row],[COTIZACIÓN 1 ]:[DESVIACIÓN COT.8]])/2</f>
        <v>3</v>
      </c>
      <c r="W289" s="33">
        <f t="shared" si="4"/>
        <v>97470</v>
      </c>
    </row>
    <row r="290" spans="1:23" x14ac:dyDescent="0.25">
      <c r="A290" s="2">
        <v>287</v>
      </c>
      <c r="B290" s="5" t="s">
        <v>308</v>
      </c>
      <c r="C290" s="3">
        <v>51161800</v>
      </c>
      <c r="D290" s="2" t="s">
        <v>21</v>
      </c>
      <c r="E290" s="8">
        <v>100800</v>
      </c>
      <c r="F290" s="9">
        <f>IF(Tabla1[[#This Row],[COTIZACIÓN 1 ]]&gt;0,ABS(1-Tabla1[[#This Row],[COTIZACIÓN 1 ]]/Tabla1[[#This Row],[PROMEDIO]]),"")</f>
        <v>2.6832100727339325E-2</v>
      </c>
      <c r="G290" s="8">
        <v>98800</v>
      </c>
      <c r="H290" s="9">
        <f>IF(Tabla1[[#This Row],[COTIZACIÓN 2]]&gt;0,ABS(1-Tabla1[[#This Row],[COTIZACIÓN 2]]/Tabla1[[#This Row],[PROMEDIO]]),"")</f>
        <v>6.4584479351303958E-3</v>
      </c>
      <c r="I290" s="10">
        <v>94900</v>
      </c>
      <c r="J290" s="9">
        <f>IF(Tabla1[[#This Row],[COTIZACIÓN 3]]&gt;0,ABS(1-Tabla1[[#This Row],[COTIZACIÓN 3]]/Tabla1[[#This Row],[PROMEDIO]]),"")</f>
        <v>3.3270175009677438E-2</v>
      </c>
      <c r="K290" s="11"/>
      <c r="L290" s="9" t="str">
        <f>IF(Tabla1[[#This Row],[COTIZACIÓN 4]]&gt;0,ABS(1-Tabla1[[#This Row],[COTIZACIÓN 4]]/Tabla1[[#This Row],[PROMEDIO]]),"")</f>
        <v/>
      </c>
      <c r="M290" s="11"/>
      <c r="N290" s="9" t="str">
        <f>IF(Tabla1[[#This Row],[COTIZACIÓN 5]]&gt;0,ABS(1-Tabla1[[#This Row],[COTIZACIÓN 5]]/Tabla1[[#This Row],[PROMEDIO]]),"")</f>
        <v/>
      </c>
      <c r="O290" s="11"/>
      <c r="P290" s="9" t="str">
        <f>IF(Tabla1[[#This Row],[COTIZACIÓN 6]]&gt;0,ABS(1-Tabla1[[#This Row],[COTIZACIÓN 6]]/Tabla1[[#This Row],[PROMEDIO]]),"")</f>
        <v/>
      </c>
      <c r="Q290" s="11"/>
      <c r="R290" s="9" t="str">
        <f>IF(Tabla1[[#This Row],[COTIZACIÓN 7]]&gt;0,ABS(1-Tabla1[[#This Row],[COTIZACIÓN 7]]/Tabla1[[#This Row],[PROMEDIO]]),"")</f>
        <v/>
      </c>
      <c r="S290" s="11"/>
      <c r="T290" s="9" t="str">
        <f>IF(Tabla1[[#This Row],[COTIZACIÓN 8]]&gt;0,ABS(1-Tabla1[[#This Row],[COTIZACIÓN 8]]/Tabla1[[#This Row],[PROMEDIO]]),"")</f>
        <v/>
      </c>
      <c r="U29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98166</v>
      </c>
      <c r="V290" s="23">
        <f>COUNT(Tabla1[[#This Row],[COTIZACIÓN 1 ]:[DESVIACIÓN COT.8]])/2</f>
        <v>3</v>
      </c>
      <c r="W290" s="33">
        <f t="shared" si="4"/>
        <v>88349.400000000009</v>
      </c>
    </row>
    <row r="291" spans="1:23" x14ac:dyDescent="0.25">
      <c r="A291" s="2">
        <v>288</v>
      </c>
      <c r="B291" s="4" t="s">
        <v>309</v>
      </c>
      <c r="C291" s="3">
        <v>51101536</v>
      </c>
      <c r="D291" s="2" t="s">
        <v>21</v>
      </c>
      <c r="E291" s="8">
        <v>112700</v>
      </c>
      <c r="F291" s="9">
        <f>IF(Tabla1[[#This Row],[COTIZACIÓN 1 ]]&gt;0,ABS(1-Tabla1[[#This Row],[COTIZACIÓN 1 ]]/Tabla1[[#This Row],[PROMEDIO]]),"")</f>
        <v>2.7038356738629199E-2</v>
      </c>
      <c r="G291" s="8">
        <v>110400</v>
      </c>
      <c r="H291" s="9">
        <f>IF(Tabla1[[#This Row],[COTIZACIÓN 2]]&gt;0,ABS(1-Tabla1[[#This Row],[COTIZACIÓN 2]]/Tabla1[[#This Row],[PROMEDIO]]),"")</f>
        <v>6.0783902745755736E-3</v>
      </c>
      <c r="I291" s="10">
        <v>106100</v>
      </c>
      <c r="J291" s="9">
        <f>IF(Tabla1[[#This Row],[COTIZACIÓN 3]]&gt;0,ABS(1-Tabla1[[#This Row],[COTIZACIÓN 3]]/Tabla1[[#This Row],[PROMEDIO]]),"")</f>
        <v>3.3107633984307383E-2</v>
      </c>
      <c r="K291" s="11"/>
      <c r="L291" s="9" t="str">
        <f>IF(Tabla1[[#This Row],[COTIZACIÓN 4]]&gt;0,ABS(1-Tabla1[[#This Row],[COTIZACIÓN 4]]/Tabla1[[#This Row],[PROMEDIO]]),"")</f>
        <v/>
      </c>
      <c r="M291" s="11"/>
      <c r="N291" s="9" t="str">
        <f>IF(Tabla1[[#This Row],[COTIZACIÓN 5]]&gt;0,ABS(1-Tabla1[[#This Row],[COTIZACIÓN 5]]/Tabla1[[#This Row],[PROMEDIO]]),"")</f>
        <v/>
      </c>
      <c r="O291" s="11"/>
      <c r="P291" s="9" t="str">
        <f>IF(Tabla1[[#This Row],[COTIZACIÓN 6]]&gt;0,ABS(1-Tabla1[[#This Row],[COTIZACIÓN 6]]/Tabla1[[#This Row],[PROMEDIO]]),"")</f>
        <v/>
      </c>
      <c r="Q291" s="11"/>
      <c r="R291" s="9" t="str">
        <f>IF(Tabla1[[#This Row],[COTIZACIÓN 7]]&gt;0,ABS(1-Tabla1[[#This Row],[COTIZACIÓN 7]]/Tabla1[[#This Row],[PROMEDIO]]),"")</f>
        <v/>
      </c>
      <c r="S291" s="11"/>
      <c r="T291" s="9" t="str">
        <f>IF(Tabla1[[#This Row],[COTIZACIÓN 8]]&gt;0,ABS(1-Tabla1[[#This Row],[COTIZACIÓN 8]]/Tabla1[[#This Row],[PROMEDIO]]),"")</f>
        <v/>
      </c>
      <c r="U29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109733</v>
      </c>
      <c r="V291" s="23">
        <f>COUNT(Tabla1[[#This Row],[COTIZACIÓN 1 ]:[DESVIACIÓN COT.8]])/2</f>
        <v>3</v>
      </c>
      <c r="W291" s="33">
        <f t="shared" si="4"/>
        <v>98759.7</v>
      </c>
    </row>
    <row r="292" spans="1:23" x14ac:dyDescent="0.25">
      <c r="A292" s="2">
        <v>289</v>
      </c>
      <c r="B292" s="5" t="s">
        <v>310</v>
      </c>
      <c r="C292" s="3">
        <v>51101536</v>
      </c>
      <c r="D292" s="2" t="s">
        <v>21</v>
      </c>
      <c r="E292" s="8">
        <v>20100</v>
      </c>
      <c r="F292" s="9">
        <f>IF(Tabla1[[#This Row],[COTIZACIÓN 1 ]]&gt;0,ABS(1-Tabla1[[#This Row],[COTIZACIÓN 1 ]]/Tabla1[[#This Row],[PROMEDIO]]),"")</f>
        <v>2.7292241643667614E-2</v>
      </c>
      <c r="G292" s="8">
        <v>19700</v>
      </c>
      <c r="H292" s="9">
        <f>IF(Tabla1[[#This Row],[COTIZACIÓN 2]]&gt;0,ABS(1-Tabla1[[#This Row],[COTIZACIÓN 2]]/Tabla1[[#This Row],[PROMEDIO]]),"")</f>
        <v>6.8486149442910094E-3</v>
      </c>
      <c r="I292" s="10">
        <v>18900</v>
      </c>
      <c r="J292" s="9">
        <f>IF(Tabla1[[#This Row],[COTIZACIÓN 3]]&gt;0,ABS(1-Tabla1[[#This Row],[COTIZACIÓN 3]]/Tabla1[[#This Row],[PROMEDIO]]),"")</f>
        <v>3.4038638454461867E-2</v>
      </c>
      <c r="K292" s="11"/>
      <c r="L292" s="9" t="str">
        <f>IF(Tabla1[[#This Row],[COTIZACIÓN 4]]&gt;0,ABS(1-Tabla1[[#This Row],[COTIZACIÓN 4]]/Tabla1[[#This Row],[PROMEDIO]]),"")</f>
        <v/>
      </c>
      <c r="M292" s="11"/>
      <c r="N292" s="9" t="str">
        <f>IF(Tabla1[[#This Row],[COTIZACIÓN 5]]&gt;0,ABS(1-Tabla1[[#This Row],[COTIZACIÓN 5]]/Tabla1[[#This Row],[PROMEDIO]]),"")</f>
        <v/>
      </c>
      <c r="O292" s="11"/>
      <c r="P292" s="9" t="str">
        <f>IF(Tabla1[[#This Row],[COTIZACIÓN 6]]&gt;0,ABS(1-Tabla1[[#This Row],[COTIZACIÓN 6]]/Tabla1[[#This Row],[PROMEDIO]]),"")</f>
        <v/>
      </c>
      <c r="Q292" s="11"/>
      <c r="R292" s="9" t="str">
        <f>IF(Tabla1[[#This Row],[COTIZACIÓN 7]]&gt;0,ABS(1-Tabla1[[#This Row],[COTIZACIÓN 7]]/Tabla1[[#This Row],[PROMEDIO]]),"")</f>
        <v/>
      </c>
      <c r="S292" s="11"/>
      <c r="T292" s="9" t="str">
        <f>IF(Tabla1[[#This Row],[COTIZACIÓN 8]]&gt;0,ABS(1-Tabla1[[#This Row],[COTIZACIÓN 8]]/Tabla1[[#This Row],[PROMEDIO]]),"")</f>
        <v/>
      </c>
      <c r="U29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19566</v>
      </c>
      <c r="V292" s="23">
        <f>COUNT(Tabla1[[#This Row],[COTIZACIÓN 1 ]:[DESVIACIÓN COT.8]])/2</f>
        <v>3</v>
      </c>
      <c r="W292" s="33">
        <f t="shared" si="4"/>
        <v>17609.400000000001</v>
      </c>
    </row>
    <row r="293" spans="1:23" x14ac:dyDescent="0.25">
      <c r="A293" s="2">
        <v>290</v>
      </c>
      <c r="B293" s="5" t="s">
        <v>311</v>
      </c>
      <c r="C293" s="3">
        <v>51142106</v>
      </c>
      <c r="D293" s="2" t="s">
        <v>21</v>
      </c>
      <c r="E293" s="8">
        <v>123100</v>
      </c>
      <c r="F293" s="9">
        <f>IF(Tabla1[[#This Row],[COTIZACIÓN 1 ]]&gt;0,ABS(1-Tabla1[[#This Row],[COTIZACIÓN 1 ]]/Tabla1[[#This Row],[PROMEDIO]]),"")</f>
        <v>2.7262940926122248E-2</v>
      </c>
      <c r="G293" s="8">
        <v>120600</v>
      </c>
      <c r="H293" s="9">
        <f>IF(Tabla1[[#This Row],[COTIZACIÓN 2]]&gt;0,ABS(1-Tabla1[[#This Row],[COTIZACIÓN 2]]/Tabla1[[#This Row],[PROMEDIO]]),"")</f>
        <v>6.4005741323340803E-3</v>
      </c>
      <c r="I293" s="10">
        <v>115800</v>
      </c>
      <c r="J293" s="9">
        <f>IF(Tabla1[[#This Row],[COTIZACIÓN 3]]&gt;0,ABS(1-Tabla1[[#This Row],[COTIZACIÓN 3]]/Tabla1[[#This Row],[PROMEDIO]]),"")</f>
        <v>3.3655170111738797E-2</v>
      </c>
      <c r="K293" s="11"/>
      <c r="L293" s="9" t="str">
        <f>IF(Tabla1[[#This Row],[COTIZACIÓN 4]]&gt;0,ABS(1-Tabla1[[#This Row],[COTIZACIÓN 4]]/Tabla1[[#This Row],[PROMEDIO]]),"")</f>
        <v/>
      </c>
      <c r="M293" s="11"/>
      <c r="N293" s="9" t="str">
        <f>IF(Tabla1[[#This Row],[COTIZACIÓN 5]]&gt;0,ABS(1-Tabla1[[#This Row],[COTIZACIÓN 5]]/Tabla1[[#This Row],[PROMEDIO]]),"")</f>
        <v/>
      </c>
      <c r="O293" s="11"/>
      <c r="P293" s="9" t="str">
        <f>IF(Tabla1[[#This Row],[COTIZACIÓN 6]]&gt;0,ABS(1-Tabla1[[#This Row],[COTIZACIÓN 6]]/Tabla1[[#This Row],[PROMEDIO]]),"")</f>
        <v/>
      </c>
      <c r="Q293" s="11"/>
      <c r="R293" s="9" t="str">
        <f>IF(Tabla1[[#This Row],[COTIZACIÓN 7]]&gt;0,ABS(1-Tabla1[[#This Row],[COTIZACIÓN 7]]/Tabla1[[#This Row],[PROMEDIO]]),"")</f>
        <v/>
      </c>
      <c r="S293" s="11"/>
      <c r="T293" s="9" t="str">
        <f>IF(Tabla1[[#This Row],[COTIZACIÓN 8]]&gt;0,ABS(1-Tabla1[[#This Row],[COTIZACIÓN 8]]/Tabla1[[#This Row],[PROMEDIO]]),"")</f>
        <v/>
      </c>
      <c r="U29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119833</v>
      </c>
      <c r="V293" s="23">
        <f>COUNT(Tabla1[[#This Row],[COTIZACIÓN 1 ]:[DESVIACIÓN COT.8]])/2</f>
        <v>3</v>
      </c>
      <c r="W293" s="33">
        <f t="shared" si="4"/>
        <v>107849.7</v>
      </c>
    </row>
    <row r="294" spans="1:23" x14ac:dyDescent="0.25">
      <c r="A294" s="2">
        <v>291</v>
      </c>
      <c r="B294" s="4" t="s">
        <v>312</v>
      </c>
      <c r="C294" s="3">
        <v>51141534</v>
      </c>
      <c r="D294" s="2" t="s">
        <v>21</v>
      </c>
      <c r="E294" s="8">
        <v>84800</v>
      </c>
      <c r="F294" s="9">
        <f>IF(Tabla1[[#This Row],[COTIZACIÓN 1 ]]&gt;0,ABS(1-Tabla1[[#This Row],[COTIZACIÓN 1 ]]/Tabla1[[#This Row],[PROMEDIO]]),"")</f>
        <v>2.7057142165055836E-2</v>
      </c>
      <c r="G294" s="8">
        <v>83100</v>
      </c>
      <c r="H294" s="9">
        <f>IF(Tabla1[[#This Row],[COTIZACIÓN 2]]&gt;0,ABS(1-Tabla1[[#This Row],[COTIZACIÓN 2]]/Tabla1[[#This Row],[PROMEDIO]]),"")</f>
        <v>6.4675532301432526E-3</v>
      </c>
      <c r="I294" s="10">
        <v>79800</v>
      </c>
      <c r="J294" s="9">
        <f>IF(Tabla1[[#This Row],[COTIZACIÓN 3]]&gt;0,ABS(1-Tabla1[[#This Row],[COTIZACIÓN 3]]/Tabla1[[#This Row],[PROMEDIO]]),"")</f>
        <v>3.350047234939324E-2</v>
      </c>
      <c r="K294" s="11"/>
      <c r="L294" s="9" t="str">
        <f>IF(Tabla1[[#This Row],[COTIZACIÓN 4]]&gt;0,ABS(1-Tabla1[[#This Row],[COTIZACIÓN 4]]/Tabla1[[#This Row],[PROMEDIO]]),"")</f>
        <v/>
      </c>
      <c r="M294" s="11"/>
      <c r="N294" s="9" t="str">
        <f>IF(Tabla1[[#This Row],[COTIZACIÓN 5]]&gt;0,ABS(1-Tabla1[[#This Row],[COTIZACIÓN 5]]/Tabla1[[#This Row],[PROMEDIO]]),"")</f>
        <v/>
      </c>
      <c r="O294" s="11"/>
      <c r="P294" s="9" t="str">
        <f>IF(Tabla1[[#This Row],[COTIZACIÓN 6]]&gt;0,ABS(1-Tabla1[[#This Row],[COTIZACIÓN 6]]/Tabla1[[#This Row],[PROMEDIO]]),"")</f>
        <v/>
      </c>
      <c r="Q294" s="11"/>
      <c r="R294" s="9" t="str">
        <f>IF(Tabla1[[#This Row],[COTIZACIÓN 7]]&gt;0,ABS(1-Tabla1[[#This Row],[COTIZACIÓN 7]]/Tabla1[[#This Row],[PROMEDIO]]),"")</f>
        <v/>
      </c>
      <c r="S294" s="11"/>
      <c r="T294" s="9" t="str">
        <f>IF(Tabla1[[#This Row],[COTIZACIÓN 8]]&gt;0,ABS(1-Tabla1[[#This Row],[COTIZACIÓN 8]]/Tabla1[[#This Row],[PROMEDIO]]),"")</f>
        <v/>
      </c>
      <c r="U29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82566</v>
      </c>
      <c r="V294" s="23">
        <f>COUNT(Tabla1[[#This Row],[COTIZACIÓN 1 ]:[DESVIACIÓN COT.8]])/2</f>
        <v>3</v>
      </c>
      <c r="W294" s="33">
        <f t="shared" si="4"/>
        <v>74309.400000000009</v>
      </c>
    </row>
    <row r="295" spans="1:23" x14ac:dyDescent="0.25">
      <c r="A295" s="2">
        <v>292</v>
      </c>
      <c r="B295" s="4" t="s">
        <v>313</v>
      </c>
      <c r="C295" s="3">
        <v>51141534</v>
      </c>
      <c r="D295" s="2" t="s">
        <v>21</v>
      </c>
      <c r="E295" s="8">
        <v>45900</v>
      </c>
      <c r="F295" s="9">
        <f>IF(Tabla1[[#This Row],[COTIZACIÓN 1 ]]&gt;0,ABS(1-Tabla1[[#This Row],[COTIZACIÓN 1 ]]/Tabla1[[#This Row],[PROMEDIO]]),"")</f>
        <v>2.6845637583892579E-2</v>
      </c>
      <c r="G295" s="8">
        <v>45000</v>
      </c>
      <c r="H295" s="9">
        <f>IF(Tabla1[[#This Row],[COTIZACIÓN 2]]&gt;0,ABS(1-Tabla1[[#This Row],[COTIZACIÓN 2]]/Tabla1[[#This Row],[PROMEDIO]]),"")</f>
        <v>6.7114093959732557E-3</v>
      </c>
      <c r="I295" s="10">
        <v>43200</v>
      </c>
      <c r="J295" s="9">
        <f>IF(Tabla1[[#This Row],[COTIZACIÓN 3]]&gt;0,ABS(1-Tabla1[[#This Row],[COTIZACIÓN 3]]/Tabla1[[#This Row],[PROMEDIO]]),"")</f>
        <v>3.3557046979865723E-2</v>
      </c>
      <c r="K295" s="11"/>
      <c r="L295" s="9" t="str">
        <f>IF(Tabla1[[#This Row],[COTIZACIÓN 4]]&gt;0,ABS(1-Tabla1[[#This Row],[COTIZACIÓN 4]]/Tabla1[[#This Row],[PROMEDIO]]),"")</f>
        <v/>
      </c>
      <c r="M295" s="11"/>
      <c r="N295" s="9" t="str">
        <f>IF(Tabla1[[#This Row],[COTIZACIÓN 5]]&gt;0,ABS(1-Tabla1[[#This Row],[COTIZACIÓN 5]]/Tabla1[[#This Row],[PROMEDIO]]),"")</f>
        <v/>
      </c>
      <c r="O295" s="11"/>
      <c r="P295" s="9" t="str">
        <f>IF(Tabla1[[#This Row],[COTIZACIÓN 6]]&gt;0,ABS(1-Tabla1[[#This Row],[COTIZACIÓN 6]]/Tabla1[[#This Row],[PROMEDIO]]),"")</f>
        <v/>
      </c>
      <c r="Q295" s="11"/>
      <c r="R295" s="9" t="str">
        <f>IF(Tabla1[[#This Row],[COTIZACIÓN 7]]&gt;0,ABS(1-Tabla1[[#This Row],[COTIZACIÓN 7]]/Tabla1[[#This Row],[PROMEDIO]]),"")</f>
        <v/>
      </c>
      <c r="S295" s="11"/>
      <c r="T295" s="9" t="str">
        <f>IF(Tabla1[[#This Row],[COTIZACIÓN 8]]&gt;0,ABS(1-Tabla1[[#This Row],[COTIZACIÓN 8]]/Tabla1[[#This Row],[PROMEDIO]]),"")</f>
        <v/>
      </c>
      <c r="U29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44700</v>
      </c>
      <c r="V295" s="23">
        <f>COUNT(Tabla1[[#This Row],[COTIZACIÓN 1 ]:[DESVIACIÓN COT.8]])/2</f>
        <v>3</v>
      </c>
      <c r="W295" s="33">
        <f t="shared" si="4"/>
        <v>40230</v>
      </c>
    </row>
    <row r="296" spans="1:23" x14ac:dyDescent="0.25">
      <c r="A296" s="2">
        <v>293</v>
      </c>
      <c r="B296" s="4" t="s">
        <v>314</v>
      </c>
      <c r="C296" s="3">
        <v>51191905</v>
      </c>
      <c r="D296" s="2" t="s">
        <v>21</v>
      </c>
      <c r="E296" s="8">
        <v>49900</v>
      </c>
      <c r="F296" s="9">
        <f>IF(Tabla1[[#This Row],[COTIZACIÓN 1 ]]&gt;0,ABS(1-Tabla1[[#This Row],[COTIZACIÓN 1 ]]/Tabla1[[#This Row],[PROMEDIO]]),"")</f>
        <v>2.7467775810237516E-2</v>
      </c>
      <c r="G296" s="8">
        <v>48900</v>
      </c>
      <c r="H296" s="9">
        <f>IF(Tabla1[[#This Row],[COTIZACIÓN 2]]&gt;0,ABS(1-Tabla1[[#This Row],[COTIZACIÓN 2]]/Tabla1[[#This Row],[PROMEDIO]]),"")</f>
        <v>6.8772392208540367E-3</v>
      </c>
      <c r="I296" s="10">
        <v>46900</v>
      </c>
      <c r="J296" s="9">
        <f>IF(Tabla1[[#This Row],[COTIZACIÓN 3]]&gt;0,ABS(1-Tabla1[[#This Row],[COTIZACIÓN 3]]/Tabla1[[#This Row],[PROMEDIO]]),"")</f>
        <v>3.4303833957912921E-2</v>
      </c>
      <c r="K296" s="11"/>
      <c r="L296" s="9" t="str">
        <f>IF(Tabla1[[#This Row],[COTIZACIÓN 4]]&gt;0,ABS(1-Tabla1[[#This Row],[COTIZACIÓN 4]]/Tabla1[[#This Row],[PROMEDIO]]),"")</f>
        <v/>
      </c>
      <c r="M296" s="11"/>
      <c r="N296" s="9" t="str">
        <f>IF(Tabla1[[#This Row],[COTIZACIÓN 5]]&gt;0,ABS(1-Tabla1[[#This Row],[COTIZACIÓN 5]]/Tabla1[[#This Row],[PROMEDIO]]),"")</f>
        <v/>
      </c>
      <c r="O296" s="11"/>
      <c r="P296" s="9" t="str">
        <f>IF(Tabla1[[#This Row],[COTIZACIÓN 6]]&gt;0,ABS(1-Tabla1[[#This Row],[COTIZACIÓN 6]]/Tabla1[[#This Row],[PROMEDIO]]),"")</f>
        <v/>
      </c>
      <c r="Q296" s="11"/>
      <c r="R296" s="9" t="str">
        <f>IF(Tabla1[[#This Row],[COTIZACIÓN 7]]&gt;0,ABS(1-Tabla1[[#This Row],[COTIZACIÓN 7]]/Tabla1[[#This Row],[PROMEDIO]]),"")</f>
        <v/>
      </c>
      <c r="S296" s="11"/>
      <c r="T296" s="9" t="str">
        <f>IF(Tabla1[[#This Row],[COTIZACIÓN 8]]&gt;0,ABS(1-Tabla1[[#This Row],[COTIZACIÓN 8]]/Tabla1[[#This Row],[PROMEDIO]]),"")</f>
        <v/>
      </c>
      <c r="U29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48566</v>
      </c>
      <c r="V296" s="23">
        <f>COUNT(Tabla1[[#This Row],[COTIZACIÓN 1 ]:[DESVIACIÓN COT.8]])/2</f>
        <v>3</v>
      </c>
      <c r="W296" s="33">
        <f t="shared" si="4"/>
        <v>43709.4</v>
      </c>
    </row>
    <row r="297" spans="1:23" x14ac:dyDescent="0.25">
      <c r="A297" s="2">
        <v>294</v>
      </c>
      <c r="B297" s="4" t="s">
        <v>315</v>
      </c>
      <c r="C297" s="3">
        <v>51142106</v>
      </c>
      <c r="D297" s="2" t="s">
        <v>21</v>
      </c>
      <c r="E297" s="8">
        <v>55300</v>
      </c>
      <c r="F297" s="9">
        <f>IF(Tabla1[[#This Row],[COTIZACIÓN 1 ]]&gt;0,ABS(1-Tabla1[[#This Row],[COTIZACIÓN 1 ]]/Tabla1[[#This Row],[PROMEDIO]]),"")</f>
        <v>2.6621616604165954E-2</v>
      </c>
      <c r="G297" s="8">
        <v>54200</v>
      </c>
      <c r="H297" s="9">
        <f>IF(Tabla1[[#This Row],[COTIZACIÓN 2]]&gt;0,ABS(1-Tabla1[[#This Row],[COTIZACIÓN 2]]/Tabla1[[#This Row],[PROMEDIO]]),"")</f>
        <v>6.2005717892548162E-3</v>
      </c>
      <c r="I297" s="10">
        <v>52100</v>
      </c>
      <c r="J297" s="9">
        <f>IF(Tabla1[[#This Row],[COTIZACIÓN 3]]&gt;0,ABS(1-Tabla1[[#This Row],[COTIZACIÓN 3]]/Tabla1[[#This Row],[PROMEDIO]]),"")</f>
        <v>3.2785059221029922E-2</v>
      </c>
      <c r="K297" s="11"/>
      <c r="L297" s="9" t="str">
        <f>IF(Tabla1[[#This Row],[COTIZACIÓN 4]]&gt;0,ABS(1-Tabla1[[#This Row],[COTIZACIÓN 4]]/Tabla1[[#This Row],[PROMEDIO]]),"")</f>
        <v/>
      </c>
      <c r="M297" s="11"/>
      <c r="N297" s="9" t="str">
        <f>IF(Tabla1[[#This Row],[COTIZACIÓN 5]]&gt;0,ABS(1-Tabla1[[#This Row],[COTIZACIÓN 5]]/Tabla1[[#This Row],[PROMEDIO]]),"")</f>
        <v/>
      </c>
      <c r="O297" s="11"/>
      <c r="P297" s="9" t="str">
        <f>IF(Tabla1[[#This Row],[COTIZACIÓN 6]]&gt;0,ABS(1-Tabla1[[#This Row],[COTIZACIÓN 6]]/Tabla1[[#This Row],[PROMEDIO]]),"")</f>
        <v/>
      </c>
      <c r="Q297" s="11"/>
      <c r="R297" s="9" t="str">
        <f>IF(Tabla1[[#This Row],[COTIZACIÓN 7]]&gt;0,ABS(1-Tabla1[[#This Row],[COTIZACIÓN 7]]/Tabla1[[#This Row],[PROMEDIO]]),"")</f>
        <v/>
      </c>
      <c r="S297" s="11"/>
      <c r="T297" s="9" t="str">
        <f>IF(Tabla1[[#This Row],[COTIZACIÓN 8]]&gt;0,ABS(1-Tabla1[[#This Row],[COTIZACIÓN 8]]/Tabla1[[#This Row],[PROMEDIO]]),"")</f>
        <v/>
      </c>
      <c r="U29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53866</v>
      </c>
      <c r="V297" s="23">
        <f>COUNT(Tabla1[[#This Row],[COTIZACIÓN 1 ]:[DESVIACIÓN COT.8]])/2</f>
        <v>3</v>
      </c>
      <c r="W297" s="33">
        <f t="shared" si="4"/>
        <v>48479.4</v>
      </c>
    </row>
    <row r="298" spans="1:23" x14ac:dyDescent="0.25">
      <c r="A298" s="2">
        <v>295</v>
      </c>
      <c r="B298" s="4" t="s">
        <v>316</v>
      </c>
      <c r="C298" s="3">
        <v>51142106</v>
      </c>
      <c r="D298" s="2" t="s">
        <v>21</v>
      </c>
      <c r="E298" s="8">
        <v>55300</v>
      </c>
      <c r="F298" s="9">
        <f>IF(Tabla1[[#This Row],[COTIZACIÓN 1 ]]&gt;0,ABS(1-Tabla1[[#This Row],[COTIZACIÓN 1 ]]/Tabla1[[#This Row],[PROMEDIO]]),"")</f>
        <v>2.6621616604165954E-2</v>
      </c>
      <c r="G298" s="8">
        <v>54200</v>
      </c>
      <c r="H298" s="9">
        <f>IF(Tabla1[[#This Row],[COTIZACIÓN 2]]&gt;0,ABS(1-Tabla1[[#This Row],[COTIZACIÓN 2]]/Tabla1[[#This Row],[PROMEDIO]]),"")</f>
        <v>6.2005717892548162E-3</v>
      </c>
      <c r="I298" s="10">
        <v>52100</v>
      </c>
      <c r="J298" s="9">
        <f>IF(Tabla1[[#This Row],[COTIZACIÓN 3]]&gt;0,ABS(1-Tabla1[[#This Row],[COTIZACIÓN 3]]/Tabla1[[#This Row],[PROMEDIO]]),"")</f>
        <v>3.2785059221029922E-2</v>
      </c>
      <c r="K298" s="11"/>
      <c r="L298" s="9" t="str">
        <f>IF(Tabla1[[#This Row],[COTIZACIÓN 4]]&gt;0,ABS(1-Tabla1[[#This Row],[COTIZACIÓN 4]]/Tabla1[[#This Row],[PROMEDIO]]),"")</f>
        <v/>
      </c>
      <c r="M298" s="11"/>
      <c r="N298" s="9" t="str">
        <f>IF(Tabla1[[#This Row],[COTIZACIÓN 5]]&gt;0,ABS(1-Tabla1[[#This Row],[COTIZACIÓN 5]]/Tabla1[[#This Row],[PROMEDIO]]),"")</f>
        <v/>
      </c>
      <c r="O298" s="11"/>
      <c r="P298" s="9" t="str">
        <f>IF(Tabla1[[#This Row],[COTIZACIÓN 6]]&gt;0,ABS(1-Tabla1[[#This Row],[COTIZACIÓN 6]]/Tabla1[[#This Row],[PROMEDIO]]),"")</f>
        <v/>
      </c>
      <c r="Q298" s="11"/>
      <c r="R298" s="9" t="str">
        <f>IF(Tabla1[[#This Row],[COTIZACIÓN 7]]&gt;0,ABS(1-Tabla1[[#This Row],[COTIZACIÓN 7]]/Tabla1[[#This Row],[PROMEDIO]]),"")</f>
        <v/>
      </c>
      <c r="S298" s="11"/>
      <c r="T298" s="9" t="str">
        <f>IF(Tabla1[[#This Row],[COTIZACIÓN 8]]&gt;0,ABS(1-Tabla1[[#This Row],[COTIZACIÓN 8]]/Tabla1[[#This Row],[PROMEDIO]]),"")</f>
        <v/>
      </c>
      <c r="U29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53866</v>
      </c>
      <c r="V298" s="23">
        <f>COUNT(Tabla1[[#This Row],[COTIZACIÓN 1 ]:[DESVIACIÓN COT.8]])/2</f>
        <v>3</v>
      </c>
      <c r="W298" s="33">
        <f t="shared" si="4"/>
        <v>48479.4</v>
      </c>
    </row>
    <row r="299" spans="1:23" x14ac:dyDescent="0.25">
      <c r="A299" s="2">
        <v>296</v>
      </c>
      <c r="B299" s="4" t="s">
        <v>317</v>
      </c>
      <c r="C299" s="3">
        <v>51142106</v>
      </c>
      <c r="D299" s="2" t="s">
        <v>21</v>
      </c>
      <c r="E299" s="8">
        <v>839500</v>
      </c>
      <c r="F299" s="9">
        <f>IF(Tabla1[[#This Row],[COTIZACIÓN 1 ]]&gt;0,ABS(1-Tabla1[[#This Row],[COTIZACIÓN 1 ]]/Tabla1[[#This Row],[PROMEDIO]]),"")</f>
        <v>2.6954026222497429E-2</v>
      </c>
      <c r="G299" s="8">
        <v>822700</v>
      </c>
      <c r="H299" s="9">
        <f>IF(Tabla1[[#This Row],[COTIZACIÓN 2]]&gt;0,ABS(1-Tabla1[[#This Row],[COTIZACIÓN 2]]/Tabla1[[#This Row],[PROMEDIO]]),"")</f>
        <v>6.4027127733752298E-3</v>
      </c>
      <c r="I299" s="10">
        <v>790200</v>
      </c>
      <c r="J299" s="9">
        <f>IF(Tabla1[[#This Row],[COTIZACIÓN 3]]&gt;0,ABS(1-Tabla1[[#This Row],[COTIZACIÓN 3]]/Tabla1[[#This Row],[PROMEDIO]]),"")</f>
        <v>3.3354292410938235E-2</v>
      </c>
      <c r="K299" s="11"/>
      <c r="L299" s="9" t="str">
        <f>IF(Tabla1[[#This Row],[COTIZACIÓN 4]]&gt;0,ABS(1-Tabla1[[#This Row],[COTIZACIÓN 4]]/Tabla1[[#This Row],[PROMEDIO]]),"")</f>
        <v/>
      </c>
      <c r="M299" s="11"/>
      <c r="N299" s="9" t="str">
        <f>IF(Tabla1[[#This Row],[COTIZACIÓN 5]]&gt;0,ABS(1-Tabla1[[#This Row],[COTIZACIÓN 5]]/Tabla1[[#This Row],[PROMEDIO]]),"")</f>
        <v/>
      </c>
      <c r="O299" s="11"/>
      <c r="P299" s="9" t="str">
        <f>IF(Tabla1[[#This Row],[COTIZACIÓN 6]]&gt;0,ABS(1-Tabla1[[#This Row],[COTIZACIÓN 6]]/Tabla1[[#This Row],[PROMEDIO]]),"")</f>
        <v/>
      </c>
      <c r="Q299" s="11"/>
      <c r="R299" s="9" t="str">
        <f>IF(Tabla1[[#This Row],[COTIZACIÓN 7]]&gt;0,ABS(1-Tabla1[[#This Row],[COTIZACIÓN 7]]/Tabla1[[#This Row],[PROMEDIO]]),"")</f>
        <v/>
      </c>
      <c r="S299" s="11"/>
      <c r="T299" s="9" t="str">
        <f>IF(Tabla1[[#This Row],[COTIZACIÓN 8]]&gt;0,ABS(1-Tabla1[[#This Row],[COTIZACIÓN 8]]/Tabla1[[#This Row],[PROMEDIO]]),"")</f>
        <v/>
      </c>
      <c r="U29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817466</v>
      </c>
      <c r="V299" s="23">
        <f>COUNT(Tabla1[[#This Row],[COTIZACIÓN 1 ]:[DESVIACIÓN COT.8]])/2</f>
        <v>3</v>
      </c>
      <c r="W299" s="33">
        <f t="shared" si="4"/>
        <v>735719.4</v>
      </c>
    </row>
    <row r="300" spans="1:23" x14ac:dyDescent="0.25">
      <c r="A300" s="2">
        <v>297</v>
      </c>
      <c r="B300" s="5" t="s">
        <v>318</v>
      </c>
      <c r="C300" s="3">
        <v>51142106</v>
      </c>
      <c r="D300" s="2" t="s">
        <v>21</v>
      </c>
      <c r="E300" s="8">
        <v>138900</v>
      </c>
      <c r="F300" s="9">
        <f>IF(Tabla1[[#This Row],[COTIZACIÓN 1 ]]&gt;0,ABS(1-Tabla1[[#This Row],[COTIZACIÓN 1 ]]/Tabla1[[#This Row],[PROMEDIO]]),"")</f>
        <v>2.6865583369065416E-2</v>
      </c>
      <c r="G300" s="8">
        <v>136100</v>
      </c>
      <c r="H300" s="9">
        <f>IF(Tabla1[[#This Row],[COTIZACIÓN 2]]&gt;0,ABS(1-Tabla1[[#This Row],[COTIZACIÓN 2]]/Tabla1[[#This Row],[PROMEDIO]]),"")</f>
        <v>6.1656292046781136E-3</v>
      </c>
      <c r="I300" s="10">
        <v>130800</v>
      </c>
      <c r="J300" s="9">
        <f>IF(Tabla1[[#This Row],[COTIZACIÓN 3]]&gt;0,ABS(1-Tabla1[[#This Row],[COTIZACIÓN 3]]/Tabla1[[#This Row],[PROMEDIO]]),"")</f>
        <v>3.3016426892197637E-2</v>
      </c>
      <c r="K300" s="11"/>
      <c r="L300" s="9" t="str">
        <f>IF(Tabla1[[#This Row],[COTIZACIÓN 4]]&gt;0,ABS(1-Tabla1[[#This Row],[COTIZACIÓN 4]]/Tabla1[[#This Row],[PROMEDIO]]),"")</f>
        <v/>
      </c>
      <c r="M300" s="11"/>
      <c r="N300" s="9" t="str">
        <f>IF(Tabla1[[#This Row],[COTIZACIÓN 5]]&gt;0,ABS(1-Tabla1[[#This Row],[COTIZACIÓN 5]]/Tabla1[[#This Row],[PROMEDIO]]),"")</f>
        <v/>
      </c>
      <c r="O300" s="11"/>
      <c r="P300" s="9" t="str">
        <f>IF(Tabla1[[#This Row],[COTIZACIÓN 6]]&gt;0,ABS(1-Tabla1[[#This Row],[COTIZACIÓN 6]]/Tabla1[[#This Row],[PROMEDIO]]),"")</f>
        <v/>
      </c>
      <c r="Q300" s="11"/>
      <c r="R300" s="9" t="str">
        <f>IF(Tabla1[[#This Row],[COTIZACIÓN 7]]&gt;0,ABS(1-Tabla1[[#This Row],[COTIZACIÓN 7]]/Tabla1[[#This Row],[PROMEDIO]]),"")</f>
        <v/>
      </c>
      <c r="S300" s="11"/>
      <c r="T300" s="9" t="str">
        <f>IF(Tabla1[[#This Row],[COTIZACIÓN 8]]&gt;0,ABS(1-Tabla1[[#This Row],[COTIZACIÓN 8]]/Tabla1[[#This Row],[PROMEDIO]]),"")</f>
        <v/>
      </c>
      <c r="U30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135266</v>
      </c>
      <c r="V300" s="23">
        <f>COUNT(Tabla1[[#This Row],[COTIZACIÓN 1 ]:[DESVIACIÓN COT.8]])/2</f>
        <v>3</v>
      </c>
      <c r="W300" s="33">
        <f t="shared" si="4"/>
        <v>121739.40000000001</v>
      </c>
    </row>
    <row r="301" spans="1:23" x14ac:dyDescent="0.25">
      <c r="A301" s="2">
        <v>298</v>
      </c>
      <c r="B301" s="5" t="s">
        <v>319</v>
      </c>
      <c r="C301" s="3">
        <v>51142106</v>
      </c>
      <c r="D301" s="2" t="s">
        <v>21</v>
      </c>
      <c r="E301" s="8">
        <v>47000</v>
      </c>
      <c r="F301" s="9">
        <f>IF(Tabla1[[#This Row],[COTIZACIÓN 1 ]]&gt;0,ABS(1-Tabla1[[#This Row],[COTIZACIÓN 1 ]]/Tabla1[[#This Row],[PROMEDIO]]),"")</f>
        <v>2.6963247825896985E-2</v>
      </c>
      <c r="G301" s="8">
        <v>46100</v>
      </c>
      <c r="H301" s="9">
        <f>IF(Tabla1[[#This Row],[COTIZACIÓN 2]]&gt;0,ABS(1-Tabla1[[#This Row],[COTIZACIÓN 2]]/Tabla1[[#This Row],[PROMEDIO]]),"")</f>
        <v>7.2979941441244645E-3</v>
      </c>
      <c r="I301" s="10">
        <v>44200</v>
      </c>
      <c r="J301" s="9">
        <f>IF(Tabla1[[#This Row],[COTIZACIÓN 3]]&gt;0,ABS(1-Tabla1[[#This Row],[COTIZACIÓN 3]]/Tabla1[[#This Row],[PROMEDIO]]),"")</f>
        <v>3.4217541406284191E-2</v>
      </c>
      <c r="K301" s="11"/>
      <c r="L301" s="9" t="str">
        <f>IF(Tabla1[[#This Row],[COTIZACIÓN 4]]&gt;0,ABS(1-Tabla1[[#This Row],[COTIZACIÓN 4]]/Tabla1[[#This Row],[PROMEDIO]]),"")</f>
        <v/>
      </c>
      <c r="M301" s="11"/>
      <c r="N301" s="9" t="str">
        <f>IF(Tabla1[[#This Row],[COTIZACIÓN 5]]&gt;0,ABS(1-Tabla1[[#This Row],[COTIZACIÓN 5]]/Tabla1[[#This Row],[PROMEDIO]]),"")</f>
        <v/>
      </c>
      <c r="O301" s="11"/>
      <c r="P301" s="9" t="str">
        <f>IF(Tabla1[[#This Row],[COTIZACIÓN 6]]&gt;0,ABS(1-Tabla1[[#This Row],[COTIZACIÓN 6]]/Tabla1[[#This Row],[PROMEDIO]]),"")</f>
        <v/>
      </c>
      <c r="Q301" s="11"/>
      <c r="R301" s="9" t="str">
        <f>IF(Tabla1[[#This Row],[COTIZACIÓN 7]]&gt;0,ABS(1-Tabla1[[#This Row],[COTIZACIÓN 7]]/Tabla1[[#This Row],[PROMEDIO]]),"")</f>
        <v/>
      </c>
      <c r="S301" s="11"/>
      <c r="T301" s="9" t="str">
        <f>IF(Tabla1[[#This Row],[COTIZACIÓN 8]]&gt;0,ABS(1-Tabla1[[#This Row],[COTIZACIÓN 8]]/Tabla1[[#This Row],[PROMEDIO]]),"")</f>
        <v/>
      </c>
      <c r="U30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45766</v>
      </c>
      <c r="V301" s="23">
        <f>COUNT(Tabla1[[#This Row],[COTIZACIÓN 1 ]:[DESVIACIÓN COT.8]])/2</f>
        <v>3</v>
      </c>
      <c r="W301" s="33">
        <f t="shared" si="4"/>
        <v>41189.4</v>
      </c>
    </row>
    <row r="302" spans="1:23" x14ac:dyDescent="0.25">
      <c r="A302" s="2">
        <v>299</v>
      </c>
      <c r="B302" s="4" t="s">
        <v>320</v>
      </c>
      <c r="C302" s="3">
        <v>51142106</v>
      </c>
      <c r="D302" s="2" t="s">
        <v>21</v>
      </c>
      <c r="E302" s="8">
        <v>68700</v>
      </c>
      <c r="F302" s="9">
        <f>IF(Tabla1[[#This Row],[COTIZACIÓN 1 ]]&gt;0,ABS(1-Tabla1[[#This Row],[COTIZACIÓN 1 ]]/Tabla1[[#This Row],[PROMEDIO]]),"")</f>
        <v>2.6905829596412634E-2</v>
      </c>
      <c r="G302" s="8">
        <v>67300</v>
      </c>
      <c r="H302" s="9">
        <f>IF(Tabla1[[#This Row],[COTIZACIÓN 2]]&gt;0,ABS(1-Tabla1[[#This Row],[COTIZACIÓN 2]]/Tabla1[[#This Row],[PROMEDIO]]),"")</f>
        <v>5.979073243647326E-3</v>
      </c>
      <c r="I302" s="10">
        <v>64700</v>
      </c>
      <c r="J302" s="9">
        <f>IF(Tabla1[[#This Row],[COTIZACIÓN 3]]&gt;0,ABS(1-Tabla1[[#This Row],[COTIZACIÓN 3]]/Tabla1[[#This Row],[PROMEDIO]]),"")</f>
        <v>3.2884902840059738E-2</v>
      </c>
      <c r="K302" s="11"/>
      <c r="L302" s="9" t="str">
        <f>IF(Tabla1[[#This Row],[COTIZACIÓN 4]]&gt;0,ABS(1-Tabla1[[#This Row],[COTIZACIÓN 4]]/Tabla1[[#This Row],[PROMEDIO]]),"")</f>
        <v/>
      </c>
      <c r="M302" s="11"/>
      <c r="N302" s="9" t="str">
        <f>IF(Tabla1[[#This Row],[COTIZACIÓN 5]]&gt;0,ABS(1-Tabla1[[#This Row],[COTIZACIÓN 5]]/Tabla1[[#This Row],[PROMEDIO]]),"")</f>
        <v/>
      </c>
      <c r="O302" s="11"/>
      <c r="P302" s="9" t="str">
        <f>IF(Tabla1[[#This Row],[COTIZACIÓN 6]]&gt;0,ABS(1-Tabla1[[#This Row],[COTIZACIÓN 6]]/Tabla1[[#This Row],[PROMEDIO]]),"")</f>
        <v/>
      </c>
      <c r="Q302" s="11"/>
      <c r="R302" s="9" t="str">
        <f>IF(Tabla1[[#This Row],[COTIZACIÓN 7]]&gt;0,ABS(1-Tabla1[[#This Row],[COTIZACIÓN 7]]/Tabla1[[#This Row],[PROMEDIO]]),"")</f>
        <v/>
      </c>
      <c r="S302" s="11"/>
      <c r="T302" s="9" t="str">
        <f>IF(Tabla1[[#This Row],[COTIZACIÓN 8]]&gt;0,ABS(1-Tabla1[[#This Row],[COTIZACIÓN 8]]/Tabla1[[#This Row],[PROMEDIO]]),"")</f>
        <v/>
      </c>
      <c r="U30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66900</v>
      </c>
      <c r="V302" s="23">
        <f>COUNT(Tabla1[[#This Row],[COTIZACIÓN 1 ]:[DESVIACIÓN COT.8]])/2</f>
        <v>3</v>
      </c>
      <c r="W302" s="33">
        <f t="shared" si="4"/>
        <v>60210</v>
      </c>
    </row>
    <row r="303" spans="1:23" x14ac:dyDescent="0.25">
      <c r="A303" s="2">
        <v>300</v>
      </c>
      <c r="B303" s="4" t="s">
        <v>321</v>
      </c>
      <c r="C303" s="3">
        <v>51142106</v>
      </c>
      <c r="D303" s="2" t="s">
        <v>21</v>
      </c>
      <c r="E303" s="8">
        <v>27900</v>
      </c>
      <c r="F303" s="9">
        <f>IF(Tabla1[[#This Row],[COTIZACIÓN 1 ]]&gt;0,ABS(1-Tabla1[[#This Row],[COTIZACIÓN 1 ]]/Tabla1[[#This Row],[PROMEDIO]]),"")</f>
        <v>2.8268160542512799E-2</v>
      </c>
      <c r="G303" s="8">
        <v>27300</v>
      </c>
      <c r="H303" s="9">
        <f>IF(Tabla1[[#This Row],[COTIZACIÓN 2]]&gt;0,ABS(1-Tabla1[[#This Row],[COTIZACIÓN 2]]/Tabla1[[#This Row],[PROMEDIO]]),"")</f>
        <v>6.154866767404954E-3</v>
      </c>
      <c r="I303" s="10">
        <v>26200</v>
      </c>
      <c r="J303" s="9">
        <f>IF(Tabla1[[#This Row],[COTIZACIÓN 3]]&gt;0,ABS(1-Tabla1[[#This Row],[COTIZACIÓN 3]]/Tabla1[[#This Row],[PROMEDIO]]),"")</f>
        <v>3.4386171820292688E-2</v>
      </c>
      <c r="K303" s="11"/>
      <c r="L303" s="9" t="str">
        <f>IF(Tabla1[[#This Row],[COTIZACIÓN 4]]&gt;0,ABS(1-Tabla1[[#This Row],[COTIZACIÓN 4]]/Tabla1[[#This Row],[PROMEDIO]]),"")</f>
        <v/>
      </c>
      <c r="M303" s="11"/>
      <c r="N303" s="9" t="str">
        <f>IF(Tabla1[[#This Row],[COTIZACIÓN 5]]&gt;0,ABS(1-Tabla1[[#This Row],[COTIZACIÓN 5]]/Tabla1[[#This Row],[PROMEDIO]]),"")</f>
        <v/>
      </c>
      <c r="O303" s="11"/>
      <c r="P303" s="9" t="str">
        <f>IF(Tabla1[[#This Row],[COTIZACIÓN 6]]&gt;0,ABS(1-Tabla1[[#This Row],[COTIZACIÓN 6]]/Tabla1[[#This Row],[PROMEDIO]]),"")</f>
        <v/>
      </c>
      <c r="Q303" s="11"/>
      <c r="R303" s="9" t="str">
        <f>IF(Tabla1[[#This Row],[COTIZACIÓN 7]]&gt;0,ABS(1-Tabla1[[#This Row],[COTIZACIÓN 7]]/Tabla1[[#This Row],[PROMEDIO]]),"")</f>
        <v/>
      </c>
      <c r="S303" s="11"/>
      <c r="T303" s="9" t="str">
        <f>IF(Tabla1[[#This Row],[COTIZACIÓN 8]]&gt;0,ABS(1-Tabla1[[#This Row],[COTIZACIÓN 8]]/Tabla1[[#This Row],[PROMEDIO]]),"")</f>
        <v/>
      </c>
      <c r="U30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27133</v>
      </c>
      <c r="V303" s="23">
        <f>COUNT(Tabla1[[#This Row],[COTIZACIÓN 1 ]:[DESVIACIÓN COT.8]])/2</f>
        <v>3</v>
      </c>
      <c r="W303" s="33">
        <f t="shared" si="4"/>
        <v>24419.7</v>
      </c>
    </row>
    <row r="304" spans="1:23" x14ac:dyDescent="0.25">
      <c r="A304" s="2">
        <v>301</v>
      </c>
      <c r="B304" s="4" t="s">
        <v>322</v>
      </c>
      <c r="C304" s="3">
        <v>51142106</v>
      </c>
      <c r="D304" s="2" t="s">
        <v>21</v>
      </c>
      <c r="E304" s="8">
        <v>44400</v>
      </c>
      <c r="F304" s="9">
        <f>IF(Tabla1[[#This Row],[COTIZACIÓN 1 ]]&gt;0,ABS(1-Tabla1[[#This Row],[COTIZACIÓN 1 ]]/Tabla1[[#This Row],[PROMEDIO]]),"")</f>
        <v>2.6993269030601619E-2</v>
      </c>
      <c r="G304" s="8">
        <v>43500</v>
      </c>
      <c r="H304" s="9">
        <f>IF(Tabla1[[#This Row],[COTIZACIÓN 2]]&gt;0,ABS(1-Tabla1[[#This Row],[COTIZACIÓN 2]]/Tabla1[[#This Row],[PROMEDIO]]),"")</f>
        <v>6.1758379016030318E-3</v>
      </c>
      <c r="I304" s="10">
        <v>41800</v>
      </c>
      <c r="J304" s="9">
        <f>IF(Tabla1[[#This Row],[COTIZACIÓN 3]]&gt;0,ABS(1-Tabla1[[#This Row],[COTIZACIÓN 3]]/Tabla1[[#This Row],[PROMEDIO]]),"")</f>
        <v>3.3145976453172299E-2</v>
      </c>
      <c r="K304" s="11"/>
      <c r="L304" s="9" t="str">
        <f>IF(Tabla1[[#This Row],[COTIZACIÓN 4]]&gt;0,ABS(1-Tabla1[[#This Row],[COTIZACIÓN 4]]/Tabla1[[#This Row],[PROMEDIO]]),"")</f>
        <v/>
      </c>
      <c r="M304" s="11"/>
      <c r="N304" s="9" t="str">
        <f>IF(Tabla1[[#This Row],[COTIZACIÓN 5]]&gt;0,ABS(1-Tabla1[[#This Row],[COTIZACIÓN 5]]/Tabla1[[#This Row],[PROMEDIO]]),"")</f>
        <v/>
      </c>
      <c r="O304" s="11"/>
      <c r="P304" s="9" t="str">
        <f>IF(Tabla1[[#This Row],[COTIZACIÓN 6]]&gt;0,ABS(1-Tabla1[[#This Row],[COTIZACIÓN 6]]/Tabla1[[#This Row],[PROMEDIO]]),"")</f>
        <v/>
      </c>
      <c r="Q304" s="11"/>
      <c r="R304" s="9" t="str">
        <f>IF(Tabla1[[#This Row],[COTIZACIÓN 7]]&gt;0,ABS(1-Tabla1[[#This Row],[COTIZACIÓN 7]]/Tabla1[[#This Row],[PROMEDIO]]),"")</f>
        <v/>
      </c>
      <c r="S304" s="11"/>
      <c r="T304" s="9" t="str">
        <f>IF(Tabla1[[#This Row],[COTIZACIÓN 8]]&gt;0,ABS(1-Tabla1[[#This Row],[COTIZACIÓN 8]]/Tabla1[[#This Row],[PROMEDIO]]),"")</f>
        <v/>
      </c>
      <c r="U30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43233</v>
      </c>
      <c r="V304" s="23">
        <f>COUNT(Tabla1[[#This Row],[COTIZACIÓN 1 ]:[DESVIACIÓN COT.8]])/2</f>
        <v>3</v>
      </c>
      <c r="W304" s="33">
        <f t="shared" si="4"/>
        <v>38909.700000000004</v>
      </c>
    </row>
    <row r="305" spans="1:23" x14ac:dyDescent="0.25">
      <c r="A305" s="2">
        <v>302</v>
      </c>
      <c r="B305" s="3" t="s">
        <v>323</v>
      </c>
      <c r="C305" s="3">
        <v>51142106</v>
      </c>
      <c r="D305" s="2" t="s">
        <v>21</v>
      </c>
      <c r="E305" s="8">
        <v>131200</v>
      </c>
      <c r="F305" s="9">
        <f>IF(Tabla1[[#This Row],[COTIZACIÓN 1 ]]&gt;0,ABS(1-Tabla1[[#This Row],[COTIZACIÓN 1 ]]/Tabla1[[#This Row],[PROMEDIO]]),"")</f>
        <v>2.6877259990920832E-2</v>
      </c>
      <c r="G305" s="8">
        <v>128600</v>
      </c>
      <c r="H305" s="9">
        <f>IF(Tabla1[[#This Row],[COTIZACIÓN 2]]&gt;0,ABS(1-Tabla1[[#This Row],[COTIZACIÓN 2]]/Tabla1[[#This Row],[PROMEDIO]]),"")</f>
        <v>6.5275581923203152E-3</v>
      </c>
      <c r="I305" s="10">
        <v>123500</v>
      </c>
      <c r="J305" s="9">
        <f>IF(Tabla1[[#This Row],[COTIZACIÓN 3]]&gt;0,ABS(1-Tabla1[[#This Row],[COTIZACIÓN 3]]/Tabla1[[#This Row],[PROMEDIO]]),"")</f>
        <v>3.3389164566473117E-2</v>
      </c>
      <c r="K305" s="11"/>
      <c r="L305" s="9" t="str">
        <f>IF(Tabla1[[#This Row],[COTIZACIÓN 4]]&gt;0,ABS(1-Tabla1[[#This Row],[COTIZACIÓN 4]]/Tabla1[[#This Row],[PROMEDIO]]),"")</f>
        <v/>
      </c>
      <c r="M305" s="11"/>
      <c r="N305" s="9" t="str">
        <f>IF(Tabla1[[#This Row],[COTIZACIÓN 5]]&gt;0,ABS(1-Tabla1[[#This Row],[COTIZACIÓN 5]]/Tabla1[[#This Row],[PROMEDIO]]),"")</f>
        <v/>
      </c>
      <c r="O305" s="11"/>
      <c r="P305" s="9" t="str">
        <f>IF(Tabla1[[#This Row],[COTIZACIÓN 6]]&gt;0,ABS(1-Tabla1[[#This Row],[COTIZACIÓN 6]]/Tabla1[[#This Row],[PROMEDIO]]),"")</f>
        <v/>
      </c>
      <c r="Q305" s="11"/>
      <c r="R305" s="9" t="str">
        <f>IF(Tabla1[[#This Row],[COTIZACIÓN 7]]&gt;0,ABS(1-Tabla1[[#This Row],[COTIZACIÓN 7]]/Tabla1[[#This Row],[PROMEDIO]]),"")</f>
        <v/>
      </c>
      <c r="S305" s="11"/>
      <c r="T305" s="9" t="str">
        <f>IF(Tabla1[[#This Row],[COTIZACIÓN 8]]&gt;0,ABS(1-Tabla1[[#This Row],[COTIZACIÓN 8]]/Tabla1[[#This Row],[PROMEDIO]]),"")</f>
        <v/>
      </c>
      <c r="U30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127766</v>
      </c>
      <c r="V305" s="23">
        <f>COUNT(Tabla1[[#This Row],[COTIZACIÓN 1 ]:[DESVIACIÓN COT.8]])/2</f>
        <v>3</v>
      </c>
      <c r="W305" s="33">
        <f t="shared" si="4"/>
        <v>114989.40000000001</v>
      </c>
    </row>
    <row r="306" spans="1:23" x14ac:dyDescent="0.25">
      <c r="A306" s="2">
        <v>303</v>
      </c>
      <c r="B306" s="4" t="s">
        <v>324</v>
      </c>
      <c r="C306" s="3">
        <v>51142106</v>
      </c>
      <c r="D306" s="2" t="s">
        <v>21</v>
      </c>
      <c r="E306" s="8">
        <v>256900</v>
      </c>
      <c r="F306" s="9">
        <f>IF(Tabla1[[#This Row],[COTIZACIÓN 1 ]]&gt;0,ABS(1-Tabla1[[#This Row],[COTIZACIÓN 1 ]]/Tabla1[[#This Row],[PROMEDIO]]),"")</f>
        <v>2.6918126364094297E-2</v>
      </c>
      <c r="G306" s="8">
        <v>251800</v>
      </c>
      <c r="H306" s="9">
        <f>IF(Tabla1[[#This Row],[COTIZACIÓN 2]]&gt;0,ABS(1-Tabla1[[#This Row],[COTIZACIÓN 2]]/Tabla1[[#This Row],[PROMEDIO]]),"")</f>
        <v>6.5316629757841138E-3</v>
      </c>
      <c r="I306" s="10">
        <v>241800</v>
      </c>
      <c r="J306" s="9">
        <f>IF(Tabla1[[#This Row],[COTIZACIÓN 3]]&gt;0,ABS(1-Tabla1[[#This Row],[COTIZACIÓN 3]]/Tabla1[[#This Row],[PROMEDIO]]),"")</f>
        <v>3.3441794648353507E-2</v>
      </c>
      <c r="K306" s="11"/>
      <c r="L306" s="9" t="str">
        <f>IF(Tabla1[[#This Row],[COTIZACIÓN 4]]&gt;0,ABS(1-Tabla1[[#This Row],[COTIZACIÓN 4]]/Tabla1[[#This Row],[PROMEDIO]]),"")</f>
        <v/>
      </c>
      <c r="M306" s="11"/>
      <c r="N306" s="9" t="str">
        <f>IF(Tabla1[[#This Row],[COTIZACIÓN 5]]&gt;0,ABS(1-Tabla1[[#This Row],[COTIZACIÓN 5]]/Tabla1[[#This Row],[PROMEDIO]]),"")</f>
        <v/>
      </c>
      <c r="O306" s="11"/>
      <c r="P306" s="9" t="str">
        <f>IF(Tabla1[[#This Row],[COTIZACIÓN 6]]&gt;0,ABS(1-Tabla1[[#This Row],[COTIZACIÓN 6]]/Tabla1[[#This Row],[PROMEDIO]]),"")</f>
        <v/>
      </c>
      <c r="Q306" s="11"/>
      <c r="R306" s="9" t="str">
        <f>IF(Tabla1[[#This Row],[COTIZACIÓN 7]]&gt;0,ABS(1-Tabla1[[#This Row],[COTIZACIÓN 7]]/Tabla1[[#This Row],[PROMEDIO]]),"")</f>
        <v/>
      </c>
      <c r="S306" s="11"/>
      <c r="T306" s="9" t="str">
        <f>IF(Tabla1[[#This Row],[COTIZACIÓN 8]]&gt;0,ABS(1-Tabla1[[#This Row],[COTIZACIÓN 8]]/Tabla1[[#This Row],[PROMEDIO]]),"")</f>
        <v/>
      </c>
      <c r="U30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250166</v>
      </c>
      <c r="V306" s="23">
        <f>COUNT(Tabla1[[#This Row],[COTIZACIÓN 1 ]:[DESVIACIÓN COT.8]])/2</f>
        <v>3</v>
      </c>
      <c r="W306" s="33">
        <f t="shared" si="4"/>
        <v>225149.4</v>
      </c>
    </row>
    <row r="307" spans="1:23" x14ac:dyDescent="0.25">
      <c r="A307" s="2">
        <v>304</v>
      </c>
      <c r="B307" s="4" t="s">
        <v>325</v>
      </c>
      <c r="C307" s="3">
        <v>51142106</v>
      </c>
      <c r="D307" s="2" t="s">
        <v>21</v>
      </c>
      <c r="E307" s="8">
        <v>32800</v>
      </c>
      <c r="F307" s="9">
        <f>IF(Tabla1[[#This Row],[COTIZACIÓN 1 ]]&gt;0,ABS(1-Tabla1[[#This Row],[COTIZACIÓN 1 ]]/Tabla1[[#This Row],[PROMEDIO]]),"")</f>
        <v>2.7150596561550833E-2</v>
      </c>
      <c r="G307" s="8">
        <v>32100</v>
      </c>
      <c r="H307" s="9">
        <f>IF(Tabla1[[#This Row],[COTIZACIÓN 2]]&gt;0,ABS(1-Tabla1[[#This Row],[COTIZACIÓN 2]]/Tabla1[[#This Row],[PROMEDIO]]),"")</f>
        <v>5.2296996837126741E-3</v>
      </c>
      <c r="I307" s="10">
        <v>30900</v>
      </c>
      <c r="J307" s="9">
        <f>IF(Tabla1[[#This Row],[COTIZACIÓN 3]]&gt;0,ABS(1-Tabla1[[#This Row],[COTIZACIÓN 3]]/Tabla1[[#This Row],[PROMEDIO]]),"")</f>
        <v>3.2348980678295169E-2</v>
      </c>
      <c r="K307" s="11"/>
      <c r="L307" s="9" t="str">
        <f>IF(Tabla1[[#This Row],[COTIZACIÓN 4]]&gt;0,ABS(1-Tabla1[[#This Row],[COTIZACIÓN 4]]/Tabla1[[#This Row],[PROMEDIO]]),"")</f>
        <v/>
      </c>
      <c r="M307" s="11"/>
      <c r="N307" s="9" t="str">
        <f>IF(Tabla1[[#This Row],[COTIZACIÓN 5]]&gt;0,ABS(1-Tabla1[[#This Row],[COTIZACIÓN 5]]/Tabla1[[#This Row],[PROMEDIO]]),"")</f>
        <v/>
      </c>
      <c r="O307" s="11"/>
      <c r="P307" s="9" t="str">
        <f>IF(Tabla1[[#This Row],[COTIZACIÓN 6]]&gt;0,ABS(1-Tabla1[[#This Row],[COTIZACIÓN 6]]/Tabla1[[#This Row],[PROMEDIO]]),"")</f>
        <v/>
      </c>
      <c r="Q307" s="11"/>
      <c r="R307" s="9" t="str">
        <f>IF(Tabla1[[#This Row],[COTIZACIÓN 7]]&gt;0,ABS(1-Tabla1[[#This Row],[COTIZACIÓN 7]]/Tabla1[[#This Row],[PROMEDIO]]),"")</f>
        <v/>
      </c>
      <c r="S307" s="11"/>
      <c r="T307" s="9" t="str">
        <f>IF(Tabla1[[#This Row],[COTIZACIÓN 8]]&gt;0,ABS(1-Tabla1[[#This Row],[COTIZACIÓN 8]]/Tabla1[[#This Row],[PROMEDIO]]),"")</f>
        <v/>
      </c>
      <c r="U30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31933</v>
      </c>
      <c r="V307" s="23">
        <f>COUNT(Tabla1[[#This Row],[COTIZACIÓN 1 ]:[DESVIACIÓN COT.8]])/2</f>
        <v>3</v>
      </c>
      <c r="W307" s="33">
        <f t="shared" si="4"/>
        <v>28739.7</v>
      </c>
    </row>
    <row r="308" spans="1:23" x14ac:dyDescent="0.25">
      <c r="A308" s="2">
        <v>305</v>
      </c>
      <c r="B308" s="4" t="s">
        <v>326</v>
      </c>
      <c r="C308" s="3">
        <v>51101536</v>
      </c>
      <c r="D308" s="2" t="s">
        <v>21</v>
      </c>
      <c r="E308" s="8">
        <v>164500</v>
      </c>
      <c r="F308" s="9">
        <f>IF(Tabla1[[#This Row],[COTIZACIÓN 1 ]]&gt;0,ABS(1-Tabla1[[#This Row],[COTIZACIÓN 1 ]]/Tabla1[[#This Row],[PROMEDIO]]),"")</f>
        <v>2.7059425845685103E-2</v>
      </c>
      <c r="G308" s="8">
        <v>161200</v>
      </c>
      <c r="H308" s="9">
        <f>IF(Tabla1[[#This Row],[COTIZACIÓN 2]]&gt;0,ABS(1-Tabla1[[#This Row],[COTIZACIÓN 2]]/Tabla1[[#This Row],[PROMEDIO]]),"")</f>
        <v>6.4558021053158221E-3</v>
      </c>
      <c r="I308" s="10">
        <v>154800</v>
      </c>
      <c r="J308" s="9">
        <f>IF(Tabla1[[#This Row],[COTIZACIÓN 3]]&gt;0,ABS(1-Tabla1[[#This Row],[COTIZACIÓN 3]]/Tabla1[[#This Row],[PROMEDIO]]),"")</f>
        <v>3.3502740906309669E-2</v>
      </c>
      <c r="K308" s="11"/>
      <c r="L308" s="9" t="str">
        <f>IF(Tabla1[[#This Row],[COTIZACIÓN 4]]&gt;0,ABS(1-Tabla1[[#This Row],[COTIZACIÓN 4]]/Tabla1[[#This Row],[PROMEDIO]]),"")</f>
        <v/>
      </c>
      <c r="M308" s="11"/>
      <c r="N308" s="9" t="str">
        <f>IF(Tabla1[[#This Row],[COTIZACIÓN 5]]&gt;0,ABS(1-Tabla1[[#This Row],[COTIZACIÓN 5]]/Tabla1[[#This Row],[PROMEDIO]]),"")</f>
        <v/>
      </c>
      <c r="O308" s="11"/>
      <c r="P308" s="9" t="str">
        <f>IF(Tabla1[[#This Row],[COTIZACIÓN 6]]&gt;0,ABS(1-Tabla1[[#This Row],[COTIZACIÓN 6]]/Tabla1[[#This Row],[PROMEDIO]]),"")</f>
        <v/>
      </c>
      <c r="Q308" s="11"/>
      <c r="R308" s="9" t="str">
        <f>IF(Tabla1[[#This Row],[COTIZACIÓN 7]]&gt;0,ABS(1-Tabla1[[#This Row],[COTIZACIÓN 7]]/Tabla1[[#This Row],[PROMEDIO]]),"")</f>
        <v/>
      </c>
      <c r="S308" s="11"/>
      <c r="T308" s="9" t="str">
        <f>IF(Tabla1[[#This Row],[COTIZACIÓN 8]]&gt;0,ABS(1-Tabla1[[#This Row],[COTIZACIÓN 8]]/Tabla1[[#This Row],[PROMEDIO]]),"")</f>
        <v/>
      </c>
      <c r="U30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160166</v>
      </c>
      <c r="V308" s="23">
        <f>COUNT(Tabla1[[#This Row],[COTIZACIÓN 1 ]:[DESVIACIÓN COT.8]])/2</f>
        <v>3</v>
      </c>
      <c r="W308" s="33">
        <f t="shared" si="4"/>
        <v>144149.4</v>
      </c>
    </row>
    <row r="309" spans="1:23" x14ac:dyDescent="0.25">
      <c r="A309" s="2">
        <v>306</v>
      </c>
      <c r="B309" s="4" t="s">
        <v>327</v>
      </c>
      <c r="C309" s="3">
        <v>51161508</v>
      </c>
      <c r="D309" s="2" t="s">
        <v>21</v>
      </c>
      <c r="E309" s="8">
        <v>26800</v>
      </c>
      <c r="F309" s="9">
        <f>IF(Tabla1[[#This Row],[COTIZACIÓN 1 ]]&gt;0,ABS(1-Tabla1[[#This Row],[COTIZACIÓN 1 ]]/Tabla1[[#This Row],[PROMEDIO]]),"")</f>
        <v>2.6819923371647514E-2</v>
      </c>
      <c r="G309" s="8">
        <v>26300</v>
      </c>
      <c r="H309" s="9">
        <f>IF(Tabla1[[#This Row],[COTIZACIÓN 2]]&gt;0,ABS(1-Tabla1[[#This Row],[COTIZACIÓN 2]]/Tabla1[[#This Row],[PROMEDIO]]),"")</f>
        <v>7.6628352490422103E-3</v>
      </c>
      <c r="I309" s="10">
        <v>25200</v>
      </c>
      <c r="J309" s="9">
        <f>IF(Tabla1[[#This Row],[COTIZACIÓN 3]]&gt;0,ABS(1-Tabla1[[#This Row],[COTIZACIÓN 3]]/Tabla1[[#This Row],[PROMEDIO]]),"")</f>
        <v>3.4482758620689613E-2</v>
      </c>
      <c r="K309" s="11"/>
      <c r="L309" s="9" t="str">
        <f>IF(Tabla1[[#This Row],[COTIZACIÓN 4]]&gt;0,ABS(1-Tabla1[[#This Row],[COTIZACIÓN 4]]/Tabla1[[#This Row],[PROMEDIO]]),"")</f>
        <v/>
      </c>
      <c r="M309" s="11"/>
      <c r="N309" s="9" t="str">
        <f>IF(Tabla1[[#This Row],[COTIZACIÓN 5]]&gt;0,ABS(1-Tabla1[[#This Row],[COTIZACIÓN 5]]/Tabla1[[#This Row],[PROMEDIO]]),"")</f>
        <v/>
      </c>
      <c r="O309" s="11"/>
      <c r="P309" s="9" t="str">
        <f>IF(Tabla1[[#This Row],[COTIZACIÓN 6]]&gt;0,ABS(1-Tabla1[[#This Row],[COTIZACIÓN 6]]/Tabla1[[#This Row],[PROMEDIO]]),"")</f>
        <v/>
      </c>
      <c r="Q309" s="11"/>
      <c r="R309" s="9" t="str">
        <f>IF(Tabla1[[#This Row],[COTIZACIÓN 7]]&gt;0,ABS(1-Tabla1[[#This Row],[COTIZACIÓN 7]]/Tabla1[[#This Row],[PROMEDIO]]),"")</f>
        <v/>
      </c>
      <c r="S309" s="11"/>
      <c r="T309" s="9" t="str">
        <f>IF(Tabla1[[#This Row],[COTIZACIÓN 8]]&gt;0,ABS(1-Tabla1[[#This Row],[COTIZACIÓN 8]]/Tabla1[[#This Row],[PROMEDIO]]),"")</f>
        <v/>
      </c>
      <c r="U30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26100</v>
      </c>
      <c r="V309" s="23">
        <f>COUNT(Tabla1[[#This Row],[COTIZACIÓN 1 ]:[DESVIACIÓN COT.8]])/2</f>
        <v>3</v>
      </c>
      <c r="W309" s="33">
        <f t="shared" si="4"/>
        <v>23490</v>
      </c>
    </row>
    <row r="310" spans="1:23" x14ac:dyDescent="0.25">
      <c r="A310" s="2">
        <v>307</v>
      </c>
      <c r="B310" s="3" t="s">
        <v>328</v>
      </c>
      <c r="C310" s="3">
        <v>51142106</v>
      </c>
      <c r="D310" s="2" t="s">
        <v>21</v>
      </c>
      <c r="E310" s="8">
        <v>64200</v>
      </c>
      <c r="F310" s="9">
        <f>IF(Tabla1[[#This Row],[COTIZACIÓN 1 ]]&gt;0,ABS(1-Tabla1[[#This Row],[COTIZACIÓN 1 ]]/Tabla1[[#This Row],[PROMEDIO]]),"")</f>
        <v>2.7199999999999891E-2</v>
      </c>
      <c r="G310" s="8">
        <v>62900</v>
      </c>
      <c r="H310" s="9">
        <f>IF(Tabla1[[#This Row],[COTIZACIÓN 2]]&gt;0,ABS(1-Tabla1[[#This Row],[COTIZACIÓN 2]]/Tabla1[[#This Row],[PROMEDIO]]),"")</f>
        <v>6.3999999999999613E-3</v>
      </c>
      <c r="I310" s="10">
        <v>60400</v>
      </c>
      <c r="J310" s="9">
        <f>IF(Tabla1[[#This Row],[COTIZACIÓN 3]]&gt;0,ABS(1-Tabla1[[#This Row],[COTIZACIÓN 3]]/Tabla1[[#This Row],[PROMEDIO]]),"")</f>
        <v>3.3599999999999963E-2</v>
      </c>
      <c r="K310" s="11"/>
      <c r="L310" s="9" t="str">
        <f>IF(Tabla1[[#This Row],[COTIZACIÓN 4]]&gt;0,ABS(1-Tabla1[[#This Row],[COTIZACIÓN 4]]/Tabla1[[#This Row],[PROMEDIO]]),"")</f>
        <v/>
      </c>
      <c r="M310" s="11"/>
      <c r="N310" s="9" t="str">
        <f>IF(Tabla1[[#This Row],[COTIZACIÓN 5]]&gt;0,ABS(1-Tabla1[[#This Row],[COTIZACIÓN 5]]/Tabla1[[#This Row],[PROMEDIO]]),"")</f>
        <v/>
      </c>
      <c r="O310" s="11"/>
      <c r="P310" s="9" t="str">
        <f>IF(Tabla1[[#This Row],[COTIZACIÓN 6]]&gt;0,ABS(1-Tabla1[[#This Row],[COTIZACIÓN 6]]/Tabla1[[#This Row],[PROMEDIO]]),"")</f>
        <v/>
      </c>
      <c r="Q310" s="11"/>
      <c r="R310" s="9" t="str">
        <f>IF(Tabla1[[#This Row],[COTIZACIÓN 7]]&gt;0,ABS(1-Tabla1[[#This Row],[COTIZACIÓN 7]]/Tabla1[[#This Row],[PROMEDIO]]),"")</f>
        <v/>
      </c>
      <c r="S310" s="11"/>
      <c r="T310" s="9" t="str">
        <f>IF(Tabla1[[#This Row],[COTIZACIÓN 8]]&gt;0,ABS(1-Tabla1[[#This Row],[COTIZACIÓN 8]]/Tabla1[[#This Row],[PROMEDIO]]),"")</f>
        <v/>
      </c>
      <c r="U31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62500</v>
      </c>
      <c r="V310" s="23">
        <f>COUNT(Tabla1[[#This Row],[COTIZACIÓN 1 ]:[DESVIACIÓN COT.8]])/2</f>
        <v>3</v>
      </c>
      <c r="W310" s="33">
        <f t="shared" si="4"/>
        <v>56250</v>
      </c>
    </row>
    <row r="311" spans="1:23" x14ac:dyDescent="0.25">
      <c r="A311" s="2">
        <v>308</v>
      </c>
      <c r="B311" s="4" t="s">
        <v>329</v>
      </c>
      <c r="C311" s="3">
        <v>51142106</v>
      </c>
      <c r="D311" s="2" t="s">
        <v>21</v>
      </c>
      <c r="E311" s="8">
        <v>53400</v>
      </c>
      <c r="F311" s="9">
        <f>IF(Tabla1[[#This Row],[COTIZACIÓN 1 ]]&gt;0,ABS(1-Tabla1[[#This Row],[COTIZACIÓN 1 ]]/Tabla1[[#This Row],[PROMEDIO]]),"")</f>
        <v>2.6923076923076827E-2</v>
      </c>
      <c r="G311" s="8">
        <v>52300</v>
      </c>
      <c r="H311" s="9">
        <f>IF(Tabla1[[#This Row],[COTIZACIÓN 2]]&gt;0,ABS(1-Tabla1[[#This Row],[COTIZACIÓN 2]]/Tabla1[[#This Row],[PROMEDIO]]),"")</f>
        <v>5.7692307692307487E-3</v>
      </c>
      <c r="I311" s="10">
        <v>50300</v>
      </c>
      <c r="J311" s="9">
        <f>IF(Tabla1[[#This Row],[COTIZACIÓN 3]]&gt;0,ABS(1-Tabla1[[#This Row],[COTIZACIÓN 3]]/Tabla1[[#This Row],[PROMEDIO]]),"")</f>
        <v>3.2692307692307687E-2</v>
      </c>
      <c r="K311" s="11"/>
      <c r="L311" s="9" t="str">
        <f>IF(Tabla1[[#This Row],[COTIZACIÓN 4]]&gt;0,ABS(1-Tabla1[[#This Row],[COTIZACIÓN 4]]/Tabla1[[#This Row],[PROMEDIO]]),"")</f>
        <v/>
      </c>
      <c r="M311" s="11"/>
      <c r="N311" s="9" t="str">
        <f>IF(Tabla1[[#This Row],[COTIZACIÓN 5]]&gt;0,ABS(1-Tabla1[[#This Row],[COTIZACIÓN 5]]/Tabla1[[#This Row],[PROMEDIO]]),"")</f>
        <v/>
      </c>
      <c r="O311" s="11"/>
      <c r="P311" s="9" t="str">
        <f>IF(Tabla1[[#This Row],[COTIZACIÓN 6]]&gt;0,ABS(1-Tabla1[[#This Row],[COTIZACIÓN 6]]/Tabla1[[#This Row],[PROMEDIO]]),"")</f>
        <v/>
      </c>
      <c r="Q311" s="11"/>
      <c r="R311" s="9" t="str">
        <f>IF(Tabla1[[#This Row],[COTIZACIÓN 7]]&gt;0,ABS(1-Tabla1[[#This Row],[COTIZACIÓN 7]]/Tabla1[[#This Row],[PROMEDIO]]),"")</f>
        <v/>
      </c>
      <c r="S311" s="11"/>
      <c r="T311" s="9" t="str">
        <f>IF(Tabla1[[#This Row],[COTIZACIÓN 8]]&gt;0,ABS(1-Tabla1[[#This Row],[COTIZACIÓN 8]]/Tabla1[[#This Row],[PROMEDIO]]),"")</f>
        <v/>
      </c>
      <c r="U31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52000</v>
      </c>
      <c r="V311" s="23">
        <f>COUNT(Tabla1[[#This Row],[COTIZACIÓN 1 ]:[DESVIACIÓN COT.8]])/2</f>
        <v>3</v>
      </c>
      <c r="W311" s="33">
        <f t="shared" si="4"/>
        <v>46800</v>
      </c>
    </row>
    <row r="312" spans="1:23" x14ac:dyDescent="0.25">
      <c r="A312" s="2">
        <v>309</v>
      </c>
      <c r="B312" s="4" t="s">
        <v>330</v>
      </c>
      <c r="C312" s="3">
        <v>51142106</v>
      </c>
      <c r="D312" s="2" t="s">
        <v>21</v>
      </c>
      <c r="E312" s="8">
        <v>111600</v>
      </c>
      <c r="F312" s="9">
        <f>IF(Tabla1[[#This Row],[COTIZACIÓN 1 ]]&gt;0,ABS(1-Tabla1[[#This Row],[COTIZACIÓN 1 ]]/Tabla1[[#This Row],[PROMEDIO]]),"")</f>
        <v>2.7000165645187924E-2</v>
      </c>
      <c r="G312" s="8">
        <v>109400</v>
      </c>
      <c r="H312" s="9">
        <f>IF(Tabla1[[#This Row],[COTIZACIÓN 2]]&gt;0,ABS(1-Tabla1[[#This Row],[COTIZACIÓN 2]]/Tabla1[[#This Row],[PROMEDIO]]),"")</f>
        <v>6.7546426665194836E-3</v>
      </c>
      <c r="I312" s="10">
        <v>105000</v>
      </c>
      <c r="J312" s="9">
        <f>IF(Tabla1[[#This Row],[COTIZACIÓN 3]]&gt;0,ABS(1-Tabla1[[#This Row],[COTIZACIÓN 3]]/Tabla1[[#This Row],[PROMEDIO]]),"")</f>
        <v>3.3736403290817729E-2</v>
      </c>
      <c r="K312" s="11"/>
      <c r="L312" s="9" t="str">
        <f>IF(Tabla1[[#This Row],[COTIZACIÓN 4]]&gt;0,ABS(1-Tabla1[[#This Row],[COTIZACIÓN 4]]/Tabla1[[#This Row],[PROMEDIO]]),"")</f>
        <v/>
      </c>
      <c r="M312" s="11"/>
      <c r="N312" s="9" t="str">
        <f>IF(Tabla1[[#This Row],[COTIZACIÓN 5]]&gt;0,ABS(1-Tabla1[[#This Row],[COTIZACIÓN 5]]/Tabla1[[#This Row],[PROMEDIO]]),"")</f>
        <v/>
      </c>
      <c r="O312" s="11"/>
      <c r="P312" s="9" t="str">
        <f>IF(Tabla1[[#This Row],[COTIZACIÓN 6]]&gt;0,ABS(1-Tabla1[[#This Row],[COTIZACIÓN 6]]/Tabla1[[#This Row],[PROMEDIO]]),"")</f>
        <v/>
      </c>
      <c r="Q312" s="11"/>
      <c r="R312" s="9" t="str">
        <f>IF(Tabla1[[#This Row],[COTIZACIÓN 7]]&gt;0,ABS(1-Tabla1[[#This Row],[COTIZACIÓN 7]]/Tabla1[[#This Row],[PROMEDIO]]),"")</f>
        <v/>
      </c>
      <c r="S312" s="11"/>
      <c r="T312" s="9" t="str">
        <f>IF(Tabla1[[#This Row],[COTIZACIÓN 8]]&gt;0,ABS(1-Tabla1[[#This Row],[COTIZACIÓN 8]]/Tabla1[[#This Row],[PROMEDIO]]),"")</f>
        <v/>
      </c>
      <c r="U31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108666</v>
      </c>
      <c r="V312" s="23">
        <f>COUNT(Tabla1[[#This Row],[COTIZACIÓN 1 ]:[DESVIACIÓN COT.8]])/2</f>
        <v>3</v>
      </c>
      <c r="W312" s="33">
        <f t="shared" si="4"/>
        <v>97799.400000000009</v>
      </c>
    </row>
    <row r="313" spans="1:23" x14ac:dyDescent="0.25">
      <c r="A313" s="2">
        <v>310</v>
      </c>
      <c r="B313" s="4" t="s">
        <v>331</v>
      </c>
      <c r="C313" s="3">
        <v>51142106</v>
      </c>
      <c r="D313" s="2" t="s">
        <v>21</v>
      </c>
      <c r="E313" s="8">
        <v>173600</v>
      </c>
      <c r="F313" s="9">
        <f>IF(Tabla1[[#This Row],[COTIZACIÓN 1 ]]&gt;0,ABS(1-Tabla1[[#This Row],[COTIZACIÓN 1 ]]/Tabla1[[#This Row],[PROMEDIO]]),"")</f>
        <v>2.7018392858199292E-2</v>
      </c>
      <c r="G313" s="8">
        <v>170100</v>
      </c>
      <c r="H313" s="9">
        <f>IF(Tabla1[[#This Row],[COTIZACIÓN 2]]&gt;0,ABS(1-Tabla1[[#This Row],[COTIZACIÓN 2]]/Tabla1[[#This Row],[PROMEDIO]]),"")</f>
        <v>6.3123768731550012E-3</v>
      </c>
      <c r="I313" s="10">
        <v>163400</v>
      </c>
      <c r="J313" s="9">
        <f>IF(Tabla1[[#This Row],[COTIZACIÓN 3]]&gt;0,ABS(1-Tabla1[[#This Row],[COTIZACIÓN 3]]/Tabla1[[#This Row],[PROMEDIO]]),"")</f>
        <v>3.3324853726787063E-2</v>
      </c>
      <c r="K313" s="11"/>
      <c r="L313" s="9" t="str">
        <f>IF(Tabla1[[#This Row],[COTIZACIÓN 4]]&gt;0,ABS(1-Tabla1[[#This Row],[COTIZACIÓN 4]]/Tabla1[[#This Row],[PROMEDIO]]),"")</f>
        <v/>
      </c>
      <c r="M313" s="11"/>
      <c r="N313" s="9" t="str">
        <f>IF(Tabla1[[#This Row],[COTIZACIÓN 5]]&gt;0,ABS(1-Tabla1[[#This Row],[COTIZACIÓN 5]]/Tabla1[[#This Row],[PROMEDIO]]),"")</f>
        <v/>
      </c>
      <c r="O313" s="11"/>
      <c r="P313" s="9" t="str">
        <f>IF(Tabla1[[#This Row],[COTIZACIÓN 6]]&gt;0,ABS(1-Tabla1[[#This Row],[COTIZACIÓN 6]]/Tabla1[[#This Row],[PROMEDIO]]),"")</f>
        <v/>
      </c>
      <c r="Q313" s="11"/>
      <c r="R313" s="9" t="str">
        <f>IF(Tabla1[[#This Row],[COTIZACIÓN 7]]&gt;0,ABS(1-Tabla1[[#This Row],[COTIZACIÓN 7]]/Tabla1[[#This Row],[PROMEDIO]]),"")</f>
        <v/>
      </c>
      <c r="S313" s="11"/>
      <c r="T313" s="9" t="str">
        <f>IF(Tabla1[[#This Row],[COTIZACIÓN 8]]&gt;0,ABS(1-Tabla1[[#This Row],[COTIZACIÓN 8]]/Tabla1[[#This Row],[PROMEDIO]]),"")</f>
        <v/>
      </c>
      <c r="U31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169033</v>
      </c>
      <c r="V313" s="23">
        <f>COUNT(Tabla1[[#This Row],[COTIZACIÓN 1 ]:[DESVIACIÓN COT.8]])/2</f>
        <v>3</v>
      </c>
      <c r="W313" s="33">
        <f t="shared" si="4"/>
        <v>152129.70000000001</v>
      </c>
    </row>
    <row r="314" spans="1:23" x14ac:dyDescent="0.25">
      <c r="A314" s="2">
        <v>311</v>
      </c>
      <c r="B314" s="4" t="s">
        <v>332</v>
      </c>
      <c r="C314" s="3">
        <v>51142106</v>
      </c>
      <c r="D314" s="2" t="s">
        <v>21</v>
      </c>
      <c r="E314" s="8">
        <v>35300</v>
      </c>
      <c r="F314" s="9">
        <f>IF(Tabla1[[#This Row],[COTIZACIÓN 1 ]]&gt;0,ABS(1-Tabla1[[#This Row],[COTIZACIÓN 1 ]]/Tabla1[[#This Row],[PROMEDIO]]),"")</f>
        <v>2.6162790697674465E-2</v>
      </c>
      <c r="G314" s="8">
        <v>34600</v>
      </c>
      <c r="H314" s="9">
        <f>IF(Tabla1[[#This Row],[COTIZACIÓN 2]]&gt;0,ABS(1-Tabla1[[#This Row],[COTIZACIÓN 2]]/Tabla1[[#This Row],[PROMEDIO]]),"")</f>
        <v>5.8139534883721034E-3</v>
      </c>
      <c r="I314" s="10">
        <v>33300</v>
      </c>
      <c r="J314" s="9">
        <f>IF(Tabla1[[#This Row],[COTIZACIÓN 3]]&gt;0,ABS(1-Tabla1[[#This Row],[COTIZACIÓN 3]]/Tabla1[[#This Row],[PROMEDIO]]),"")</f>
        <v>3.1976744186046457E-2</v>
      </c>
      <c r="K314" s="11"/>
      <c r="L314" s="9" t="str">
        <f>IF(Tabla1[[#This Row],[COTIZACIÓN 4]]&gt;0,ABS(1-Tabla1[[#This Row],[COTIZACIÓN 4]]/Tabla1[[#This Row],[PROMEDIO]]),"")</f>
        <v/>
      </c>
      <c r="M314" s="11"/>
      <c r="N314" s="9" t="str">
        <f>IF(Tabla1[[#This Row],[COTIZACIÓN 5]]&gt;0,ABS(1-Tabla1[[#This Row],[COTIZACIÓN 5]]/Tabla1[[#This Row],[PROMEDIO]]),"")</f>
        <v/>
      </c>
      <c r="O314" s="11"/>
      <c r="P314" s="9" t="str">
        <f>IF(Tabla1[[#This Row],[COTIZACIÓN 6]]&gt;0,ABS(1-Tabla1[[#This Row],[COTIZACIÓN 6]]/Tabla1[[#This Row],[PROMEDIO]]),"")</f>
        <v/>
      </c>
      <c r="Q314" s="11"/>
      <c r="R314" s="9" t="str">
        <f>IF(Tabla1[[#This Row],[COTIZACIÓN 7]]&gt;0,ABS(1-Tabla1[[#This Row],[COTIZACIÓN 7]]/Tabla1[[#This Row],[PROMEDIO]]),"")</f>
        <v/>
      </c>
      <c r="S314" s="11"/>
      <c r="T314" s="9" t="str">
        <f>IF(Tabla1[[#This Row],[COTIZACIÓN 8]]&gt;0,ABS(1-Tabla1[[#This Row],[COTIZACIÓN 8]]/Tabla1[[#This Row],[PROMEDIO]]),"")</f>
        <v/>
      </c>
      <c r="U31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34400</v>
      </c>
      <c r="V314" s="23">
        <f>COUNT(Tabla1[[#This Row],[COTIZACIÓN 1 ]:[DESVIACIÓN COT.8]])/2</f>
        <v>3</v>
      </c>
      <c r="W314" s="33">
        <f t="shared" si="4"/>
        <v>30960</v>
      </c>
    </row>
    <row r="315" spans="1:23" ht="24" x14ac:dyDescent="0.25">
      <c r="A315" s="2">
        <v>312</v>
      </c>
      <c r="B315" s="4" t="s">
        <v>333</v>
      </c>
      <c r="C315" s="6" t="s">
        <v>411</v>
      </c>
      <c r="D315" s="2" t="s">
        <v>21</v>
      </c>
      <c r="E315" s="8">
        <v>134400</v>
      </c>
      <c r="F315" s="9">
        <f>IF(Tabla1[[#This Row],[COTIZACIÓN 1 ]]&gt;0,ABS(1-Tabla1[[#This Row],[COTIZACIÓN 1 ]]/Tabla1[[#This Row],[PROMEDIO]]),"")</f>
        <v>2.7004722387786062E-2</v>
      </c>
      <c r="G315" s="8">
        <v>131700</v>
      </c>
      <c r="H315" s="9">
        <f>IF(Tabla1[[#This Row],[COTIZACIÓN 2]]&gt;0,ABS(1-Tabla1[[#This Row],[COTIZACIÓN 2]]/Tabla1[[#This Row],[PROMEDIO]]),"")</f>
        <v>6.3729310898170688E-3</v>
      </c>
      <c r="I315" s="10">
        <v>126500</v>
      </c>
      <c r="J315" s="9">
        <f>IF(Tabla1[[#This Row],[COTIZACIÓN 3]]&gt;0,ABS(1-Tabla1[[#This Row],[COTIZACIÓN 3]]/Tabla1[[#This Row],[PROMEDIO]]),"")</f>
        <v>3.3362370669234198E-2</v>
      </c>
      <c r="K315" s="11"/>
      <c r="L315" s="9" t="str">
        <f>IF(Tabla1[[#This Row],[COTIZACIÓN 4]]&gt;0,ABS(1-Tabla1[[#This Row],[COTIZACIÓN 4]]/Tabla1[[#This Row],[PROMEDIO]]),"")</f>
        <v/>
      </c>
      <c r="M315" s="11"/>
      <c r="N315" s="9" t="str">
        <f>IF(Tabla1[[#This Row],[COTIZACIÓN 5]]&gt;0,ABS(1-Tabla1[[#This Row],[COTIZACIÓN 5]]/Tabla1[[#This Row],[PROMEDIO]]),"")</f>
        <v/>
      </c>
      <c r="O315" s="11"/>
      <c r="P315" s="9" t="str">
        <f>IF(Tabla1[[#This Row],[COTIZACIÓN 6]]&gt;0,ABS(1-Tabla1[[#This Row],[COTIZACIÓN 6]]/Tabla1[[#This Row],[PROMEDIO]]),"")</f>
        <v/>
      </c>
      <c r="Q315" s="11"/>
      <c r="R315" s="9" t="str">
        <f>IF(Tabla1[[#This Row],[COTIZACIÓN 7]]&gt;0,ABS(1-Tabla1[[#This Row],[COTIZACIÓN 7]]/Tabla1[[#This Row],[PROMEDIO]]),"")</f>
        <v/>
      </c>
      <c r="S315" s="11"/>
      <c r="T315" s="9" t="str">
        <f>IF(Tabla1[[#This Row],[COTIZACIÓN 8]]&gt;0,ABS(1-Tabla1[[#This Row],[COTIZACIÓN 8]]/Tabla1[[#This Row],[PROMEDIO]]),"")</f>
        <v/>
      </c>
      <c r="U31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130866</v>
      </c>
      <c r="V315" s="23">
        <f>COUNT(Tabla1[[#This Row],[COTIZACIÓN 1 ]:[DESVIACIÓN COT.8]])/2</f>
        <v>3</v>
      </c>
      <c r="W315" s="33">
        <v>98500</v>
      </c>
    </row>
    <row r="316" spans="1:23" x14ac:dyDescent="0.25">
      <c r="A316" s="2">
        <v>313</v>
      </c>
      <c r="B316" s="6" t="s">
        <v>334</v>
      </c>
      <c r="C316" s="3">
        <v>51142106</v>
      </c>
      <c r="D316" s="2" t="s">
        <v>21</v>
      </c>
      <c r="E316" s="8">
        <v>113000</v>
      </c>
      <c r="F316" s="9">
        <f>IF(Tabla1[[#This Row],[COTIZACIÓN 1 ]]&gt;0,ABS(1-Tabla1[[#This Row],[COTIZACIÓN 1 ]]/Tabla1[[#This Row],[PROMEDIO]]),"")</f>
        <v>2.696463788136283E-2</v>
      </c>
      <c r="G316" s="8">
        <v>110700</v>
      </c>
      <c r="H316" s="9">
        <f>IF(Tabla1[[#This Row],[COTIZACIÓN 2]]&gt;0,ABS(1-Tabla1[[#This Row],[COTIZACIÓN 2]]/Tabla1[[#This Row],[PROMEDIO]]),"")</f>
        <v>6.0618178182909599E-3</v>
      </c>
      <c r="I316" s="10">
        <v>106400</v>
      </c>
      <c r="J316" s="9">
        <f>IF(Tabla1[[#This Row],[COTIZACIÓN 3]]&gt;0,ABS(1-Tabla1[[#This Row],[COTIZACIÓN 3]]/Tabla1[[#This Row],[PROMEDIO]]),"")</f>
        <v>3.3017367517017671E-2</v>
      </c>
      <c r="K316" s="11"/>
      <c r="L316" s="9" t="str">
        <f>IF(Tabla1[[#This Row],[COTIZACIÓN 4]]&gt;0,ABS(1-Tabla1[[#This Row],[COTIZACIÓN 4]]/Tabla1[[#This Row],[PROMEDIO]]),"")</f>
        <v/>
      </c>
      <c r="M316" s="11"/>
      <c r="N316" s="9" t="str">
        <f>IF(Tabla1[[#This Row],[COTIZACIÓN 5]]&gt;0,ABS(1-Tabla1[[#This Row],[COTIZACIÓN 5]]/Tabla1[[#This Row],[PROMEDIO]]),"")</f>
        <v/>
      </c>
      <c r="O316" s="11"/>
      <c r="P316" s="9" t="str">
        <f>IF(Tabla1[[#This Row],[COTIZACIÓN 6]]&gt;0,ABS(1-Tabla1[[#This Row],[COTIZACIÓN 6]]/Tabla1[[#This Row],[PROMEDIO]]),"")</f>
        <v/>
      </c>
      <c r="Q316" s="11"/>
      <c r="R316" s="9" t="str">
        <f>IF(Tabla1[[#This Row],[COTIZACIÓN 7]]&gt;0,ABS(1-Tabla1[[#This Row],[COTIZACIÓN 7]]/Tabla1[[#This Row],[PROMEDIO]]),"")</f>
        <v/>
      </c>
      <c r="S316" s="11"/>
      <c r="T316" s="9" t="str">
        <f>IF(Tabla1[[#This Row],[COTIZACIÓN 8]]&gt;0,ABS(1-Tabla1[[#This Row],[COTIZACIÓN 8]]/Tabla1[[#This Row],[PROMEDIO]]),"")</f>
        <v/>
      </c>
      <c r="U31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110033</v>
      </c>
      <c r="V316" s="23">
        <f>COUNT(Tabla1[[#This Row],[COTIZACIÓN 1 ]:[DESVIACIÓN COT.8]])/2</f>
        <v>3</v>
      </c>
      <c r="W316" s="33">
        <f t="shared" si="4"/>
        <v>99029.7</v>
      </c>
    </row>
    <row r="317" spans="1:23" x14ac:dyDescent="0.25">
      <c r="A317" s="2">
        <v>314</v>
      </c>
      <c r="B317" s="4" t="s">
        <v>335</v>
      </c>
      <c r="C317" s="3">
        <v>51142106</v>
      </c>
      <c r="D317" s="2" t="s">
        <v>21</v>
      </c>
      <c r="E317" s="8">
        <v>401100</v>
      </c>
      <c r="F317" s="9">
        <f>IF(Tabla1[[#This Row],[COTIZACIÓN 1 ]]&gt;0,ABS(1-Tabla1[[#This Row],[COTIZACIÓN 1 ]]/Tabla1[[#This Row],[PROMEDIO]]),"")</f>
        <v>2.6971113717015882E-2</v>
      </c>
      <c r="G317" s="8">
        <v>393100</v>
      </c>
      <c r="H317" s="9">
        <f>IF(Tabla1[[#This Row],[COTIZACIÓN 2]]&gt;0,ABS(1-Tabla1[[#This Row],[COTIZACIÓN 2]]/Tabla1[[#This Row],[PROMEDIO]]),"")</f>
        <v>6.4880199505332747E-3</v>
      </c>
      <c r="I317" s="10">
        <v>377500</v>
      </c>
      <c r="J317" s="9">
        <f>IF(Tabla1[[#This Row],[COTIZACIÓN 3]]&gt;0,ABS(1-Tabla1[[#This Row],[COTIZACIÓN 3]]/Tabla1[[#This Row],[PROMEDIO]]),"")</f>
        <v>3.3454012894107543E-2</v>
      </c>
      <c r="K317" s="11"/>
      <c r="L317" s="9" t="str">
        <f>IF(Tabla1[[#This Row],[COTIZACIÓN 4]]&gt;0,ABS(1-Tabla1[[#This Row],[COTIZACIÓN 4]]/Tabla1[[#This Row],[PROMEDIO]]),"")</f>
        <v/>
      </c>
      <c r="M317" s="11"/>
      <c r="N317" s="9" t="str">
        <f>IF(Tabla1[[#This Row],[COTIZACIÓN 5]]&gt;0,ABS(1-Tabla1[[#This Row],[COTIZACIÓN 5]]/Tabla1[[#This Row],[PROMEDIO]]),"")</f>
        <v/>
      </c>
      <c r="O317" s="11"/>
      <c r="P317" s="9" t="str">
        <f>IF(Tabla1[[#This Row],[COTIZACIÓN 6]]&gt;0,ABS(1-Tabla1[[#This Row],[COTIZACIÓN 6]]/Tabla1[[#This Row],[PROMEDIO]]),"")</f>
        <v/>
      </c>
      <c r="Q317" s="11"/>
      <c r="R317" s="9" t="str">
        <f>IF(Tabla1[[#This Row],[COTIZACIÓN 7]]&gt;0,ABS(1-Tabla1[[#This Row],[COTIZACIÓN 7]]/Tabla1[[#This Row],[PROMEDIO]]),"")</f>
        <v/>
      </c>
      <c r="S317" s="11"/>
      <c r="T317" s="9" t="str">
        <f>IF(Tabla1[[#This Row],[COTIZACIÓN 8]]&gt;0,ABS(1-Tabla1[[#This Row],[COTIZACIÓN 8]]/Tabla1[[#This Row],[PROMEDIO]]),"")</f>
        <v/>
      </c>
      <c r="U31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390566</v>
      </c>
      <c r="V317" s="23">
        <f>COUNT(Tabla1[[#This Row],[COTIZACIÓN 1 ]:[DESVIACIÓN COT.8]])/2</f>
        <v>3</v>
      </c>
      <c r="W317" s="33">
        <f t="shared" si="4"/>
        <v>351509.4</v>
      </c>
    </row>
    <row r="318" spans="1:23" x14ac:dyDescent="0.25">
      <c r="A318" s="2">
        <v>315</v>
      </c>
      <c r="B318" s="4" t="s">
        <v>336</v>
      </c>
      <c r="C318" s="3">
        <v>51142106</v>
      </c>
      <c r="D318" s="2" t="s">
        <v>21</v>
      </c>
      <c r="E318" s="8">
        <v>51900</v>
      </c>
      <c r="F318" s="9">
        <f>IF(Tabla1[[#This Row],[COTIZACIÓN 1 ]]&gt;0,ABS(1-Tabla1[[#This Row],[COTIZACIÓN 1 ]]/Tabla1[[#This Row],[PROMEDIO]]),"")</f>
        <v>2.6381362971166444E-2</v>
      </c>
      <c r="G318" s="8">
        <v>50900</v>
      </c>
      <c r="H318" s="9">
        <f>IF(Tabla1[[#This Row],[COTIZACIÓN 2]]&gt;0,ABS(1-Tabla1[[#This Row],[COTIZACIÓN 2]]/Tabla1[[#This Row],[PROMEDIO]]),"")</f>
        <v>6.6052288098723544E-3</v>
      </c>
      <c r="I318" s="10">
        <v>48900</v>
      </c>
      <c r="J318" s="9">
        <f>IF(Tabla1[[#This Row],[COTIZACIÓN 3]]&gt;0,ABS(1-Tabla1[[#This Row],[COTIZACIÓN 3]]/Tabla1[[#This Row],[PROMEDIO]]),"")</f>
        <v>3.2947039512716048E-2</v>
      </c>
      <c r="K318" s="11"/>
      <c r="L318" s="9" t="str">
        <f>IF(Tabla1[[#This Row],[COTIZACIÓN 4]]&gt;0,ABS(1-Tabla1[[#This Row],[COTIZACIÓN 4]]/Tabla1[[#This Row],[PROMEDIO]]),"")</f>
        <v/>
      </c>
      <c r="M318" s="11"/>
      <c r="N318" s="9" t="str">
        <f>IF(Tabla1[[#This Row],[COTIZACIÓN 5]]&gt;0,ABS(1-Tabla1[[#This Row],[COTIZACIÓN 5]]/Tabla1[[#This Row],[PROMEDIO]]),"")</f>
        <v/>
      </c>
      <c r="O318" s="11"/>
      <c r="P318" s="9" t="str">
        <f>IF(Tabla1[[#This Row],[COTIZACIÓN 6]]&gt;0,ABS(1-Tabla1[[#This Row],[COTIZACIÓN 6]]/Tabla1[[#This Row],[PROMEDIO]]),"")</f>
        <v/>
      </c>
      <c r="Q318" s="11"/>
      <c r="R318" s="9" t="str">
        <f>IF(Tabla1[[#This Row],[COTIZACIÓN 7]]&gt;0,ABS(1-Tabla1[[#This Row],[COTIZACIÓN 7]]/Tabla1[[#This Row],[PROMEDIO]]),"")</f>
        <v/>
      </c>
      <c r="S318" s="11"/>
      <c r="T318" s="9" t="str">
        <f>IF(Tabla1[[#This Row],[COTIZACIÓN 8]]&gt;0,ABS(1-Tabla1[[#This Row],[COTIZACIÓN 8]]/Tabla1[[#This Row],[PROMEDIO]]),"")</f>
        <v/>
      </c>
      <c r="U31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50566</v>
      </c>
      <c r="V318" s="23">
        <f>COUNT(Tabla1[[#This Row],[COTIZACIÓN 1 ]:[DESVIACIÓN COT.8]])/2</f>
        <v>3</v>
      </c>
      <c r="W318" s="33">
        <f t="shared" si="4"/>
        <v>45509.4</v>
      </c>
    </row>
    <row r="319" spans="1:23" x14ac:dyDescent="0.25">
      <c r="A319" s="2">
        <v>316</v>
      </c>
      <c r="B319" s="5" t="s">
        <v>337</v>
      </c>
      <c r="C319" s="3">
        <v>51142106</v>
      </c>
      <c r="D319" s="2" t="s">
        <v>21</v>
      </c>
      <c r="E319" s="8">
        <v>35000</v>
      </c>
      <c r="F319" s="9">
        <f>IF(Tabla1[[#This Row],[COTIZACIÓN 1 ]]&gt;0,ABS(1-Tabla1[[#This Row],[COTIZACIÓN 1 ]]/Tabla1[[#This Row],[PROMEDIO]]),"")</f>
        <v>2.7417366288968514E-2</v>
      </c>
      <c r="G319" s="8">
        <v>34300</v>
      </c>
      <c r="H319" s="9">
        <f>IF(Tabla1[[#This Row],[COTIZACIÓN 2]]&gt;0,ABS(1-Tabla1[[#This Row],[COTIZACIÓN 2]]/Tabla1[[#This Row],[PROMEDIO]]),"")</f>
        <v>6.869018963189033E-3</v>
      </c>
      <c r="I319" s="10">
        <v>32900</v>
      </c>
      <c r="J319" s="9">
        <f>IF(Tabla1[[#This Row],[COTIZACIÓN 3]]&gt;0,ABS(1-Tabla1[[#This Row],[COTIZACIÓN 3]]/Tabla1[[#This Row],[PROMEDIO]]),"")</f>
        <v>3.4227675688369597E-2</v>
      </c>
      <c r="K319" s="11"/>
      <c r="L319" s="9" t="str">
        <f>IF(Tabla1[[#This Row],[COTIZACIÓN 4]]&gt;0,ABS(1-Tabla1[[#This Row],[COTIZACIÓN 4]]/Tabla1[[#This Row],[PROMEDIO]]),"")</f>
        <v/>
      </c>
      <c r="M319" s="11"/>
      <c r="N319" s="9" t="str">
        <f>IF(Tabla1[[#This Row],[COTIZACIÓN 5]]&gt;0,ABS(1-Tabla1[[#This Row],[COTIZACIÓN 5]]/Tabla1[[#This Row],[PROMEDIO]]),"")</f>
        <v/>
      </c>
      <c r="O319" s="11"/>
      <c r="P319" s="9" t="str">
        <f>IF(Tabla1[[#This Row],[COTIZACIÓN 6]]&gt;0,ABS(1-Tabla1[[#This Row],[COTIZACIÓN 6]]/Tabla1[[#This Row],[PROMEDIO]]),"")</f>
        <v/>
      </c>
      <c r="Q319" s="11"/>
      <c r="R319" s="9" t="str">
        <f>IF(Tabla1[[#This Row],[COTIZACIÓN 7]]&gt;0,ABS(1-Tabla1[[#This Row],[COTIZACIÓN 7]]/Tabla1[[#This Row],[PROMEDIO]]),"")</f>
        <v/>
      </c>
      <c r="S319" s="11"/>
      <c r="T319" s="9" t="str">
        <f>IF(Tabla1[[#This Row],[COTIZACIÓN 8]]&gt;0,ABS(1-Tabla1[[#This Row],[COTIZACIÓN 8]]/Tabla1[[#This Row],[PROMEDIO]]),"")</f>
        <v/>
      </c>
      <c r="U31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34066</v>
      </c>
      <c r="V319" s="23">
        <f>COUNT(Tabla1[[#This Row],[COTIZACIÓN 1 ]:[DESVIACIÓN COT.8]])/2</f>
        <v>3</v>
      </c>
      <c r="W319" s="33">
        <f t="shared" si="4"/>
        <v>30659.4</v>
      </c>
    </row>
    <row r="320" spans="1:23" x14ac:dyDescent="0.25">
      <c r="A320" s="2">
        <v>317</v>
      </c>
      <c r="B320" s="4" t="s">
        <v>338</v>
      </c>
      <c r="C320" s="3">
        <v>51142106</v>
      </c>
      <c r="D320" s="2" t="s">
        <v>21</v>
      </c>
      <c r="E320" s="8">
        <v>57200</v>
      </c>
      <c r="F320" s="9">
        <f>IF(Tabla1[[#This Row],[COTIZACIÓN 1 ]]&gt;0,ABS(1-Tabla1[[#This Row],[COTIZACIÓN 1 ]]/Tabla1[[#This Row],[PROMEDIO]]),"")</f>
        <v>2.6321927762725794E-2</v>
      </c>
      <c r="G320" s="8">
        <v>56100</v>
      </c>
      <c r="H320" s="9">
        <f>IF(Tabla1[[#This Row],[COTIZACIÓN 2]]&gt;0,ABS(1-Tabla1[[#This Row],[COTIZACIÓN 2]]/Tabla1[[#This Row],[PROMEDIO]]),"")</f>
        <v>6.5849676134426272E-3</v>
      </c>
      <c r="I320" s="10">
        <v>53900</v>
      </c>
      <c r="J320" s="9">
        <f>IF(Tabla1[[#This Row],[COTIZACIÓN 3]]&gt;0,ABS(1-Tabla1[[#This Row],[COTIZACIÓN 3]]/Tabla1[[#This Row],[PROMEDIO]]),"")</f>
        <v>3.2888952685123707E-2</v>
      </c>
      <c r="K320" s="11"/>
      <c r="L320" s="9" t="str">
        <f>IF(Tabla1[[#This Row],[COTIZACIÓN 4]]&gt;0,ABS(1-Tabla1[[#This Row],[COTIZACIÓN 4]]/Tabla1[[#This Row],[PROMEDIO]]),"")</f>
        <v/>
      </c>
      <c r="M320" s="11"/>
      <c r="N320" s="9" t="str">
        <f>IF(Tabla1[[#This Row],[COTIZACIÓN 5]]&gt;0,ABS(1-Tabla1[[#This Row],[COTIZACIÓN 5]]/Tabla1[[#This Row],[PROMEDIO]]),"")</f>
        <v/>
      </c>
      <c r="O320" s="11"/>
      <c r="P320" s="9" t="str">
        <f>IF(Tabla1[[#This Row],[COTIZACIÓN 6]]&gt;0,ABS(1-Tabla1[[#This Row],[COTIZACIÓN 6]]/Tabla1[[#This Row],[PROMEDIO]]),"")</f>
        <v/>
      </c>
      <c r="Q320" s="11"/>
      <c r="R320" s="9" t="str">
        <f>IF(Tabla1[[#This Row],[COTIZACIÓN 7]]&gt;0,ABS(1-Tabla1[[#This Row],[COTIZACIÓN 7]]/Tabla1[[#This Row],[PROMEDIO]]),"")</f>
        <v/>
      </c>
      <c r="S320" s="11"/>
      <c r="T320" s="9" t="str">
        <f>IF(Tabla1[[#This Row],[COTIZACIÓN 8]]&gt;0,ABS(1-Tabla1[[#This Row],[COTIZACIÓN 8]]/Tabla1[[#This Row],[PROMEDIO]]),"")</f>
        <v/>
      </c>
      <c r="U32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55733</v>
      </c>
      <c r="V320" s="23">
        <f>COUNT(Tabla1[[#This Row],[COTIZACIÓN 1 ]:[DESVIACIÓN COT.8]])/2</f>
        <v>3</v>
      </c>
      <c r="W320" s="33">
        <f t="shared" si="4"/>
        <v>50159.700000000004</v>
      </c>
    </row>
    <row r="321" spans="1:23" x14ac:dyDescent="0.25">
      <c r="A321" s="2">
        <v>318</v>
      </c>
      <c r="B321" s="5" t="s">
        <v>339</v>
      </c>
      <c r="C321" s="3">
        <v>51142106</v>
      </c>
      <c r="D321" s="2" t="s">
        <v>21</v>
      </c>
      <c r="E321" s="8">
        <v>124400</v>
      </c>
      <c r="F321" s="9">
        <f>IF(Tabla1[[#This Row],[COTIZACIÓN 1 ]]&gt;0,ABS(1-Tabla1[[#This Row],[COTIZACIÓN 1 ]]/Tabla1[[#This Row],[PROMEDIO]]),"")</f>
        <v>2.6970354899160442E-2</v>
      </c>
      <c r="G321" s="8">
        <v>121900</v>
      </c>
      <c r="H321" s="9">
        <f>IF(Tabla1[[#This Row],[COTIZACIÓN 2]]&gt;0,ABS(1-Tabla1[[#This Row],[COTIZACIÓN 2]]/Tabla1[[#This Row],[PROMEDIO]]),"")</f>
        <v>6.3318831367173978E-3</v>
      </c>
      <c r="I321" s="10">
        <v>117100</v>
      </c>
      <c r="J321" s="9">
        <f>IF(Tabla1[[#This Row],[COTIZACIÓN 3]]&gt;0,ABS(1-Tabla1[[#This Row],[COTIZACIÓN 3]]/Tabla1[[#This Row],[PROMEDIO]]),"")</f>
        <v>3.3293982647172982E-2</v>
      </c>
      <c r="K321" s="11"/>
      <c r="L321" s="9" t="str">
        <f>IF(Tabla1[[#This Row],[COTIZACIÓN 4]]&gt;0,ABS(1-Tabla1[[#This Row],[COTIZACIÓN 4]]/Tabla1[[#This Row],[PROMEDIO]]),"")</f>
        <v/>
      </c>
      <c r="M321" s="11"/>
      <c r="N321" s="9" t="str">
        <f>IF(Tabla1[[#This Row],[COTIZACIÓN 5]]&gt;0,ABS(1-Tabla1[[#This Row],[COTIZACIÓN 5]]/Tabla1[[#This Row],[PROMEDIO]]),"")</f>
        <v/>
      </c>
      <c r="O321" s="11"/>
      <c r="P321" s="9" t="str">
        <f>IF(Tabla1[[#This Row],[COTIZACIÓN 6]]&gt;0,ABS(1-Tabla1[[#This Row],[COTIZACIÓN 6]]/Tabla1[[#This Row],[PROMEDIO]]),"")</f>
        <v/>
      </c>
      <c r="Q321" s="11"/>
      <c r="R321" s="9" t="str">
        <f>IF(Tabla1[[#This Row],[COTIZACIÓN 7]]&gt;0,ABS(1-Tabla1[[#This Row],[COTIZACIÓN 7]]/Tabla1[[#This Row],[PROMEDIO]]),"")</f>
        <v/>
      </c>
      <c r="S321" s="11"/>
      <c r="T321" s="9" t="str">
        <f>IF(Tabla1[[#This Row],[COTIZACIÓN 8]]&gt;0,ABS(1-Tabla1[[#This Row],[COTIZACIÓN 8]]/Tabla1[[#This Row],[PROMEDIO]]),"")</f>
        <v/>
      </c>
      <c r="U32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121133</v>
      </c>
      <c r="V321" s="23">
        <f>COUNT(Tabla1[[#This Row],[COTIZACIÓN 1 ]:[DESVIACIÓN COT.8]])/2</f>
        <v>3</v>
      </c>
      <c r="W321" s="33">
        <f t="shared" si="4"/>
        <v>109019.7</v>
      </c>
    </row>
    <row r="322" spans="1:23" ht="24" x14ac:dyDescent="0.25">
      <c r="A322" s="2">
        <v>319</v>
      </c>
      <c r="B322" s="6" t="s">
        <v>340</v>
      </c>
      <c r="C322" s="3">
        <v>51142106</v>
      </c>
      <c r="D322" s="2" t="s">
        <v>21</v>
      </c>
      <c r="E322" s="8">
        <v>68900</v>
      </c>
      <c r="F322" s="9">
        <f>IF(Tabla1[[#This Row],[COTIZACIÓN 1 ]]&gt;0,ABS(1-Tabla1[[#This Row],[COTIZACIÓN 1 ]]/Tabla1[[#This Row],[PROMEDIO]]),"")</f>
        <v>2.6825633383010361E-2</v>
      </c>
      <c r="G322" s="8">
        <v>67500</v>
      </c>
      <c r="H322" s="9">
        <f>IF(Tabla1[[#This Row],[COTIZACIÓN 2]]&gt;0,ABS(1-Tabla1[[#This Row],[COTIZACIÓN 2]]/Tabla1[[#This Row],[PROMEDIO]]),"")</f>
        <v>5.9612518628913147E-3</v>
      </c>
      <c r="I322" s="10">
        <v>64900</v>
      </c>
      <c r="J322" s="9">
        <f>IF(Tabla1[[#This Row],[COTIZACIÓN 3]]&gt;0,ABS(1-Tabla1[[#This Row],[COTIZACIÓN 3]]/Tabla1[[#This Row],[PROMEDIO]]),"")</f>
        <v>3.2786885245901676E-2</v>
      </c>
      <c r="K322" s="11"/>
      <c r="L322" s="9" t="str">
        <f>IF(Tabla1[[#This Row],[COTIZACIÓN 4]]&gt;0,ABS(1-Tabla1[[#This Row],[COTIZACIÓN 4]]/Tabla1[[#This Row],[PROMEDIO]]),"")</f>
        <v/>
      </c>
      <c r="M322" s="11"/>
      <c r="N322" s="9" t="str">
        <f>IF(Tabla1[[#This Row],[COTIZACIÓN 5]]&gt;0,ABS(1-Tabla1[[#This Row],[COTIZACIÓN 5]]/Tabla1[[#This Row],[PROMEDIO]]),"")</f>
        <v/>
      </c>
      <c r="O322" s="11"/>
      <c r="P322" s="9" t="str">
        <f>IF(Tabla1[[#This Row],[COTIZACIÓN 6]]&gt;0,ABS(1-Tabla1[[#This Row],[COTIZACIÓN 6]]/Tabla1[[#This Row],[PROMEDIO]]),"")</f>
        <v/>
      </c>
      <c r="Q322" s="11"/>
      <c r="R322" s="9" t="str">
        <f>IF(Tabla1[[#This Row],[COTIZACIÓN 7]]&gt;0,ABS(1-Tabla1[[#This Row],[COTIZACIÓN 7]]/Tabla1[[#This Row],[PROMEDIO]]),"")</f>
        <v/>
      </c>
      <c r="S322" s="11"/>
      <c r="T322" s="9" t="str">
        <f>IF(Tabla1[[#This Row],[COTIZACIÓN 8]]&gt;0,ABS(1-Tabla1[[#This Row],[COTIZACIÓN 8]]/Tabla1[[#This Row],[PROMEDIO]]),"")</f>
        <v/>
      </c>
      <c r="U32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67100</v>
      </c>
      <c r="V322" s="23">
        <f>COUNT(Tabla1[[#This Row],[COTIZACIÓN 1 ]:[DESVIACIÓN COT.8]])/2</f>
        <v>3</v>
      </c>
      <c r="W322" s="33">
        <f t="shared" si="4"/>
        <v>60390</v>
      </c>
    </row>
    <row r="323" spans="1:23" x14ac:dyDescent="0.25">
      <c r="A323" s="2">
        <v>320</v>
      </c>
      <c r="B323" s="4" t="s">
        <v>341</v>
      </c>
      <c r="C323" s="3">
        <v>51142106</v>
      </c>
      <c r="D323" s="2" t="s">
        <v>21</v>
      </c>
      <c r="E323" s="8">
        <v>275400</v>
      </c>
      <c r="F323" s="9">
        <f>IF(Tabla1[[#This Row],[COTIZACIÓN 1 ]]&gt;0,ABS(1-Tabla1[[#This Row],[COTIZACIÓN 1 ]]/Tabla1[[#This Row],[PROMEDIO]]),"")</f>
        <v>2.6975828404794067E-2</v>
      </c>
      <c r="G323" s="8">
        <v>269900</v>
      </c>
      <c r="H323" s="9">
        <f>IF(Tabla1[[#This Row],[COTIZACIÓN 2]]&gt;0,ABS(1-Tabla1[[#This Row],[COTIZACIÓN 2]]/Tabla1[[#This Row],[PROMEDIO]]),"")</f>
        <v>6.4661441047708657E-3</v>
      </c>
      <c r="I323" s="10">
        <v>259200</v>
      </c>
      <c r="J323" s="9">
        <f>IF(Tabla1[[#This Row],[COTIZACIÓN 3]]&gt;0,ABS(1-Tabla1[[#This Row],[COTIZACIÓN 3]]/Tabla1[[#This Row],[PROMEDIO]]),"")</f>
        <v>3.3434514442546748E-2</v>
      </c>
      <c r="K323" s="11"/>
      <c r="L323" s="9" t="str">
        <f>IF(Tabla1[[#This Row],[COTIZACIÓN 4]]&gt;0,ABS(1-Tabla1[[#This Row],[COTIZACIÓN 4]]/Tabla1[[#This Row],[PROMEDIO]]),"")</f>
        <v/>
      </c>
      <c r="M323" s="11"/>
      <c r="N323" s="9" t="str">
        <f>IF(Tabla1[[#This Row],[COTIZACIÓN 5]]&gt;0,ABS(1-Tabla1[[#This Row],[COTIZACIÓN 5]]/Tabla1[[#This Row],[PROMEDIO]]),"")</f>
        <v/>
      </c>
      <c r="O323" s="11"/>
      <c r="P323" s="9" t="str">
        <f>IF(Tabla1[[#This Row],[COTIZACIÓN 6]]&gt;0,ABS(1-Tabla1[[#This Row],[COTIZACIÓN 6]]/Tabla1[[#This Row],[PROMEDIO]]),"")</f>
        <v/>
      </c>
      <c r="Q323" s="11"/>
      <c r="R323" s="9" t="str">
        <f>IF(Tabla1[[#This Row],[COTIZACIÓN 7]]&gt;0,ABS(1-Tabla1[[#This Row],[COTIZACIÓN 7]]/Tabla1[[#This Row],[PROMEDIO]]),"")</f>
        <v/>
      </c>
      <c r="S323" s="11"/>
      <c r="T323" s="9" t="str">
        <f>IF(Tabla1[[#This Row],[COTIZACIÓN 8]]&gt;0,ABS(1-Tabla1[[#This Row],[COTIZACIÓN 8]]/Tabla1[[#This Row],[PROMEDIO]]),"")</f>
        <v/>
      </c>
      <c r="U32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268166</v>
      </c>
      <c r="V323" s="23">
        <f>COUNT(Tabla1[[#This Row],[COTIZACIÓN 1 ]:[DESVIACIÓN COT.8]])/2</f>
        <v>3</v>
      </c>
      <c r="W323" s="33">
        <f t="shared" si="4"/>
        <v>241349.4</v>
      </c>
    </row>
    <row r="324" spans="1:23" x14ac:dyDescent="0.25">
      <c r="A324" s="2">
        <v>321</v>
      </c>
      <c r="B324" s="5" t="s">
        <v>342</v>
      </c>
      <c r="C324" s="3">
        <v>51142106</v>
      </c>
      <c r="D324" s="2" t="s">
        <v>21</v>
      </c>
      <c r="E324" s="8">
        <v>173300</v>
      </c>
      <c r="F324" s="9">
        <f>IF(Tabla1[[#This Row],[COTIZACIÓN 1 ]]&gt;0,ABS(1-Tabla1[[#This Row],[COTIZACIÓN 1 ]]/Tabla1[[#This Row],[PROMEDIO]]),"")</f>
        <v>2.7066430395950913E-2</v>
      </c>
      <c r="G324" s="8">
        <v>169800</v>
      </c>
      <c r="H324" s="9">
        <f>IF(Tabla1[[#This Row],[COTIZACIÓN 2]]&gt;0,ABS(1-Tabla1[[#This Row],[COTIZACIÓN 2]]/Tabla1[[#This Row],[PROMEDIO]]),"")</f>
        <v>6.3236000071118514E-3</v>
      </c>
      <c r="I324" s="10">
        <v>163100</v>
      </c>
      <c r="J324" s="9">
        <f>IF(Tabla1[[#This Row],[COTIZACIÓN 3]]&gt;0,ABS(1-Tabla1[[#This Row],[COTIZACIÓN 3]]/Tabla1[[#This Row],[PROMEDIO]]),"")</f>
        <v>3.3384103880094607E-2</v>
      </c>
      <c r="K324" s="11"/>
      <c r="L324" s="9" t="str">
        <f>IF(Tabla1[[#This Row],[COTIZACIÓN 4]]&gt;0,ABS(1-Tabla1[[#This Row],[COTIZACIÓN 4]]/Tabla1[[#This Row],[PROMEDIO]]),"")</f>
        <v/>
      </c>
      <c r="M324" s="11"/>
      <c r="N324" s="9" t="str">
        <f>IF(Tabla1[[#This Row],[COTIZACIÓN 5]]&gt;0,ABS(1-Tabla1[[#This Row],[COTIZACIÓN 5]]/Tabla1[[#This Row],[PROMEDIO]]),"")</f>
        <v/>
      </c>
      <c r="O324" s="11"/>
      <c r="P324" s="9" t="str">
        <f>IF(Tabla1[[#This Row],[COTIZACIÓN 6]]&gt;0,ABS(1-Tabla1[[#This Row],[COTIZACIÓN 6]]/Tabla1[[#This Row],[PROMEDIO]]),"")</f>
        <v/>
      </c>
      <c r="Q324" s="11"/>
      <c r="R324" s="9" t="str">
        <f>IF(Tabla1[[#This Row],[COTIZACIÓN 7]]&gt;0,ABS(1-Tabla1[[#This Row],[COTIZACIÓN 7]]/Tabla1[[#This Row],[PROMEDIO]]),"")</f>
        <v/>
      </c>
      <c r="S324" s="11"/>
      <c r="T324" s="9" t="str">
        <f>IF(Tabla1[[#This Row],[COTIZACIÓN 8]]&gt;0,ABS(1-Tabla1[[#This Row],[COTIZACIÓN 8]]/Tabla1[[#This Row],[PROMEDIO]]),"")</f>
        <v/>
      </c>
      <c r="U32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168733</v>
      </c>
      <c r="V324" s="23">
        <f>COUNT(Tabla1[[#This Row],[COTIZACIÓN 1 ]:[DESVIACIÓN COT.8]])/2</f>
        <v>3</v>
      </c>
      <c r="W324" s="33">
        <f t="shared" ref="W324:W370" si="5">+U324*0.9</f>
        <v>151859.70000000001</v>
      </c>
    </row>
    <row r="325" spans="1:23" ht="24" x14ac:dyDescent="0.25">
      <c r="A325" s="2">
        <v>322</v>
      </c>
      <c r="B325" s="5" t="s">
        <v>343</v>
      </c>
      <c r="C325" s="3">
        <v>51142106</v>
      </c>
      <c r="D325" s="2" t="s">
        <v>21</v>
      </c>
      <c r="E325" s="8">
        <v>54500</v>
      </c>
      <c r="F325" s="9">
        <f>IF(Tabla1[[#This Row],[COTIZACIÓN 1 ]]&gt;0,ABS(1-Tabla1[[#This Row],[COTIZACIÓN 1 ]]/Tabla1[[#This Row],[PROMEDIO]]),"")</f>
        <v>2.7022952549655255E-2</v>
      </c>
      <c r="G325" s="8">
        <v>53400</v>
      </c>
      <c r="H325" s="9">
        <f>IF(Tabla1[[#This Row],[COTIZACIÓN 2]]&gt;0,ABS(1-Tabla1[[#This Row],[COTIZACIÓN 2]]/Tabla1[[#This Row],[PROMEDIO]]),"")</f>
        <v>6.2940489202125693E-3</v>
      </c>
      <c r="I325" s="10">
        <v>51300</v>
      </c>
      <c r="J325" s="9">
        <f>IF(Tabla1[[#This Row],[COTIZACIÓN 3]]&gt;0,ABS(1-Tabla1[[#This Row],[COTIZACIÓN 3]]/Tabla1[[#This Row],[PROMEDIO]]),"")</f>
        <v>3.327931255417782E-2</v>
      </c>
      <c r="K325" s="11"/>
      <c r="L325" s="9" t="str">
        <f>IF(Tabla1[[#This Row],[COTIZACIÓN 4]]&gt;0,ABS(1-Tabla1[[#This Row],[COTIZACIÓN 4]]/Tabla1[[#This Row],[PROMEDIO]]),"")</f>
        <v/>
      </c>
      <c r="M325" s="11"/>
      <c r="N325" s="9" t="str">
        <f>IF(Tabla1[[#This Row],[COTIZACIÓN 5]]&gt;0,ABS(1-Tabla1[[#This Row],[COTIZACIÓN 5]]/Tabla1[[#This Row],[PROMEDIO]]),"")</f>
        <v/>
      </c>
      <c r="O325" s="11"/>
      <c r="P325" s="9" t="str">
        <f>IF(Tabla1[[#This Row],[COTIZACIÓN 6]]&gt;0,ABS(1-Tabla1[[#This Row],[COTIZACIÓN 6]]/Tabla1[[#This Row],[PROMEDIO]]),"")</f>
        <v/>
      </c>
      <c r="Q325" s="11"/>
      <c r="R325" s="9" t="str">
        <f>IF(Tabla1[[#This Row],[COTIZACIÓN 7]]&gt;0,ABS(1-Tabla1[[#This Row],[COTIZACIÓN 7]]/Tabla1[[#This Row],[PROMEDIO]]),"")</f>
        <v/>
      </c>
      <c r="S325" s="11"/>
      <c r="T325" s="9" t="str">
        <f>IF(Tabla1[[#This Row],[COTIZACIÓN 8]]&gt;0,ABS(1-Tabla1[[#This Row],[COTIZACIÓN 8]]/Tabla1[[#This Row],[PROMEDIO]]),"")</f>
        <v/>
      </c>
      <c r="U32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53066</v>
      </c>
      <c r="V325" s="23">
        <f>COUNT(Tabla1[[#This Row],[COTIZACIÓN 1 ]:[DESVIACIÓN COT.8]])/2</f>
        <v>3</v>
      </c>
      <c r="W325" s="33">
        <f t="shared" si="5"/>
        <v>47759.4</v>
      </c>
    </row>
    <row r="326" spans="1:23" x14ac:dyDescent="0.25">
      <c r="A326" s="2">
        <v>323</v>
      </c>
      <c r="B326" s="5" t="s">
        <v>344</v>
      </c>
      <c r="C326" s="3">
        <v>51142106</v>
      </c>
      <c r="D326" s="2" t="s">
        <v>21</v>
      </c>
      <c r="E326" s="8">
        <v>16100</v>
      </c>
      <c r="F326" s="9">
        <f>IF(Tabla1[[#This Row],[COTIZACIÓN 1 ]]&gt;0,ABS(1-Tabla1[[#This Row],[COTIZACIÓN 1 ]]/Tabla1[[#This Row],[PROMEDIO]]),"")</f>
        <v>2.5477707006369421E-2</v>
      </c>
      <c r="G326" s="8">
        <v>15800</v>
      </c>
      <c r="H326" s="9">
        <f>IF(Tabla1[[#This Row],[COTIZACIÓN 2]]&gt;0,ABS(1-Tabla1[[#This Row],[COTIZACIÓN 2]]/Tabla1[[#This Row],[PROMEDIO]]),"")</f>
        <v>6.3694267515923553E-3</v>
      </c>
      <c r="I326" s="10">
        <v>15200</v>
      </c>
      <c r="J326" s="9">
        <f>IF(Tabla1[[#This Row],[COTIZACIÓN 3]]&gt;0,ABS(1-Tabla1[[#This Row],[COTIZACIÓN 3]]/Tabla1[[#This Row],[PROMEDIO]]),"")</f>
        <v>3.1847133757961776E-2</v>
      </c>
      <c r="K326" s="11"/>
      <c r="L326" s="9" t="str">
        <f>IF(Tabla1[[#This Row],[COTIZACIÓN 4]]&gt;0,ABS(1-Tabla1[[#This Row],[COTIZACIÓN 4]]/Tabla1[[#This Row],[PROMEDIO]]),"")</f>
        <v/>
      </c>
      <c r="M326" s="11"/>
      <c r="N326" s="9" t="str">
        <f>IF(Tabla1[[#This Row],[COTIZACIÓN 5]]&gt;0,ABS(1-Tabla1[[#This Row],[COTIZACIÓN 5]]/Tabla1[[#This Row],[PROMEDIO]]),"")</f>
        <v/>
      </c>
      <c r="O326" s="11"/>
      <c r="P326" s="9" t="str">
        <f>IF(Tabla1[[#This Row],[COTIZACIÓN 6]]&gt;0,ABS(1-Tabla1[[#This Row],[COTIZACIÓN 6]]/Tabla1[[#This Row],[PROMEDIO]]),"")</f>
        <v/>
      </c>
      <c r="Q326" s="11"/>
      <c r="R326" s="9" t="str">
        <f>IF(Tabla1[[#This Row],[COTIZACIÓN 7]]&gt;0,ABS(1-Tabla1[[#This Row],[COTIZACIÓN 7]]/Tabla1[[#This Row],[PROMEDIO]]),"")</f>
        <v/>
      </c>
      <c r="S326" s="11"/>
      <c r="T326" s="9" t="str">
        <f>IF(Tabla1[[#This Row],[COTIZACIÓN 8]]&gt;0,ABS(1-Tabla1[[#This Row],[COTIZACIÓN 8]]/Tabla1[[#This Row],[PROMEDIO]]),"")</f>
        <v/>
      </c>
      <c r="U32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15700</v>
      </c>
      <c r="V326" s="23">
        <f>COUNT(Tabla1[[#This Row],[COTIZACIÓN 1 ]:[DESVIACIÓN COT.8]])/2</f>
        <v>3</v>
      </c>
      <c r="W326" s="33">
        <f t="shared" si="5"/>
        <v>14130</v>
      </c>
    </row>
    <row r="327" spans="1:23" x14ac:dyDescent="0.25">
      <c r="A327" s="2">
        <v>324</v>
      </c>
      <c r="B327" s="4" t="s">
        <v>345</v>
      </c>
      <c r="C327" s="3">
        <v>51142106</v>
      </c>
      <c r="D327" s="2" t="s">
        <v>21</v>
      </c>
      <c r="E327" s="8">
        <v>6400</v>
      </c>
      <c r="F327" s="9">
        <f>IF(Tabla1[[#This Row],[COTIZACIÓN 1 ]]&gt;0,ABS(1-Tabla1[[#This Row],[COTIZACIÓN 1 ]]/Tabla1[[#This Row],[PROMEDIO]]),"")</f>
        <v>2.6792876624418316E-2</v>
      </c>
      <c r="G327" s="8">
        <v>6300</v>
      </c>
      <c r="H327" s="9">
        <f>IF(Tabla1[[#This Row],[COTIZACIÓN 2]]&gt;0,ABS(1-Tabla1[[#This Row],[COTIZACIÓN 2]]/Tabla1[[#This Row],[PROMEDIO]]),"")</f>
        <v>1.074923792716187E-2</v>
      </c>
      <c r="I327" s="10">
        <v>6000</v>
      </c>
      <c r="J327" s="9">
        <f>IF(Tabla1[[#This Row],[COTIZACIÓN 3]]&gt;0,ABS(1-Tabla1[[#This Row],[COTIZACIÓN 3]]/Tabla1[[#This Row],[PROMEDIO]]),"")</f>
        <v>3.738167816460769E-2</v>
      </c>
      <c r="K327" s="11"/>
      <c r="L327" s="9" t="str">
        <f>IF(Tabla1[[#This Row],[COTIZACIÓN 4]]&gt;0,ABS(1-Tabla1[[#This Row],[COTIZACIÓN 4]]/Tabla1[[#This Row],[PROMEDIO]]),"")</f>
        <v/>
      </c>
      <c r="M327" s="11"/>
      <c r="N327" s="9" t="str">
        <f>IF(Tabla1[[#This Row],[COTIZACIÓN 5]]&gt;0,ABS(1-Tabla1[[#This Row],[COTIZACIÓN 5]]/Tabla1[[#This Row],[PROMEDIO]]),"")</f>
        <v/>
      </c>
      <c r="O327" s="11"/>
      <c r="P327" s="9" t="str">
        <f>IF(Tabla1[[#This Row],[COTIZACIÓN 6]]&gt;0,ABS(1-Tabla1[[#This Row],[COTIZACIÓN 6]]/Tabla1[[#This Row],[PROMEDIO]]),"")</f>
        <v/>
      </c>
      <c r="Q327" s="11"/>
      <c r="R327" s="9" t="str">
        <f>IF(Tabla1[[#This Row],[COTIZACIÓN 7]]&gt;0,ABS(1-Tabla1[[#This Row],[COTIZACIÓN 7]]/Tabla1[[#This Row],[PROMEDIO]]),"")</f>
        <v/>
      </c>
      <c r="S327" s="11"/>
      <c r="T327" s="9" t="str">
        <f>IF(Tabla1[[#This Row],[COTIZACIÓN 8]]&gt;0,ABS(1-Tabla1[[#This Row],[COTIZACIÓN 8]]/Tabla1[[#This Row],[PROMEDIO]]),"")</f>
        <v/>
      </c>
      <c r="U32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6233</v>
      </c>
      <c r="V327" s="23">
        <f>COUNT(Tabla1[[#This Row],[COTIZACIÓN 1 ]:[DESVIACIÓN COT.8]])/2</f>
        <v>3</v>
      </c>
      <c r="W327" s="33">
        <f t="shared" si="5"/>
        <v>5609.7</v>
      </c>
    </row>
    <row r="328" spans="1:23" x14ac:dyDescent="0.25">
      <c r="A328" s="2">
        <v>325</v>
      </c>
      <c r="B328" s="4" t="s">
        <v>346</v>
      </c>
      <c r="C328" s="3">
        <v>51142106</v>
      </c>
      <c r="D328" s="2" t="s">
        <v>21</v>
      </c>
      <c r="E328" s="8">
        <v>141800</v>
      </c>
      <c r="F328" s="9">
        <f>IF(Tabla1[[#This Row],[COTIZACIÓN 1 ]]&gt;0,ABS(1-Tabla1[[#This Row],[COTIZACIÓN 1 ]]/Tabla1[[#This Row],[PROMEDIO]]),"")</f>
        <v>2.6792179580014563E-2</v>
      </c>
      <c r="G328" s="8">
        <v>139000</v>
      </c>
      <c r="H328" s="9">
        <f>IF(Tabla1[[#This Row],[COTIZACIÓN 2]]&gt;0,ABS(1-Tabla1[[#This Row],[COTIZACIÓN 2]]/Tabla1[[#This Row],[PROMEDIO]]),"")</f>
        <v>6.517016654598029E-3</v>
      </c>
      <c r="I328" s="10">
        <v>133500</v>
      </c>
      <c r="J328" s="9">
        <f>IF(Tabla1[[#This Row],[COTIZACIÓN 3]]&gt;0,ABS(1-Tabla1[[#This Row],[COTIZACIÓN 3]]/Tabla1[[#This Row],[PROMEDIO]]),"")</f>
        <v>3.3309196234612592E-2</v>
      </c>
      <c r="K328" s="11"/>
      <c r="L328" s="9" t="str">
        <f>IF(Tabla1[[#This Row],[COTIZACIÓN 4]]&gt;0,ABS(1-Tabla1[[#This Row],[COTIZACIÓN 4]]/Tabla1[[#This Row],[PROMEDIO]]),"")</f>
        <v/>
      </c>
      <c r="M328" s="11"/>
      <c r="N328" s="9" t="str">
        <f>IF(Tabla1[[#This Row],[COTIZACIÓN 5]]&gt;0,ABS(1-Tabla1[[#This Row],[COTIZACIÓN 5]]/Tabla1[[#This Row],[PROMEDIO]]),"")</f>
        <v/>
      </c>
      <c r="O328" s="11"/>
      <c r="P328" s="9" t="str">
        <f>IF(Tabla1[[#This Row],[COTIZACIÓN 6]]&gt;0,ABS(1-Tabla1[[#This Row],[COTIZACIÓN 6]]/Tabla1[[#This Row],[PROMEDIO]]),"")</f>
        <v/>
      </c>
      <c r="Q328" s="11"/>
      <c r="R328" s="9" t="str">
        <f>IF(Tabla1[[#This Row],[COTIZACIÓN 7]]&gt;0,ABS(1-Tabla1[[#This Row],[COTIZACIÓN 7]]/Tabla1[[#This Row],[PROMEDIO]]),"")</f>
        <v/>
      </c>
      <c r="S328" s="11"/>
      <c r="T328" s="9" t="str">
        <f>IF(Tabla1[[#This Row],[COTIZACIÓN 8]]&gt;0,ABS(1-Tabla1[[#This Row],[COTIZACIÓN 8]]/Tabla1[[#This Row],[PROMEDIO]]),"")</f>
        <v/>
      </c>
      <c r="U32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138100</v>
      </c>
      <c r="V328" s="23">
        <f>COUNT(Tabla1[[#This Row],[COTIZACIÓN 1 ]:[DESVIACIÓN COT.8]])/2</f>
        <v>3</v>
      </c>
      <c r="W328" s="33">
        <f t="shared" si="5"/>
        <v>124290</v>
      </c>
    </row>
    <row r="329" spans="1:23" x14ac:dyDescent="0.25">
      <c r="A329" s="2">
        <v>326</v>
      </c>
      <c r="B329" s="4" t="s">
        <v>347</v>
      </c>
      <c r="C329" s="3">
        <v>51142106</v>
      </c>
      <c r="D329" s="2" t="s">
        <v>21</v>
      </c>
      <c r="E329" s="8">
        <v>136700</v>
      </c>
      <c r="F329" s="9">
        <f>IF(Tabla1[[#This Row],[COTIZACIÓN 1 ]]&gt;0,ABS(1-Tabla1[[#This Row],[COTIZACIÓN 1 ]]/Tabla1[[#This Row],[PROMEDIO]]),"")</f>
        <v>2.6792756116064353E-2</v>
      </c>
      <c r="G329" s="8">
        <v>134000</v>
      </c>
      <c r="H329" s="9">
        <f>IF(Tabla1[[#This Row],[COTIZACIÓN 2]]&gt;0,ABS(1-Tabla1[[#This Row],[COTIZACIÓN 2]]/Tabla1[[#This Row],[PROMEDIO]]),"")</f>
        <v>6.5122847077734303E-3</v>
      </c>
      <c r="I329" s="10">
        <v>128700</v>
      </c>
      <c r="J329" s="9">
        <f>IF(Tabla1[[#This Row],[COTIZACIÓN 3]]&gt;0,ABS(1-Tabla1[[#This Row],[COTIZACIÓN 3]]/Tabla1[[#This Row],[PROMEDIO]]),"")</f>
        <v>3.3297529538131032E-2</v>
      </c>
      <c r="K329" s="11"/>
      <c r="L329" s="9" t="str">
        <f>IF(Tabla1[[#This Row],[COTIZACIÓN 4]]&gt;0,ABS(1-Tabla1[[#This Row],[COTIZACIÓN 4]]/Tabla1[[#This Row],[PROMEDIO]]),"")</f>
        <v/>
      </c>
      <c r="M329" s="11"/>
      <c r="N329" s="9" t="str">
        <f>IF(Tabla1[[#This Row],[COTIZACIÓN 5]]&gt;0,ABS(1-Tabla1[[#This Row],[COTIZACIÓN 5]]/Tabla1[[#This Row],[PROMEDIO]]),"")</f>
        <v/>
      </c>
      <c r="O329" s="11"/>
      <c r="P329" s="9" t="str">
        <f>IF(Tabla1[[#This Row],[COTIZACIÓN 6]]&gt;0,ABS(1-Tabla1[[#This Row],[COTIZACIÓN 6]]/Tabla1[[#This Row],[PROMEDIO]]),"")</f>
        <v/>
      </c>
      <c r="Q329" s="11"/>
      <c r="R329" s="9" t="str">
        <f>IF(Tabla1[[#This Row],[COTIZACIÓN 7]]&gt;0,ABS(1-Tabla1[[#This Row],[COTIZACIÓN 7]]/Tabla1[[#This Row],[PROMEDIO]]),"")</f>
        <v/>
      </c>
      <c r="S329" s="11"/>
      <c r="T329" s="9" t="str">
        <f>IF(Tabla1[[#This Row],[COTIZACIÓN 8]]&gt;0,ABS(1-Tabla1[[#This Row],[COTIZACIÓN 8]]/Tabla1[[#This Row],[PROMEDIO]]),"")</f>
        <v/>
      </c>
      <c r="U32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133133</v>
      </c>
      <c r="V329" s="23">
        <f>COUNT(Tabla1[[#This Row],[COTIZACIÓN 1 ]:[DESVIACIÓN COT.8]])/2</f>
        <v>3</v>
      </c>
      <c r="W329" s="33">
        <f t="shared" si="5"/>
        <v>119819.7</v>
      </c>
    </row>
    <row r="330" spans="1:23" ht="24" x14ac:dyDescent="0.25">
      <c r="A330" s="2">
        <v>327</v>
      </c>
      <c r="B330" s="5" t="s">
        <v>348</v>
      </c>
      <c r="C330" s="3">
        <v>51142106</v>
      </c>
      <c r="D330" s="2" t="s">
        <v>21</v>
      </c>
      <c r="E330" s="8">
        <v>77700</v>
      </c>
      <c r="F330" s="9">
        <f>IF(Tabla1[[#This Row],[COTIZACIÓN 1 ]]&gt;0,ABS(1-Tabla1[[#This Row],[COTIZACIÓN 1 ]]/Tabla1[[#This Row],[PROMEDIO]]),"")</f>
        <v>2.6881294108318077E-2</v>
      </c>
      <c r="G330" s="8">
        <v>76100</v>
      </c>
      <c r="H330" s="9">
        <f>IF(Tabla1[[#This Row],[COTIZACIÓN 2]]&gt;0,ABS(1-Tabla1[[#This Row],[COTIZACIÓN 2]]/Tabla1[[#This Row],[PROMEDIO]]),"")</f>
        <v>5.7357333544789668E-3</v>
      </c>
      <c r="I330" s="10">
        <v>73200</v>
      </c>
      <c r="J330" s="9">
        <f>IF(Tabla1[[#This Row],[COTIZACIÓN 3]]&gt;0,ABS(1-Tabla1[[#This Row],[COTIZACIÓN 3]]/Tabla1[[#This Row],[PROMEDIO]]),"")</f>
        <v>3.2590595511854725E-2</v>
      </c>
      <c r="K330" s="11"/>
      <c r="L330" s="9" t="str">
        <f>IF(Tabla1[[#This Row],[COTIZACIÓN 4]]&gt;0,ABS(1-Tabla1[[#This Row],[COTIZACIÓN 4]]/Tabla1[[#This Row],[PROMEDIO]]),"")</f>
        <v/>
      </c>
      <c r="M330" s="11"/>
      <c r="N330" s="9" t="str">
        <f>IF(Tabla1[[#This Row],[COTIZACIÓN 5]]&gt;0,ABS(1-Tabla1[[#This Row],[COTIZACIÓN 5]]/Tabla1[[#This Row],[PROMEDIO]]),"")</f>
        <v/>
      </c>
      <c r="O330" s="11"/>
      <c r="P330" s="9" t="str">
        <f>IF(Tabla1[[#This Row],[COTIZACIÓN 6]]&gt;0,ABS(1-Tabla1[[#This Row],[COTIZACIÓN 6]]/Tabla1[[#This Row],[PROMEDIO]]),"")</f>
        <v/>
      </c>
      <c r="Q330" s="11"/>
      <c r="R330" s="9" t="str">
        <f>IF(Tabla1[[#This Row],[COTIZACIÓN 7]]&gt;0,ABS(1-Tabla1[[#This Row],[COTIZACIÓN 7]]/Tabla1[[#This Row],[PROMEDIO]]),"")</f>
        <v/>
      </c>
      <c r="S330" s="11"/>
      <c r="T330" s="9" t="str">
        <f>IF(Tabla1[[#This Row],[COTIZACIÓN 8]]&gt;0,ABS(1-Tabla1[[#This Row],[COTIZACIÓN 8]]/Tabla1[[#This Row],[PROMEDIO]]),"")</f>
        <v/>
      </c>
      <c r="U33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75666</v>
      </c>
      <c r="V330" s="23">
        <f>COUNT(Tabla1[[#This Row],[COTIZACIÓN 1 ]:[DESVIACIÓN COT.8]])/2</f>
        <v>3</v>
      </c>
      <c r="W330" s="33">
        <f t="shared" si="5"/>
        <v>68099.400000000009</v>
      </c>
    </row>
    <row r="331" spans="1:23" ht="24" x14ac:dyDescent="0.25">
      <c r="A331" s="2">
        <v>328</v>
      </c>
      <c r="B331" s="5" t="s">
        <v>349</v>
      </c>
      <c r="C331" s="3">
        <v>51142106</v>
      </c>
      <c r="D331" s="2" t="s">
        <v>21</v>
      </c>
      <c r="E331" s="8">
        <v>84800</v>
      </c>
      <c r="F331" s="9">
        <f>IF(Tabla1[[#This Row],[COTIZACIÓN 1 ]]&gt;0,ABS(1-Tabla1[[#This Row],[COTIZACIÓN 1 ]]/Tabla1[[#This Row],[PROMEDIO]]),"")</f>
        <v>2.7057142165055836E-2</v>
      </c>
      <c r="G331" s="8">
        <v>83100</v>
      </c>
      <c r="H331" s="9">
        <f>IF(Tabla1[[#This Row],[COTIZACIÓN 2]]&gt;0,ABS(1-Tabla1[[#This Row],[COTIZACIÓN 2]]/Tabla1[[#This Row],[PROMEDIO]]),"")</f>
        <v>6.4675532301432526E-3</v>
      </c>
      <c r="I331" s="10">
        <v>79800</v>
      </c>
      <c r="J331" s="9">
        <f>IF(Tabla1[[#This Row],[COTIZACIÓN 3]]&gt;0,ABS(1-Tabla1[[#This Row],[COTIZACIÓN 3]]/Tabla1[[#This Row],[PROMEDIO]]),"")</f>
        <v>3.350047234939324E-2</v>
      </c>
      <c r="K331" s="11"/>
      <c r="L331" s="9" t="str">
        <f>IF(Tabla1[[#This Row],[COTIZACIÓN 4]]&gt;0,ABS(1-Tabla1[[#This Row],[COTIZACIÓN 4]]/Tabla1[[#This Row],[PROMEDIO]]),"")</f>
        <v/>
      </c>
      <c r="M331" s="11"/>
      <c r="N331" s="9" t="str">
        <f>IF(Tabla1[[#This Row],[COTIZACIÓN 5]]&gt;0,ABS(1-Tabla1[[#This Row],[COTIZACIÓN 5]]/Tabla1[[#This Row],[PROMEDIO]]),"")</f>
        <v/>
      </c>
      <c r="O331" s="11"/>
      <c r="P331" s="9" t="str">
        <f>IF(Tabla1[[#This Row],[COTIZACIÓN 6]]&gt;0,ABS(1-Tabla1[[#This Row],[COTIZACIÓN 6]]/Tabla1[[#This Row],[PROMEDIO]]),"")</f>
        <v/>
      </c>
      <c r="Q331" s="11"/>
      <c r="R331" s="9" t="str">
        <f>IF(Tabla1[[#This Row],[COTIZACIÓN 7]]&gt;0,ABS(1-Tabla1[[#This Row],[COTIZACIÓN 7]]/Tabla1[[#This Row],[PROMEDIO]]),"")</f>
        <v/>
      </c>
      <c r="S331" s="11"/>
      <c r="T331" s="9" t="str">
        <f>IF(Tabla1[[#This Row],[COTIZACIÓN 8]]&gt;0,ABS(1-Tabla1[[#This Row],[COTIZACIÓN 8]]/Tabla1[[#This Row],[PROMEDIO]]),"")</f>
        <v/>
      </c>
      <c r="U33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82566</v>
      </c>
      <c r="V331" s="23">
        <f>COUNT(Tabla1[[#This Row],[COTIZACIÓN 1 ]:[DESVIACIÓN COT.8]])/2</f>
        <v>3</v>
      </c>
      <c r="W331" s="33">
        <f t="shared" si="5"/>
        <v>74309.400000000009</v>
      </c>
    </row>
    <row r="332" spans="1:23" x14ac:dyDescent="0.25">
      <c r="A332" s="2">
        <v>329</v>
      </c>
      <c r="B332" s="4" t="s">
        <v>350</v>
      </c>
      <c r="C332" s="3">
        <v>51142106</v>
      </c>
      <c r="D332" s="2" t="s">
        <v>21</v>
      </c>
      <c r="E332" s="8">
        <v>61100</v>
      </c>
      <c r="F332" s="9">
        <f>IF(Tabla1[[#This Row],[COTIZACIÓN 1 ]]&gt;0,ABS(1-Tabla1[[#This Row],[COTIZACIÓN 1 ]]/Tabla1[[#This Row],[PROMEDIO]]),"")</f>
        <v>2.6890756302520913E-2</v>
      </c>
      <c r="G332" s="8">
        <v>59900</v>
      </c>
      <c r="H332" s="9">
        <f>IF(Tabla1[[#This Row],[COTIZACIÓN 2]]&gt;0,ABS(1-Tabla1[[#This Row],[COTIZACIÓN 2]]/Tabla1[[#This Row],[PROMEDIO]]),"")</f>
        <v>6.7226890756302282E-3</v>
      </c>
      <c r="I332" s="10">
        <v>57500</v>
      </c>
      <c r="J332" s="9">
        <f>IF(Tabla1[[#This Row],[COTIZACIÓN 3]]&gt;0,ABS(1-Tabla1[[#This Row],[COTIZACIÓN 3]]/Tabla1[[#This Row],[PROMEDIO]]),"")</f>
        <v>3.3613445378151252E-2</v>
      </c>
      <c r="K332" s="11"/>
      <c r="L332" s="9" t="str">
        <f>IF(Tabla1[[#This Row],[COTIZACIÓN 4]]&gt;0,ABS(1-Tabla1[[#This Row],[COTIZACIÓN 4]]/Tabla1[[#This Row],[PROMEDIO]]),"")</f>
        <v/>
      </c>
      <c r="M332" s="11"/>
      <c r="N332" s="9" t="str">
        <f>IF(Tabla1[[#This Row],[COTIZACIÓN 5]]&gt;0,ABS(1-Tabla1[[#This Row],[COTIZACIÓN 5]]/Tabla1[[#This Row],[PROMEDIO]]),"")</f>
        <v/>
      </c>
      <c r="O332" s="11"/>
      <c r="P332" s="9" t="str">
        <f>IF(Tabla1[[#This Row],[COTIZACIÓN 6]]&gt;0,ABS(1-Tabla1[[#This Row],[COTIZACIÓN 6]]/Tabla1[[#This Row],[PROMEDIO]]),"")</f>
        <v/>
      </c>
      <c r="Q332" s="11"/>
      <c r="R332" s="9" t="str">
        <f>IF(Tabla1[[#This Row],[COTIZACIÓN 7]]&gt;0,ABS(1-Tabla1[[#This Row],[COTIZACIÓN 7]]/Tabla1[[#This Row],[PROMEDIO]]),"")</f>
        <v/>
      </c>
      <c r="S332" s="11"/>
      <c r="T332" s="9" t="str">
        <f>IF(Tabla1[[#This Row],[COTIZACIÓN 8]]&gt;0,ABS(1-Tabla1[[#This Row],[COTIZACIÓN 8]]/Tabla1[[#This Row],[PROMEDIO]]),"")</f>
        <v/>
      </c>
      <c r="U33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59500</v>
      </c>
      <c r="V332" s="23">
        <f>COUNT(Tabla1[[#This Row],[COTIZACIÓN 1 ]:[DESVIACIÓN COT.8]])/2</f>
        <v>3</v>
      </c>
      <c r="W332" s="33">
        <f t="shared" si="5"/>
        <v>53550</v>
      </c>
    </row>
    <row r="333" spans="1:23" x14ac:dyDescent="0.25">
      <c r="A333" s="2">
        <v>330</v>
      </c>
      <c r="B333" s="4" t="s">
        <v>351</v>
      </c>
      <c r="C333" s="3">
        <v>51142106</v>
      </c>
      <c r="D333" s="2" t="s">
        <v>21</v>
      </c>
      <c r="E333" s="8">
        <v>61300</v>
      </c>
      <c r="F333" s="9">
        <f>IF(Tabla1[[#This Row],[COTIZACIÓN 1 ]]&gt;0,ABS(1-Tabla1[[#This Row],[COTIZACIÓN 1 ]]/Tabla1[[#This Row],[PROMEDIO]]),"")</f>
        <v>2.6800670016750461E-2</v>
      </c>
      <c r="G333" s="8">
        <v>60100</v>
      </c>
      <c r="H333" s="9">
        <f>IF(Tabla1[[#This Row],[COTIZACIÓN 2]]&gt;0,ABS(1-Tabla1[[#This Row],[COTIZACIÓN 2]]/Tabla1[[#This Row],[PROMEDIO]]),"")</f>
        <v>6.7001675041875597E-3</v>
      </c>
      <c r="I333" s="10">
        <v>57700</v>
      </c>
      <c r="J333" s="9">
        <f>IF(Tabla1[[#This Row],[COTIZACIÓN 3]]&gt;0,ABS(1-Tabla1[[#This Row],[COTIZACIÓN 3]]/Tabla1[[#This Row],[PROMEDIO]]),"")</f>
        <v>3.350083752093802E-2</v>
      </c>
      <c r="K333" s="11"/>
      <c r="L333" s="9" t="str">
        <f>IF(Tabla1[[#This Row],[COTIZACIÓN 4]]&gt;0,ABS(1-Tabla1[[#This Row],[COTIZACIÓN 4]]/Tabla1[[#This Row],[PROMEDIO]]),"")</f>
        <v/>
      </c>
      <c r="M333" s="11"/>
      <c r="N333" s="9" t="str">
        <f>IF(Tabla1[[#This Row],[COTIZACIÓN 5]]&gt;0,ABS(1-Tabla1[[#This Row],[COTIZACIÓN 5]]/Tabla1[[#This Row],[PROMEDIO]]),"")</f>
        <v/>
      </c>
      <c r="O333" s="11"/>
      <c r="P333" s="9" t="str">
        <f>IF(Tabla1[[#This Row],[COTIZACIÓN 6]]&gt;0,ABS(1-Tabla1[[#This Row],[COTIZACIÓN 6]]/Tabla1[[#This Row],[PROMEDIO]]),"")</f>
        <v/>
      </c>
      <c r="Q333" s="11"/>
      <c r="R333" s="9" t="str">
        <f>IF(Tabla1[[#This Row],[COTIZACIÓN 7]]&gt;0,ABS(1-Tabla1[[#This Row],[COTIZACIÓN 7]]/Tabla1[[#This Row],[PROMEDIO]]),"")</f>
        <v/>
      </c>
      <c r="S333" s="11"/>
      <c r="T333" s="9" t="str">
        <f>IF(Tabla1[[#This Row],[COTIZACIÓN 8]]&gt;0,ABS(1-Tabla1[[#This Row],[COTIZACIÓN 8]]/Tabla1[[#This Row],[PROMEDIO]]),"")</f>
        <v/>
      </c>
      <c r="U33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59700</v>
      </c>
      <c r="V333" s="23">
        <f>COUNT(Tabla1[[#This Row],[COTIZACIÓN 1 ]:[DESVIACIÓN COT.8]])/2</f>
        <v>3</v>
      </c>
      <c r="W333" s="33">
        <f t="shared" si="5"/>
        <v>53730</v>
      </c>
    </row>
    <row r="334" spans="1:23" x14ac:dyDescent="0.25">
      <c r="A334" s="2">
        <v>331</v>
      </c>
      <c r="B334" s="5" t="s">
        <v>352</v>
      </c>
      <c r="C334" s="3">
        <v>51142106</v>
      </c>
      <c r="D334" s="2" t="s">
        <v>21</v>
      </c>
      <c r="E334" s="8">
        <v>94900</v>
      </c>
      <c r="F334" s="9">
        <f>IF(Tabla1[[#This Row],[COTIZACIÓN 1 ]]&gt;0,ABS(1-Tabla1[[#This Row],[COTIZACIÓN 1 ]]/Tabla1[[#This Row],[PROMEDIO]]),"")</f>
        <v>2.6689602198349149E-2</v>
      </c>
      <c r="G334" s="8">
        <v>93000</v>
      </c>
      <c r="H334" s="9">
        <f>IF(Tabla1[[#This Row],[COTIZACIÓN 2]]&gt;0,ABS(1-Tabla1[[#This Row],[COTIZACIÓN 2]]/Tabla1[[#This Row],[PROMEDIO]]),"")</f>
        <v>6.1341728603421242E-3</v>
      </c>
      <c r="I334" s="10">
        <v>89400</v>
      </c>
      <c r="J334" s="9">
        <f>IF(Tabla1[[#This Row],[COTIZACIÓN 3]]&gt;0,ABS(1-Tabla1[[#This Row],[COTIZACIÓN 3]]/Tabla1[[#This Row],[PROMEDIO]]),"")</f>
        <v>3.2812956411671146E-2</v>
      </c>
      <c r="K334" s="11"/>
      <c r="L334" s="9" t="str">
        <f>IF(Tabla1[[#This Row],[COTIZACIÓN 4]]&gt;0,ABS(1-Tabla1[[#This Row],[COTIZACIÓN 4]]/Tabla1[[#This Row],[PROMEDIO]]),"")</f>
        <v/>
      </c>
      <c r="M334" s="11"/>
      <c r="N334" s="9" t="str">
        <f>IF(Tabla1[[#This Row],[COTIZACIÓN 5]]&gt;0,ABS(1-Tabla1[[#This Row],[COTIZACIÓN 5]]/Tabla1[[#This Row],[PROMEDIO]]),"")</f>
        <v/>
      </c>
      <c r="O334" s="11"/>
      <c r="P334" s="9" t="str">
        <f>IF(Tabla1[[#This Row],[COTIZACIÓN 6]]&gt;0,ABS(1-Tabla1[[#This Row],[COTIZACIÓN 6]]/Tabla1[[#This Row],[PROMEDIO]]),"")</f>
        <v/>
      </c>
      <c r="Q334" s="11"/>
      <c r="R334" s="9" t="str">
        <f>IF(Tabla1[[#This Row],[COTIZACIÓN 7]]&gt;0,ABS(1-Tabla1[[#This Row],[COTIZACIÓN 7]]/Tabla1[[#This Row],[PROMEDIO]]),"")</f>
        <v/>
      </c>
      <c r="S334" s="11"/>
      <c r="T334" s="9" t="str">
        <f>IF(Tabla1[[#This Row],[COTIZACIÓN 8]]&gt;0,ABS(1-Tabla1[[#This Row],[COTIZACIÓN 8]]/Tabla1[[#This Row],[PROMEDIO]]),"")</f>
        <v/>
      </c>
      <c r="U33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92433</v>
      </c>
      <c r="V334" s="23">
        <f>COUNT(Tabla1[[#This Row],[COTIZACIÓN 1 ]:[DESVIACIÓN COT.8]])/2</f>
        <v>3</v>
      </c>
      <c r="W334" s="33">
        <f t="shared" si="5"/>
        <v>83189.7</v>
      </c>
    </row>
    <row r="335" spans="1:23" x14ac:dyDescent="0.25">
      <c r="A335" s="2">
        <v>332</v>
      </c>
      <c r="B335" s="4" t="s">
        <v>353</v>
      </c>
      <c r="C335" s="3">
        <v>51142106</v>
      </c>
      <c r="D335" s="2" t="s">
        <v>21</v>
      </c>
      <c r="E335" s="8">
        <v>19000</v>
      </c>
      <c r="F335" s="9">
        <f>IF(Tabla1[[#This Row],[COTIZACIÓN 1 ]]&gt;0,ABS(1-Tabla1[[#This Row],[COTIZACIÓN 1 ]]/Tabla1[[#This Row],[PROMEDIO]]),"")</f>
        <v>2.7027027027026973E-2</v>
      </c>
      <c r="G335" s="8">
        <v>18600</v>
      </c>
      <c r="H335" s="9">
        <f>IF(Tabla1[[#This Row],[COTIZACIÓN 2]]&gt;0,ABS(1-Tabla1[[#This Row],[COTIZACIÓN 2]]/Tabla1[[#This Row],[PROMEDIO]]),"")</f>
        <v>5.4054054054053502E-3</v>
      </c>
      <c r="I335" s="10">
        <v>17900</v>
      </c>
      <c r="J335" s="9">
        <f>IF(Tabla1[[#This Row],[COTIZACIÓN 3]]&gt;0,ABS(1-Tabla1[[#This Row],[COTIZACIÓN 3]]/Tabla1[[#This Row],[PROMEDIO]]),"")</f>
        <v>3.2432432432432434E-2</v>
      </c>
      <c r="K335" s="11"/>
      <c r="L335" s="9" t="str">
        <f>IF(Tabla1[[#This Row],[COTIZACIÓN 4]]&gt;0,ABS(1-Tabla1[[#This Row],[COTIZACIÓN 4]]/Tabla1[[#This Row],[PROMEDIO]]),"")</f>
        <v/>
      </c>
      <c r="M335" s="11"/>
      <c r="N335" s="9" t="str">
        <f>IF(Tabla1[[#This Row],[COTIZACIÓN 5]]&gt;0,ABS(1-Tabla1[[#This Row],[COTIZACIÓN 5]]/Tabla1[[#This Row],[PROMEDIO]]),"")</f>
        <v/>
      </c>
      <c r="O335" s="11"/>
      <c r="P335" s="9" t="str">
        <f>IF(Tabla1[[#This Row],[COTIZACIÓN 6]]&gt;0,ABS(1-Tabla1[[#This Row],[COTIZACIÓN 6]]/Tabla1[[#This Row],[PROMEDIO]]),"")</f>
        <v/>
      </c>
      <c r="Q335" s="11"/>
      <c r="R335" s="9" t="str">
        <f>IF(Tabla1[[#This Row],[COTIZACIÓN 7]]&gt;0,ABS(1-Tabla1[[#This Row],[COTIZACIÓN 7]]/Tabla1[[#This Row],[PROMEDIO]]),"")</f>
        <v/>
      </c>
      <c r="S335" s="11"/>
      <c r="T335" s="9" t="str">
        <f>IF(Tabla1[[#This Row],[COTIZACIÓN 8]]&gt;0,ABS(1-Tabla1[[#This Row],[COTIZACIÓN 8]]/Tabla1[[#This Row],[PROMEDIO]]),"")</f>
        <v/>
      </c>
      <c r="U33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18500</v>
      </c>
      <c r="V335" s="23">
        <f>COUNT(Tabla1[[#This Row],[COTIZACIÓN 1 ]:[DESVIACIÓN COT.8]])/2</f>
        <v>3</v>
      </c>
      <c r="W335" s="33">
        <f t="shared" si="5"/>
        <v>16650</v>
      </c>
    </row>
    <row r="336" spans="1:23" x14ac:dyDescent="0.25">
      <c r="A336" s="2">
        <v>333</v>
      </c>
      <c r="B336" s="4" t="s">
        <v>354</v>
      </c>
      <c r="C336" s="3">
        <v>51142106</v>
      </c>
      <c r="D336" s="2" t="s">
        <v>21</v>
      </c>
      <c r="E336" s="8">
        <v>17300</v>
      </c>
      <c r="F336" s="9">
        <f>IF(Tabla1[[#This Row],[COTIZACIÓN 1 ]]&gt;0,ABS(1-Tabla1[[#This Row],[COTIZACIÓN 1 ]]/Tabla1[[#This Row],[PROMEDIO]]),"")</f>
        <v>2.5732242381121706E-2</v>
      </c>
      <c r="G336" s="8">
        <v>17000</v>
      </c>
      <c r="H336" s="9">
        <f>IF(Tabla1[[#This Row],[COTIZACIÓN 2]]&gt;0,ABS(1-Tabla1[[#This Row],[COTIZACIÓN 2]]/Tabla1[[#This Row],[PROMEDIO]]),"")</f>
        <v>7.9449780623739308E-3</v>
      </c>
      <c r="I336" s="10">
        <v>16300</v>
      </c>
      <c r="J336" s="9">
        <f>IF(Tabla1[[#This Row],[COTIZACIÓN 3]]&gt;0,ABS(1-Tabla1[[#This Row],[COTIZACIÓN 3]]/Tabla1[[#This Row],[PROMEDIO]]),"")</f>
        <v>3.3558638681370767E-2</v>
      </c>
      <c r="K336" s="11"/>
      <c r="L336" s="9" t="str">
        <f>IF(Tabla1[[#This Row],[COTIZACIÓN 4]]&gt;0,ABS(1-Tabla1[[#This Row],[COTIZACIÓN 4]]/Tabla1[[#This Row],[PROMEDIO]]),"")</f>
        <v/>
      </c>
      <c r="M336" s="11"/>
      <c r="N336" s="9" t="str">
        <f>IF(Tabla1[[#This Row],[COTIZACIÓN 5]]&gt;0,ABS(1-Tabla1[[#This Row],[COTIZACIÓN 5]]/Tabla1[[#This Row],[PROMEDIO]]),"")</f>
        <v/>
      </c>
      <c r="O336" s="11"/>
      <c r="P336" s="9" t="str">
        <f>IF(Tabla1[[#This Row],[COTIZACIÓN 6]]&gt;0,ABS(1-Tabla1[[#This Row],[COTIZACIÓN 6]]/Tabla1[[#This Row],[PROMEDIO]]),"")</f>
        <v/>
      </c>
      <c r="Q336" s="11"/>
      <c r="R336" s="9" t="str">
        <f>IF(Tabla1[[#This Row],[COTIZACIÓN 7]]&gt;0,ABS(1-Tabla1[[#This Row],[COTIZACIÓN 7]]/Tabla1[[#This Row],[PROMEDIO]]),"")</f>
        <v/>
      </c>
      <c r="S336" s="11"/>
      <c r="T336" s="9" t="str">
        <f>IF(Tabla1[[#This Row],[COTIZACIÓN 8]]&gt;0,ABS(1-Tabla1[[#This Row],[COTIZACIÓN 8]]/Tabla1[[#This Row],[PROMEDIO]]),"")</f>
        <v/>
      </c>
      <c r="U33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16866</v>
      </c>
      <c r="V336" s="23">
        <f>COUNT(Tabla1[[#This Row],[COTIZACIÓN 1 ]:[DESVIACIÓN COT.8]])/2</f>
        <v>3</v>
      </c>
      <c r="W336" s="33">
        <f t="shared" si="5"/>
        <v>15179.4</v>
      </c>
    </row>
    <row r="337" spans="1:23" x14ac:dyDescent="0.25">
      <c r="A337" s="2">
        <v>334</v>
      </c>
      <c r="B337" s="4" t="s">
        <v>355</v>
      </c>
      <c r="C337" s="3">
        <v>51142106</v>
      </c>
      <c r="D337" s="2" t="s">
        <v>21</v>
      </c>
      <c r="E337" s="8">
        <v>119800</v>
      </c>
      <c r="F337" s="9">
        <f>IF(Tabla1[[#This Row],[COTIZACIÓN 1 ]]&gt;0,ABS(1-Tabla1[[#This Row],[COTIZACIÓN 1 ]]/Tabla1[[#This Row],[PROMEDIO]]),"")</f>
        <v>2.686301064577501E-2</v>
      </c>
      <c r="G337" s="8">
        <v>117400</v>
      </c>
      <c r="H337" s="9">
        <f>IF(Tabla1[[#This Row],[COTIZACIÓN 2]]&gt;0,ABS(1-Tabla1[[#This Row],[COTIZACIÓN 2]]/Tabla1[[#This Row],[PROMEDIO]]),"")</f>
        <v>6.2914645226543886E-3</v>
      </c>
      <c r="I337" s="10">
        <v>112800</v>
      </c>
      <c r="J337" s="9">
        <f>IF(Tabla1[[#This Row],[COTIZACIÓN 3]]&gt;0,ABS(1-Tabla1[[#This Row],[COTIZACIÓN 3]]/Tabla1[[#This Row],[PROMEDIO]]),"")</f>
        <v>3.3137332213326931E-2</v>
      </c>
      <c r="K337" s="11"/>
      <c r="L337" s="9" t="str">
        <f>IF(Tabla1[[#This Row],[COTIZACIÓN 4]]&gt;0,ABS(1-Tabla1[[#This Row],[COTIZACIÓN 4]]/Tabla1[[#This Row],[PROMEDIO]]),"")</f>
        <v/>
      </c>
      <c r="M337" s="11"/>
      <c r="N337" s="9" t="str">
        <f>IF(Tabla1[[#This Row],[COTIZACIÓN 5]]&gt;0,ABS(1-Tabla1[[#This Row],[COTIZACIÓN 5]]/Tabla1[[#This Row],[PROMEDIO]]),"")</f>
        <v/>
      </c>
      <c r="O337" s="11"/>
      <c r="P337" s="9" t="str">
        <f>IF(Tabla1[[#This Row],[COTIZACIÓN 6]]&gt;0,ABS(1-Tabla1[[#This Row],[COTIZACIÓN 6]]/Tabla1[[#This Row],[PROMEDIO]]),"")</f>
        <v/>
      </c>
      <c r="Q337" s="11"/>
      <c r="R337" s="9" t="str">
        <f>IF(Tabla1[[#This Row],[COTIZACIÓN 7]]&gt;0,ABS(1-Tabla1[[#This Row],[COTIZACIÓN 7]]/Tabla1[[#This Row],[PROMEDIO]]),"")</f>
        <v/>
      </c>
      <c r="S337" s="11"/>
      <c r="T337" s="9" t="str">
        <f>IF(Tabla1[[#This Row],[COTIZACIÓN 8]]&gt;0,ABS(1-Tabla1[[#This Row],[COTIZACIÓN 8]]/Tabla1[[#This Row],[PROMEDIO]]),"")</f>
        <v/>
      </c>
      <c r="U33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116666</v>
      </c>
      <c r="V337" s="23">
        <f>COUNT(Tabla1[[#This Row],[COTIZACIÓN 1 ]:[DESVIACIÓN COT.8]])/2</f>
        <v>3</v>
      </c>
      <c r="W337" s="33">
        <f t="shared" si="5"/>
        <v>104999.40000000001</v>
      </c>
    </row>
    <row r="338" spans="1:23" x14ac:dyDescent="0.25">
      <c r="A338" s="2">
        <v>335</v>
      </c>
      <c r="B338" s="5" t="s">
        <v>356</v>
      </c>
      <c r="C338" s="3">
        <v>51142106</v>
      </c>
      <c r="D338" s="2" t="s">
        <v>21</v>
      </c>
      <c r="E338" s="8">
        <v>89900</v>
      </c>
      <c r="F338" s="9">
        <f>IF(Tabla1[[#This Row],[COTIZACIÓN 1 ]]&gt;0,ABS(1-Tabla1[[#This Row],[COTIZACIÓN 1 ]]/Tabla1[[#This Row],[PROMEDIO]]),"")</f>
        <v>2.7041230164623675E-2</v>
      </c>
      <c r="G338" s="8">
        <v>88100</v>
      </c>
      <c r="H338" s="9">
        <f>IF(Tabla1[[#This Row],[COTIZACIÓN 2]]&gt;0,ABS(1-Tabla1[[#This Row],[COTIZACIÓN 2]]/Tabla1[[#This Row],[PROMEDIO]]),"")</f>
        <v>6.4775570356323531E-3</v>
      </c>
      <c r="I338" s="10">
        <v>84600</v>
      </c>
      <c r="J338" s="9">
        <f>IF(Tabla1[[#This Row],[COTIZACIÓN 3]]&gt;0,ABS(1-Tabla1[[#This Row],[COTIZACIÓN 3]]/Tabla1[[#This Row],[PROMEDIO]]),"")</f>
        <v>3.3507362937406415E-2</v>
      </c>
      <c r="K338" s="11"/>
      <c r="L338" s="9" t="str">
        <f>IF(Tabla1[[#This Row],[COTIZACIÓN 4]]&gt;0,ABS(1-Tabla1[[#This Row],[COTIZACIÓN 4]]/Tabla1[[#This Row],[PROMEDIO]]),"")</f>
        <v/>
      </c>
      <c r="M338" s="11"/>
      <c r="N338" s="9" t="str">
        <f>IF(Tabla1[[#This Row],[COTIZACIÓN 5]]&gt;0,ABS(1-Tabla1[[#This Row],[COTIZACIÓN 5]]/Tabla1[[#This Row],[PROMEDIO]]),"")</f>
        <v/>
      </c>
      <c r="O338" s="11"/>
      <c r="P338" s="9" t="str">
        <f>IF(Tabla1[[#This Row],[COTIZACIÓN 6]]&gt;0,ABS(1-Tabla1[[#This Row],[COTIZACIÓN 6]]/Tabla1[[#This Row],[PROMEDIO]]),"")</f>
        <v/>
      </c>
      <c r="Q338" s="11"/>
      <c r="R338" s="9" t="str">
        <f>IF(Tabla1[[#This Row],[COTIZACIÓN 7]]&gt;0,ABS(1-Tabla1[[#This Row],[COTIZACIÓN 7]]/Tabla1[[#This Row],[PROMEDIO]]),"")</f>
        <v/>
      </c>
      <c r="S338" s="11"/>
      <c r="T338" s="9" t="str">
        <f>IF(Tabla1[[#This Row],[COTIZACIÓN 8]]&gt;0,ABS(1-Tabla1[[#This Row],[COTIZACIÓN 8]]/Tabla1[[#This Row],[PROMEDIO]]),"")</f>
        <v/>
      </c>
      <c r="U33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87533</v>
      </c>
      <c r="V338" s="23">
        <f>COUNT(Tabla1[[#This Row],[COTIZACIÓN 1 ]:[DESVIACIÓN COT.8]])/2</f>
        <v>3</v>
      </c>
      <c r="W338" s="33">
        <f t="shared" si="5"/>
        <v>78779.7</v>
      </c>
    </row>
    <row r="339" spans="1:23" ht="24" x14ac:dyDescent="0.25">
      <c r="A339" s="2">
        <v>336</v>
      </c>
      <c r="B339" s="5" t="s">
        <v>357</v>
      </c>
      <c r="C339" s="3">
        <v>51142106</v>
      </c>
      <c r="D339" s="2" t="s">
        <v>21</v>
      </c>
      <c r="E339" s="8">
        <v>78800</v>
      </c>
      <c r="F339" s="9">
        <f>IF(Tabla1[[#This Row],[COTIZACIÓN 1 ]]&gt;0,ABS(1-Tabla1[[#This Row],[COTIZACIÓN 1 ]]/Tabla1[[#This Row],[PROMEDIO]]),"")</f>
        <v>2.6937562717474828E-2</v>
      </c>
      <c r="G339" s="8">
        <v>77200</v>
      </c>
      <c r="H339" s="9">
        <f>IF(Tabla1[[#This Row],[COTIZACIÓN 2]]&gt;0,ABS(1-Tabla1[[#This Row],[COTIZACIÓN 2]]/Tabla1[[#This Row],[PROMEDIO]]),"")</f>
        <v>6.086038601384125E-3</v>
      </c>
      <c r="I339" s="10">
        <v>74200</v>
      </c>
      <c r="J339" s="9">
        <f>IF(Tabla1[[#This Row],[COTIZACIÓN 3]]&gt;0,ABS(1-Tabla1[[#This Row],[COTIZACIÓN 3]]/Tabla1[[#This Row],[PROMEDIO]]),"")</f>
        <v>3.3010569116286304E-2</v>
      </c>
      <c r="K339" s="11"/>
      <c r="L339" s="9" t="str">
        <f>IF(Tabla1[[#This Row],[COTIZACIÓN 4]]&gt;0,ABS(1-Tabla1[[#This Row],[COTIZACIÓN 4]]/Tabla1[[#This Row],[PROMEDIO]]),"")</f>
        <v/>
      </c>
      <c r="M339" s="11"/>
      <c r="N339" s="9" t="str">
        <f>IF(Tabla1[[#This Row],[COTIZACIÓN 5]]&gt;0,ABS(1-Tabla1[[#This Row],[COTIZACIÓN 5]]/Tabla1[[#This Row],[PROMEDIO]]),"")</f>
        <v/>
      </c>
      <c r="O339" s="11"/>
      <c r="P339" s="9" t="str">
        <f>IF(Tabla1[[#This Row],[COTIZACIÓN 6]]&gt;0,ABS(1-Tabla1[[#This Row],[COTIZACIÓN 6]]/Tabla1[[#This Row],[PROMEDIO]]),"")</f>
        <v/>
      </c>
      <c r="Q339" s="11"/>
      <c r="R339" s="9" t="str">
        <f>IF(Tabla1[[#This Row],[COTIZACIÓN 7]]&gt;0,ABS(1-Tabla1[[#This Row],[COTIZACIÓN 7]]/Tabla1[[#This Row],[PROMEDIO]]),"")</f>
        <v/>
      </c>
      <c r="S339" s="11"/>
      <c r="T339" s="9" t="str">
        <f>IF(Tabla1[[#This Row],[COTIZACIÓN 8]]&gt;0,ABS(1-Tabla1[[#This Row],[COTIZACIÓN 8]]/Tabla1[[#This Row],[PROMEDIO]]),"")</f>
        <v/>
      </c>
      <c r="U33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76733</v>
      </c>
      <c r="V339" s="23">
        <f>COUNT(Tabla1[[#This Row],[COTIZACIÓN 1 ]:[DESVIACIÓN COT.8]])/2</f>
        <v>3</v>
      </c>
      <c r="W339" s="33">
        <f t="shared" si="5"/>
        <v>69059.7</v>
      </c>
    </row>
    <row r="340" spans="1:23" x14ac:dyDescent="0.25">
      <c r="A340" s="2">
        <v>337</v>
      </c>
      <c r="B340" s="5" t="s">
        <v>358</v>
      </c>
      <c r="C340" s="3">
        <v>51142106</v>
      </c>
      <c r="D340" s="2" t="s">
        <v>21</v>
      </c>
      <c r="E340" s="8">
        <v>258600</v>
      </c>
      <c r="F340" s="9">
        <f>IF(Tabla1[[#This Row],[COTIZACIÓN 1 ]]&gt;0,ABS(1-Tabla1[[#This Row],[COTIZACIÓN 1 ]]/Tabla1[[#This Row],[PROMEDIO]]),"")</f>
        <v>2.7005559968228843E-2</v>
      </c>
      <c r="G340" s="8">
        <v>253400</v>
      </c>
      <c r="H340" s="9">
        <f>IF(Tabla1[[#This Row],[COTIZACIÓN 2]]&gt;0,ABS(1-Tabla1[[#This Row],[COTIZACIÓN 2]]/Tabla1[[#This Row],[PROMEDIO]]),"")</f>
        <v>6.3542494042891917E-3</v>
      </c>
      <c r="I340" s="10">
        <v>243400</v>
      </c>
      <c r="J340" s="9">
        <f>IF(Tabla1[[#This Row],[COTIZACIÓN 3]]&gt;0,ABS(1-Tabla1[[#This Row],[COTIZACIÓN 3]]/Tabla1[[#This Row],[PROMEDIO]]),"")</f>
        <v>3.3359809372517923E-2</v>
      </c>
      <c r="K340" s="11"/>
      <c r="L340" s="9" t="str">
        <f>IF(Tabla1[[#This Row],[COTIZACIÓN 4]]&gt;0,ABS(1-Tabla1[[#This Row],[COTIZACIÓN 4]]/Tabla1[[#This Row],[PROMEDIO]]),"")</f>
        <v/>
      </c>
      <c r="M340" s="11"/>
      <c r="N340" s="9" t="str">
        <f>IF(Tabla1[[#This Row],[COTIZACIÓN 5]]&gt;0,ABS(1-Tabla1[[#This Row],[COTIZACIÓN 5]]/Tabla1[[#This Row],[PROMEDIO]]),"")</f>
        <v/>
      </c>
      <c r="O340" s="11"/>
      <c r="P340" s="9" t="str">
        <f>IF(Tabla1[[#This Row],[COTIZACIÓN 6]]&gt;0,ABS(1-Tabla1[[#This Row],[COTIZACIÓN 6]]/Tabla1[[#This Row],[PROMEDIO]]),"")</f>
        <v/>
      </c>
      <c r="Q340" s="11"/>
      <c r="R340" s="9" t="str">
        <f>IF(Tabla1[[#This Row],[COTIZACIÓN 7]]&gt;0,ABS(1-Tabla1[[#This Row],[COTIZACIÓN 7]]/Tabla1[[#This Row],[PROMEDIO]]),"")</f>
        <v/>
      </c>
      <c r="S340" s="11"/>
      <c r="T340" s="9" t="str">
        <f>IF(Tabla1[[#This Row],[COTIZACIÓN 8]]&gt;0,ABS(1-Tabla1[[#This Row],[COTIZACIÓN 8]]/Tabla1[[#This Row],[PROMEDIO]]),"")</f>
        <v/>
      </c>
      <c r="U34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251800</v>
      </c>
      <c r="V340" s="23">
        <f>COUNT(Tabla1[[#This Row],[COTIZACIÓN 1 ]:[DESVIACIÓN COT.8]])/2</f>
        <v>3</v>
      </c>
      <c r="W340" s="33">
        <f t="shared" si="5"/>
        <v>226620</v>
      </c>
    </row>
    <row r="341" spans="1:23" x14ac:dyDescent="0.25">
      <c r="A341" s="2">
        <v>338</v>
      </c>
      <c r="B341" s="4" t="s">
        <v>359</v>
      </c>
      <c r="C341" s="3">
        <v>51101584</v>
      </c>
      <c r="D341" s="2" t="s">
        <v>21</v>
      </c>
      <c r="E341" s="8">
        <v>58600</v>
      </c>
      <c r="F341" s="9">
        <f>IF(Tabla1[[#This Row],[COTIZACIÓN 1 ]]&gt;0,ABS(1-Tabla1[[#This Row],[COTIZACIÓN 1 ]]/Tabla1[[#This Row],[PROMEDIO]]),"")</f>
        <v>2.6881155153681613E-2</v>
      </c>
      <c r="G341" s="8">
        <v>57400</v>
      </c>
      <c r="H341" s="9">
        <f>IF(Tabla1[[#This Row],[COTIZACIÓN 2]]&gt;0,ABS(1-Tabla1[[#This Row],[COTIZACIÓN 2]]/Tabla1[[#This Row],[PROMEDIO]]),"")</f>
        <v>5.8528721129920136E-3</v>
      </c>
      <c r="I341" s="10">
        <v>55200</v>
      </c>
      <c r="J341" s="9">
        <f>IF(Tabla1[[#This Row],[COTIZACIÓN 3]]&gt;0,ABS(1-Tabla1[[#This Row],[COTIZACIÓN 3]]/Tabla1[[#This Row],[PROMEDIO]]),"")</f>
        <v>3.2698980128272548E-2</v>
      </c>
      <c r="K341" s="11"/>
      <c r="L341" s="9" t="str">
        <f>IF(Tabla1[[#This Row],[COTIZACIÓN 4]]&gt;0,ABS(1-Tabla1[[#This Row],[COTIZACIÓN 4]]/Tabla1[[#This Row],[PROMEDIO]]),"")</f>
        <v/>
      </c>
      <c r="M341" s="11"/>
      <c r="N341" s="9" t="str">
        <f>IF(Tabla1[[#This Row],[COTIZACIÓN 5]]&gt;0,ABS(1-Tabla1[[#This Row],[COTIZACIÓN 5]]/Tabla1[[#This Row],[PROMEDIO]]),"")</f>
        <v/>
      </c>
      <c r="O341" s="11"/>
      <c r="P341" s="9" t="str">
        <f>IF(Tabla1[[#This Row],[COTIZACIÓN 6]]&gt;0,ABS(1-Tabla1[[#This Row],[COTIZACIÓN 6]]/Tabla1[[#This Row],[PROMEDIO]]),"")</f>
        <v/>
      </c>
      <c r="Q341" s="11"/>
      <c r="R341" s="9" t="str">
        <f>IF(Tabla1[[#This Row],[COTIZACIÓN 7]]&gt;0,ABS(1-Tabla1[[#This Row],[COTIZACIÓN 7]]/Tabla1[[#This Row],[PROMEDIO]]),"")</f>
        <v/>
      </c>
      <c r="S341" s="11"/>
      <c r="T341" s="9" t="str">
        <f>IF(Tabla1[[#This Row],[COTIZACIÓN 8]]&gt;0,ABS(1-Tabla1[[#This Row],[COTIZACIÓN 8]]/Tabla1[[#This Row],[PROMEDIO]]),"")</f>
        <v/>
      </c>
      <c r="U34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57066</v>
      </c>
      <c r="V341" s="23">
        <f>COUNT(Tabla1[[#This Row],[COTIZACIÓN 1 ]:[DESVIACIÓN COT.8]])/2</f>
        <v>3</v>
      </c>
      <c r="W341" s="33">
        <f t="shared" si="5"/>
        <v>51359.4</v>
      </c>
    </row>
    <row r="342" spans="1:23" x14ac:dyDescent="0.25">
      <c r="A342" s="2">
        <v>339</v>
      </c>
      <c r="B342" s="5" t="s">
        <v>360</v>
      </c>
      <c r="C342" s="3">
        <v>51101584</v>
      </c>
      <c r="D342" s="2" t="s">
        <v>21</v>
      </c>
      <c r="E342" s="8">
        <v>50500</v>
      </c>
      <c r="F342" s="9">
        <f>IF(Tabla1[[#This Row],[COTIZACIÓN 1 ]]&gt;0,ABS(1-Tabla1[[#This Row],[COTIZACIÓN 1 ]]/Tabla1[[#This Row],[PROMEDIO]]),"")</f>
        <v>2.6422764227642226E-2</v>
      </c>
      <c r="G342" s="8">
        <v>49500</v>
      </c>
      <c r="H342" s="9">
        <f>IF(Tabla1[[#This Row],[COTIZACIÓN 2]]&gt;0,ABS(1-Tabla1[[#This Row],[COTIZACIÓN 2]]/Tabla1[[#This Row],[PROMEDIO]]),"")</f>
        <v>6.0975609756097615E-3</v>
      </c>
      <c r="I342" s="10">
        <v>47600</v>
      </c>
      <c r="J342" s="9">
        <f>IF(Tabla1[[#This Row],[COTIZACIÓN 3]]&gt;0,ABS(1-Tabla1[[#This Row],[COTIZACIÓN 3]]/Tabla1[[#This Row],[PROMEDIO]]),"")</f>
        <v>3.2520325203251987E-2</v>
      </c>
      <c r="K342" s="11"/>
      <c r="L342" s="9" t="str">
        <f>IF(Tabla1[[#This Row],[COTIZACIÓN 4]]&gt;0,ABS(1-Tabla1[[#This Row],[COTIZACIÓN 4]]/Tabla1[[#This Row],[PROMEDIO]]),"")</f>
        <v/>
      </c>
      <c r="M342" s="11"/>
      <c r="N342" s="9" t="str">
        <f>IF(Tabla1[[#This Row],[COTIZACIÓN 5]]&gt;0,ABS(1-Tabla1[[#This Row],[COTIZACIÓN 5]]/Tabla1[[#This Row],[PROMEDIO]]),"")</f>
        <v/>
      </c>
      <c r="O342" s="11"/>
      <c r="P342" s="9" t="str">
        <f>IF(Tabla1[[#This Row],[COTIZACIÓN 6]]&gt;0,ABS(1-Tabla1[[#This Row],[COTIZACIÓN 6]]/Tabla1[[#This Row],[PROMEDIO]]),"")</f>
        <v/>
      </c>
      <c r="Q342" s="11"/>
      <c r="R342" s="9" t="str">
        <f>IF(Tabla1[[#This Row],[COTIZACIÓN 7]]&gt;0,ABS(1-Tabla1[[#This Row],[COTIZACIÓN 7]]/Tabla1[[#This Row],[PROMEDIO]]),"")</f>
        <v/>
      </c>
      <c r="S342" s="11"/>
      <c r="T342" s="9" t="str">
        <f>IF(Tabla1[[#This Row],[COTIZACIÓN 8]]&gt;0,ABS(1-Tabla1[[#This Row],[COTIZACIÓN 8]]/Tabla1[[#This Row],[PROMEDIO]]),"")</f>
        <v/>
      </c>
      <c r="U34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49200</v>
      </c>
      <c r="V342" s="23">
        <f>COUNT(Tabla1[[#This Row],[COTIZACIÓN 1 ]:[DESVIACIÓN COT.8]])/2</f>
        <v>3</v>
      </c>
      <c r="W342" s="33">
        <f t="shared" si="5"/>
        <v>44280</v>
      </c>
    </row>
    <row r="343" spans="1:23" x14ac:dyDescent="0.25">
      <c r="A343" s="2">
        <v>340</v>
      </c>
      <c r="B343" s="5" t="s">
        <v>361</v>
      </c>
      <c r="C343" s="3">
        <v>51101584</v>
      </c>
      <c r="D343" s="2" t="s">
        <v>21</v>
      </c>
      <c r="E343" s="8">
        <v>79000</v>
      </c>
      <c r="F343" s="9">
        <f>IF(Tabla1[[#This Row],[COTIZACIÓN 1 ]]&gt;0,ABS(1-Tabla1[[#This Row],[COTIZACIÓN 1 ]]/Tabla1[[#This Row],[PROMEDIO]]),"")</f>
        <v>2.7308192457737412E-2</v>
      </c>
      <c r="G343" s="8">
        <v>77400</v>
      </c>
      <c r="H343" s="9">
        <f>IF(Tabla1[[#This Row],[COTIZACIÓN 2]]&gt;0,ABS(1-Tabla1[[#This Row],[COTIZACIÓN 2]]/Tabla1[[#This Row],[PROMEDIO]]),"")</f>
        <v>6.5019505851755532E-3</v>
      </c>
      <c r="I343" s="10">
        <v>74300</v>
      </c>
      <c r="J343" s="9">
        <f>IF(Tabla1[[#This Row],[COTIZACIÓN 3]]&gt;0,ABS(1-Tabla1[[#This Row],[COTIZACIÓN 3]]/Tabla1[[#This Row],[PROMEDIO]]),"")</f>
        <v>3.3810143042912855E-2</v>
      </c>
      <c r="K343" s="11"/>
      <c r="L343" s="9" t="str">
        <f>IF(Tabla1[[#This Row],[COTIZACIÓN 4]]&gt;0,ABS(1-Tabla1[[#This Row],[COTIZACIÓN 4]]/Tabla1[[#This Row],[PROMEDIO]]),"")</f>
        <v/>
      </c>
      <c r="M343" s="11"/>
      <c r="N343" s="9" t="str">
        <f>IF(Tabla1[[#This Row],[COTIZACIÓN 5]]&gt;0,ABS(1-Tabla1[[#This Row],[COTIZACIÓN 5]]/Tabla1[[#This Row],[PROMEDIO]]),"")</f>
        <v/>
      </c>
      <c r="O343" s="11"/>
      <c r="P343" s="9" t="str">
        <f>IF(Tabla1[[#This Row],[COTIZACIÓN 6]]&gt;0,ABS(1-Tabla1[[#This Row],[COTIZACIÓN 6]]/Tabla1[[#This Row],[PROMEDIO]]),"")</f>
        <v/>
      </c>
      <c r="Q343" s="11"/>
      <c r="R343" s="9" t="str">
        <f>IF(Tabla1[[#This Row],[COTIZACIÓN 7]]&gt;0,ABS(1-Tabla1[[#This Row],[COTIZACIÓN 7]]/Tabla1[[#This Row],[PROMEDIO]]),"")</f>
        <v/>
      </c>
      <c r="S343" s="11"/>
      <c r="T343" s="9" t="str">
        <f>IF(Tabla1[[#This Row],[COTIZACIÓN 8]]&gt;0,ABS(1-Tabla1[[#This Row],[COTIZACIÓN 8]]/Tabla1[[#This Row],[PROMEDIO]]),"")</f>
        <v/>
      </c>
      <c r="U34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76900</v>
      </c>
      <c r="V343" s="23">
        <f>COUNT(Tabla1[[#This Row],[COTIZACIÓN 1 ]:[DESVIACIÓN COT.8]])/2</f>
        <v>3</v>
      </c>
      <c r="W343" s="33">
        <f t="shared" si="5"/>
        <v>69210</v>
      </c>
    </row>
    <row r="344" spans="1:23" x14ac:dyDescent="0.25">
      <c r="A344" s="2">
        <v>341</v>
      </c>
      <c r="B344" s="4" t="s">
        <v>362</v>
      </c>
      <c r="C344" s="3">
        <v>51142106</v>
      </c>
      <c r="D344" s="2" t="s">
        <v>21</v>
      </c>
      <c r="E344" s="8">
        <v>34600</v>
      </c>
      <c r="F344" s="9">
        <f>IF(Tabla1[[#This Row],[COTIZACIÓN 1 ]]&gt;0,ABS(1-Tabla1[[#This Row],[COTIZACIÓN 1 ]]/Tabla1[[#This Row],[PROMEDIO]]),"")</f>
        <v>2.7743123626210453E-2</v>
      </c>
      <c r="G344" s="8">
        <v>33900</v>
      </c>
      <c r="H344" s="9">
        <f>IF(Tabla1[[#This Row],[COTIZACIÓN 2]]&gt;0,ABS(1-Tabla1[[#This Row],[COTIZACIÓN 2]]/Tabla1[[#This Row],[PROMEDIO]]),"")</f>
        <v>6.9506326857957657E-3</v>
      </c>
      <c r="I344" s="10">
        <v>32500</v>
      </c>
      <c r="J344" s="9">
        <f>IF(Tabla1[[#This Row],[COTIZACIÓN 3]]&gt;0,ABS(1-Tabla1[[#This Row],[COTIZACIÓN 3]]/Tabla1[[#This Row],[PROMEDIO]]),"")</f>
        <v>3.4634349195033609E-2</v>
      </c>
      <c r="K344" s="11"/>
      <c r="L344" s="9" t="str">
        <f>IF(Tabla1[[#This Row],[COTIZACIÓN 4]]&gt;0,ABS(1-Tabla1[[#This Row],[COTIZACIÓN 4]]/Tabla1[[#This Row],[PROMEDIO]]),"")</f>
        <v/>
      </c>
      <c r="M344" s="11"/>
      <c r="N344" s="9" t="str">
        <f>IF(Tabla1[[#This Row],[COTIZACIÓN 5]]&gt;0,ABS(1-Tabla1[[#This Row],[COTIZACIÓN 5]]/Tabla1[[#This Row],[PROMEDIO]]),"")</f>
        <v/>
      </c>
      <c r="O344" s="11"/>
      <c r="P344" s="9" t="str">
        <f>IF(Tabla1[[#This Row],[COTIZACIÓN 6]]&gt;0,ABS(1-Tabla1[[#This Row],[COTIZACIÓN 6]]/Tabla1[[#This Row],[PROMEDIO]]),"")</f>
        <v/>
      </c>
      <c r="Q344" s="11"/>
      <c r="R344" s="9" t="str">
        <f>IF(Tabla1[[#This Row],[COTIZACIÓN 7]]&gt;0,ABS(1-Tabla1[[#This Row],[COTIZACIÓN 7]]/Tabla1[[#This Row],[PROMEDIO]]),"")</f>
        <v/>
      </c>
      <c r="S344" s="11"/>
      <c r="T344" s="9" t="str">
        <f>IF(Tabla1[[#This Row],[COTIZACIÓN 8]]&gt;0,ABS(1-Tabla1[[#This Row],[COTIZACIÓN 8]]/Tabla1[[#This Row],[PROMEDIO]]),"")</f>
        <v/>
      </c>
      <c r="U34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33666</v>
      </c>
      <c r="V344" s="23">
        <f>COUNT(Tabla1[[#This Row],[COTIZACIÓN 1 ]:[DESVIACIÓN COT.8]])/2</f>
        <v>3</v>
      </c>
      <c r="W344" s="33">
        <f t="shared" si="5"/>
        <v>30299.4</v>
      </c>
    </row>
    <row r="345" spans="1:23" ht="24" x14ac:dyDescent="0.25">
      <c r="A345" s="2">
        <v>342</v>
      </c>
      <c r="B345" s="5" t="s">
        <v>363</v>
      </c>
      <c r="C345" s="3">
        <v>51142106</v>
      </c>
      <c r="D345" s="2" t="s">
        <v>21</v>
      </c>
      <c r="E345" s="8">
        <v>83500</v>
      </c>
      <c r="F345" s="9">
        <f>IF(Tabla1[[#This Row],[COTIZACIÓN 1 ]]&gt;0,ABS(1-Tabla1[[#This Row],[COTIZACIÓN 1 ]]/Tabla1[[#This Row],[PROMEDIO]]),"")</f>
        <v>2.7060270602706105E-2</v>
      </c>
      <c r="G345" s="8">
        <v>81800</v>
      </c>
      <c r="H345" s="9">
        <f>IF(Tabla1[[#This Row],[COTIZACIÓN 2]]&gt;0,ABS(1-Tabla1[[#This Row],[COTIZACIÓN 2]]/Tabla1[[#This Row],[PROMEDIO]]),"")</f>
        <v>6.1500615006149228E-3</v>
      </c>
      <c r="I345" s="10">
        <v>78600</v>
      </c>
      <c r="J345" s="9">
        <f>IF(Tabla1[[#This Row],[COTIZACIÓN 3]]&gt;0,ABS(1-Tabla1[[#This Row],[COTIZACIÓN 3]]/Tabla1[[#This Row],[PROMEDIO]]),"")</f>
        <v>3.3210332103321027E-2</v>
      </c>
      <c r="K345" s="11"/>
      <c r="L345" s="9" t="str">
        <f>IF(Tabla1[[#This Row],[COTIZACIÓN 4]]&gt;0,ABS(1-Tabla1[[#This Row],[COTIZACIÓN 4]]/Tabla1[[#This Row],[PROMEDIO]]),"")</f>
        <v/>
      </c>
      <c r="M345" s="11"/>
      <c r="N345" s="9" t="str">
        <f>IF(Tabla1[[#This Row],[COTIZACIÓN 5]]&gt;0,ABS(1-Tabla1[[#This Row],[COTIZACIÓN 5]]/Tabla1[[#This Row],[PROMEDIO]]),"")</f>
        <v/>
      </c>
      <c r="O345" s="11"/>
      <c r="P345" s="9" t="str">
        <f>IF(Tabla1[[#This Row],[COTIZACIÓN 6]]&gt;0,ABS(1-Tabla1[[#This Row],[COTIZACIÓN 6]]/Tabla1[[#This Row],[PROMEDIO]]),"")</f>
        <v/>
      </c>
      <c r="Q345" s="11"/>
      <c r="R345" s="9" t="str">
        <f>IF(Tabla1[[#This Row],[COTIZACIÓN 7]]&gt;0,ABS(1-Tabla1[[#This Row],[COTIZACIÓN 7]]/Tabla1[[#This Row],[PROMEDIO]]),"")</f>
        <v/>
      </c>
      <c r="S345" s="11"/>
      <c r="T345" s="9" t="str">
        <f>IF(Tabla1[[#This Row],[COTIZACIÓN 8]]&gt;0,ABS(1-Tabla1[[#This Row],[COTIZACIÓN 8]]/Tabla1[[#This Row],[PROMEDIO]]),"")</f>
        <v/>
      </c>
      <c r="U34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81300</v>
      </c>
      <c r="V345" s="23">
        <f>COUNT(Tabla1[[#This Row],[COTIZACIÓN 1 ]:[DESVIACIÓN COT.8]])/2</f>
        <v>3</v>
      </c>
      <c r="W345" s="33">
        <f t="shared" si="5"/>
        <v>73170</v>
      </c>
    </row>
    <row r="346" spans="1:23" x14ac:dyDescent="0.25">
      <c r="A346" s="2">
        <v>343</v>
      </c>
      <c r="B346" s="4" t="s">
        <v>364</v>
      </c>
      <c r="C346" s="3">
        <v>51142106</v>
      </c>
      <c r="D346" s="2" t="s">
        <v>21</v>
      </c>
      <c r="E346" s="8">
        <v>49700</v>
      </c>
      <c r="F346" s="9">
        <f>IF(Tabla1[[#This Row],[COTIZACIÓN 1 ]]&gt;0,ABS(1-Tabla1[[#This Row],[COTIZACIÓN 1 ]]/Tabla1[[#This Row],[PROMEDIO]]),"")</f>
        <v>2.6859504132231482E-2</v>
      </c>
      <c r="G346" s="8">
        <v>48700</v>
      </c>
      <c r="H346" s="9">
        <f>IF(Tabla1[[#This Row],[COTIZACIÓN 2]]&gt;0,ABS(1-Tabla1[[#This Row],[COTIZACIÓN 2]]/Tabla1[[#This Row],[PROMEDIO]]),"")</f>
        <v>6.1983471074380514E-3</v>
      </c>
      <c r="I346" s="10">
        <v>46800</v>
      </c>
      <c r="J346" s="9">
        <f>IF(Tabla1[[#This Row],[COTIZACIÓN 3]]&gt;0,ABS(1-Tabla1[[#This Row],[COTIZACIÓN 3]]/Tabla1[[#This Row],[PROMEDIO]]),"")</f>
        <v>3.3057851239669422E-2</v>
      </c>
      <c r="K346" s="11"/>
      <c r="L346" s="9" t="str">
        <f>IF(Tabla1[[#This Row],[COTIZACIÓN 4]]&gt;0,ABS(1-Tabla1[[#This Row],[COTIZACIÓN 4]]/Tabla1[[#This Row],[PROMEDIO]]),"")</f>
        <v/>
      </c>
      <c r="M346" s="11"/>
      <c r="N346" s="9" t="str">
        <f>IF(Tabla1[[#This Row],[COTIZACIÓN 5]]&gt;0,ABS(1-Tabla1[[#This Row],[COTIZACIÓN 5]]/Tabla1[[#This Row],[PROMEDIO]]),"")</f>
        <v/>
      </c>
      <c r="O346" s="11"/>
      <c r="P346" s="9" t="str">
        <f>IF(Tabla1[[#This Row],[COTIZACIÓN 6]]&gt;0,ABS(1-Tabla1[[#This Row],[COTIZACIÓN 6]]/Tabla1[[#This Row],[PROMEDIO]]),"")</f>
        <v/>
      </c>
      <c r="Q346" s="11"/>
      <c r="R346" s="9" t="str">
        <f>IF(Tabla1[[#This Row],[COTIZACIÓN 7]]&gt;0,ABS(1-Tabla1[[#This Row],[COTIZACIÓN 7]]/Tabla1[[#This Row],[PROMEDIO]]),"")</f>
        <v/>
      </c>
      <c r="S346" s="11"/>
      <c r="T346" s="9" t="str">
        <f>IF(Tabla1[[#This Row],[COTIZACIÓN 8]]&gt;0,ABS(1-Tabla1[[#This Row],[COTIZACIÓN 8]]/Tabla1[[#This Row],[PROMEDIO]]),"")</f>
        <v/>
      </c>
      <c r="U34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48400</v>
      </c>
      <c r="V346" s="23">
        <f>COUNT(Tabla1[[#This Row],[COTIZACIÓN 1 ]:[DESVIACIÓN COT.8]])/2</f>
        <v>3</v>
      </c>
      <c r="W346" s="33">
        <f t="shared" si="5"/>
        <v>43560</v>
      </c>
    </row>
    <row r="347" spans="1:23" x14ac:dyDescent="0.25">
      <c r="A347" s="2">
        <v>344</v>
      </c>
      <c r="B347" s="5" t="s">
        <v>365</v>
      </c>
      <c r="C347" s="3">
        <v>51142106</v>
      </c>
      <c r="D347" s="2" t="s">
        <v>21</v>
      </c>
      <c r="E347" s="8">
        <v>357300</v>
      </c>
      <c r="F347" s="9">
        <f>IF(Tabla1[[#This Row],[COTIZACIÓN 1 ]]&gt;0,ABS(1-Tabla1[[#This Row],[COTIZACIÓN 1 ]]/Tabla1[[#This Row],[PROMEDIO]]),"")</f>
        <v>2.6921849896388128E-2</v>
      </c>
      <c r="G347" s="8">
        <v>350200</v>
      </c>
      <c r="H347" s="9">
        <f>IF(Tabla1[[#This Row],[COTIZACIÓN 2]]&gt;0,ABS(1-Tabla1[[#This Row],[COTIZACIÓN 2]]/Tabla1[[#This Row],[PROMEDIO]]),"")</f>
        <v>6.5156222606077563E-3</v>
      </c>
      <c r="I347" s="10">
        <v>336300</v>
      </c>
      <c r="J347" s="9">
        <f>IF(Tabla1[[#This Row],[COTIZACIÓN 3]]&gt;0,ABS(1-Tabla1[[#This Row],[COTIZACIÓN 3]]/Tabla1[[#This Row],[PROMEDIO]]),"")</f>
        <v>3.3434598040427366E-2</v>
      </c>
      <c r="K347" s="11"/>
      <c r="L347" s="9" t="str">
        <f>IF(Tabla1[[#This Row],[COTIZACIÓN 4]]&gt;0,ABS(1-Tabla1[[#This Row],[COTIZACIÓN 4]]/Tabla1[[#This Row],[PROMEDIO]]),"")</f>
        <v/>
      </c>
      <c r="M347" s="11"/>
      <c r="N347" s="9" t="str">
        <f>IF(Tabla1[[#This Row],[COTIZACIÓN 5]]&gt;0,ABS(1-Tabla1[[#This Row],[COTIZACIÓN 5]]/Tabla1[[#This Row],[PROMEDIO]]),"")</f>
        <v/>
      </c>
      <c r="O347" s="11"/>
      <c r="P347" s="9" t="str">
        <f>IF(Tabla1[[#This Row],[COTIZACIÓN 6]]&gt;0,ABS(1-Tabla1[[#This Row],[COTIZACIÓN 6]]/Tabla1[[#This Row],[PROMEDIO]]),"")</f>
        <v/>
      </c>
      <c r="Q347" s="11"/>
      <c r="R347" s="9" t="str">
        <f>IF(Tabla1[[#This Row],[COTIZACIÓN 7]]&gt;0,ABS(1-Tabla1[[#This Row],[COTIZACIÓN 7]]/Tabla1[[#This Row],[PROMEDIO]]),"")</f>
        <v/>
      </c>
      <c r="S347" s="11"/>
      <c r="T347" s="9" t="str">
        <f>IF(Tabla1[[#This Row],[COTIZACIÓN 8]]&gt;0,ABS(1-Tabla1[[#This Row],[COTIZACIÓN 8]]/Tabla1[[#This Row],[PROMEDIO]]),"")</f>
        <v/>
      </c>
      <c r="U34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347933</v>
      </c>
      <c r="V347" s="23">
        <f>COUNT(Tabla1[[#This Row],[COTIZACIÓN 1 ]:[DESVIACIÓN COT.8]])/2</f>
        <v>3</v>
      </c>
      <c r="W347" s="33">
        <v>290000</v>
      </c>
    </row>
    <row r="348" spans="1:23" x14ac:dyDescent="0.25">
      <c r="A348" s="2">
        <v>345</v>
      </c>
      <c r="B348" s="5" t="s">
        <v>366</v>
      </c>
      <c r="C348" s="3">
        <v>51161808</v>
      </c>
      <c r="D348" s="2" t="s">
        <v>21</v>
      </c>
      <c r="E348" s="8">
        <v>38000</v>
      </c>
      <c r="F348" s="9">
        <f>IF(Tabla1[[#This Row],[COTIZACIÓN 1 ]]&gt;0,ABS(1-Tabla1[[#This Row],[COTIZACIÓN 1 ]]/Tabla1[[#This Row],[PROMEDIO]]),"")</f>
        <v>2.79716496239788E-2</v>
      </c>
      <c r="G348" s="8">
        <v>37200</v>
      </c>
      <c r="H348" s="9">
        <f>IF(Tabla1[[#This Row],[COTIZACIÓN 2]]&gt;0,ABS(1-Tabla1[[#This Row],[COTIZACIÓN 2]]/Tabla1[[#This Row],[PROMEDIO]]),"")</f>
        <v>6.3301412108422994E-3</v>
      </c>
      <c r="I348" s="10">
        <v>35700</v>
      </c>
      <c r="J348" s="9">
        <f>IF(Tabla1[[#This Row],[COTIZACIÓN 3]]&gt;0,ABS(1-Tabla1[[#This Row],[COTIZACIÓN 3]]/Tabla1[[#This Row],[PROMEDIO]]),"")</f>
        <v>3.4247687063788335E-2</v>
      </c>
      <c r="K348" s="11"/>
      <c r="L348" s="9" t="str">
        <f>IF(Tabla1[[#This Row],[COTIZACIÓN 4]]&gt;0,ABS(1-Tabla1[[#This Row],[COTIZACIÓN 4]]/Tabla1[[#This Row],[PROMEDIO]]),"")</f>
        <v/>
      </c>
      <c r="M348" s="11"/>
      <c r="N348" s="9" t="str">
        <f>IF(Tabla1[[#This Row],[COTIZACIÓN 5]]&gt;0,ABS(1-Tabla1[[#This Row],[COTIZACIÓN 5]]/Tabla1[[#This Row],[PROMEDIO]]),"")</f>
        <v/>
      </c>
      <c r="O348" s="11"/>
      <c r="P348" s="9" t="str">
        <f>IF(Tabla1[[#This Row],[COTIZACIÓN 6]]&gt;0,ABS(1-Tabla1[[#This Row],[COTIZACIÓN 6]]/Tabla1[[#This Row],[PROMEDIO]]),"")</f>
        <v/>
      </c>
      <c r="Q348" s="11"/>
      <c r="R348" s="9" t="str">
        <f>IF(Tabla1[[#This Row],[COTIZACIÓN 7]]&gt;0,ABS(1-Tabla1[[#This Row],[COTIZACIÓN 7]]/Tabla1[[#This Row],[PROMEDIO]]),"")</f>
        <v/>
      </c>
      <c r="S348" s="11"/>
      <c r="T348" s="9" t="str">
        <f>IF(Tabla1[[#This Row],[COTIZACIÓN 8]]&gt;0,ABS(1-Tabla1[[#This Row],[COTIZACIÓN 8]]/Tabla1[[#This Row],[PROMEDIO]]),"")</f>
        <v/>
      </c>
      <c r="U34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36966</v>
      </c>
      <c r="V348" s="23">
        <f>COUNT(Tabla1[[#This Row],[COTIZACIÓN 1 ]:[DESVIACIÓN COT.8]])/2</f>
        <v>3</v>
      </c>
      <c r="W348" s="33">
        <f t="shared" si="5"/>
        <v>33269.4</v>
      </c>
    </row>
    <row r="349" spans="1:23" x14ac:dyDescent="0.25">
      <c r="A349" s="2">
        <v>346</v>
      </c>
      <c r="B349" s="5" t="s">
        <v>367</v>
      </c>
      <c r="C349" s="3">
        <v>51161808</v>
      </c>
      <c r="D349" s="2" t="s">
        <v>21</v>
      </c>
      <c r="E349" s="8">
        <v>101100</v>
      </c>
      <c r="F349" s="9">
        <f>IF(Tabla1[[#This Row],[COTIZACIÓN 1 ]]&gt;0,ABS(1-Tabla1[[#This Row],[COTIZACIÓN 1 ]]/Tabla1[[#This Row],[PROMEDIO]]),"")</f>
        <v>2.7094571942336332E-2</v>
      </c>
      <c r="G349" s="8">
        <v>99100</v>
      </c>
      <c r="H349" s="9">
        <f>IF(Tabla1[[#This Row],[COTIZACIÓN 2]]&gt;0,ABS(1-Tabla1[[#This Row],[COTIZACIÓN 2]]/Tabla1[[#This Row],[PROMEDIO]]),"")</f>
        <v>6.776182784228757E-3</v>
      </c>
      <c r="I349" s="10">
        <v>95100</v>
      </c>
      <c r="J349" s="9">
        <f>IF(Tabla1[[#This Row],[COTIZACIÓN 3]]&gt;0,ABS(1-Tabla1[[#This Row],[COTIZACIÓN 3]]/Tabla1[[#This Row],[PROMEDIO]]),"")</f>
        <v>3.3860595531986171E-2</v>
      </c>
      <c r="K349" s="11"/>
      <c r="L349" s="9" t="str">
        <f>IF(Tabla1[[#This Row],[COTIZACIÓN 4]]&gt;0,ABS(1-Tabla1[[#This Row],[COTIZACIÓN 4]]/Tabla1[[#This Row],[PROMEDIO]]),"")</f>
        <v/>
      </c>
      <c r="M349" s="11"/>
      <c r="N349" s="9" t="str">
        <f>IF(Tabla1[[#This Row],[COTIZACIÓN 5]]&gt;0,ABS(1-Tabla1[[#This Row],[COTIZACIÓN 5]]/Tabla1[[#This Row],[PROMEDIO]]),"")</f>
        <v/>
      </c>
      <c r="O349" s="11"/>
      <c r="P349" s="9" t="str">
        <f>IF(Tabla1[[#This Row],[COTIZACIÓN 6]]&gt;0,ABS(1-Tabla1[[#This Row],[COTIZACIÓN 6]]/Tabla1[[#This Row],[PROMEDIO]]),"")</f>
        <v/>
      </c>
      <c r="Q349" s="11"/>
      <c r="R349" s="9" t="str">
        <f>IF(Tabla1[[#This Row],[COTIZACIÓN 7]]&gt;0,ABS(1-Tabla1[[#This Row],[COTIZACIÓN 7]]/Tabla1[[#This Row],[PROMEDIO]]),"")</f>
        <v/>
      </c>
      <c r="S349" s="11"/>
      <c r="T349" s="9" t="str">
        <f>IF(Tabla1[[#This Row],[COTIZACIÓN 8]]&gt;0,ABS(1-Tabla1[[#This Row],[COTIZACIÓN 8]]/Tabla1[[#This Row],[PROMEDIO]]),"")</f>
        <v/>
      </c>
      <c r="U34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98433</v>
      </c>
      <c r="V349" s="23">
        <f>COUNT(Tabla1[[#This Row],[COTIZACIÓN 1 ]:[DESVIACIÓN COT.8]])/2</f>
        <v>3</v>
      </c>
      <c r="W349" s="33">
        <f t="shared" si="5"/>
        <v>88589.7</v>
      </c>
    </row>
    <row r="350" spans="1:23" ht="24" x14ac:dyDescent="0.25">
      <c r="A350" s="2">
        <v>347</v>
      </c>
      <c r="B350" s="5" t="s">
        <v>368</v>
      </c>
      <c r="C350" s="3">
        <v>51161808</v>
      </c>
      <c r="D350" s="2" t="s">
        <v>21</v>
      </c>
      <c r="E350" s="8">
        <v>86300</v>
      </c>
      <c r="F350" s="9">
        <f>IF(Tabla1[[#This Row],[COTIZACIÓN 1 ]]&gt;0,ABS(1-Tabla1[[#This Row],[COTIZACIÓN 1 ]]/Tabla1[[#This Row],[PROMEDIO]]),"")</f>
        <v>2.6977496935727707E-2</v>
      </c>
      <c r="G350" s="8">
        <v>84600</v>
      </c>
      <c r="H350" s="9">
        <f>IF(Tabla1[[#This Row],[COTIZACIÓN 2]]&gt;0,ABS(1-Tabla1[[#This Row],[COTIZACIÓN 2]]/Tabla1[[#This Row],[PROMEDIO]]),"")</f>
        <v>6.7473492556495707E-3</v>
      </c>
      <c r="I350" s="10">
        <v>81200</v>
      </c>
      <c r="J350" s="9">
        <f>IF(Tabla1[[#This Row],[COTIZACIÓN 3]]&gt;0,ABS(1-Tabla1[[#This Row],[COTIZACIÓN 3]]/Tabla1[[#This Row],[PROMEDIO]]),"")</f>
        <v>3.3712946104506591E-2</v>
      </c>
      <c r="K350" s="11"/>
      <c r="L350" s="9" t="str">
        <f>IF(Tabla1[[#This Row],[COTIZACIÓN 4]]&gt;0,ABS(1-Tabla1[[#This Row],[COTIZACIÓN 4]]/Tabla1[[#This Row],[PROMEDIO]]),"")</f>
        <v/>
      </c>
      <c r="M350" s="11"/>
      <c r="N350" s="9" t="str">
        <f>IF(Tabla1[[#This Row],[COTIZACIÓN 5]]&gt;0,ABS(1-Tabla1[[#This Row],[COTIZACIÓN 5]]/Tabla1[[#This Row],[PROMEDIO]]),"")</f>
        <v/>
      </c>
      <c r="O350" s="11"/>
      <c r="P350" s="9" t="str">
        <f>IF(Tabla1[[#This Row],[COTIZACIÓN 6]]&gt;0,ABS(1-Tabla1[[#This Row],[COTIZACIÓN 6]]/Tabla1[[#This Row],[PROMEDIO]]),"")</f>
        <v/>
      </c>
      <c r="Q350" s="11"/>
      <c r="R350" s="9" t="str">
        <f>IF(Tabla1[[#This Row],[COTIZACIÓN 7]]&gt;0,ABS(1-Tabla1[[#This Row],[COTIZACIÓN 7]]/Tabla1[[#This Row],[PROMEDIO]]),"")</f>
        <v/>
      </c>
      <c r="S350" s="11"/>
      <c r="T350" s="9" t="str">
        <f>IF(Tabla1[[#This Row],[COTIZACIÓN 8]]&gt;0,ABS(1-Tabla1[[#This Row],[COTIZACIÓN 8]]/Tabla1[[#This Row],[PROMEDIO]]),"")</f>
        <v/>
      </c>
      <c r="U35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84033</v>
      </c>
      <c r="V350" s="23">
        <f>COUNT(Tabla1[[#This Row],[COTIZACIÓN 1 ]:[DESVIACIÓN COT.8]])/2</f>
        <v>3</v>
      </c>
      <c r="W350" s="33">
        <f t="shared" si="5"/>
        <v>75629.7</v>
      </c>
    </row>
    <row r="351" spans="1:23" x14ac:dyDescent="0.25">
      <c r="A351" s="2">
        <v>348</v>
      </c>
      <c r="B351" s="5" t="s">
        <v>369</v>
      </c>
      <c r="C351" s="3">
        <v>51161808</v>
      </c>
      <c r="D351" s="2" t="s">
        <v>21</v>
      </c>
      <c r="E351" s="8">
        <v>158000</v>
      </c>
      <c r="F351" s="9">
        <f>IF(Tabla1[[#This Row],[COTIZACIÓN 1 ]]&gt;0,ABS(1-Tabla1[[#This Row],[COTIZACIÓN 1 ]]/Tabla1[[#This Row],[PROMEDIO]]),"")</f>
        <v>2.7087816008268817E-2</v>
      </c>
      <c r="G351" s="8">
        <v>154800</v>
      </c>
      <c r="H351" s="9">
        <f>IF(Tabla1[[#This Row],[COTIZACIÓN 2]]&gt;0,ABS(1-Tabla1[[#This Row],[COTIZACIÓN 2]]/Tabla1[[#This Row],[PROMEDIO]]),"")</f>
        <v>6.2860374562025978E-3</v>
      </c>
      <c r="I351" s="10">
        <v>148700</v>
      </c>
      <c r="J351" s="9">
        <f>IF(Tabla1[[#This Row],[COTIZACIÓN 3]]&gt;0,ABS(1-Tabla1[[#This Row],[COTIZACIÓN 3]]/Tabla1[[#This Row],[PROMEDIO]]),"")</f>
        <v>3.3367352908673653E-2</v>
      </c>
      <c r="K351" s="11"/>
      <c r="L351" s="9" t="str">
        <f>IF(Tabla1[[#This Row],[COTIZACIÓN 4]]&gt;0,ABS(1-Tabla1[[#This Row],[COTIZACIÓN 4]]/Tabla1[[#This Row],[PROMEDIO]]),"")</f>
        <v/>
      </c>
      <c r="M351" s="11"/>
      <c r="N351" s="9" t="str">
        <f>IF(Tabla1[[#This Row],[COTIZACIÓN 5]]&gt;0,ABS(1-Tabla1[[#This Row],[COTIZACIÓN 5]]/Tabla1[[#This Row],[PROMEDIO]]),"")</f>
        <v/>
      </c>
      <c r="O351" s="11"/>
      <c r="P351" s="9" t="str">
        <f>IF(Tabla1[[#This Row],[COTIZACIÓN 6]]&gt;0,ABS(1-Tabla1[[#This Row],[COTIZACIÓN 6]]/Tabla1[[#This Row],[PROMEDIO]]),"")</f>
        <v/>
      </c>
      <c r="Q351" s="11"/>
      <c r="R351" s="9" t="str">
        <f>IF(Tabla1[[#This Row],[COTIZACIÓN 7]]&gt;0,ABS(1-Tabla1[[#This Row],[COTIZACIÓN 7]]/Tabla1[[#This Row],[PROMEDIO]]),"")</f>
        <v/>
      </c>
      <c r="S351" s="11"/>
      <c r="T351" s="9" t="str">
        <f>IF(Tabla1[[#This Row],[COTIZACIÓN 8]]&gt;0,ABS(1-Tabla1[[#This Row],[COTIZACIÓN 8]]/Tabla1[[#This Row],[PROMEDIO]]),"")</f>
        <v/>
      </c>
      <c r="U35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153833</v>
      </c>
      <c r="V351" s="23">
        <f>COUNT(Tabla1[[#This Row],[COTIZACIÓN 1 ]:[DESVIACIÓN COT.8]])/2</f>
        <v>3</v>
      </c>
      <c r="W351" s="33">
        <v>95000</v>
      </c>
    </row>
    <row r="352" spans="1:23" x14ac:dyDescent="0.25">
      <c r="A352" s="2">
        <v>349</v>
      </c>
      <c r="B352" s="5" t="s">
        <v>370</v>
      </c>
      <c r="C352" s="3">
        <v>51161808</v>
      </c>
      <c r="D352" s="2" t="s">
        <v>21</v>
      </c>
      <c r="E352" s="8">
        <v>172400</v>
      </c>
      <c r="F352" s="9">
        <f>IF(Tabla1[[#This Row],[COTIZACIÓN 1 ]]&gt;0,ABS(1-Tabla1[[#This Row],[COTIZACIÓN 1 ]]/Tabla1[[#This Row],[PROMEDIO]]),"")</f>
        <v>2.7009638640344003E-2</v>
      </c>
      <c r="G352" s="8">
        <v>169000</v>
      </c>
      <c r="H352" s="9">
        <f>IF(Tabla1[[#This Row],[COTIZACIÓN 2]]&gt;0,ABS(1-Tabla1[[#This Row],[COTIZACIÓN 2]]/Tabla1[[#This Row],[PROMEDIO]]),"")</f>
        <v>6.7553882263233778E-3</v>
      </c>
      <c r="I352" s="10">
        <v>162200</v>
      </c>
      <c r="J352" s="9">
        <f>IF(Tabla1[[#This Row],[COTIZACIÓN 3]]&gt;0,ABS(1-Tabla1[[#This Row],[COTIZACIÓN 3]]/Tabla1[[#This Row],[PROMEDIO]]),"")</f>
        <v>3.3753112601717983E-2</v>
      </c>
      <c r="K352" s="11"/>
      <c r="L352" s="9" t="str">
        <f>IF(Tabla1[[#This Row],[COTIZACIÓN 4]]&gt;0,ABS(1-Tabla1[[#This Row],[COTIZACIÓN 4]]/Tabla1[[#This Row],[PROMEDIO]]),"")</f>
        <v/>
      </c>
      <c r="M352" s="11"/>
      <c r="N352" s="9" t="str">
        <f>IF(Tabla1[[#This Row],[COTIZACIÓN 5]]&gt;0,ABS(1-Tabla1[[#This Row],[COTIZACIÓN 5]]/Tabla1[[#This Row],[PROMEDIO]]),"")</f>
        <v/>
      </c>
      <c r="O352" s="11"/>
      <c r="P352" s="9" t="str">
        <f>IF(Tabla1[[#This Row],[COTIZACIÓN 6]]&gt;0,ABS(1-Tabla1[[#This Row],[COTIZACIÓN 6]]/Tabla1[[#This Row],[PROMEDIO]]),"")</f>
        <v/>
      </c>
      <c r="Q352" s="11"/>
      <c r="R352" s="9" t="str">
        <f>IF(Tabla1[[#This Row],[COTIZACIÓN 7]]&gt;0,ABS(1-Tabla1[[#This Row],[COTIZACIÓN 7]]/Tabla1[[#This Row],[PROMEDIO]]),"")</f>
        <v/>
      </c>
      <c r="S352" s="11"/>
      <c r="T352" s="9" t="str">
        <f>IF(Tabla1[[#This Row],[COTIZACIÓN 8]]&gt;0,ABS(1-Tabla1[[#This Row],[COTIZACIÓN 8]]/Tabla1[[#This Row],[PROMEDIO]]),"")</f>
        <v/>
      </c>
      <c r="U35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167866</v>
      </c>
      <c r="V352" s="23">
        <f>COUNT(Tabla1[[#This Row],[COTIZACIÓN 1 ]:[DESVIACIÓN COT.8]])/2</f>
        <v>3</v>
      </c>
      <c r="W352" s="33">
        <v>115000</v>
      </c>
    </row>
    <row r="353" spans="1:23" x14ac:dyDescent="0.25">
      <c r="A353" s="2">
        <v>350</v>
      </c>
      <c r="B353" s="5" t="s">
        <v>371</v>
      </c>
      <c r="C353" s="3">
        <v>51102341</v>
      </c>
      <c r="D353" s="2" t="s">
        <v>21</v>
      </c>
      <c r="E353" s="8">
        <v>159400</v>
      </c>
      <c r="F353" s="9">
        <f>IF(Tabla1[[#This Row],[COTIZACIÓN 1 ]]&gt;0,ABS(1-Tabla1[[#This Row],[COTIZACIÓN 1 ]]/Tabla1[[#This Row],[PROMEDIO]]),"")</f>
        <v>2.7061855670102997E-2</v>
      </c>
      <c r="G353" s="8">
        <v>156200</v>
      </c>
      <c r="H353" s="9">
        <f>IF(Tabla1[[#This Row],[COTIZACIÓN 2]]&gt;0,ABS(1-Tabla1[[#This Row],[COTIZACIÓN 2]]/Tabla1[[#This Row],[PROMEDIO]]),"")</f>
        <v>6.4432989690721421E-3</v>
      </c>
      <c r="I353" s="10">
        <v>150000</v>
      </c>
      <c r="J353" s="9">
        <f>IF(Tabla1[[#This Row],[COTIZACIÓN 3]]&gt;0,ABS(1-Tabla1[[#This Row],[COTIZACIÓN 3]]/Tabla1[[#This Row],[PROMEDIO]]),"")</f>
        <v>3.350515463917525E-2</v>
      </c>
      <c r="K353" s="11"/>
      <c r="L353" s="9" t="str">
        <f>IF(Tabla1[[#This Row],[COTIZACIÓN 4]]&gt;0,ABS(1-Tabla1[[#This Row],[COTIZACIÓN 4]]/Tabla1[[#This Row],[PROMEDIO]]),"")</f>
        <v/>
      </c>
      <c r="M353" s="11"/>
      <c r="N353" s="9" t="str">
        <f>IF(Tabla1[[#This Row],[COTIZACIÓN 5]]&gt;0,ABS(1-Tabla1[[#This Row],[COTIZACIÓN 5]]/Tabla1[[#This Row],[PROMEDIO]]),"")</f>
        <v/>
      </c>
      <c r="O353" s="11"/>
      <c r="P353" s="9" t="str">
        <f>IF(Tabla1[[#This Row],[COTIZACIÓN 6]]&gt;0,ABS(1-Tabla1[[#This Row],[COTIZACIÓN 6]]/Tabla1[[#This Row],[PROMEDIO]]),"")</f>
        <v/>
      </c>
      <c r="Q353" s="11"/>
      <c r="R353" s="9" t="str">
        <f>IF(Tabla1[[#This Row],[COTIZACIÓN 7]]&gt;0,ABS(1-Tabla1[[#This Row],[COTIZACIÓN 7]]/Tabla1[[#This Row],[PROMEDIO]]),"")</f>
        <v/>
      </c>
      <c r="S353" s="11"/>
      <c r="T353" s="9" t="str">
        <f>IF(Tabla1[[#This Row],[COTIZACIÓN 8]]&gt;0,ABS(1-Tabla1[[#This Row],[COTIZACIÓN 8]]/Tabla1[[#This Row],[PROMEDIO]]),"")</f>
        <v/>
      </c>
      <c r="U35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155200</v>
      </c>
      <c r="V353" s="23">
        <f>COUNT(Tabla1[[#This Row],[COTIZACIÓN 1 ]:[DESVIACIÓN COT.8]])/2</f>
        <v>3</v>
      </c>
      <c r="W353" s="33">
        <f t="shared" si="5"/>
        <v>139680</v>
      </c>
    </row>
    <row r="354" spans="1:23" x14ac:dyDescent="0.25">
      <c r="A354" s="2">
        <v>351</v>
      </c>
      <c r="B354" s="4" t="s">
        <v>372</v>
      </c>
      <c r="C354" s="3">
        <v>51101536</v>
      </c>
      <c r="D354" s="2" t="s">
        <v>21</v>
      </c>
      <c r="E354" s="8">
        <v>175300</v>
      </c>
      <c r="F354" s="9">
        <f>IF(Tabla1[[#This Row],[COTIZACIÓN 1 ]]&gt;0,ABS(1-Tabla1[[#This Row],[COTIZACIÓN 1 ]]/Tabla1[[#This Row],[PROMEDIO]]),"")</f>
        <v>2.7152449814257018E-2</v>
      </c>
      <c r="G354" s="8">
        <v>171800</v>
      </c>
      <c r="H354" s="9">
        <f>IF(Tabla1[[#This Row],[COTIZACIÓN 2]]&gt;0,ABS(1-Tabla1[[#This Row],[COTIZACIÓN 2]]/Tabla1[[#This Row],[PROMEDIO]]),"")</f>
        <v>6.6445572053015489E-3</v>
      </c>
      <c r="I354" s="10">
        <v>164900</v>
      </c>
      <c r="J354" s="9">
        <f>IF(Tabla1[[#This Row],[COTIZACIÓN 3]]&gt;0,ABS(1-Tabla1[[#This Row],[COTIZACIÓN 3]]/Tabla1[[#This Row],[PROMEDIO]]),"")</f>
        <v>3.3785288223782128E-2</v>
      </c>
      <c r="K354" s="11"/>
      <c r="L354" s="9" t="str">
        <f>IF(Tabla1[[#This Row],[COTIZACIÓN 4]]&gt;0,ABS(1-Tabla1[[#This Row],[COTIZACIÓN 4]]/Tabla1[[#This Row],[PROMEDIO]]),"")</f>
        <v/>
      </c>
      <c r="M354" s="11"/>
      <c r="N354" s="9" t="str">
        <f>IF(Tabla1[[#This Row],[COTIZACIÓN 5]]&gt;0,ABS(1-Tabla1[[#This Row],[COTIZACIÓN 5]]/Tabla1[[#This Row],[PROMEDIO]]),"")</f>
        <v/>
      </c>
      <c r="O354" s="11"/>
      <c r="P354" s="9" t="str">
        <f>IF(Tabla1[[#This Row],[COTIZACIÓN 6]]&gt;0,ABS(1-Tabla1[[#This Row],[COTIZACIÓN 6]]/Tabla1[[#This Row],[PROMEDIO]]),"")</f>
        <v/>
      </c>
      <c r="Q354" s="11"/>
      <c r="R354" s="9" t="str">
        <f>IF(Tabla1[[#This Row],[COTIZACIÓN 7]]&gt;0,ABS(1-Tabla1[[#This Row],[COTIZACIÓN 7]]/Tabla1[[#This Row],[PROMEDIO]]),"")</f>
        <v/>
      </c>
      <c r="S354" s="11"/>
      <c r="T354" s="9" t="str">
        <f>IF(Tabla1[[#This Row],[COTIZACIÓN 8]]&gt;0,ABS(1-Tabla1[[#This Row],[COTIZACIÓN 8]]/Tabla1[[#This Row],[PROMEDIO]]),"")</f>
        <v/>
      </c>
      <c r="U35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170666</v>
      </c>
      <c r="V354" s="23">
        <f>COUNT(Tabla1[[#This Row],[COTIZACIÓN 1 ]:[DESVIACIÓN COT.8]])/2</f>
        <v>3</v>
      </c>
      <c r="W354" s="33">
        <f t="shared" si="5"/>
        <v>153599.4</v>
      </c>
    </row>
    <row r="355" spans="1:23" x14ac:dyDescent="0.25">
      <c r="A355" s="2">
        <v>352</v>
      </c>
      <c r="B355" s="5" t="s">
        <v>373</v>
      </c>
      <c r="C355" s="3">
        <v>51161616</v>
      </c>
      <c r="D355" s="2" t="s">
        <v>21</v>
      </c>
      <c r="E355" s="8">
        <v>258400</v>
      </c>
      <c r="F355" s="9">
        <f>IF(Tabla1[[#This Row],[COTIZACIÓN 1 ]]&gt;0,ABS(1-Tabla1[[#This Row],[COTIZACIÓN 1 ]]/Tabla1[[#This Row],[PROMEDIO]]),"")</f>
        <v>2.7027027027026973E-2</v>
      </c>
      <c r="G355" s="8">
        <v>253200</v>
      </c>
      <c r="H355" s="9">
        <f>IF(Tabla1[[#This Row],[COTIZACIÓN 2]]&gt;0,ABS(1-Tabla1[[#This Row],[COTIZACIÓN 2]]/Tabla1[[#This Row],[PROMEDIO]]),"")</f>
        <v>6.3593004769475492E-3</v>
      </c>
      <c r="I355" s="10">
        <v>243200</v>
      </c>
      <c r="J355" s="9">
        <f>IF(Tabla1[[#This Row],[COTIZACIÓN 3]]&gt;0,ABS(1-Tabla1[[#This Row],[COTIZACIÓN 3]]/Tabla1[[#This Row],[PROMEDIO]]),"")</f>
        <v>3.3386327503974522E-2</v>
      </c>
      <c r="K355" s="11"/>
      <c r="L355" s="9" t="str">
        <f>IF(Tabla1[[#This Row],[COTIZACIÓN 4]]&gt;0,ABS(1-Tabla1[[#This Row],[COTIZACIÓN 4]]/Tabla1[[#This Row],[PROMEDIO]]),"")</f>
        <v/>
      </c>
      <c r="M355" s="11"/>
      <c r="N355" s="9" t="str">
        <f>IF(Tabla1[[#This Row],[COTIZACIÓN 5]]&gt;0,ABS(1-Tabla1[[#This Row],[COTIZACIÓN 5]]/Tabla1[[#This Row],[PROMEDIO]]),"")</f>
        <v/>
      </c>
      <c r="O355" s="11"/>
      <c r="P355" s="9" t="str">
        <f>IF(Tabla1[[#This Row],[COTIZACIÓN 6]]&gt;0,ABS(1-Tabla1[[#This Row],[COTIZACIÓN 6]]/Tabla1[[#This Row],[PROMEDIO]]),"")</f>
        <v/>
      </c>
      <c r="Q355" s="11"/>
      <c r="R355" s="9" t="str">
        <f>IF(Tabla1[[#This Row],[COTIZACIÓN 7]]&gt;0,ABS(1-Tabla1[[#This Row],[COTIZACIÓN 7]]/Tabla1[[#This Row],[PROMEDIO]]),"")</f>
        <v/>
      </c>
      <c r="S355" s="11"/>
      <c r="T355" s="9" t="str">
        <f>IF(Tabla1[[#This Row],[COTIZACIÓN 8]]&gt;0,ABS(1-Tabla1[[#This Row],[COTIZACIÓN 8]]/Tabla1[[#This Row],[PROMEDIO]]),"")</f>
        <v/>
      </c>
      <c r="U35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251600</v>
      </c>
      <c r="V355" s="23">
        <f>COUNT(Tabla1[[#This Row],[COTIZACIÓN 1 ]:[DESVIACIÓN COT.8]])/2</f>
        <v>3</v>
      </c>
      <c r="W355" s="33">
        <v>180000</v>
      </c>
    </row>
    <row r="356" spans="1:23" x14ac:dyDescent="0.25">
      <c r="A356" s="2">
        <v>353</v>
      </c>
      <c r="B356" s="4" t="s">
        <v>374</v>
      </c>
      <c r="C356" s="3">
        <v>51161616</v>
      </c>
      <c r="D356" s="2" t="s">
        <v>21</v>
      </c>
      <c r="E356" s="8">
        <v>275400</v>
      </c>
      <c r="F356" s="9">
        <f>IF(Tabla1[[#This Row],[COTIZACIÓN 1 ]]&gt;0,ABS(1-Tabla1[[#This Row],[COTIZACIÓN 1 ]]/Tabla1[[#This Row],[PROMEDIO]]),"")</f>
        <v>2.6975828404794067E-2</v>
      </c>
      <c r="G356" s="8">
        <v>269900</v>
      </c>
      <c r="H356" s="9">
        <f>IF(Tabla1[[#This Row],[COTIZACIÓN 2]]&gt;0,ABS(1-Tabla1[[#This Row],[COTIZACIÓN 2]]/Tabla1[[#This Row],[PROMEDIO]]),"")</f>
        <v>6.4661441047708657E-3</v>
      </c>
      <c r="I356" s="10">
        <v>259200</v>
      </c>
      <c r="J356" s="9">
        <f>IF(Tabla1[[#This Row],[COTIZACIÓN 3]]&gt;0,ABS(1-Tabla1[[#This Row],[COTIZACIÓN 3]]/Tabla1[[#This Row],[PROMEDIO]]),"")</f>
        <v>3.3434514442546748E-2</v>
      </c>
      <c r="K356" s="11"/>
      <c r="L356" s="9" t="str">
        <f>IF(Tabla1[[#This Row],[COTIZACIÓN 4]]&gt;0,ABS(1-Tabla1[[#This Row],[COTIZACIÓN 4]]/Tabla1[[#This Row],[PROMEDIO]]),"")</f>
        <v/>
      </c>
      <c r="M356" s="11"/>
      <c r="N356" s="9" t="str">
        <f>IF(Tabla1[[#This Row],[COTIZACIÓN 5]]&gt;0,ABS(1-Tabla1[[#This Row],[COTIZACIÓN 5]]/Tabla1[[#This Row],[PROMEDIO]]),"")</f>
        <v/>
      </c>
      <c r="O356" s="11"/>
      <c r="P356" s="9" t="str">
        <f>IF(Tabla1[[#This Row],[COTIZACIÓN 6]]&gt;0,ABS(1-Tabla1[[#This Row],[COTIZACIÓN 6]]/Tabla1[[#This Row],[PROMEDIO]]),"")</f>
        <v/>
      </c>
      <c r="Q356" s="11"/>
      <c r="R356" s="9" t="str">
        <f>IF(Tabla1[[#This Row],[COTIZACIÓN 7]]&gt;0,ABS(1-Tabla1[[#This Row],[COTIZACIÓN 7]]/Tabla1[[#This Row],[PROMEDIO]]),"")</f>
        <v/>
      </c>
      <c r="S356" s="11"/>
      <c r="T356" s="9" t="str">
        <f>IF(Tabla1[[#This Row],[COTIZACIÓN 8]]&gt;0,ABS(1-Tabla1[[#This Row],[COTIZACIÓN 8]]/Tabla1[[#This Row],[PROMEDIO]]),"")</f>
        <v/>
      </c>
      <c r="U35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268166</v>
      </c>
      <c r="V356" s="23">
        <f>COUNT(Tabla1[[#This Row],[COTIZACIÓN 1 ]:[DESVIACIÓN COT.8]])/2</f>
        <v>3</v>
      </c>
      <c r="W356" s="33">
        <v>205000</v>
      </c>
    </row>
    <row r="357" spans="1:23" x14ac:dyDescent="0.25">
      <c r="A357" s="2">
        <v>354</v>
      </c>
      <c r="B357" s="4" t="s">
        <v>375</v>
      </c>
      <c r="C357" s="3">
        <v>51101536</v>
      </c>
      <c r="D357" s="2" t="s">
        <v>21</v>
      </c>
      <c r="E357" s="8">
        <v>42100</v>
      </c>
      <c r="F357" s="9">
        <f>IF(Tabla1[[#This Row],[COTIZACIÓN 1 ]]&gt;0,ABS(1-Tabla1[[#This Row],[COTIZACIÓN 1 ]]/Tabla1[[#This Row],[PROMEDIO]]),"")</f>
        <v>2.6829268292682951E-2</v>
      </c>
      <c r="G357" s="8">
        <v>41300</v>
      </c>
      <c r="H357" s="9">
        <f>IF(Tabla1[[#This Row],[COTIZACIÓN 2]]&gt;0,ABS(1-Tabla1[[#This Row],[COTIZACIÓN 2]]/Tabla1[[#This Row],[PROMEDIO]]),"")</f>
        <v>7.3170731707317138E-3</v>
      </c>
      <c r="I357" s="10">
        <v>39600</v>
      </c>
      <c r="J357" s="9">
        <f>IF(Tabla1[[#This Row],[COTIZACIÓN 3]]&gt;0,ABS(1-Tabla1[[#This Row],[COTIZACIÓN 3]]/Tabla1[[#This Row],[PROMEDIO]]),"")</f>
        <v>3.4146341463414664E-2</v>
      </c>
      <c r="K357" s="11"/>
      <c r="L357" s="9" t="str">
        <f>IF(Tabla1[[#This Row],[COTIZACIÓN 4]]&gt;0,ABS(1-Tabla1[[#This Row],[COTIZACIÓN 4]]/Tabla1[[#This Row],[PROMEDIO]]),"")</f>
        <v/>
      </c>
      <c r="M357" s="11"/>
      <c r="N357" s="9" t="str">
        <f>IF(Tabla1[[#This Row],[COTIZACIÓN 5]]&gt;0,ABS(1-Tabla1[[#This Row],[COTIZACIÓN 5]]/Tabla1[[#This Row],[PROMEDIO]]),"")</f>
        <v/>
      </c>
      <c r="O357" s="11"/>
      <c r="P357" s="9" t="str">
        <f>IF(Tabla1[[#This Row],[COTIZACIÓN 6]]&gt;0,ABS(1-Tabla1[[#This Row],[COTIZACIÓN 6]]/Tabla1[[#This Row],[PROMEDIO]]),"")</f>
        <v/>
      </c>
      <c r="Q357" s="11"/>
      <c r="R357" s="9" t="str">
        <f>IF(Tabla1[[#This Row],[COTIZACIÓN 7]]&gt;0,ABS(1-Tabla1[[#This Row],[COTIZACIÓN 7]]/Tabla1[[#This Row],[PROMEDIO]]),"")</f>
        <v/>
      </c>
      <c r="S357" s="11"/>
      <c r="T357" s="9" t="str">
        <f>IF(Tabla1[[#This Row],[COTIZACIÓN 8]]&gt;0,ABS(1-Tabla1[[#This Row],[COTIZACIÓN 8]]/Tabla1[[#This Row],[PROMEDIO]]),"")</f>
        <v/>
      </c>
      <c r="U35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41000</v>
      </c>
      <c r="V357" s="23">
        <f>COUNT(Tabla1[[#This Row],[COTIZACIÓN 1 ]:[DESVIACIÓN COT.8]])/2</f>
        <v>3</v>
      </c>
      <c r="W357" s="33">
        <f t="shared" si="5"/>
        <v>36900</v>
      </c>
    </row>
    <row r="358" spans="1:23" x14ac:dyDescent="0.25">
      <c r="A358" s="2">
        <v>355</v>
      </c>
      <c r="B358" s="3" t="s">
        <v>376</v>
      </c>
      <c r="C358" s="3">
        <v>51191905</v>
      </c>
      <c r="D358" s="2" t="s">
        <v>21</v>
      </c>
      <c r="E358" s="8">
        <v>400</v>
      </c>
      <c r="F358" s="9">
        <f>IF(Tabla1[[#This Row],[COTIZACIÓN 1 ]]&gt;0,ABS(1-Tabla1[[#This Row],[COTIZACIÓN 1 ]]/Tabla1[[#This Row],[PROMEDIO]]),"")</f>
        <v>9.2896174863388081E-2</v>
      </c>
      <c r="G358" s="8">
        <v>400</v>
      </c>
      <c r="H358" s="9">
        <f>IF(Tabla1[[#This Row],[COTIZACIÓN 2]]&gt;0,ABS(1-Tabla1[[#This Row],[COTIZACIÓN 2]]/Tabla1[[#This Row],[PROMEDIO]]),"")</f>
        <v>9.2896174863388081E-2</v>
      </c>
      <c r="I358" s="10">
        <v>300</v>
      </c>
      <c r="J358" s="9">
        <f>IF(Tabla1[[#This Row],[COTIZACIÓN 3]]&gt;0,ABS(1-Tabla1[[#This Row],[COTIZACIÓN 3]]/Tabla1[[#This Row],[PROMEDIO]]),"")</f>
        <v>0.18032786885245899</v>
      </c>
      <c r="K358" s="11"/>
      <c r="L358" s="9" t="str">
        <f>IF(Tabla1[[#This Row],[COTIZACIÓN 4]]&gt;0,ABS(1-Tabla1[[#This Row],[COTIZACIÓN 4]]/Tabla1[[#This Row],[PROMEDIO]]),"")</f>
        <v/>
      </c>
      <c r="M358" s="11"/>
      <c r="N358" s="9" t="str">
        <f>IF(Tabla1[[#This Row],[COTIZACIÓN 5]]&gt;0,ABS(1-Tabla1[[#This Row],[COTIZACIÓN 5]]/Tabla1[[#This Row],[PROMEDIO]]),"")</f>
        <v/>
      </c>
      <c r="O358" s="11"/>
      <c r="P358" s="9" t="str">
        <f>IF(Tabla1[[#This Row],[COTIZACIÓN 6]]&gt;0,ABS(1-Tabla1[[#This Row],[COTIZACIÓN 6]]/Tabla1[[#This Row],[PROMEDIO]]),"")</f>
        <v/>
      </c>
      <c r="Q358" s="11"/>
      <c r="R358" s="9" t="str">
        <f>IF(Tabla1[[#This Row],[COTIZACIÓN 7]]&gt;0,ABS(1-Tabla1[[#This Row],[COTIZACIÓN 7]]/Tabla1[[#This Row],[PROMEDIO]]),"")</f>
        <v/>
      </c>
      <c r="S358" s="11"/>
      <c r="T358" s="9" t="str">
        <f>IF(Tabla1[[#This Row],[COTIZACIÓN 8]]&gt;0,ABS(1-Tabla1[[#This Row],[COTIZACIÓN 8]]/Tabla1[[#This Row],[PROMEDIO]]),"")</f>
        <v/>
      </c>
      <c r="U35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366</v>
      </c>
      <c r="V358" s="23">
        <f>COUNT(Tabla1[[#This Row],[COTIZACIÓN 1 ]:[DESVIACIÓN COT.8]])/2</f>
        <v>3</v>
      </c>
      <c r="W358" s="33">
        <f t="shared" si="5"/>
        <v>329.40000000000003</v>
      </c>
    </row>
    <row r="359" spans="1:23" x14ac:dyDescent="0.25">
      <c r="A359" s="2">
        <v>356</v>
      </c>
      <c r="B359" s="4" t="s">
        <v>377</v>
      </c>
      <c r="C359" s="3">
        <v>51191905</v>
      </c>
      <c r="D359" s="2" t="s">
        <v>21</v>
      </c>
      <c r="E359" s="8">
        <v>20400</v>
      </c>
      <c r="F359" s="9">
        <f>IF(Tabla1[[#This Row],[COTIZACIÓN 1 ]]&gt;0,ABS(1-Tabla1[[#This Row],[COTIZACIÓN 1 ]]/Tabla1[[#This Row],[PROMEDIO]]),"")</f>
        <v>2.6880096647538432E-2</v>
      </c>
      <c r="G359" s="8">
        <v>20000</v>
      </c>
      <c r="H359" s="9">
        <f>IF(Tabla1[[#This Row],[COTIZACIÓN 2]]&gt;0,ABS(1-Tabla1[[#This Row],[COTIZACIÓN 2]]/Tabla1[[#This Row],[PROMEDIO]]),"")</f>
        <v>6.7451927917043797E-3</v>
      </c>
      <c r="I359" s="10">
        <v>19200</v>
      </c>
      <c r="J359" s="9">
        <f>IF(Tabla1[[#This Row],[COTIZACIÓN 3]]&gt;0,ABS(1-Tabla1[[#This Row],[COTIZACIÓN 3]]/Tabla1[[#This Row],[PROMEDIO]]),"")</f>
        <v>3.3524614919963724E-2</v>
      </c>
      <c r="K359" s="11"/>
      <c r="L359" s="9" t="str">
        <f>IF(Tabla1[[#This Row],[COTIZACIÓN 4]]&gt;0,ABS(1-Tabla1[[#This Row],[COTIZACIÓN 4]]/Tabla1[[#This Row],[PROMEDIO]]),"")</f>
        <v/>
      </c>
      <c r="M359" s="11"/>
      <c r="N359" s="9" t="str">
        <f>IF(Tabla1[[#This Row],[COTIZACIÓN 5]]&gt;0,ABS(1-Tabla1[[#This Row],[COTIZACIÓN 5]]/Tabla1[[#This Row],[PROMEDIO]]),"")</f>
        <v/>
      </c>
      <c r="O359" s="11"/>
      <c r="P359" s="9" t="str">
        <f>IF(Tabla1[[#This Row],[COTIZACIÓN 6]]&gt;0,ABS(1-Tabla1[[#This Row],[COTIZACIÓN 6]]/Tabla1[[#This Row],[PROMEDIO]]),"")</f>
        <v/>
      </c>
      <c r="Q359" s="11"/>
      <c r="R359" s="9" t="str">
        <f>IF(Tabla1[[#This Row],[COTIZACIÓN 7]]&gt;0,ABS(1-Tabla1[[#This Row],[COTIZACIÓN 7]]/Tabla1[[#This Row],[PROMEDIO]]),"")</f>
        <v/>
      </c>
      <c r="S359" s="11"/>
      <c r="T359" s="9" t="str">
        <f>IF(Tabla1[[#This Row],[COTIZACIÓN 8]]&gt;0,ABS(1-Tabla1[[#This Row],[COTIZACIÓN 8]]/Tabla1[[#This Row],[PROMEDIO]]),"")</f>
        <v/>
      </c>
      <c r="U35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19866</v>
      </c>
      <c r="V359" s="23">
        <f>COUNT(Tabla1[[#This Row],[COTIZACIÓN 1 ]:[DESVIACIÓN COT.8]])/2</f>
        <v>3</v>
      </c>
      <c r="W359" s="33">
        <f t="shared" si="5"/>
        <v>17879.400000000001</v>
      </c>
    </row>
    <row r="360" spans="1:23" x14ac:dyDescent="0.25">
      <c r="A360" s="2">
        <v>357</v>
      </c>
      <c r="B360" s="5" t="s">
        <v>378</v>
      </c>
      <c r="C360" s="3">
        <v>51191905</v>
      </c>
      <c r="D360" s="2" t="s">
        <v>21</v>
      </c>
      <c r="E360" s="8">
        <v>25300</v>
      </c>
      <c r="F360" s="9">
        <f>IF(Tabla1[[#This Row],[COTIZACIÓN 1 ]]&gt;0,ABS(1-Tabla1[[#This Row],[COTIZACIÓN 1 ]]/Tabla1[[#This Row],[PROMEDIO]]),"")</f>
        <v>2.7077497665732864E-2</v>
      </c>
      <c r="G360" s="8">
        <v>24800</v>
      </c>
      <c r="H360" s="9">
        <f>IF(Tabla1[[#This Row],[COTIZACIÓN 2]]&gt;0,ABS(1-Tabla1[[#This Row],[COTIZACIÓN 2]]/Tabla1[[#This Row],[PROMEDIO]]),"")</f>
        <v>6.7795234035643581E-3</v>
      </c>
      <c r="I360" s="10">
        <v>23800</v>
      </c>
      <c r="J360" s="9">
        <f>IF(Tabla1[[#This Row],[COTIZACIÓN 3]]&gt;0,ABS(1-Tabla1[[#This Row],[COTIZACIÓN 3]]/Tabla1[[#This Row],[PROMEDIO]]),"")</f>
        <v>3.3816425120772986E-2</v>
      </c>
      <c r="K360" s="11"/>
      <c r="L360" s="9" t="str">
        <f>IF(Tabla1[[#This Row],[COTIZACIÓN 4]]&gt;0,ABS(1-Tabla1[[#This Row],[COTIZACIÓN 4]]/Tabla1[[#This Row],[PROMEDIO]]),"")</f>
        <v/>
      </c>
      <c r="M360" s="11"/>
      <c r="N360" s="9" t="str">
        <f>IF(Tabla1[[#This Row],[COTIZACIÓN 5]]&gt;0,ABS(1-Tabla1[[#This Row],[COTIZACIÓN 5]]/Tabla1[[#This Row],[PROMEDIO]]),"")</f>
        <v/>
      </c>
      <c r="O360" s="11"/>
      <c r="P360" s="9" t="str">
        <f>IF(Tabla1[[#This Row],[COTIZACIÓN 6]]&gt;0,ABS(1-Tabla1[[#This Row],[COTIZACIÓN 6]]/Tabla1[[#This Row],[PROMEDIO]]),"")</f>
        <v/>
      </c>
      <c r="Q360" s="11"/>
      <c r="R360" s="9" t="str">
        <f>IF(Tabla1[[#This Row],[COTIZACIÓN 7]]&gt;0,ABS(1-Tabla1[[#This Row],[COTIZACIÓN 7]]/Tabla1[[#This Row],[PROMEDIO]]),"")</f>
        <v/>
      </c>
      <c r="S360" s="11"/>
      <c r="T360" s="9" t="str">
        <f>IF(Tabla1[[#This Row],[COTIZACIÓN 8]]&gt;0,ABS(1-Tabla1[[#This Row],[COTIZACIÓN 8]]/Tabla1[[#This Row],[PROMEDIO]]),"")</f>
        <v/>
      </c>
      <c r="U360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24633</v>
      </c>
      <c r="V360" s="23">
        <f>COUNT(Tabla1[[#This Row],[COTIZACIÓN 1 ]:[DESVIACIÓN COT.8]])/2</f>
        <v>3</v>
      </c>
      <c r="W360" s="33">
        <f t="shared" si="5"/>
        <v>22169.7</v>
      </c>
    </row>
    <row r="361" spans="1:23" x14ac:dyDescent="0.25">
      <c r="A361" s="2">
        <v>358</v>
      </c>
      <c r="B361" s="5" t="s">
        <v>379</v>
      </c>
      <c r="C361" s="3">
        <v>51191905</v>
      </c>
      <c r="D361" s="2" t="s">
        <v>21</v>
      </c>
      <c r="E361" s="8">
        <v>27700</v>
      </c>
      <c r="F361" s="9">
        <f>IF(Tabla1[[#This Row],[COTIZACIÓN 1 ]]&gt;0,ABS(1-Tabla1[[#This Row],[COTIZACIÓN 1 ]]/Tabla1[[#This Row],[PROMEDIO]]),"")</f>
        <v>2.7219461544166768E-2</v>
      </c>
      <c r="G361" s="8">
        <v>27100</v>
      </c>
      <c r="H361" s="9">
        <f>IF(Tabla1[[#This Row],[COTIZACIÓN 2]]&gt;0,ABS(1-Tabla1[[#This Row],[COTIZACIÓN 2]]/Tabla1[[#This Row],[PROMEDIO]]),"")</f>
        <v>4.9692204998887934E-3</v>
      </c>
      <c r="I361" s="10">
        <v>26100</v>
      </c>
      <c r="J361" s="9">
        <f>IF(Tabla1[[#This Row],[COTIZACIÓN 3]]&gt;0,ABS(1-Tabla1[[#This Row],[COTIZACIÓN 3]]/Tabla1[[#This Row],[PROMEDIO]]),"")</f>
        <v>3.2114514573907904E-2</v>
      </c>
      <c r="K361" s="11"/>
      <c r="L361" s="9" t="str">
        <f>IF(Tabla1[[#This Row],[COTIZACIÓN 4]]&gt;0,ABS(1-Tabla1[[#This Row],[COTIZACIÓN 4]]/Tabla1[[#This Row],[PROMEDIO]]),"")</f>
        <v/>
      </c>
      <c r="M361" s="11"/>
      <c r="N361" s="9" t="str">
        <f>IF(Tabla1[[#This Row],[COTIZACIÓN 5]]&gt;0,ABS(1-Tabla1[[#This Row],[COTIZACIÓN 5]]/Tabla1[[#This Row],[PROMEDIO]]),"")</f>
        <v/>
      </c>
      <c r="O361" s="11"/>
      <c r="P361" s="9" t="str">
        <f>IF(Tabla1[[#This Row],[COTIZACIÓN 6]]&gt;0,ABS(1-Tabla1[[#This Row],[COTIZACIÓN 6]]/Tabla1[[#This Row],[PROMEDIO]]),"")</f>
        <v/>
      </c>
      <c r="Q361" s="11"/>
      <c r="R361" s="9" t="str">
        <f>IF(Tabla1[[#This Row],[COTIZACIÓN 7]]&gt;0,ABS(1-Tabla1[[#This Row],[COTIZACIÓN 7]]/Tabla1[[#This Row],[PROMEDIO]]),"")</f>
        <v/>
      </c>
      <c r="S361" s="11"/>
      <c r="T361" s="9" t="str">
        <f>IF(Tabla1[[#This Row],[COTIZACIÓN 8]]&gt;0,ABS(1-Tabla1[[#This Row],[COTIZACIÓN 8]]/Tabla1[[#This Row],[PROMEDIO]]),"")</f>
        <v/>
      </c>
      <c r="U361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26966</v>
      </c>
      <c r="V361" s="23">
        <f>COUNT(Tabla1[[#This Row],[COTIZACIÓN 1 ]:[DESVIACIÓN COT.8]])/2</f>
        <v>3</v>
      </c>
      <c r="W361" s="33">
        <f t="shared" si="5"/>
        <v>24269.4</v>
      </c>
    </row>
    <row r="362" spans="1:23" x14ac:dyDescent="0.25">
      <c r="A362" s="2">
        <v>359</v>
      </c>
      <c r="B362" s="4" t="s">
        <v>380</v>
      </c>
      <c r="C362" s="3">
        <v>51191905</v>
      </c>
      <c r="D362" s="2" t="s">
        <v>21</v>
      </c>
      <c r="E362" s="8">
        <v>89100</v>
      </c>
      <c r="F362" s="9">
        <f>IF(Tabla1[[#This Row],[COTIZACIÓN 1 ]]&gt;0,ABS(1-Tabla1[[#This Row],[COTIZACIÓN 1 ]]/Tabla1[[#This Row],[PROMEDIO]]),"")</f>
        <v>2.7290650617411982E-2</v>
      </c>
      <c r="G362" s="8">
        <v>87300</v>
      </c>
      <c r="H362" s="9">
        <f>IF(Tabla1[[#This Row],[COTIZACIÓN 2]]&gt;0,ABS(1-Tabla1[[#This Row],[COTIZACIÓN 2]]/Tabla1[[#This Row],[PROMEDIO]]),"")</f>
        <v>6.5373041402925214E-3</v>
      </c>
      <c r="I362" s="10">
        <v>83800</v>
      </c>
      <c r="J362" s="9">
        <f>IF(Tabla1[[#This Row],[COTIZACIÓN 3]]&gt;0,ABS(1-Tabla1[[#This Row],[COTIZACIÓN 3]]/Tabla1[[#This Row],[PROMEDIO]]),"")</f>
        <v>3.3816425120772986E-2</v>
      </c>
      <c r="K362" s="11"/>
      <c r="L362" s="9" t="str">
        <f>IF(Tabla1[[#This Row],[COTIZACIÓN 4]]&gt;0,ABS(1-Tabla1[[#This Row],[COTIZACIÓN 4]]/Tabla1[[#This Row],[PROMEDIO]]),"")</f>
        <v/>
      </c>
      <c r="M362" s="11"/>
      <c r="N362" s="9" t="str">
        <f>IF(Tabla1[[#This Row],[COTIZACIÓN 5]]&gt;0,ABS(1-Tabla1[[#This Row],[COTIZACIÓN 5]]/Tabla1[[#This Row],[PROMEDIO]]),"")</f>
        <v/>
      </c>
      <c r="O362" s="11"/>
      <c r="P362" s="9" t="str">
        <f>IF(Tabla1[[#This Row],[COTIZACIÓN 6]]&gt;0,ABS(1-Tabla1[[#This Row],[COTIZACIÓN 6]]/Tabla1[[#This Row],[PROMEDIO]]),"")</f>
        <v/>
      </c>
      <c r="Q362" s="11"/>
      <c r="R362" s="9" t="str">
        <f>IF(Tabla1[[#This Row],[COTIZACIÓN 7]]&gt;0,ABS(1-Tabla1[[#This Row],[COTIZACIÓN 7]]/Tabla1[[#This Row],[PROMEDIO]]),"")</f>
        <v/>
      </c>
      <c r="S362" s="11"/>
      <c r="T362" s="9" t="str">
        <f>IF(Tabla1[[#This Row],[COTIZACIÓN 8]]&gt;0,ABS(1-Tabla1[[#This Row],[COTIZACIÓN 8]]/Tabla1[[#This Row],[PROMEDIO]]),"")</f>
        <v/>
      </c>
      <c r="U362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86733</v>
      </c>
      <c r="V362" s="23">
        <f>COUNT(Tabla1[[#This Row],[COTIZACIÓN 1 ]:[DESVIACIÓN COT.8]])/2</f>
        <v>3</v>
      </c>
      <c r="W362" s="33">
        <f t="shared" si="5"/>
        <v>78059.7</v>
      </c>
    </row>
    <row r="363" spans="1:23" x14ac:dyDescent="0.25">
      <c r="A363" s="2">
        <v>360</v>
      </c>
      <c r="B363" s="4" t="s">
        <v>381</v>
      </c>
      <c r="C363" s="3">
        <v>51191905</v>
      </c>
      <c r="D363" s="2" t="s">
        <v>21</v>
      </c>
      <c r="E363" s="8">
        <v>67300</v>
      </c>
      <c r="F363" s="9">
        <f>IF(Tabla1[[#This Row],[COTIZACIÓN 1 ]]&gt;0,ABS(1-Tabla1[[#This Row],[COTIZACIÓN 1 ]]/Tabla1[[#This Row],[PROMEDIO]]),"")</f>
        <v>2.6446633926120233E-2</v>
      </c>
      <c r="G363" s="8">
        <v>66000</v>
      </c>
      <c r="H363" s="9">
        <f>IF(Tabla1[[#This Row],[COTIZACIÓN 2]]&gt;0,ABS(1-Tabla1[[#This Row],[COTIZACIÓN 2]]/Tabla1[[#This Row],[PROMEDIO]]),"")</f>
        <v>6.619284385199542E-3</v>
      </c>
      <c r="I363" s="10">
        <v>63400</v>
      </c>
      <c r="J363" s="9">
        <f>IF(Tabla1[[#This Row],[COTIZACIÓN 3]]&gt;0,ABS(1-Tabla1[[#This Row],[COTIZACIÓN 3]]/Tabla1[[#This Row],[PROMEDIO]]),"")</f>
        <v>3.3035414696641507E-2</v>
      </c>
      <c r="K363" s="11"/>
      <c r="L363" s="9" t="str">
        <f>IF(Tabla1[[#This Row],[COTIZACIÓN 4]]&gt;0,ABS(1-Tabla1[[#This Row],[COTIZACIÓN 4]]/Tabla1[[#This Row],[PROMEDIO]]),"")</f>
        <v/>
      </c>
      <c r="M363" s="11"/>
      <c r="N363" s="9" t="str">
        <f>IF(Tabla1[[#This Row],[COTIZACIÓN 5]]&gt;0,ABS(1-Tabla1[[#This Row],[COTIZACIÓN 5]]/Tabla1[[#This Row],[PROMEDIO]]),"")</f>
        <v/>
      </c>
      <c r="O363" s="11"/>
      <c r="P363" s="9" t="str">
        <f>IF(Tabla1[[#This Row],[COTIZACIÓN 6]]&gt;0,ABS(1-Tabla1[[#This Row],[COTIZACIÓN 6]]/Tabla1[[#This Row],[PROMEDIO]]),"")</f>
        <v/>
      </c>
      <c r="Q363" s="11"/>
      <c r="R363" s="9" t="str">
        <f>IF(Tabla1[[#This Row],[COTIZACIÓN 7]]&gt;0,ABS(1-Tabla1[[#This Row],[COTIZACIÓN 7]]/Tabla1[[#This Row],[PROMEDIO]]),"")</f>
        <v/>
      </c>
      <c r="S363" s="11"/>
      <c r="T363" s="9" t="str">
        <f>IF(Tabla1[[#This Row],[COTIZACIÓN 8]]&gt;0,ABS(1-Tabla1[[#This Row],[COTIZACIÓN 8]]/Tabla1[[#This Row],[PROMEDIO]]),"")</f>
        <v/>
      </c>
      <c r="U363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65566</v>
      </c>
      <c r="V363" s="23">
        <f>COUNT(Tabla1[[#This Row],[COTIZACIÓN 1 ]:[DESVIACIÓN COT.8]])/2</f>
        <v>3</v>
      </c>
      <c r="W363" s="33">
        <f t="shared" si="5"/>
        <v>59009.4</v>
      </c>
    </row>
    <row r="364" spans="1:23" x14ac:dyDescent="0.25">
      <c r="A364" s="2">
        <v>361</v>
      </c>
      <c r="B364" s="5" t="s">
        <v>382</v>
      </c>
      <c r="C364" s="3">
        <v>51191905</v>
      </c>
      <c r="D364" s="2" t="s">
        <v>21</v>
      </c>
      <c r="E364" s="8">
        <v>56000</v>
      </c>
      <c r="F364" s="9">
        <f>IF(Tabla1[[#This Row],[COTIZACIÓN 1 ]]&gt;0,ABS(1-Tabla1[[#This Row],[COTIZACIÓN 1 ]]/Tabla1[[#This Row],[PROMEDIO]]),"")</f>
        <v>2.6901142427520952E-2</v>
      </c>
      <c r="G364" s="8">
        <v>54900</v>
      </c>
      <c r="H364" s="9">
        <f>IF(Tabla1[[#This Row],[COTIZACIÓN 2]]&gt;0,ABS(1-Tabla1[[#This Row],[COTIZACIÓN 2]]/Tabla1[[#This Row],[PROMEDIO]]),"")</f>
        <v>6.7298699869804413E-3</v>
      </c>
      <c r="I364" s="10">
        <v>52700</v>
      </c>
      <c r="J364" s="9">
        <f>IF(Tabla1[[#This Row],[COTIZACIÓN 3]]&gt;0,ABS(1-Tabla1[[#This Row],[COTIZACIÓN 3]]/Tabla1[[#This Row],[PROMEDIO]]),"")</f>
        <v>3.3612674894100802E-2</v>
      </c>
      <c r="K364" s="11"/>
      <c r="L364" s="9" t="str">
        <f>IF(Tabla1[[#This Row],[COTIZACIÓN 4]]&gt;0,ABS(1-Tabla1[[#This Row],[COTIZACIÓN 4]]/Tabla1[[#This Row],[PROMEDIO]]),"")</f>
        <v/>
      </c>
      <c r="M364" s="11"/>
      <c r="N364" s="9" t="str">
        <f>IF(Tabla1[[#This Row],[COTIZACIÓN 5]]&gt;0,ABS(1-Tabla1[[#This Row],[COTIZACIÓN 5]]/Tabla1[[#This Row],[PROMEDIO]]),"")</f>
        <v/>
      </c>
      <c r="O364" s="11"/>
      <c r="P364" s="9" t="str">
        <f>IF(Tabla1[[#This Row],[COTIZACIÓN 6]]&gt;0,ABS(1-Tabla1[[#This Row],[COTIZACIÓN 6]]/Tabla1[[#This Row],[PROMEDIO]]),"")</f>
        <v/>
      </c>
      <c r="Q364" s="11"/>
      <c r="R364" s="9" t="str">
        <f>IF(Tabla1[[#This Row],[COTIZACIÓN 7]]&gt;0,ABS(1-Tabla1[[#This Row],[COTIZACIÓN 7]]/Tabla1[[#This Row],[PROMEDIO]]),"")</f>
        <v/>
      </c>
      <c r="S364" s="11"/>
      <c r="T364" s="9" t="str">
        <f>IF(Tabla1[[#This Row],[COTIZACIÓN 8]]&gt;0,ABS(1-Tabla1[[#This Row],[COTIZACIÓN 8]]/Tabla1[[#This Row],[PROMEDIO]]),"")</f>
        <v/>
      </c>
      <c r="U364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54533</v>
      </c>
      <c r="V364" s="23">
        <f>COUNT(Tabla1[[#This Row],[COTIZACIÓN 1 ]:[DESVIACIÓN COT.8]])/2</f>
        <v>3</v>
      </c>
      <c r="W364" s="33">
        <f t="shared" si="5"/>
        <v>49079.700000000004</v>
      </c>
    </row>
    <row r="365" spans="1:23" x14ac:dyDescent="0.25">
      <c r="A365" s="2">
        <v>362</v>
      </c>
      <c r="B365" s="4" t="s">
        <v>383</v>
      </c>
      <c r="C365" s="3">
        <v>53131616</v>
      </c>
      <c r="D365" s="2" t="s">
        <v>21</v>
      </c>
      <c r="E365" s="8">
        <v>145500</v>
      </c>
      <c r="F365" s="9">
        <f>IF(Tabla1[[#This Row],[COTIZACIÓN 1 ]]&gt;0,ABS(1-Tabla1[[#This Row],[COTIZACIÓN 1 ]]/Tabla1[[#This Row],[PROMEDIO]]),"")</f>
        <v>2.7063656770149436E-2</v>
      </c>
      <c r="G365" s="8">
        <v>142600</v>
      </c>
      <c r="H365" s="9">
        <f>IF(Tabla1[[#This Row],[COTIZACIÓN 2]]&gt;0,ABS(1-Tabla1[[#This Row],[COTIZACIÓN 2]]/Tabla1[[#This Row],[PROMEDIO]]),"")</f>
        <v>6.5929722022222137E-3</v>
      </c>
      <c r="I365" s="10">
        <v>136900</v>
      </c>
      <c r="J365" s="9">
        <f>IF(Tabla1[[#This Row],[COTIZACIÓN 3]]&gt;0,ABS(1-Tabla1[[#This Row],[COTIZACIÓN 3]]/Tabla1[[#This Row],[PROMEDIO]]),"")</f>
        <v>3.3642511258876517E-2</v>
      </c>
      <c r="K365" s="11"/>
      <c r="L365" s="9" t="str">
        <f>IF(Tabla1[[#This Row],[COTIZACIÓN 4]]&gt;0,ABS(1-Tabla1[[#This Row],[COTIZACIÓN 4]]/Tabla1[[#This Row],[PROMEDIO]]),"")</f>
        <v/>
      </c>
      <c r="M365" s="11"/>
      <c r="N365" s="9" t="str">
        <f>IF(Tabla1[[#This Row],[COTIZACIÓN 5]]&gt;0,ABS(1-Tabla1[[#This Row],[COTIZACIÓN 5]]/Tabla1[[#This Row],[PROMEDIO]]),"")</f>
        <v/>
      </c>
      <c r="O365" s="11"/>
      <c r="P365" s="9" t="str">
        <f>IF(Tabla1[[#This Row],[COTIZACIÓN 6]]&gt;0,ABS(1-Tabla1[[#This Row],[COTIZACIÓN 6]]/Tabla1[[#This Row],[PROMEDIO]]),"")</f>
        <v/>
      </c>
      <c r="Q365" s="11"/>
      <c r="R365" s="9" t="str">
        <f>IF(Tabla1[[#This Row],[COTIZACIÓN 7]]&gt;0,ABS(1-Tabla1[[#This Row],[COTIZACIÓN 7]]/Tabla1[[#This Row],[PROMEDIO]]),"")</f>
        <v/>
      </c>
      <c r="S365" s="11"/>
      <c r="T365" s="9" t="str">
        <f>IF(Tabla1[[#This Row],[COTIZACIÓN 8]]&gt;0,ABS(1-Tabla1[[#This Row],[COTIZACIÓN 8]]/Tabla1[[#This Row],[PROMEDIO]]),"")</f>
        <v/>
      </c>
      <c r="U365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141666</v>
      </c>
      <c r="V365" s="23">
        <f>COUNT(Tabla1[[#This Row],[COTIZACIÓN 1 ]:[DESVIACIÓN COT.8]])/2</f>
        <v>3</v>
      </c>
      <c r="W365" s="33">
        <v>100000</v>
      </c>
    </row>
    <row r="366" spans="1:23" x14ac:dyDescent="0.25">
      <c r="A366" s="2">
        <v>363</v>
      </c>
      <c r="B366" s="4" t="s">
        <v>384</v>
      </c>
      <c r="C366" s="3">
        <v>53131616</v>
      </c>
      <c r="D366" s="2" t="s">
        <v>21</v>
      </c>
      <c r="E366" s="8">
        <v>37800</v>
      </c>
      <c r="F366" s="9">
        <f>IF(Tabla1[[#This Row],[COTIZACIÓN 1 ]]&gt;0,ABS(1-Tabla1[[#This Row],[COTIZACIÓN 1 ]]/Tabla1[[#This Row],[PROMEDIO]]),"")</f>
        <v>2.7173913043478271E-2</v>
      </c>
      <c r="G366" s="8">
        <v>37000</v>
      </c>
      <c r="H366" s="9">
        <f>IF(Tabla1[[#This Row],[COTIZACIÓN 2]]&gt;0,ABS(1-Tabla1[[#This Row],[COTIZACIÓN 2]]/Tabla1[[#This Row],[PROMEDIO]]),"")</f>
        <v>5.4347826086955653E-3</v>
      </c>
      <c r="I366" s="10">
        <v>35600</v>
      </c>
      <c r="J366" s="9">
        <f>IF(Tabla1[[#This Row],[COTIZACIÓN 3]]&gt;0,ABS(1-Tabla1[[#This Row],[COTIZACIÓN 3]]/Tabla1[[#This Row],[PROMEDIO]]),"")</f>
        <v>3.2608695652173947E-2</v>
      </c>
      <c r="K366" s="11"/>
      <c r="L366" s="9" t="str">
        <f>IF(Tabla1[[#This Row],[COTIZACIÓN 4]]&gt;0,ABS(1-Tabla1[[#This Row],[COTIZACIÓN 4]]/Tabla1[[#This Row],[PROMEDIO]]),"")</f>
        <v/>
      </c>
      <c r="M366" s="11"/>
      <c r="N366" s="9" t="str">
        <f>IF(Tabla1[[#This Row],[COTIZACIÓN 5]]&gt;0,ABS(1-Tabla1[[#This Row],[COTIZACIÓN 5]]/Tabla1[[#This Row],[PROMEDIO]]),"")</f>
        <v/>
      </c>
      <c r="O366" s="11"/>
      <c r="P366" s="9" t="str">
        <f>IF(Tabla1[[#This Row],[COTIZACIÓN 6]]&gt;0,ABS(1-Tabla1[[#This Row],[COTIZACIÓN 6]]/Tabla1[[#This Row],[PROMEDIO]]),"")</f>
        <v/>
      </c>
      <c r="Q366" s="11"/>
      <c r="R366" s="9" t="str">
        <f>IF(Tabla1[[#This Row],[COTIZACIÓN 7]]&gt;0,ABS(1-Tabla1[[#This Row],[COTIZACIÓN 7]]/Tabla1[[#This Row],[PROMEDIO]]),"")</f>
        <v/>
      </c>
      <c r="S366" s="11"/>
      <c r="T366" s="9" t="str">
        <f>IF(Tabla1[[#This Row],[COTIZACIÓN 8]]&gt;0,ABS(1-Tabla1[[#This Row],[COTIZACIÓN 8]]/Tabla1[[#This Row],[PROMEDIO]]),"")</f>
        <v/>
      </c>
      <c r="U366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36800</v>
      </c>
      <c r="V366" s="23">
        <f>COUNT(Tabla1[[#This Row],[COTIZACIÓN 1 ]:[DESVIACIÓN COT.8]])/2</f>
        <v>3</v>
      </c>
      <c r="W366" s="33">
        <f t="shared" si="5"/>
        <v>33120</v>
      </c>
    </row>
    <row r="367" spans="1:23" x14ac:dyDescent="0.25">
      <c r="A367" s="2">
        <v>364</v>
      </c>
      <c r="B367" s="4" t="s">
        <v>385</v>
      </c>
      <c r="C367" s="3">
        <v>51102400</v>
      </c>
      <c r="D367" s="2" t="s">
        <v>21</v>
      </c>
      <c r="E367" s="8">
        <v>18300</v>
      </c>
      <c r="F367" s="9">
        <f>IF(Tabla1[[#This Row],[COTIZACIÓN 1 ]]&gt;0,ABS(1-Tabla1[[#This Row],[COTIZACIÓN 1 ]]/Tabla1[[#This Row],[PROMEDIO]]),"")</f>
        <v>2.8089887640449396E-2</v>
      </c>
      <c r="G367" s="8">
        <v>17900</v>
      </c>
      <c r="H367" s="9">
        <f>IF(Tabla1[[#This Row],[COTIZACIÓN 2]]&gt;0,ABS(1-Tabla1[[#This Row],[COTIZACIÓN 2]]/Tabla1[[#This Row],[PROMEDIO]]),"")</f>
        <v>5.6179775280897903E-3</v>
      </c>
      <c r="I367" s="10">
        <v>17200</v>
      </c>
      <c r="J367" s="9">
        <f>IF(Tabla1[[#This Row],[COTIZACIÓN 3]]&gt;0,ABS(1-Tabla1[[#This Row],[COTIZACIÓN 3]]/Tabla1[[#This Row],[PROMEDIO]]),"")</f>
        <v>3.3707865168539297E-2</v>
      </c>
      <c r="K367" s="11"/>
      <c r="L367" s="9" t="str">
        <f>IF(Tabla1[[#This Row],[COTIZACIÓN 4]]&gt;0,ABS(1-Tabla1[[#This Row],[COTIZACIÓN 4]]/Tabla1[[#This Row],[PROMEDIO]]),"")</f>
        <v/>
      </c>
      <c r="M367" s="11"/>
      <c r="N367" s="9" t="str">
        <f>IF(Tabla1[[#This Row],[COTIZACIÓN 5]]&gt;0,ABS(1-Tabla1[[#This Row],[COTIZACIÓN 5]]/Tabla1[[#This Row],[PROMEDIO]]),"")</f>
        <v/>
      </c>
      <c r="O367" s="11"/>
      <c r="P367" s="9" t="str">
        <f>IF(Tabla1[[#This Row],[COTIZACIÓN 6]]&gt;0,ABS(1-Tabla1[[#This Row],[COTIZACIÓN 6]]/Tabla1[[#This Row],[PROMEDIO]]),"")</f>
        <v/>
      </c>
      <c r="Q367" s="11"/>
      <c r="R367" s="9" t="str">
        <f>IF(Tabla1[[#This Row],[COTIZACIÓN 7]]&gt;0,ABS(1-Tabla1[[#This Row],[COTIZACIÓN 7]]/Tabla1[[#This Row],[PROMEDIO]]),"")</f>
        <v/>
      </c>
      <c r="S367" s="11"/>
      <c r="T367" s="9" t="str">
        <f>IF(Tabla1[[#This Row],[COTIZACIÓN 8]]&gt;0,ABS(1-Tabla1[[#This Row],[COTIZACIÓN 8]]/Tabla1[[#This Row],[PROMEDIO]]),"")</f>
        <v/>
      </c>
      <c r="U367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17800</v>
      </c>
      <c r="V367" s="23">
        <f>COUNT(Tabla1[[#This Row],[COTIZACIÓN 1 ]:[DESVIACIÓN COT.8]])/2</f>
        <v>3</v>
      </c>
      <c r="W367" s="33">
        <f t="shared" si="5"/>
        <v>16020</v>
      </c>
    </row>
    <row r="368" spans="1:23" x14ac:dyDescent="0.25">
      <c r="A368" s="2">
        <v>365</v>
      </c>
      <c r="B368" s="4" t="s">
        <v>386</v>
      </c>
      <c r="C368" s="3">
        <v>51142200</v>
      </c>
      <c r="D368" s="2" t="s">
        <v>21</v>
      </c>
      <c r="E368" s="8">
        <v>160600</v>
      </c>
      <c r="F368" s="9">
        <f>IF(Tabla1[[#This Row],[COTIZACIÓN 1 ]]&gt;0,ABS(1-Tabla1[[#This Row],[COTIZACIÓN 1 ]]/Tabla1[[#This Row],[PROMEDIO]]),"")</f>
        <v>2.6854219948849067E-2</v>
      </c>
      <c r="G368" s="8">
        <v>157400</v>
      </c>
      <c r="H368" s="9">
        <f>IF(Tabla1[[#This Row],[COTIZACIÓN 2]]&gt;0,ABS(1-Tabla1[[#This Row],[COTIZACIÓN 2]]/Tabla1[[#This Row],[PROMEDIO]]),"")</f>
        <v>6.3938618925831747E-3</v>
      </c>
      <c r="I368" s="10">
        <v>151200</v>
      </c>
      <c r="J368" s="9">
        <f>IF(Tabla1[[#This Row],[COTIZACIÓN 3]]&gt;0,ABS(1-Tabla1[[#This Row],[COTIZACIÓN 3]]/Tabla1[[#This Row],[PROMEDIO]]),"")</f>
        <v>3.3248081841432242E-2</v>
      </c>
      <c r="K368" s="11"/>
      <c r="L368" s="9" t="str">
        <f>IF(Tabla1[[#This Row],[COTIZACIÓN 4]]&gt;0,ABS(1-Tabla1[[#This Row],[COTIZACIÓN 4]]/Tabla1[[#This Row],[PROMEDIO]]),"")</f>
        <v/>
      </c>
      <c r="M368" s="11"/>
      <c r="N368" s="9" t="str">
        <f>IF(Tabla1[[#This Row],[COTIZACIÓN 5]]&gt;0,ABS(1-Tabla1[[#This Row],[COTIZACIÓN 5]]/Tabla1[[#This Row],[PROMEDIO]]),"")</f>
        <v/>
      </c>
      <c r="O368" s="11"/>
      <c r="P368" s="9" t="str">
        <f>IF(Tabla1[[#This Row],[COTIZACIÓN 6]]&gt;0,ABS(1-Tabla1[[#This Row],[COTIZACIÓN 6]]/Tabla1[[#This Row],[PROMEDIO]]),"")</f>
        <v/>
      </c>
      <c r="Q368" s="11"/>
      <c r="R368" s="9" t="str">
        <f>IF(Tabla1[[#This Row],[COTIZACIÓN 7]]&gt;0,ABS(1-Tabla1[[#This Row],[COTIZACIÓN 7]]/Tabla1[[#This Row],[PROMEDIO]]),"")</f>
        <v/>
      </c>
      <c r="S368" s="11"/>
      <c r="T368" s="9" t="str">
        <f>IF(Tabla1[[#This Row],[COTIZACIÓN 8]]&gt;0,ABS(1-Tabla1[[#This Row],[COTIZACIÓN 8]]/Tabla1[[#This Row],[PROMEDIO]]),"")</f>
        <v/>
      </c>
      <c r="U368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156400</v>
      </c>
      <c r="V368" s="23">
        <f>COUNT(Tabla1[[#This Row],[COTIZACIÓN 1 ]:[DESVIACIÓN COT.8]])/2</f>
        <v>3</v>
      </c>
      <c r="W368" s="33">
        <f t="shared" si="5"/>
        <v>140760</v>
      </c>
    </row>
    <row r="369" spans="1:23" x14ac:dyDescent="0.25">
      <c r="A369" s="2">
        <v>366</v>
      </c>
      <c r="B369" s="4" t="s">
        <v>387</v>
      </c>
      <c r="C369" s="3">
        <v>51101800</v>
      </c>
      <c r="D369" s="2" t="s">
        <v>21</v>
      </c>
      <c r="E369" s="8">
        <v>73800</v>
      </c>
      <c r="F369" s="9">
        <f>IF(Tabla1[[#This Row],[COTIZACIÓN 1 ]]&gt;0,ABS(1-Tabla1[[#This Row],[COTIZACIÓN 1 ]]/Tabla1[[#This Row],[PROMEDIO]]),"")</f>
        <v>2.69111958366961E-2</v>
      </c>
      <c r="G369" s="8">
        <v>72300</v>
      </c>
      <c r="H369" s="9">
        <f>IF(Tabla1[[#This Row],[COTIZACIÓN 2]]&gt;0,ABS(1-Tabla1[[#This Row],[COTIZACIÓN 2]]/Tabla1[[#This Row],[PROMEDIO]]),"")</f>
        <v>6.0390170595274739E-3</v>
      </c>
      <c r="I369" s="10">
        <v>69500</v>
      </c>
      <c r="J369" s="9">
        <f>IF(Tabla1[[#This Row],[COTIZACIÓN 3]]&gt;0,ABS(1-Tabla1[[#This Row],[COTIZACIÓN 3]]/Tabla1[[#This Row],[PROMEDIO]]),"")</f>
        <v>3.2922383324520688E-2</v>
      </c>
      <c r="K369" s="11"/>
      <c r="L369" s="9" t="str">
        <f>IF(Tabla1[[#This Row],[COTIZACIÓN 4]]&gt;0,ABS(1-Tabla1[[#This Row],[COTIZACIÓN 4]]/Tabla1[[#This Row],[PROMEDIO]]),"")</f>
        <v/>
      </c>
      <c r="M369" s="11"/>
      <c r="N369" s="9" t="str">
        <f>IF(Tabla1[[#This Row],[COTIZACIÓN 5]]&gt;0,ABS(1-Tabla1[[#This Row],[COTIZACIÓN 5]]/Tabla1[[#This Row],[PROMEDIO]]),"")</f>
        <v/>
      </c>
      <c r="O369" s="11"/>
      <c r="P369" s="9" t="str">
        <f>IF(Tabla1[[#This Row],[COTIZACIÓN 6]]&gt;0,ABS(1-Tabla1[[#This Row],[COTIZACIÓN 6]]/Tabla1[[#This Row],[PROMEDIO]]),"")</f>
        <v/>
      </c>
      <c r="Q369" s="11"/>
      <c r="R369" s="9" t="str">
        <f>IF(Tabla1[[#This Row],[COTIZACIÓN 7]]&gt;0,ABS(1-Tabla1[[#This Row],[COTIZACIÓN 7]]/Tabla1[[#This Row],[PROMEDIO]]),"")</f>
        <v/>
      </c>
      <c r="S369" s="11"/>
      <c r="T369" s="9" t="str">
        <f>IF(Tabla1[[#This Row],[COTIZACIÓN 8]]&gt;0,ABS(1-Tabla1[[#This Row],[COTIZACIÓN 8]]/Tabla1[[#This Row],[PROMEDIO]]),"")</f>
        <v/>
      </c>
      <c r="U369" s="12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71866</v>
      </c>
      <c r="V369" s="23">
        <f>COUNT(Tabla1[[#This Row],[COTIZACIÓN 1 ]:[DESVIACIÓN COT.8]])/2</f>
        <v>3</v>
      </c>
      <c r="W369" s="33">
        <f t="shared" si="5"/>
        <v>64679.4</v>
      </c>
    </row>
    <row r="370" spans="1:23" ht="12.75" thickBot="1" x14ac:dyDescent="0.3">
      <c r="A370" s="15">
        <v>367</v>
      </c>
      <c r="B370" s="13" t="s">
        <v>388</v>
      </c>
      <c r="C370" s="14" t="s">
        <v>406</v>
      </c>
      <c r="D370" s="15" t="s">
        <v>21</v>
      </c>
      <c r="E370" s="24">
        <v>34400</v>
      </c>
      <c r="F370" s="25">
        <f>IF(Tabla1[[#This Row],[COTIZACIÓN 1 ]]&gt;0,ABS(1-Tabla1[[#This Row],[COTIZACIÓN 1 ]]/Tabla1[[#This Row],[PROMEDIO]]),"")</f>
        <v>2.6865671641790989E-2</v>
      </c>
      <c r="G370" s="24">
        <v>33700</v>
      </c>
      <c r="H370" s="25">
        <f>IF(Tabla1[[#This Row],[COTIZACIÓN 2]]&gt;0,ABS(1-Tabla1[[#This Row],[COTIZACIÓN 2]]/Tabla1[[#This Row],[PROMEDIO]]),"")</f>
        <v>5.9701492537314049E-3</v>
      </c>
      <c r="I370" s="26">
        <v>32400</v>
      </c>
      <c r="J370" s="25">
        <f>IF(Tabla1[[#This Row],[COTIZACIÓN 3]]&gt;0,ABS(1-Tabla1[[#This Row],[COTIZACIÓN 3]]/Tabla1[[#This Row],[PROMEDIO]]),"")</f>
        <v>3.2835820895522394E-2</v>
      </c>
      <c r="K370" s="27"/>
      <c r="L370" s="25" t="str">
        <f>IF(Tabla1[[#This Row],[COTIZACIÓN 4]]&gt;0,ABS(1-Tabla1[[#This Row],[COTIZACIÓN 4]]/Tabla1[[#This Row],[PROMEDIO]]),"")</f>
        <v/>
      </c>
      <c r="M370" s="27"/>
      <c r="N370" s="25" t="str">
        <f>IF(Tabla1[[#This Row],[COTIZACIÓN 5]]&gt;0,ABS(1-Tabla1[[#This Row],[COTIZACIÓN 5]]/Tabla1[[#This Row],[PROMEDIO]]),"")</f>
        <v/>
      </c>
      <c r="O370" s="27"/>
      <c r="P370" s="25" t="str">
        <f>IF(Tabla1[[#This Row],[COTIZACIÓN 6]]&gt;0,ABS(1-Tabla1[[#This Row],[COTIZACIÓN 6]]/Tabla1[[#This Row],[PROMEDIO]]),"")</f>
        <v/>
      </c>
      <c r="Q370" s="27"/>
      <c r="R370" s="25" t="str">
        <f>IF(Tabla1[[#This Row],[COTIZACIÓN 7]]&gt;0,ABS(1-Tabla1[[#This Row],[COTIZACIÓN 7]]/Tabla1[[#This Row],[PROMEDIO]]),"")</f>
        <v/>
      </c>
      <c r="S370" s="27"/>
      <c r="T370" s="25" t="str">
        <f>IF(Tabla1[[#This Row],[COTIZACIÓN 8]]&gt;0,ABS(1-Tabla1[[#This Row],[COTIZACIÓN 8]]/Tabla1[[#This Row],[PROMEDIO]]),"")</f>
        <v/>
      </c>
      <c r="U370" s="16">
        <f>IF(SUM(Tabla1[[#This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8]])&gt;0,TRUNC(AVERAGE(Tabla1[[#This Row],[COTIZACIÓN 1 ]],Tabla1[[#This Row],[COTIZACIÓN 2]],Tabla1[[#This Row],[COTIZACIÓN 3]],Tabla1[[#This Row],[COTIZACIÓN 4]],Tabla1[[#This Row],[COTIZACIÓN 5]],Tabla1[[#This Row],[COTIZACIÓN 6]],Tabla1[[#This Row],[COTIZACIÓN 7]],Tabla1[[#This Row],[COTIZACIÓN 8]])),"SIN DATOS")</f>
        <v>33500</v>
      </c>
      <c r="V370" s="28">
        <f>COUNT(Tabla1[[#This Row],[COTIZACIÓN 1 ]:[DESVIACIÓN COT.8]])/2</f>
        <v>3</v>
      </c>
      <c r="W370" s="34">
        <f t="shared" si="5"/>
        <v>30150</v>
      </c>
    </row>
    <row r="371" spans="1:23" ht="15.75" thickBot="1" x14ac:dyDescent="0.3">
      <c r="A371" s="38" t="s">
        <v>409</v>
      </c>
      <c r="B371" s="39"/>
      <c r="C371" s="39"/>
      <c r="D371" s="40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30">
        <f>SUM(Tabla1[PROMEDIO])</f>
        <v>33231300</v>
      </c>
      <c r="V371" s="30">
        <f>SUM(Tabla1[CANTIDAD DE COTIZACIONES])</f>
        <v>1101</v>
      </c>
      <c r="W371" s="31">
        <f>SUM(Tabla1[VALOR UNITARIO OFERTA ECONOMICA])</f>
        <v>29655793.299999904</v>
      </c>
    </row>
  </sheetData>
  <sheetProtection sheet="1" selectLockedCells="1"/>
  <mergeCells count="2">
    <mergeCell ref="A1:V1"/>
    <mergeCell ref="A371:D371"/>
  </mergeCells>
  <phoneticPr fontId="2" type="noConversion"/>
  <conditionalFormatting sqref="E4:E370 G4:G370 I4:I370 K4:K370 M4:M370 O4:O370 Q4:Q370 S4:S370">
    <cfRule type="expression" dxfId="11" priority="2">
      <formula>AND(E4=0,E4&lt;&gt;"")</formula>
    </cfRule>
  </conditionalFormatting>
  <conditionalFormatting sqref="E4:E370">
    <cfRule type="expression" dxfId="10" priority="13">
      <formula>AND($F4&gt;0.3,$F4&lt;&gt;"")</formula>
    </cfRule>
  </conditionalFormatting>
  <conditionalFormatting sqref="F4:F370 H4:H370 J4:J370 L4:L370 N4:N370 P4:P370 R4:R370 T4:T370">
    <cfRule type="expression" dxfId="9" priority="3">
      <formula>AND(F4&gt;0.3,F4&lt;&gt;"")</formula>
    </cfRule>
  </conditionalFormatting>
  <conditionalFormatting sqref="G4:G370">
    <cfRule type="expression" dxfId="8" priority="12">
      <formula>AND($H4&gt;0.3,$H4&lt;&gt;"")</formula>
    </cfRule>
  </conditionalFormatting>
  <conditionalFormatting sqref="I4:I370">
    <cfRule type="expression" dxfId="7" priority="11">
      <formula>AND($J4&gt;0.3,$J4&lt;&gt;"")</formula>
    </cfRule>
  </conditionalFormatting>
  <conditionalFormatting sqref="K4:K370">
    <cfRule type="expression" dxfId="6" priority="10">
      <formula>AND($L4&gt;0.3,$L4&lt;&gt;"")</formula>
    </cfRule>
  </conditionalFormatting>
  <conditionalFormatting sqref="M4:M370">
    <cfRule type="expression" dxfId="5" priority="9">
      <formula>AND($N4&gt;0.3,$N4&lt;&gt;"")</formula>
    </cfRule>
  </conditionalFormatting>
  <conditionalFormatting sqref="O4:O370">
    <cfRule type="expression" dxfId="4" priority="8">
      <formula>AND($P4&gt;0.3,$P4&lt;&gt;"")</formula>
    </cfRule>
  </conditionalFormatting>
  <conditionalFormatting sqref="Q4:Q370">
    <cfRule type="expression" dxfId="3" priority="7">
      <formula>AND($R4&gt;0.3,$R4&lt;&gt;"")</formula>
    </cfRule>
  </conditionalFormatting>
  <conditionalFormatting sqref="S4:S370">
    <cfRule type="expression" dxfId="2" priority="6">
      <formula>AND($T4&gt;0.3,$T4&lt;&gt;"")</formula>
    </cfRule>
  </conditionalFormatting>
  <conditionalFormatting sqref="U4:U370">
    <cfRule type="containsText" dxfId="1" priority="1" operator="containsText" text="SIN DATOS">
      <formula>NOT(ISERROR(SEARCH("SIN DATOS",U4)))</formula>
    </cfRule>
  </conditionalFormatting>
  <conditionalFormatting sqref="V4:V370">
    <cfRule type="cellIs" dxfId="0" priority="5" operator="lessThan">
      <formula>3</formula>
    </cfRule>
  </conditionalFormatting>
  <pageMargins left="0.7" right="0.7" top="0.75" bottom="0.75" header="0.3" footer="0.3"/>
  <pageSetup paperSize="9" orientation="portrait" verticalDpi="599" r:id="rId1"/>
  <legacy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594034df-474d-4b02-9ca2-944c66351583">
      <Terms xmlns="http://schemas.microsoft.com/office/infopath/2007/PartnerControls"/>
    </lcf76f155ced4ddcb4097134ff3c332f>
    <_ip_UnifiedCompliancePolicyProperties xmlns="http://schemas.microsoft.com/sharepoint/v3" xsi:nil="true"/>
    <TaxCatchAll xmlns="dfcf60e3-6080-4d69-aea6-ccda2266e1c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798A1B478BC764FAD73076543E764CD" ma:contentTypeVersion="16" ma:contentTypeDescription="Crear nuevo documento." ma:contentTypeScope="" ma:versionID="765dd8b7fe8e87b9b907f5a896927b09">
  <xsd:schema xmlns:xsd="http://www.w3.org/2001/XMLSchema" xmlns:xs="http://www.w3.org/2001/XMLSchema" xmlns:p="http://schemas.microsoft.com/office/2006/metadata/properties" xmlns:ns1="http://schemas.microsoft.com/sharepoint/v3" xmlns:ns2="594034df-474d-4b02-9ca2-944c66351583" xmlns:ns3="dfcf60e3-6080-4d69-aea6-ccda2266e1cc" targetNamespace="http://schemas.microsoft.com/office/2006/metadata/properties" ma:root="true" ma:fieldsID="1a00569ada334523ba9d1a2253b87abe" ns1:_="" ns2:_="" ns3:_="">
    <xsd:import namespace="http://schemas.microsoft.com/sharepoint/v3"/>
    <xsd:import namespace="594034df-474d-4b02-9ca2-944c66351583"/>
    <xsd:import namespace="dfcf60e3-6080-4d69-aea6-ccda2266e1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4034df-474d-4b02-9ca2-944c663515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cf60e3-6080-4d69-aea6-ccda2266e1c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ef8c0361-6276-45ee-86f9-67e31d3c98c8}" ma:internalName="TaxCatchAll" ma:showField="CatchAllData" ma:web="dfcf60e3-6080-4d69-aea6-ccda2266e1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180A5B-BCE1-4ECA-AE7E-954F50E1360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F654A6C-4DDD-493B-992F-C14F6DCCF268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94034df-474d-4b02-9ca2-944c66351583"/>
    <ds:schemaRef ds:uri="dfcf60e3-6080-4d69-aea6-ccda2266e1cc"/>
  </ds:schemaRefs>
</ds:datastoreItem>
</file>

<file path=customXml/itemProps3.xml><?xml version="1.0" encoding="utf-8"?>
<ds:datastoreItem xmlns:ds="http://schemas.openxmlformats.org/officeDocument/2006/customXml" ds:itemID="{C3728AE7-8564-48C6-B897-B6C61D6640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594034df-474d-4b02-9ca2-944c66351583"/>
    <ds:schemaRef ds:uri="dfcf60e3-6080-4d69-aea6-ccda2266e1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MODELO ESTUDIO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Adminsena</dc:creator>
  <cp:keywords/>
  <dc:description/>
  <cp:lastModifiedBy>Yesica Julieth Suarez Rodriguez</cp:lastModifiedBy>
  <cp:revision/>
  <dcterms:created xsi:type="dcterms:W3CDTF">2015-06-05T18:19:34Z</dcterms:created>
  <dcterms:modified xsi:type="dcterms:W3CDTF">2024-05-23T19:56:47Z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0x0101008798A1B478BC764FAD73076543E764CD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2023-11-14T14:47:47Z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3e2b9c13-e5df-4710-8b7b-a1e8af6f2756</vt:lpwstr>
  </property>
  <property fmtid="{D5CDD505-2E9C-101B-9397-08002B2CF9AE}" pid="9" name="MSIP_Label_1299739c-ad3d-4908-806e-4d91151a6e13_ContentBits">
    <vt:lpwstr>0</vt:lpwstr>
  </property>
  <property fmtid="{D5CDD505-2E9C-101B-9397-08002B2CF9AE}" pid="10" name="MediaServiceImageTags">
    <vt:lpwstr/>
  </property>
</Properties>
</file>