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codeName="{AE6600E7-7A62-396C-DE95-9942FA9DD81E}"/>
  <workbookPr showInkAnnotation="0" codeName="ThisWorkbook"/>
  <mc:AlternateContent xmlns:mc="http://schemas.openxmlformats.org/markup-compatibility/2006">
    <mc:Choice Requires="x15">
      <x15ac:absPath xmlns:x15ac="http://schemas.microsoft.com/office/spreadsheetml/2010/11/ac" url="G:\INVIAS\PROCESOS 2024\CONCURSO\ADMINISTRADORES VIALES\CMA-142-2023\AUDIENCIA\"/>
    </mc:Choice>
  </mc:AlternateContent>
  <xr:revisionPtr revIDLastSave="0" documentId="13_ncr:1_{AB3E80CF-FF72-40CA-B53F-B1420BF066D8}" xr6:coauthVersionLast="47" xr6:coauthVersionMax="47" xr10:uidLastSave="{00000000-0000-0000-0000-000000000000}"/>
  <bookViews>
    <workbookView xWindow="-120" yWindow="-120" windowWidth="29040" windowHeight="15840" tabRatio="736" xr2:uid="{00000000-000D-0000-FFFF-FFFF00000000}"/>
  </bookViews>
  <sheets>
    <sheet name="PRESUPUESTOS" sheetId="1" r:id="rId1"/>
    <sheet name="PROPONENTES" sheetId="2" r:id="rId2"/>
    <sheet name="INTEGRANTES" sheetId="21" r:id="rId3"/>
    <sheet name="EXPERIENCIA" sheetId="16" r:id="rId4"/>
    <sheet name="SMMLV CTOS EXT" sheetId="41" state="veryHidden" r:id="rId5"/>
    <sheet name="PONDERACION EXP." sheetId="46" r:id="rId6"/>
    <sheet name="APOYO A IND. NAL." sheetId="25" r:id="rId7"/>
    <sheet name="EQUIPO DE TRABAJO" sheetId="47" r:id="rId8"/>
    <sheet name="F.SOSTENIVILIDAD" sheetId="51" r:id="rId9"/>
    <sheet name="MIPYME" sheetId="52" r:id="rId10"/>
    <sheet name="VIN.PERS.DISC." sheetId="43" r:id="rId11"/>
    <sheet name="RNOCI" sheetId="48" r:id="rId12"/>
    <sheet name="RESUMEN" sheetId="27" state="hidden" r:id="rId13"/>
    <sheet name="DEPENDENCIAS" sheetId="12" state="veryHidden" r:id="rId14"/>
    <sheet name="MULTAS Y SANCIONES" sheetId="49" r:id="rId15"/>
    <sheet name="EVAL. ECONOMICA" sheetId="50" r:id="rId16"/>
    <sheet name="HAB.GEN." sheetId="40" r:id="rId17"/>
    <sheet name="PRE-ELEGIBILIDAD" sheetId="39" r:id="rId18"/>
    <sheet name="VERIFICACIÓN" sheetId="31" state="veryHidden" r:id="rId19"/>
  </sheets>
  <definedNames>
    <definedName name="APOYONAL">#REF!</definedName>
    <definedName name="CONDANCHOC">#REF!</definedName>
    <definedName name="CONDCUMEXP">#REF!</definedName>
    <definedName name="CONDVIAURBANA">#REF!</definedName>
    <definedName name="CONSORCIO">#REF!</definedName>
    <definedName name="CUMPCTONACIONAL">#REF!</definedName>
    <definedName name="CUMPLIMIENTO">#REF!</definedName>
    <definedName name="CUMPLIMIENTOPC">#REF!</definedName>
    <definedName name="DEPENDENCIAS">#REF!</definedName>
    <definedName name="DISCAPACITADOS">#REF!</definedName>
    <definedName name="EJECUCIONCTO">#REF!</definedName>
    <definedName name="EJES">#REF!</definedName>
    <definedName name="EQUIPO">#REF!</definedName>
    <definedName name="EQUIPO1">#REF!</definedName>
    <definedName name="Estado">#REF!</definedName>
    <definedName name="ESTRUCTURA">#REF!</definedName>
    <definedName name="FechaCierre">PRESUPUESTOS!$L$21</definedName>
    <definedName name="FMINEXP">PRESUPUESTOS!$L$20</definedName>
    <definedName name="FSOSTENIBILIDAD">#REF!</definedName>
    <definedName name="HABILIDAD">#REF!</definedName>
    <definedName name="METEVA">#REF!</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RIDO">EXPERIENCIA!#REF!</definedName>
    <definedName name="POSMMLV">PRESUPUESTOS!$J$16</definedName>
    <definedName name="PTJETOTAL">PRESUPUESTOS!$J$26</definedName>
    <definedName name="RESULTADO">#REF!</definedName>
    <definedName name="SALACTUAL">#REF!</definedName>
    <definedName name="SALARIO2023">#REF!</definedName>
    <definedName name="SALARIOS_REQUE">EXPERIENCIA!#REF!</definedName>
    <definedName name="SINOP">#REF!</definedName>
    <definedName name="SUBSANAR">#REF!</definedName>
    <definedName name="TAMAÑOEMP">#REF!</definedName>
    <definedName name="TIPODEVIA">#REF!</definedName>
    <definedName name="TIPOPAV">#REF!</definedName>
    <definedName name="TIPOPAVIMENTO">#REF!</definedName>
    <definedName name="_xlnm.Print_Titles" localSheetId="12">RESUMEN!$1:$20</definedName>
    <definedName name="TOTALPTJEEXES">PRESUPUESTOS!$J$26</definedName>
    <definedName name="Z_098B2E87_9C52_4BA2_B1C3_E2EE72C3347E_.wvu.Rows" localSheetId="1" hidden="1">PROPONENTES!#REF!</definedName>
    <definedName name="Z_5A13C38E_C765_461C_8416_6F71B9B5782E_.wvu.PrintArea" localSheetId="13" hidden="1">DEPENDENCIAS!#REF!</definedName>
    <definedName name="Z_5C1A9AEF_CD7F_43E2_BF95_F3A089BEC7D3_.wvu.PrintArea" localSheetId="0" hidden="1">PRESUPUESTOS!$B$1:$M$43</definedName>
    <definedName name="Z_5C1A9AEF_CD7F_43E2_BF95_F3A089BEC7D3_.wvu.PrintArea" localSheetId="1" hidden="1">PROPONENTES!$B$1:$E$100</definedName>
  </definedNames>
  <calcPr calcId="191029"/>
  <customWorkbookViews>
    <customWorkbookView name="Diego Alexander Ramirez Cruz - Vista personalizada" guid="{DE67EBC3-31FE-423B-B030-1FFACB67D900}" mergeInterval="0" personalView="1" maximized="1" windowWidth="1362" windowHeight="523" tabRatio="690" activeSheetId="1"/>
    <customWorkbookView name="Oscar Javier Salamanca - Vista personalizada" guid="{098B2E87-9C52-4BA2-B1C3-E2EE72C3347E}" mergeInterval="0" personalView="1" maximized="1" windowWidth="1362" windowHeight="543" tabRatio="894"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19" i="27" l="1"/>
  <c r="B22" i="27" l="1"/>
  <c r="B23" i="27"/>
  <c r="B24" i="27"/>
  <c r="B25" i="27"/>
  <c r="B26" i="27"/>
  <c r="B27" i="27"/>
  <c r="B28" i="27"/>
  <c r="B29" i="27"/>
  <c r="B30" i="27"/>
  <c r="B31" i="27"/>
  <c r="B32" i="27"/>
  <c r="B33" i="27"/>
  <c r="B34" i="27"/>
  <c r="B35" i="27"/>
  <c r="B36" i="27"/>
  <c r="B37" i="27"/>
  <c r="B38" i="27"/>
  <c r="B39" i="27"/>
  <c r="B40" i="27"/>
  <c r="B41" i="27"/>
  <c r="B42" i="27"/>
  <c r="B43" i="27"/>
  <c r="B44" i="27"/>
  <c r="B45" i="27"/>
  <c r="B46" i="27"/>
  <c r="B47" i="27"/>
  <c r="B48" i="27"/>
  <c r="B49" i="27"/>
  <c r="B50" i="27"/>
  <c r="B51" i="27"/>
  <c r="B52" i="27"/>
  <c r="B53" i="27"/>
  <c r="B54" i="27"/>
  <c r="G52" i="27" l="1"/>
  <c r="G36" i="27"/>
  <c r="G51" i="27"/>
  <c r="G43" i="27"/>
  <c r="G35" i="27"/>
  <c r="G27" i="27"/>
  <c r="G44" i="27"/>
  <c r="G28" i="27"/>
  <c r="G50" i="27"/>
  <c r="G42" i="27"/>
  <c r="G34" i="27"/>
  <c r="G26" i="27"/>
  <c r="G41" i="27"/>
  <c r="G33" i="27"/>
  <c r="G48" i="27"/>
  <c r="G40" i="27"/>
  <c r="G32" i="27"/>
  <c r="G24" i="27"/>
  <c r="G47" i="27"/>
  <c r="G39" i="27"/>
  <c r="G31" i="27"/>
  <c r="G23" i="27"/>
  <c r="G54" i="27"/>
  <c r="G46" i="27"/>
  <c r="G38" i="27"/>
  <c r="G30" i="27"/>
  <c r="G22" i="27"/>
  <c r="G49" i="27"/>
  <c r="G25" i="27"/>
  <c r="G53" i="27"/>
  <c r="G45" i="27"/>
  <c r="G37" i="27"/>
  <c r="G29" i="27"/>
  <c r="D49" i="27"/>
  <c r="D41" i="27"/>
  <c r="D40" i="27"/>
  <c r="D52" i="27"/>
  <c r="D36" i="27"/>
  <c r="D25" i="27"/>
  <c r="D32" i="27"/>
  <c r="D48" i="27"/>
  <c r="D24" i="27"/>
  <c r="D33" i="27"/>
  <c r="D45" i="27"/>
  <c r="D29" i="27"/>
  <c r="D28" i="27"/>
  <c r="D44" i="27"/>
  <c r="D37" i="27"/>
  <c r="D53" i="27"/>
  <c r="D27" i="27"/>
  <c r="D31" i="27"/>
  <c r="D35" i="27"/>
  <c r="D39" i="27"/>
  <c r="D43" i="27"/>
  <c r="D47" i="27"/>
  <c r="D51" i="27"/>
  <c r="D26" i="27"/>
  <c r="D30" i="27"/>
  <c r="D34" i="27"/>
  <c r="D38" i="27"/>
  <c r="D42" i="27"/>
  <c r="D46" i="27"/>
  <c r="D50" i="27"/>
  <c r="D54" i="27"/>
  <c r="F6" i="41" l="1"/>
  <c r="M7" i="41" s="1"/>
  <c r="F7" i="41"/>
  <c r="F8" i="41"/>
  <c r="M19" i="41" s="1"/>
  <c r="F9" i="41"/>
  <c r="F10" i="41"/>
  <c r="F11" i="41"/>
  <c r="F12" i="41"/>
  <c r="F13" i="41"/>
  <c r="F14" i="41"/>
  <c r="F15" i="41"/>
  <c r="F16" i="41"/>
  <c r="F17" i="41"/>
  <c r="F18" i="41"/>
  <c r="F19" i="41"/>
  <c r="F20" i="41"/>
  <c r="F21" i="41"/>
  <c r="F22" i="41"/>
  <c r="F23" i="41"/>
  <c r="F24" i="41"/>
  <c r="F25" i="41"/>
  <c r="F26" i="41"/>
  <c r="F27" i="41"/>
  <c r="F28" i="41"/>
  <c r="F29" i="41"/>
  <c r="F30" i="41"/>
  <c r="F31" i="41"/>
  <c r="F32" i="41"/>
  <c r="F33" i="41"/>
  <c r="F34" i="41"/>
  <c r="F35" i="41"/>
  <c r="F36" i="41"/>
  <c r="F37" i="41"/>
  <c r="F38" i="41"/>
  <c r="F39" i="41"/>
  <c r="F40" i="41"/>
  <c r="F41" i="41"/>
  <c r="F42" i="41"/>
  <c r="F43" i="41"/>
  <c r="F44" i="41"/>
  <c r="F45" i="41"/>
  <c r="F46" i="41"/>
  <c r="F47" i="41"/>
  <c r="F48" i="41"/>
  <c r="F49" i="41"/>
  <c r="F50" i="41"/>
  <c r="F51" i="41"/>
  <c r="F52" i="41"/>
  <c r="F53" i="41"/>
  <c r="F54" i="41"/>
  <c r="F55" i="41"/>
  <c r="F56" i="41"/>
  <c r="F57" i="41"/>
  <c r="F58" i="41"/>
  <c r="F59" i="41"/>
  <c r="F60" i="41"/>
  <c r="F61" i="41"/>
  <c r="F62" i="41"/>
  <c r="F63" i="41"/>
  <c r="F64" i="41"/>
  <c r="F65" i="41"/>
  <c r="F66" i="41"/>
  <c r="F67" i="41"/>
  <c r="F68" i="41"/>
  <c r="F69" i="41"/>
  <c r="F70" i="41"/>
  <c r="F71" i="41"/>
  <c r="F72" i="41"/>
  <c r="F73" i="41"/>
  <c r="F74" i="41"/>
  <c r="F75" i="41"/>
  <c r="F76" i="41"/>
  <c r="F77" i="41"/>
  <c r="F78" i="41"/>
  <c r="F79" i="41"/>
  <c r="F80" i="41"/>
  <c r="F81" i="41"/>
  <c r="F82" i="41"/>
  <c r="F83" i="41"/>
  <c r="F84" i="41"/>
  <c r="F85" i="41"/>
  <c r="F86" i="41"/>
  <c r="F87" i="41"/>
  <c r="F88" i="41"/>
  <c r="F89" i="41"/>
  <c r="F90" i="41"/>
  <c r="F91" i="41"/>
  <c r="F92" i="41"/>
  <c r="F93" i="41"/>
  <c r="F94" i="41"/>
  <c r="F95" i="41"/>
  <c r="F96" i="41"/>
  <c r="F97" i="41"/>
  <c r="F98" i="41"/>
  <c r="F99" i="41"/>
  <c r="F100" i="41"/>
  <c r="F101" i="41"/>
  <c r="F102" i="41"/>
  <c r="F103" i="41"/>
  <c r="F104" i="41"/>
  <c r="F105" i="41"/>
  <c r="F106" i="41"/>
  <c r="F107" i="41"/>
  <c r="F108" i="41"/>
  <c r="F109" i="41"/>
  <c r="F110" i="41"/>
  <c r="F111" i="41"/>
  <c r="F112" i="41"/>
  <c r="F113" i="41"/>
  <c r="F114" i="41"/>
  <c r="F115" i="41"/>
  <c r="F116" i="41"/>
  <c r="F117" i="41"/>
  <c r="F118" i="41"/>
  <c r="F119" i="41"/>
  <c r="F120" i="41"/>
  <c r="F121" i="41"/>
  <c r="F122" i="41"/>
  <c r="F123" i="41"/>
  <c r="F124" i="41"/>
  <c r="F125" i="41"/>
  <c r="F126" i="41"/>
  <c r="F127" i="41"/>
  <c r="F128" i="41"/>
  <c r="F129" i="41"/>
  <c r="F130" i="41"/>
  <c r="F131" i="41"/>
  <c r="F132" i="41"/>
  <c r="F133" i="41"/>
  <c r="F134" i="41"/>
  <c r="F135" i="41"/>
  <c r="F136" i="41"/>
  <c r="F137" i="41"/>
  <c r="F138" i="41"/>
  <c r="F139" i="41"/>
  <c r="F140" i="41"/>
  <c r="F141" i="41"/>
  <c r="F142" i="41"/>
  <c r="F143" i="41"/>
  <c r="F144" i="41"/>
  <c r="F145" i="41"/>
  <c r="F146" i="41"/>
  <c r="F147" i="41"/>
  <c r="F148" i="41"/>
  <c r="F149" i="41"/>
  <c r="F150" i="41"/>
  <c r="F151" i="41"/>
  <c r="F152" i="41"/>
  <c r="F153" i="41"/>
  <c r="F154" i="41"/>
  <c r="F155" i="41"/>
  <c r="F156" i="41"/>
  <c r="F157" i="41"/>
  <c r="F158" i="41"/>
  <c r="F159" i="41"/>
  <c r="F160" i="41"/>
  <c r="F161" i="41"/>
  <c r="F162" i="41"/>
  <c r="F163" i="41"/>
  <c r="F164" i="41"/>
  <c r="F165" i="41"/>
  <c r="F166" i="41"/>
  <c r="F167" i="41"/>
  <c r="F168" i="41"/>
  <c r="F169" i="41"/>
  <c r="F170" i="41"/>
  <c r="F171" i="41"/>
  <c r="F172" i="41"/>
  <c r="F173" i="41"/>
  <c r="F174" i="41"/>
  <c r="F175" i="41"/>
  <c r="F176" i="41"/>
  <c r="F177" i="41"/>
  <c r="F178" i="41"/>
  <c r="F179" i="41"/>
  <c r="F180" i="41"/>
  <c r="F181" i="41"/>
  <c r="F182" i="41"/>
  <c r="F183" i="41"/>
  <c r="F184" i="41"/>
  <c r="F185" i="41"/>
  <c r="F186" i="41"/>
  <c r="F187" i="41"/>
  <c r="F188" i="41"/>
  <c r="F189" i="41"/>
  <c r="F190" i="41"/>
  <c r="F191" i="41"/>
  <c r="F192" i="41"/>
  <c r="F193" i="41"/>
  <c r="F194" i="41"/>
  <c r="F195" i="41"/>
  <c r="F196" i="41"/>
  <c r="F197" i="41"/>
  <c r="F198" i="41"/>
  <c r="F199" i="41"/>
  <c r="F200" i="41"/>
  <c r="F201" i="41"/>
  <c r="F202" i="41"/>
  <c r="F203" i="41"/>
  <c r="F204" i="41"/>
  <c r="F205" i="41"/>
  <c r="F206" i="41"/>
  <c r="F207" i="41"/>
  <c r="F208" i="41"/>
  <c r="F209" i="41"/>
  <c r="F210" i="41"/>
  <c r="F211" i="41"/>
  <c r="F212" i="41"/>
  <c r="F213" i="41"/>
  <c r="F214" i="41"/>
  <c r="F215" i="41"/>
  <c r="F216" i="41"/>
  <c r="F217" i="41"/>
  <c r="F218" i="41"/>
  <c r="F219" i="41"/>
  <c r="F220" i="41"/>
  <c r="F221" i="41"/>
  <c r="F222" i="41"/>
  <c r="F223" i="41"/>
  <c r="F224" i="41"/>
  <c r="F225" i="41"/>
  <c r="F226" i="41"/>
  <c r="F227" i="41"/>
  <c r="F228" i="41"/>
  <c r="F229" i="41"/>
  <c r="F230" i="41"/>
  <c r="F231" i="41"/>
  <c r="F232" i="41"/>
  <c r="F233" i="41"/>
  <c r="F234" i="41"/>
  <c r="F235" i="41"/>
  <c r="F236" i="41"/>
  <c r="F237" i="41"/>
  <c r="F238" i="41"/>
  <c r="F239" i="41"/>
  <c r="F240" i="41"/>
  <c r="F241" i="41"/>
  <c r="F242" i="41"/>
  <c r="F243" i="41"/>
  <c r="F244" i="41"/>
  <c r="F245" i="41"/>
  <c r="F246" i="41"/>
  <c r="F247" i="41"/>
  <c r="F248" i="41"/>
  <c r="F249" i="41"/>
  <c r="F250" i="41"/>
  <c r="F251" i="41"/>
  <c r="F252" i="41"/>
  <c r="F253" i="41"/>
  <c r="F254" i="41"/>
  <c r="F255" i="41"/>
  <c r="F256" i="41"/>
  <c r="F257" i="41"/>
  <c r="F258" i="41"/>
  <c r="F259" i="41"/>
  <c r="F260" i="41"/>
  <c r="F261" i="41"/>
  <c r="F262" i="41"/>
  <c r="F263" i="41"/>
  <c r="F264" i="41"/>
  <c r="F265" i="41"/>
  <c r="F266" i="41"/>
  <c r="F267" i="41"/>
  <c r="F268" i="41"/>
  <c r="F269" i="41"/>
  <c r="F270" i="41"/>
  <c r="F271" i="41"/>
  <c r="F272" i="41"/>
  <c r="F273" i="41"/>
  <c r="F274" i="41"/>
  <c r="F275" i="41"/>
  <c r="F276" i="41"/>
  <c r="F277" i="41"/>
  <c r="F278" i="41"/>
  <c r="F279" i="41"/>
  <c r="F280" i="41"/>
  <c r="F281" i="41"/>
  <c r="F282" i="41"/>
  <c r="F283" i="41"/>
  <c r="F284" i="41"/>
  <c r="F285" i="41"/>
  <c r="F286" i="41"/>
  <c r="F287" i="41"/>
  <c r="F288" i="41"/>
  <c r="F289" i="41"/>
  <c r="F290" i="41"/>
  <c r="F291" i="41"/>
  <c r="F292" i="41"/>
  <c r="F293" i="41"/>
  <c r="F294" i="41"/>
  <c r="F295" i="41"/>
  <c r="F296" i="41"/>
  <c r="F297" i="41"/>
  <c r="F298" i="41"/>
  <c r="F299" i="41"/>
  <c r="F300" i="41"/>
  <c r="F301" i="41"/>
  <c r="F302" i="41"/>
  <c r="F303" i="41"/>
  <c r="F304" i="41"/>
  <c r="F305" i="41"/>
  <c r="F306" i="41"/>
  <c r="F307" i="41"/>
  <c r="F308" i="41"/>
  <c r="F309" i="41"/>
  <c r="F310" i="41"/>
  <c r="F311" i="41"/>
  <c r="F312" i="41"/>
  <c r="F313" i="41"/>
  <c r="F314" i="41"/>
  <c r="F315" i="41"/>
  <c r="F316" i="41"/>
  <c r="F317" i="41"/>
  <c r="F318" i="41"/>
  <c r="F319" i="41"/>
  <c r="F320" i="41"/>
  <c r="F321" i="41"/>
  <c r="F322" i="41"/>
  <c r="F323" i="41"/>
  <c r="F324" i="41"/>
  <c r="F325" i="41"/>
  <c r="F326" i="41"/>
  <c r="F327" i="41"/>
  <c r="F328" i="41"/>
  <c r="F329" i="41"/>
  <c r="F330" i="41"/>
  <c r="F331" i="41"/>
  <c r="F332" i="41"/>
  <c r="F333" i="41"/>
  <c r="F334" i="41"/>
  <c r="F335" i="41"/>
  <c r="F336" i="41"/>
  <c r="F337" i="41"/>
  <c r="F338" i="41"/>
  <c r="F339" i="41"/>
  <c r="F340" i="41"/>
  <c r="F341" i="41"/>
  <c r="F342" i="41"/>
  <c r="F343" i="41"/>
  <c r="F344" i="41"/>
  <c r="F345" i="41"/>
  <c r="F346" i="41"/>
  <c r="F347" i="41"/>
  <c r="F348" i="41"/>
  <c r="F349" i="41"/>
  <c r="F350" i="41"/>
  <c r="F351" i="41"/>
  <c r="F352" i="41"/>
  <c r="F353" i="41"/>
  <c r="F354" i="41"/>
  <c r="F355" i="41"/>
  <c r="F356" i="41"/>
  <c r="F357" i="41"/>
  <c r="F358" i="41"/>
  <c r="F359" i="41"/>
  <c r="F360" i="41"/>
  <c r="F361" i="41"/>
  <c r="F362" i="41"/>
  <c r="F363" i="41"/>
  <c r="F364" i="41"/>
  <c r="F365" i="41"/>
  <c r="F366" i="41"/>
  <c r="F367" i="41"/>
  <c r="F368" i="41"/>
  <c r="F369" i="41"/>
  <c r="F370" i="41"/>
  <c r="F371" i="41"/>
  <c r="F372" i="41"/>
  <c r="F373" i="41"/>
  <c r="F374" i="41"/>
  <c r="F375" i="41"/>
  <c r="F376" i="41"/>
  <c r="F377" i="41"/>
  <c r="F378" i="41"/>
  <c r="F379" i="41"/>
  <c r="F380" i="41"/>
  <c r="F381" i="41"/>
  <c r="F382" i="41"/>
  <c r="F383" i="41"/>
  <c r="F384" i="41"/>
  <c r="F385" i="41"/>
  <c r="F386" i="41"/>
  <c r="F387" i="41"/>
  <c r="F388" i="41"/>
  <c r="F389" i="41"/>
  <c r="F390" i="41"/>
  <c r="F391" i="41"/>
  <c r="F392" i="41"/>
  <c r="F393" i="41"/>
  <c r="F394" i="41"/>
  <c r="F395" i="41"/>
  <c r="F396" i="41"/>
  <c r="F397" i="41"/>
  <c r="F398" i="41"/>
  <c r="F399" i="41"/>
  <c r="F400" i="41"/>
  <c r="F401" i="41"/>
  <c r="F402" i="41"/>
  <c r="F403" i="41"/>
  <c r="F404" i="41"/>
  <c r="F405" i="41"/>
  <c r="F406" i="41"/>
  <c r="F407" i="41"/>
  <c r="F408" i="41"/>
  <c r="F409" i="41"/>
  <c r="F410" i="41"/>
  <c r="F411" i="41"/>
  <c r="F412" i="41"/>
  <c r="F413" i="41"/>
  <c r="F414" i="41"/>
  <c r="F415" i="41"/>
  <c r="F416" i="41"/>
  <c r="F417" i="41"/>
  <c r="F418" i="41"/>
  <c r="F419" i="41"/>
  <c r="F420" i="41"/>
  <c r="F421" i="41"/>
  <c r="F422" i="41"/>
  <c r="F423" i="41"/>
  <c r="F424" i="41"/>
  <c r="F425" i="41"/>
  <c r="F426" i="41"/>
  <c r="F427" i="41"/>
  <c r="F428" i="41"/>
  <c r="F429" i="41"/>
  <c r="F430" i="41"/>
  <c r="F431" i="41"/>
  <c r="F432" i="41"/>
  <c r="F433" i="41"/>
  <c r="F434" i="41"/>
  <c r="F435" i="41"/>
  <c r="F436" i="41"/>
  <c r="F437" i="41"/>
  <c r="F438" i="41"/>
  <c r="F439" i="41"/>
  <c r="F440" i="41"/>
  <c r="F441" i="41"/>
  <c r="F442" i="41"/>
  <c r="F443" i="41"/>
  <c r="F444" i="41"/>
  <c r="F445" i="41"/>
  <c r="F446" i="41"/>
  <c r="F447" i="41"/>
  <c r="F448" i="41"/>
  <c r="F449" i="41"/>
  <c r="F450" i="41"/>
  <c r="F451" i="41"/>
  <c r="F452" i="41"/>
  <c r="F453" i="41"/>
  <c r="F454" i="41"/>
  <c r="F455" i="41"/>
  <c r="F456" i="41"/>
  <c r="F457" i="41"/>
  <c r="F458" i="41"/>
  <c r="F459" i="41"/>
  <c r="F460" i="41"/>
  <c r="F461" i="41"/>
  <c r="F462" i="41"/>
  <c r="F463" i="41"/>
  <c r="F464" i="41"/>
  <c r="F465" i="41"/>
  <c r="F466" i="41"/>
  <c r="F467" i="41"/>
  <c r="F468" i="41"/>
  <c r="F469" i="41"/>
  <c r="F470" i="41"/>
  <c r="F471" i="41"/>
  <c r="F472" i="41"/>
  <c r="F473" i="41"/>
  <c r="F474" i="41"/>
  <c r="F475" i="41"/>
  <c r="F476" i="41"/>
  <c r="F477" i="41"/>
  <c r="F478" i="41"/>
  <c r="F479" i="41"/>
  <c r="F480" i="41"/>
  <c r="F481" i="41"/>
  <c r="F482" i="41"/>
  <c r="F483" i="41"/>
  <c r="F484" i="41"/>
  <c r="F485" i="41"/>
  <c r="F486" i="41"/>
  <c r="F487" i="41"/>
  <c r="F488" i="41"/>
  <c r="F489" i="41"/>
  <c r="F490" i="41"/>
  <c r="F491" i="41"/>
  <c r="F492" i="41"/>
  <c r="F493" i="41"/>
  <c r="F494" i="41"/>
  <c r="F495" i="41"/>
  <c r="F496" i="41"/>
  <c r="F497" i="41"/>
  <c r="F498" i="41"/>
  <c r="F499" i="41"/>
  <c r="F500" i="41"/>
  <c r="F501" i="41"/>
  <c r="F502" i="41"/>
  <c r="F503" i="41"/>
  <c r="F504" i="41"/>
  <c r="F505" i="41"/>
  <c r="F506" i="41"/>
  <c r="F507" i="41"/>
  <c r="F508" i="41"/>
  <c r="F509" i="41"/>
  <c r="F510" i="41"/>
  <c r="F511" i="41"/>
  <c r="F512" i="41"/>
  <c r="F513" i="41"/>
  <c r="F514" i="41"/>
  <c r="F515" i="41"/>
  <c r="F516" i="41"/>
  <c r="F517" i="41"/>
  <c r="F518" i="41"/>
  <c r="F519" i="41"/>
  <c r="F520" i="41"/>
  <c r="F521" i="41"/>
  <c r="F522" i="41"/>
  <c r="F523" i="41"/>
  <c r="F524" i="41"/>
  <c r="F525" i="41"/>
  <c r="F526" i="41"/>
  <c r="F527" i="41"/>
  <c r="F528" i="41"/>
  <c r="F529" i="41"/>
  <c r="F530" i="41"/>
  <c r="F531" i="41"/>
  <c r="F532" i="41"/>
  <c r="F533" i="41"/>
  <c r="F534" i="41"/>
  <c r="F535" i="41"/>
  <c r="F536" i="41"/>
  <c r="F537" i="41"/>
  <c r="F538" i="41"/>
  <c r="F539" i="41"/>
  <c r="F540" i="41"/>
  <c r="F541" i="41"/>
  <c r="F542" i="41"/>
  <c r="F543" i="41"/>
  <c r="F544" i="41"/>
  <c r="F545" i="41"/>
  <c r="F546" i="41"/>
  <c r="F547" i="41"/>
  <c r="F548" i="41"/>
  <c r="F549" i="41"/>
  <c r="F550" i="41"/>
  <c r="F551" i="41"/>
  <c r="F552" i="41"/>
  <c r="F553" i="41"/>
  <c r="F554" i="41"/>
  <c r="F555" i="41"/>
  <c r="F556" i="41"/>
  <c r="F557" i="41"/>
  <c r="F558" i="41"/>
  <c r="F559" i="41"/>
  <c r="F560" i="41"/>
  <c r="F561" i="41"/>
  <c r="F562" i="41"/>
  <c r="F563" i="41"/>
  <c r="F564" i="41"/>
  <c r="F565" i="41"/>
  <c r="F566" i="41"/>
  <c r="F567" i="41"/>
  <c r="F568" i="41"/>
  <c r="F569" i="41"/>
  <c r="F570" i="41"/>
  <c r="F571" i="41"/>
  <c r="F572" i="41"/>
  <c r="F573" i="41"/>
  <c r="F574" i="41"/>
  <c r="F575" i="41"/>
  <c r="F576" i="41"/>
  <c r="F577" i="41"/>
  <c r="F578" i="41"/>
  <c r="F579" i="41"/>
  <c r="F580" i="41"/>
  <c r="F581" i="41"/>
  <c r="F582" i="41"/>
  <c r="F583" i="41"/>
  <c r="F584" i="41"/>
  <c r="F585" i="41"/>
  <c r="F586" i="41"/>
  <c r="F587" i="41"/>
  <c r="F588" i="41"/>
  <c r="F589" i="41"/>
  <c r="F590" i="41"/>
  <c r="F591" i="41"/>
  <c r="F592" i="41"/>
  <c r="F593" i="41"/>
  <c r="F594" i="41"/>
  <c r="F595" i="41"/>
  <c r="F596" i="41"/>
  <c r="F597" i="41"/>
  <c r="F598" i="41"/>
  <c r="F599" i="41"/>
  <c r="F600" i="41"/>
  <c r="F601" i="41"/>
  <c r="F602" i="41"/>
  <c r="F603" i="41"/>
  <c r="F604" i="41"/>
  <c r="F605" i="41"/>
  <c r="F606" i="41"/>
  <c r="F607" i="41"/>
  <c r="F608" i="41"/>
  <c r="F609" i="41"/>
  <c r="F610" i="41"/>
  <c r="F611" i="41"/>
  <c r="F612" i="41"/>
  <c r="F613" i="41"/>
  <c r="F614" i="41"/>
  <c r="F615" i="41"/>
  <c r="F616" i="41"/>
  <c r="F617" i="41"/>
  <c r="F618" i="41"/>
  <c r="F619" i="41"/>
  <c r="F620" i="41"/>
  <c r="F621" i="41"/>
  <c r="F622" i="41"/>
  <c r="F623" i="41"/>
  <c r="F624" i="41"/>
  <c r="F625" i="41"/>
  <c r="F626" i="41"/>
  <c r="F627" i="41"/>
  <c r="F628" i="41"/>
  <c r="F629" i="41"/>
  <c r="F630" i="41"/>
  <c r="F631" i="41"/>
  <c r="F632" i="41"/>
  <c r="F633" i="41"/>
  <c r="F634" i="41"/>
  <c r="F635" i="41"/>
  <c r="F636" i="41"/>
  <c r="F637" i="41"/>
  <c r="F638" i="41"/>
  <c r="F639" i="41"/>
  <c r="F640" i="41"/>
  <c r="F641" i="41"/>
  <c r="F642" i="41"/>
  <c r="F643" i="41"/>
  <c r="F644" i="41"/>
  <c r="F645" i="41"/>
  <c r="F646" i="41"/>
  <c r="F647" i="41"/>
  <c r="F648" i="41"/>
  <c r="F649" i="41"/>
  <c r="F650" i="41"/>
  <c r="F651" i="41"/>
  <c r="F652" i="41"/>
  <c r="F653" i="41"/>
  <c r="F654" i="41"/>
  <c r="F655" i="41"/>
  <c r="F656" i="41"/>
  <c r="F657" i="41"/>
  <c r="F658" i="41"/>
  <c r="F659" i="41"/>
  <c r="F660" i="41"/>
  <c r="F661" i="41"/>
  <c r="F662" i="41"/>
  <c r="F663" i="41"/>
  <c r="F664" i="41"/>
  <c r="F665" i="41"/>
  <c r="F666" i="41"/>
  <c r="F667" i="41"/>
  <c r="F668" i="41"/>
  <c r="F669" i="41"/>
  <c r="F670" i="41"/>
  <c r="F671" i="41"/>
  <c r="F672" i="41"/>
  <c r="F673" i="41"/>
  <c r="F674" i="41"/>
  <c r="F675" i="41"/>
  <c r="F676" i="41"/>
  <c r="F677" i="41"/>
  <c r="F678" i="41"/>
  <c r="F679" i="41"/>
  <c r="F680" i="41"/>
  <c r="F681" i="41"/>
  <c r="F682" i="41"/>
  <c r="F683" i="41"/>
  <c r="F684" i="41"/>
  <c r="F685" i="41"/>
  <c r="F686" i="41"/>
  <c r="F687" i="41"/>
  <c r="F688" i="41"/>
  <c r="F689" i="41"/>
  <c r="F690" i="41"/>
  <c r="F691" i="41"/>
  <c r="F692" i="41"/>
  <c r="F693" i="41"/>
  <c r="F694" i="41"/>
  <c r="F695" i="41"/>
  <c r="F696" i="41"/>
  <c r="F697" i="41"/>
  <c r="F698" i="41"/>
  <c r="F699" i="41"/>
  <c r="F700" i="41"/>
  <c r="F701" i="41"/>
  <c r="F702" i="41"/>
  <c r="F703" i="41"/>
  <c r="F704" i="41"/>
  <c r="F705" i="41"/>
  <c r="F706" i="41"/>
  <c r="F707" i="41"/>
  <c r="F708" i="41"/>
  <c r="F709" i="41"/>
  <c r="F710" i="41"/>
  <c r="F711" i="41"/>
  <c r="F712" i="41"/>
  <c r="F713" i="41"/>
  <c r="F714" i="41"/>
  <c r="F715" i="41"/>
  <c r="F716" i="41"/>
  <c r="F717" i="41"/>
  <c r="F718" i="41"/>
  <c r="F719" i="41"/>
  <c r="F720" i="41"/>
  <c r="F721" i="41"/>
  <c r="F722" i="41"/>
  <c r="F723" i="41"/>
  <c r="F724" i="41"/>
  <c r="F725" i="41"/>
  <c r="F726" i="41"/>
  <c r="F727" i="41"/>
  <c r="F728" i="41"/>
  <c r="F729" i="41"/>
  <c r="F730" i="41"/>
  <c r="F731" i="41"/>
  <c r="F732" i="41"/>
  <c r="F733" i="41"/>
  <c r="F734" i="41"/>
  <c r="F735" i="41"/>
  <c r="F736" i="41"/>
  <c r="F737" i="41"/>
  <c r="F738" i="41"/>
  <c r="F739" i="41"/>
  <c r="F740" i="41"/>
  <c r="F741" i="41"/>
  <c r="F742" i="41"/>
  <c r="F743" i="41"/>
  <c r="F744" i="41"/>
  <c r="F745" i="41"/>
  <c r="F746" i="41"/>
  <c r="F747" i="41"/>
  <c r="F748" i="41"/>
  <c r="F749" i="41"/>
  <c r="F750" i="41"/>
  <c r="F751" i="41"/>
  <c r="F752" i="41"/>
  <c r="F753" i="41"/>
  <c r="F754" i="41"/>
  <c r="F755" i="41"/>
  <c r="F756" i="41"/>
  <c r="F757" i="41"/>
  <c r="F758" i="41"/>
  <c r="F759" i="41"/>
  <c r="F760" i="41"/>
  <c r="F761" i="41"/>
  <c r="F762" i="41"/>
  <c r="F763" i="41"/>
  <c r="F764" i="41"/>
  <c r="F765" i="41"/>
  <c r="F766" i="41"/>
  <c r="F767" i="41"/>
  <c r="F768" i="41"/>
  <c r="F769" i="41"/>
  <c r="F770" i="41"/>
  <c r="F771" i="41"/>
  <c r="F772" i="41"/>
  <c r="F773" i="41"/>
  <c r="F774" i="41"/>
  <c r="F775" i="41"/>
  <c r="F776" i="41"/>
  <c r="F777" i="41"/>
  <c r="F778" i="41"/>
  <c r="F779" i="41"/>
  <c r="F780" i="41"/>
  <c r="F781" i="41"/>
  <c r="F782" i="41"/>
  <c r="F783" i="41"/>
  <c r="F784" i="41"/>
  <c r="F785" i="41"/>
  <c r="F786" i="41"/>
  <c r="F787" i="41"/>
  <c r="F788" i="41"/>
  <c r="F789" i="41"/>
  <c r="F790" i="41"/>
  <c r="F791" i="41"/>
  <c r="F792" i="41"/>
  <c r="F793" i="41"/>
  <c r="F794" i="41"/>
  <c r="F795" i="41"/>
  <c r="F796" i="41"/>
  <c r="F797" i="41"/>
  <c r="F798" i="41"/>
  <c r="F799" i="41"/>
  <c r="F800" i="41"/>
  <c r="F801" i="41"/>
  <c r="F802" i="41"/>
  <c r="F803" i="41"/>
  <c r="F804" i="41"/>
  <c r="F805" i="41"/>
  <c r="F806" i="41"/>
  <c r="F807" i="41"/>
  <c r="F808" i="41"/>
  <c r="F809" i="41"/>
  <c r="F810" i="41"/>
  <c r="F811" i="41"/>
  <c r="F812" i="41"/>
  <c r="F813" i="41"/>
  <c r="F814" i="41"/>
  <c r="F815" i="41"/>
  <c r="F816" i="41"/>
  <c r="F817" i="41"/>
  <c r="F818" i="41"/>
  <c r="F819" i="41"/>
  <c r="F820" i="41"/>
  <c r="F821" i="41"/>
  <c r="F822" i="41"/>
  <c r="F823" i="41"/>
  <c r="F824" i="41"/>
  <c r="F825" i="41"/>
  <c r="F826" i="41"/>
  <c r="F827" i="41"/>
  <c r="F828" i="41"/>
  <c r="F829" i="41"/>
  <c r="F830" i="41"/>
  <c r="F831" i="41"/>
  <c r="F832" i="41"/>
  <c r="F833" i="41"/>
  <c r="F834" i="41"/>
  <c r="F835" i="41"/>
  <c r="F836" i="41"/>
  <c r="F837" i="41"/>
  <c r="F838" i="41"/>
  <c r="F839" i="41"/>
  <c r="F840" i="41"/>
  <c r="F841" i="41"/>
  <c r="F842" i="41"/>
  <c r="F843" i="41"/>
  <c r="F844" i="41"/>
  <c r="F845" i="41"/>
  <c r="F846" i="41"/>
  <c r="F847" i="41"/>
  <c r="F848" i="41"/>
  <c r="F849" i="41"/>
  <c r="F850" i="41"/>
  <c r="F851" i="41"/>
  <c r="F852" i="41"/>
  <c r="F853" i="41"/>
  <c r="F854" i="41"/>
  <c r="F855" i="41"/>
  <c r="F856" i="41"/>
  <c r="F857" i="41"/>
  <c r="F858" i="41"/>
  <c r="F859" i="41"/>
  <c r="F860" i="41"/>
  <c r="F861" i="41"/>
  <c r="F862" i="41"/>
  <c r="F863" i="41"/>
  <c r="F864" i="41"/>
  <c r="F865" i="41"/>
  <c r="F866" i="41"/>
  <c r="F867" i="41"/>
  <c r="F868" i="41"/>
  <c r="F869" i="41"/>
  <c r="F870" i="41"/>
  <c r="F871" i="41"/>
  <c r="F872" i="41"/>
  <c r="F873" i="41"/>
  <c r="F874" i="41"/>
  <c r="F875" i="41"/>
  <c r="F876" i="41"/>
  <c r="F877" i="41"/>
  <c r="F878" i="41"/>
  <c r="F879" i="41"/>
  <c r="F880" i="41"/>
  <c r="F881" i="41"/>
  <c r="F882" i="41"/>
  <c r="F883" i="41"/>
  <c r="F884" i="41"/>
  <c r="F885" i="41"/>
  <c r="F886" i="41"/>
  <c r="F887" i="41"/>
  <c r="F888" i="41"/>
  <c r="F889" i="41"/>
  <c r="F890" i="41"/>
  <c r="F891" i="41"/>
  <c r="F892" i="41"/>
  <c r="F893" i="41"/>
  <c r="F894" i="41"/>
  <c r="F895" i="41"/>
  <c r="F896" i="41"/>
  <c r="F897" i="41"/>
  <c r="F898" i="41"/>
  <c r="F899" i="41"/>
  <c r="F900" i="41"/>
  <c r="F901" i="41"/>
  <c r="F902" i="41"/>
  <c r="F903" i="41"/>
  <c r="F904" i="41"/>
  <c r="F905" i="41"/>
  <c r="F906" i="41"/>
  <c r="F907" i="41"/>
  <c r="F908" i="41"/>
  <c r="F909" i="41"/>
  <c r="F910" i="41"/>
  <c r="F911" i="41"/>
  <c r="F912" i="41"/>
  <c r="F913" i="41"/>
  <c r="F914" i="41"/>
  <c r="F915" i="41"/>
  <c r="F916" i="41"/>
  <c r="F917" i="41"/>
  <c r="F918" i="41"/>
  <c r="F919" i="41"/>
  <c r="F920" i="41"/>
  <c r="F921" i="41"/>
  <c r="F922" i="41"/>
  <c r="F923" i="41"/>
  <c r="F924" i="41"/>
  <c r="F925" i="41"/>
  <c r="F926" i="41"/>
  <c r="F927" i="41"/>
  <c r="F928" i="41"/>
  <c r="F929" i="41"/>
  <c r="F930" i="41"/>
  <c r="F931" i="41"/>
  <c r="F932" i="41"/>
  <c r="F933" i="41"/>
  <c r="F934" i="41"/>
  <c r="F935" i="41"/>
  <c r="F936" i="41"/>
  <c r="F937" i="41"/>
  <c r="F938" i="41"/>
  <c r="F939" i="41"/>
  <c r="F940" i="41"/>
  <c r="F941" i="41"/>
  <c r="F942" i="41"/>
  <c r="F943" i="41"/>
  <c r="F944" i="41"/>
  <c r="F945" i="41"/>
  <c r="F946" i="41"/>
  <c r="F947" i="41"/>
  <c r="F948" i="41"/>
  <c r="F949" i="41"/>
  <c r="F950" i="41"/>
  <c r="F951" i="41"/>
  <c r="F952" i="41"/>
  <c r="F953" i="41"/>
  <c r="F954" i="41"/>
  <c r="F955" i="41"/>
  <c r="F956" i="41"/>
  <c r="F957" i="41"/>
  <c r="F958" i="41"/>
  <c r="F959" i="41"/>
  <c r="F960" i="41"/>
  <c r="F961" i="41"/>
  <c r="F962" i="41"/>
  <c r="F963" i="41"/>
  <c r="F964" i="41"/>
  <c r="F965" i="41"/>
  <c r="F966" i="41"/>
  <c r="F967" i="41"/>
  <c r="F968" i="41"/>
  <c r="F969" i="41"/>
  <c r="F970" i="41"/>
  <c r="F971" i="41"/>
  <c r="F972" i="41"/>
  <c r="F973" i="41"/>
  <c r="F974" i="41"/>
  <c r="F975" i="41"/>
  <c r="F976" i="41"/>
  <c r="F977" i="41"/>
  <c r="F978" i="41"/>
  <c r="F979" i="41"/>
  <c r="F980" i="41"/>
  <c r="F981" i="41"/>
  <c r="F982" i="41"/>
  <c r="F983" i="41"/>
  <c r="F984" i="41"/>
  <c r="F985" i="41"/>
  <c r="F986" i="41"/>
  <c r="F987" i="41"/>
  <c r="F988" i="41"/>
  <c r="F989" i="41"/>
  <c r="F990" i="41"/>
  <c r="F991" i="41"/>
  <c r="F992" i="41"/>
  <c r="F993" i="41"/>
  <c r="F994" i="41"/>
  <c r="F995" i="41"/>
  <c r="F996" i="41"/>
  <c r="F997" i="41"/>
  <c r="F998" i="41"/>
  <c r="F999" i="41"/>
  <c r="F1000" i="41"/>
  <c r="F1001" i="41"/>
  <c r="F1002" i="41"/>
  <c r="F1003" i="41"/>
  <c r="F1004" i="41"/>
  <c r="F1005" i="41"/>
  <c r="F1006" i="41"/>
  <c r="F1007" i="41"/>
  <c r="F1008" i="41"/>
  <c r="F1009" i="41"/>
  <c r="F1010" i="41"/>
  <c r="F1011" i="41"/>
  <c r="F1012" i="41"/>
  <c r="F1013" i="41"/>
  <c r="F1014" i="41"/>
  <c r="F1015" i="41"/>
  <c r="F1016" i="41"/>
  <c r="F1017" i="41"/>
  <c r="F1018" i="41"/>
  <c r="F1019" i="41"/>
  <c r="F1020" i="41"/>
  <c r="F1021" i="41"/>
  <c r="F1022" i="41"/>
  <c r="F1023" i="41"/>
  <c r="F1024" i="41"/>
  <c r="F1025" i="41"/>
  <c r="F1026" i="41"/>
  <c r="F1027" i="41"/>
  <c r="F1028" i="41"/>
  <c r="F1029" i="41"/>
  <c r="F1030" i="41"/>
  <c r="F1031" i="41"/>
  <c r="F1032" i="41"/>
  <c r="F1033" i="41"/>
  <c r="F1034" i="41"/>
  <c r="F1035" i="41"/>
  <c r="F1036" i="41"/>
  <c r="F1037" i="41"/>
  <c r="F1038" i="41"/>
  <c r="F1039" i="41"/>
  <c r="F1040" i="41"/>
  <c r="F1041" i="41"/>
  <c r="F1042" i="41"/>
  <c r="F1043" i="41"/>
  <c r="F1044" i="41"/>
  <c r="F1045" i="41"/>
  <c r="F1046" i="41"/>
  <c r="F1047" i="41"/>
  <c r="F1048" i="41"/>
  <c r="F1049" i="41"/>
  <c r="F1050" i="41"/>
  <c r="F1051" i="41"/>
  <c r="F1052" i="41"/>
  <c r="F1053" i="41"/>
  <c r="F1054" i="41"/>
  <c r="F1055" i="41"/>
  <c r="F1056" i="41"/>
  <c r="F1057" i="41"/>
  <c r="F1058" i="41"/>
  <c r="F1059" i="41"/>
  <c r="F1060" i="41"/>
  <c r="F1061" i="41"/>
  <c r="F1062" i="41"/>
  <c r="F1063" i="41"/>
  <c r="F1064" i="41"/>
  <c r="F1065" i="41"/>
  <c r="F1066" i="41"/>
  <c r="F1067" i="41"/>
  <c r="F1068" i="41"/>
  <c r="F1069" i="41"/>
  <c r="F1070" i="41"/>
  <c r="F1071" i="41"/>
  <c r="F1072" i="41"/>
  <c r="F1073" i="41"/>
  <c r="F1074" i="41"/>
  <c r="F1075" i="41"/>
  <c r="F1076" i="41"/>
  <c r="F1077" i="41"/>
  <c r="F1078" i="41"/>
  <c r="F1079" i="41"/>
  <c r="F1080" i="41"/>
  <c r="F1081" i="41"/>
  <c r="F1082" i="41"/>
  <c r="F1083" i="41"/>
  <c r="F1084" i="41"/>
  <c r="F1085" i="41"/>
  <c r="F1086" i="41"/>
  <c r="F1087" i="41"/>
  <c r="F1088" i="41"/>
  <c r="F1089" i="41"/>
  <c r="F1090" i="41"/>
  <c r="F1091" i="41"/>
  <c r="F1092" i="41"/>
  <c r="F1093" i="41"/>
  <c r="F1094" i="41"/>
  <c r="F1095" i="41"/>
  <c r="F1096" i="41"/>
  <c r="F1097" i="41"/>
  <c r="F1098" i="41"/>
  <c r="F1099" i="41"/>
  <c r="F1100" i="41"/>
  <c r="F1101" i="41"/>
  <c r="F1102" i="41"/>
  <c r="F1103" i="41"/>
  <c r="F1104" i="41"/>
  <c r="F1105" i="41"/>
  <c r="F1106" i="41"/>
  <c r="F1107" i="41"/>
  <c r="F1108" i="41"/>
  <c r="F1109" i="41"/>
  <c r="F1110" i="41"/>
  <c r="F1111" i="41"/>
  <c r="F1112" i="41"/>
  <c r="F1113" i="41"/>
  <c r="F1114" i="41"/>
  <c r="F1115" i="41"/>
  <c r="F1116" i="41"/>
  <c r="F1117" i="41"/>
  <c r="F1118" i="41"/>
  <c r="F1119" i="41"/>
  <c r="F1120" i="41"/>
  <c r="F1121" i="41"/>
  <c r="F1122" i="41"/>
  <c r="F1123" i="41"/>
  <c r="F1124" i="41"/>
  <c r="F1125" i="41"/>
  <c r="F1126" i="41"/>
  <c r="F1127" i="41"/>
  <c r="F1128" i="41"/>
  <c r="F1129" i="41"/>
  <c r="F1130" i="41"/>
  <c r="F1131" i="41"/>
  <c r="F1132" i="41"/>
  <c r="F1133" i="41"/>
  <c r="F1134" i="41"/>
  <c r="F1135" i="41"/>
  <c r="F1136" i="41"/>
  <c r="F1137" i="41"/>
  <c r="F1138" i="41"/>
  <c r="F1139" i="41"/>
  <c r="F1140" i="41"/>
  <c r="F1141" i="41"/>
  <c r="F1142" i="41"/>
  <c r="F1143" i="41"/>
  <c r="F1144" i="41"/>
  <c r="F1145" i="41"/>
  <c r="F1146" i="41"/>
  <c r="F1147" i="41"/>
  <c r="F1148" i="41"/>
  <c r="F1149" i="41"/>
  <c r="F1150" i="41"/>
  <c r="F1151" i="41"/>
  <c r="F1152" i="41"/>
  <c r="F1153" i="41"/>
  <c r="F1154" i="41"/>
  <c r="F1155" i="41"/>
  <c r="F1156" i="41"/>
  <c r="F1157" i="41"/>
  <c r="F1158" i="41"/>
  <c r="F1159" i="41"/>
  <c r="F1160" i="41"/>
  <c r="F1161" i="41"/>
  <c r="F1162" i="41"/>
  <c r="F1163" i="41"/>
  <c r="F1164" i="41"/>
  <c r="F1165" i="41"/>
  <c r="F1166" i="41"/>
  <c r="F1167" i="41"/>
  <c r="F1168" i="41"/>
  <c r="F1169" i="41"/>
  <c r="F1170" i="41"/>
  <c r="F1171" i="41"/>
  <c r="F1172" i="41"/>
  <c r="F1173" i="41"/>
  <c r="F1174" i="41"/>
  <c r="F1175" i="41"/>
  <c r="F1176" i="41"/>
  <c r="F1177" i="41"/>
  <c r="F1178" i="41"/>
  <c r="F1179" i="41"/>
  <c r="F1180" i="41"/>
  <c r="F1181" i="41"/>
  <c r="F1182" i="41"/>
  <c r="F1183" i="41"/>
  <c r="F1184" i="41"/>
  <c r="F1185" i="41"/>
  <c r="F1186" i="41"/>
  <c r="F1187" i="41"/>
  <c r="F1188" i="41"/>
  <c r="F1189" i="41"/>
  <c r="F1190" i="41"/>
  <c r="F1191" i="41"/>
  <c r="F1192" i="41"/>
  <c r="F1193" i="41"/>
  <c r="F1194" i="41"/>
  <c r="F1195" i="41"/>
  <c r="F1196" i="41"/>
  <c r="F1197" i="41"/>
  <c r="F1198" i="41"/>
  <c r="F1199" i="41"/>
  <c r="F1200" i="41"/>
  <c r="F1201" i="41"/>
  <c r="F1202" i="41"/>
  <c r="F1203" i="41"/>
  <c r="F1204" i="41"/>
  <c r="F1205" i="41"/>
  <c r="F1206" i="41"/>
  <c r="F1207" i="41"/>
  <c r="F1208" i="41"/>
  <c r="F1209" i="41"/>
  <c r="F1210" i="41"/>
  <c r="F1211" i="41"/>
  <c r="F1212" i="41"/>
  <c r="F1213" i="41"/>
  <c r="F1214" i="41"/>
  <c r="F1215" i="41"/>
  <c r="F1216" i="41"/>
  <c r="F1217" i="41"/>
  <c r="F1218" i="41"/>
  <c r="F1219" i="41"/>
  <c r="F1220" i="41"/>
  <c r="F1221" i="41"/>
  <c r="F1222" i="41"/>
  <c r="F1223" i="41"/>
  <c r="F1224" i="41"/>
  <c r="F1225" i="41"/>
  <c r="F1226" i="41"/>
  <c r="F1227" i="41"/>
  <c r="F1228" i="41"/>
  <c r="F1229" i="41"/>
  <c r="F1230" i="41"/>
  <c r="F1231" i="41"/>
  <c r="F1232" i="41"/>
  <c r="F1233" i="41"/>
  <c r="F1234" i="41"/>
  <c r="F1235" i="41"/>
  <c r="F1236" i="41"/>
  <c r="F1237" i="41"/>
  <c r="F1238" i="41"/>
  <c r="F1239" i="41"/>
  <c r="F1240" i="41"/>
  <c r="F1241" i="41"/>
  <c r="F1242" i="41"/>
  <c r="F1243" i="41"/>
  <c r="F1244" i="41"/>
  <c r="F1245" i="41"/>
  <c r="F1246" i="41"/>
  <c r="F1247" i="41"/>
  <c r="F1248" i="41"/>
  <c r="F1249" i="41"/>
  <c r="F1250" i="41"/>
  <c r="F1251" i="41"/>
  <c r="F1252" i="41"/>
  <c r="F1253" i="41"/>
  <c r="F1254" i="41"/>
  <c r="F1255" i="41"/>
  <c r="F1256" i="41"/>
  <c r="F1257" i="41"/>
  <c r="F1258" i="41"/>
  <c r="F1259" i="41"/>
  <c r="F1260" i="41"/>
  <c r="F1261" i="41"/>
  <c r="F1262" i="41"/>
  <c r="F1263" i="41"/>
  <c r="F1264" i="41"/>
  <c r="F1265" i="41"/>
  <c r="F1266" i="41"/>
  <c r="F1267" i="41"/>
  <c r="F1268" i="41"/>
  <c r="F1269" i="41"/>
  <c r="F1270" i="41"/>
  <c r="F1271" i="41"/>
  <c r="F1272" i="41"/>
  <c r="F1273" i="41"/>
  <c r="F1274" i="41"/>
  <c r="F1275" i="41"/>
  <c r="F1276" i="41"/>
  <c r="F1277" i="41"/>
  <c r="F1278" i="41"/>
  <c r="F1279" i="41"/>
  <c r="F1280" i="41"/>
  <c r="F1281" i="41"/>
  <c r="F1282" i="41"/>
  <c r="F1283" i="41"/>
  <c r="F1284" i="41"/>
  <c r="F1285" i="41"/>
  <c r="F1286" i="41"/>
  <c r="F1287" i="41"/>
  <c r="F1288" i="41"/>
  <c r="F1289" i="41"/>
  <c r="F1290" i="41"/>
  <c r="F1291" i="41"/>
  <c r="F1292" i="41"/>
  <c r="F1293" i="41"/>
  <c r="F1294" i="41"/>
  <c r="F1295" i="41"/>
  <c r="F1296" i="41"/>
  <c r="F1297" i="41"/>
  <c r="F1298" i="41"/>
  <c r="F1299" i="41"/>
  <c r="F1300" i="41"/>
  <c r="F1301" i="41"/>
  <c r="F1302" i="41"/>
  <c r="F1303" i="41"/>
  <c r="F1304" i="41"/>
  <c r="F1305" i="41"/>
  <c r="F1306" i="41"/>
  <c r="F1307" i="41"/>
  <c r="F1308" i="41"/>
  <c r="F1309" i="41"/>
  <c r="F1310" i="41"/>
  <c r="F1311" i="41"/>
  <c r="F1312" i="41"/>
  <c r="F1313" i="41"/>
  <c r="F1314" i="41"/>
  <c r="F1315" i="41"/>
  <c r="F1316" i="41"/>
  <c r="F1317" i="41"/>
  <c r="F1318" i="41"/>
  <c r="F1319" i="41"/>
  <c r="F1320" i="41"/>
  <c r="F1321" i="41"/>
  <c r="F1322" i="41"/>
  <c r="F1323" i="41"/>
  <c r="F1324" i="41"/>
  <c r="F1325" i="41"/>
  <c r="F1326" i="41"/>
  <c r="F1327" i="41"/>
  <c r="F1328" i="41"/>
  <c r="F1329" i="41"/>
  <c r="F1330" i="41"/>
  <c r="F1331" i="41"/>
  <c r="F1332" i="41"/>
  <c r="F1333" i="41"/>
  <c r="F1334" i="41"/>
  <c r="F1335" i="41"/>
  <c r="F1336" i="41"/>
  <c r="F1337" i="41"/>
  <c r="F1338" i="41"/>
  <c r="F1339" i="41"/>
  <c r="F1340" i="41"/>
  <c r="F1341" i="41"/>
  <c r="F1342" i="41"/>
  <c r="F1343" i="41"/>
  <c r="F1344" i="41"/>
  <c r="F1345" i="41"/>
  <c r="F1346" i="41"/>
  <c r="F1347" i="41"/>
  <c r="F1348" i="41"/>
  <c r="F1349" i="41"/>
  <c r="F1350" i="41"/>
  <c r="F1351" i="41"/>
  <c r="F1352" i="41"/>
  <c r="F1353" i="41"/>
  <c r="F1354" i="41"/>
  <c r="F1355" i="41"/>
  <c r="F1356" i="41"/>
  <c r="F1357" i="41"/>
  <c r="F1358" i="41"/>
  <c r="F1359" i="41"/>
  <c r="F1360" i="41"/>
  <c r="F1361" i="41"/>
  <c r="F1362" i="41"/>
  <c r="F1363" i="41"/>
  <c r="F1364" i="41"/>
  <c r="F1365" i="41"/>
  <c r="F1366" i="41"/>
  <c r="F1367" i="41"/>
  <c r="F1368" i="41"/>
  <c r="F1369" i="41"/>
  <c r="F1370" i="41"/>
  <c r="F1371" i="41"/>
  <c r="F1372" i="41"/>
  <c r="F1373" i="41"/>
  <c r="F1374" i="41"/>
  <c r="F1375" i="41"/>
  <c r="F1376" i="41"/>
  <c r="F1377" i="41"/>
  <c r="F1378" i="41"/>
  <c r="F1379" i="41"/>
  <c r="F1380" i="41"/>
  <c r="F1381" i="41"/>
  <c r="F1382" i="41"/>
  <c r="F1383" i="41"/>
  <c r="F1384" i="41"/>
  <c r="F1385" i="41"/>
  <c r="F1386" i="41"/>
  <c r="F1387" i="41"/>
  <c r="F1388" i="41"/>
  <c r="F1389" i="41"/>
  <c r="F1390" i="41"/>
  <c r="F1391" i="41"/>
  <c r="F1392" i="41"/>
  <c r="F1393" i="41"/>
  <c r="F1394" i="41"/>
  <c r="F1395" i="41"/>
  <c r="F1396" i="41"/>
  <c r="F1397" i="41"/>
  <c r="F1398" i="41"/>
  <c r="F1399" i="41"/>
  <c r="F1400" i="41"/>
  <c r="F1401" i="41"/>
  <c r="F1402" i="41"/>
  <c r="F1403" i="41"/>
  <c r="F1404" i="41"/>
  <c r="F1405" i="41"/>
  <c r="F1406" i="41"/>
  <c r="F1407" i="41"/>
  <c r="F1408" i="41"/>
  <c r="F1409" i="41"/>
  <c r="F1410" i="41"/>
  <c r="F1411" i="41"/>
  <c r="F1412" i="41"/>
  <c r="F1413" i="41"/>
  <c r="F1414" i="41"/>
  <c r="F1415" i="41"/>
  <c r="F1416" i="41"/>
  <c r="F1417" i="41"/>
  <c r="F1418" i="41"/>
  <c r="F1419" i="41"/>
  <c r="F1420" i="41"/>
  <c r="F1421" i="41"/>
  <c r="F1422" i="41"/>
  <c r="F1423" i="41"/>
  <c r="F1424" i="41"/>
  <c r="F1425" i="41"/>
  <c r="F1426" i="41"/>
  <c r="F1427" i="41"/>
  <c r="F1428" i="41"/>
  <c r="F1429" i="41"/>
  <c r="F1430" i="41"/>
  <c r="F1431" i="41"/>
  <c r="F1432" i="41"/>
  <c r="F1433" i="41"/>
  <c r="F1434" i="41"/>
  <c r="F1435" i="41"/>
  <c r="F1436" i="41"/>
  <c r="F1437" i="41"/>
  <c r="F1438" i="41"/>
  <c r="F1439" i="41"/>
  <c r="F1440" i="41"/>
  <c r="F1441" i="41"/>
  <c r="F1442" i="41"/>
  <c r="F1443" i="41"/>
  <c r="F1444" i="41"/>
  <c r="F1445" i="41"/>
  <c r="F1446" i="41"/>
  <c r="F1447" i="41"/>
  <c r="F1448" i="41"/>
  <c r="F1449" i="41"/>
  <c r="F1450" i="41"/>
  <c r="F1451" i="41"/>
  <c r="F1452" i="41"/>
  <c r="F1453" i="41"/>
  <c r="F1454" i="41"/>
  <c r="F1455" i="41"/>
  <c r="F1456" i="41"/>
  <c r="F1457" i="41"/>
  <c r="F1458" i="41"/>
  <c r="F1459" i="41"/>
  <c r="F1460" i="41"/>
  <c r="F1461" i="41"/>
  <c r="F1462" i="41"/>
  <c r="F1463" i="41"/>
  <c r="F1464" i="41"/>
  <c r="F1465" i="41"/>
  <c r="F1466" i="41"/>
  <c r="F1467" i="41"/>
  <c r="F1468" i="41"/>
  <c r="F1469" i="41"/>
  <c r="F1470" i="41"/>
  <c r="F1471" i="41"/>
  <c r="F1472" i="41"/>
  <c r="F1473" i="41"/>
  <c r="F1474" i="41"/>
  <c r="F1475" i="41"/>
  <c r="F1476" i="41"/>
  <c r="F1477" i="41"/>
  <c r="F1478" i="41"/>
  <c r="F1479" i="41"/>
  <c r="F1480" i="41"/>
  <c r="F1481" i="41"/>
  <c r="F1482" i="41"/>
  <c r="F1483" i="41"/>
  <c r="F1484" i="41"/>
  <c r="F1485" i="41"/>
  <c r="F1486" i="41"/>
  <c r="F1487" i="41"/>
  <c r="F1488" i="41"/>
  <c r="F1489" i="41"/>
  <c r="F1490" i="41"/>
  <c r="F1491" i="41"/>
  <c r="F1492" i="41"/>
  <c r="F1493" i="41"/>
  <c r="F1494" i="41"/>
  <c r="F1495" i="41"/>
  <c r="F1496" i="41"/>
  <c r="F1497" i="41"/>
  <c r="F1498" i="41"/>
  <c r="F1499" i="41"/>
  <c r="F1500" i="41"/>
  <c r="F1501" i="41"/>
  <c r="F1502" i="41"/>
  <c r="F1503" i="41"/>
  <c r="F1504" i="41"/>
  <c r="F1505" i="41"/>
  <c r="F1506" i="41"/>
  <c r="F1507" i="41"/>
  <c r="F1508" i="41"/>
  <c r="F1509" i="41"/>
  <c r="F1510" i="41"/>
  <c r="F1511" i="41"/>
  <c r="F1512" i="41"/>
  <c r="F1513" i="41"/>
  <c r="F1514" i="41"/>
  <c r="F1515" i="41"/>
  <c r="F1516" i="41"/>
  <c r="F1517" i="41"/>
  <c r="F1518" i="41"/>
  <c r="F1519" i="41"/>
  <c r="F1520" i="41"/>
  <c r="F1521" i="41"/>
  <c r="F1522" i="41"/>
  <c r="F1523" i="41"/>
  <c r="F1524" i="41"/>
  <c r="F1525" i="41"/>
  <c r="F1526" i="41"/>
  <c r="F1527" i="41"/>
  <c r="F1528" i="41"/>
  <c r="F1529" i="41"/>
  <c r="F1530" i="41"/>
  <c r="F1531" i="41"/>
  <c r="F1532" i="41"/>
  <c r="F1533" i="41"/>
  <c r="F1534" i="41"/>
  <c r="F1535" i="41"/>
  <c r="F1536" i="41"/>
  <c r="F1537" i="41"/>
  <c r="F1538" i="41"/>
  <c r="F1539" i="41"/>
  <c r="F1540" i="41"/>
  <c r="F1541" i="41"/>
  <c r="F1542" i="41"/>
  <c r="F1543" i="41"/>
  <c r="F1544" i="41"/>
  <c r="F1545" i="41"/>
  <c r="F1546" i="41"/>
  <c r="F1547" i="41"/>
  <c r="F1548" i="41"/>
  <c r="F1549" i="41"/>
  <c r="F1550" i="41"/>
  <c r="F1551" i="41"/>
  <c r="F1552" i="41"/>
  <c r="F1553" i="41"/>
  <c r="F1554" i="41"/>
  <c r="F1555" i="41"/>
  <c r="F1556" i="41"/>
  <c r="F1557" i="41"/>
  <c r="F1558" i="41"/>
  <c r="F1559" i="41"/>
  <c r="F1560" i="41"/>
  <c r="F1561" i="41"/>
  <c r="F1562" i="41"/>
  <c r="F1563" i="41"/>
  <c r="F1564" i="41"/>
  <c r="F1565" i="41"/>
  <c r="F1566" i="41"/>
  <c r="F1567" i="41"/>
  <c r="F1568" i="41"/>
  <c r="F1569" i="41"/>
  <c r="F1570" i="41"/>
  <c r="F1571" i="41"/>
  <c r="F1572" i="41"/>
  <c r="F1573" i="41"/>
  <c r="F1574" i="41"/>
  <c r="F1575" i="41"/>
  <c r="F1576" i="41"/>
  <c r="F1577" i="41"/>
  <c r="F1578" i="41"/>
  <c r="F1579" i="41"/>
  <c r="F1580" i="41"/>
  <c r="F1581" i="41"/>
  <c r="F1582" i="41"/>
  <c r="F1583" i="41"/>
  <c r="F1584" i="41"/>
  <c r="F1585" i="41"/>
  <c r="F1586" i="41"/>
  <c r="F1587" i="41"/>
  <c r="F1588" i="41"/>
  <c r="F1589" i="41"/>
  <c r="F1590" i="41"/>
  <c r="F1591" i="41"/>
  <c r="F1592" i="41"/>
  <c r="F1593" i="41"/>
  <c r="F1594" i="41"/>
  <c r="F1595" i="41"/>
  <c r="F1596" i="41"/>
  <c r="F1597" i="41"/>
  <c r="F1598" i="41"/>
  <c r="F1599" i="41"/>
  <c r="F1600" i="41"/>
  <c r="F1601" i="41"/>
  <c r="F1602" i="41"/>
  <c r="F1603" i="41"/>
  <c r="F1604" i="41"/>
  <c r="F1605" i="41"/>
  <c r="F1606" i="41"/>
  <c r="F1607" i="41"/>
  <c r="F1608" i="41"/>
  <c r="F1609" i="41"/>
  <c r="F1610" i="41"/>
  <c r="F1611" i="41"/>
  <c r="F1612" i="41"/>
  <c r="F1613" i="41"/>
  <c r="F1614" i="41"/>
  <c r="F1615" i="41"/>
  <c r="F1616" i="41"/>
  <c r="F1617" i="41"/>
  <c r="F1618" i="41"/>
  <c r="F1619" i="41"/>
  <c r="F1620" i="41"/>
  <c r="F1621" i="41"/>
  <c r="F1622" i="41"/>
  <c r="F1623" i="41"/>
  <c r="F1624" i="41"/>
  <c r="F1625" i="41"/>
  <c r="F1626" i="41"/>
  <c r="F1627" i="41"/>
  <c r="F1628" i="41"/>
  <c r="F1629" i="41"/>
  <c r="F1630" i="41"/>
  <c r="F1631" i="41"/>
  <c r="F1632" i="41"/>
  <c r="F1633" i="41"/>
  <c r="F1634" i="41"/>
  <c r="F1635" i="41"/>
  <c r="F1636" i="41"/>
  <c r="F1637" i="41"/>
  <c r="F1638" i="41"/>
  <c r="F1639" i="41"/>
  <c r="F1640" i="41"/>
  <c r="F1641" i="41"/>
  <c r="F1642" i="41"/>
  <c r="F1643" i="41"/>
  <c r="F1644" i="41"/>
  <c r="F1645" i="41"/>
  <c r="F1646" i="41"/>
  <c r="F1647" i="41"/>
  <c r="F1648" i="41"/>
  <c r="F1649" i="41"/>
  <c r="F1650" i="41"/>
  <c r="F1651" i="41"/>
  <c r="F1652" i="41"/>
  <c r="F1653" i="41"/>
  <c r="F1654" i="41"/>
  <c r="F1655" i="41"/>
  <c r="F1656" i="41"/>
  <c r="F1657" i="41"/>
  <c r="F1658" i="41"/>
  <c r="F1659" i="41"/>
  <c r="F1660" i="41"/>
  <c r="F1661" i="41"/>
  <c r="F1662" i="41"/>
  <c r="F1663" i="41"/>
  <c r="F1664" i="41"/>
  <c r="F1665" i="41"/>
  <c r="F1666" i="41"/>
  <c r="F1667" i="41"/>
  <c r="F1668" i="41"/>
  <c r="F1669" i="41"/>
  <c r="F1670" i="41"/>
  <c r="F1671" i="41"/>
  <c r="F1672" i="41"/>
  <c r="F1673" i="41"/>
  <c r="F1674" i="41"/>
  <c r="F1675" i="41"/>
  <c r="F1676" i="41"/>
  <c r="F1677" i="41"/>
  <c r="F1678" i="41"/>
  <c r="F1679" i="41"/>
  <c r="F1680" i="41"/>
  <c r="F1681" i="41"/>
  <c r="F1682" i="41"/>
  <c r="F1683" i="41"/>
  <c r="F1684" i="41"/>
  <c r="F1685" i="41"/>
  <c r="F1686" i="41"/>
  <c r="F1687" i="41"/>
  <c r="F1688" i="41"/>
  <c r="F1689" i="41"/>
  <c r="F1690" i="41"/>
  <c r="F1691" i="41"/>
  <c r="F1692" i="41"/>
  <c r="F1693" i="41"/>
  <c r="F1694" i="41"/>
  <c r="F1695" i="41"/>
  <c r="F1696" i="41"/>
  <c r="F1697" i="41"/>
  <c r="F1698" i="41"/>
  <c r="F1699" i="41"/>
  <c r="F1700" i="41"/>
  <c r="F1701" i="41"/>
  <c r="F1702" i="41"/>
  <c r="F1703" i="41"/>
  <c r="F1704" i="41"/>
  <c r="F1705" i="41"/>
  <c r="F1706" i="41"/>
  <c r="F1707" i="41"/>
  <c r="F1708" i="41"/>
  <c r="F1709" i="41"/>
  <c r="F1710" i="41"/>
  <c r="F1711" i="41"/>
  <c r="F1712" i="41"/>
  <c r="F1713" i="41"/>
  <c r="F1714" i="41"/>
  <c r="F1715" i="41"/>
  <c r="F1716" i="41"/>
  <c r="F1717" i="41"/>
  <c r="F1718" i="41"/>
  <c r="F1719" i="41"/>
  <c r="F1720" i="41"/>
  <c r="F1721" i="41"/>
  <c r="F1722" i="41"/>
  <c r="F1723" i="41"/>
  <c r="F1724" i="41"/>
  <c r="F1725" i="41"/>
  <c r="F1726" i="41"/>
  <c r="F1727" i="41"/>
  <c r="F1728" i="41"/>
  <c r="F1729" i="41"/>
  <c r="F1730" i="41"/>
  <c r="F1731" i="41"/>
  <c r="F1732" i="41"/>
  <c r="F1733" i="41"/>
  <c r="F1734" i="41"/>
  <c r="F1735" i="41"/>
  <c r="F1736" i="41"/>
  <c r="F1737" i="41"/>
  <c r="F1738" i="41"/>
  <c r="F1739" i="41"/>
  <c r="F1740" i="41"/>
  <c r="F1741" i="41"/>
  <c r="F1742" i="41"/>
  <c r="F1743" i="41"/>
  <c r="F1744" i="41"/>
  <c r="F1745" i="41"/>
  <c r="F1746" i="41"/>
  <c r="F1747" i="41"/>
  <c r="F1748" i="41"/>
  <c r="F1749" i="41"/>
  <c r="F1750" i="41"/>
  <c r="F1751" i="41"/>
  <c r="F1752" i="41"/>
  <c r="F1753" i="41"/>
  <c r="F1754" i="41"/>
  <c r="F1755" i="41"/>
  <c r="F1756" i="41"/>
  <c r="F1757" i="41"/>
  <c r="F1758" i="41"/>
  <c r="F1759" i="41"/>
  <c r="F1760" i="41"/>
  <c r="F1761" i="41"/>
  <c r="F1762" i="41"/>
  <c r="F1763" i="41"/>
  <c r="F1764" i="41"/>
  <c r="F1765" i="41"/>
  <c r="F1766" i="41"/>
  <c r="F1767" i="41"/>
  <c r="F1768" i="41"/>
  <c r="F1769" i="41"/>
  <c r="F1770" i="41"/>
  <c r="F1771" i="41"/>
  <c r="F1772" i="41"/>
  <c r="F1773" i="41"/>
  <c r="F1774" i="41"/>
  <c r="F1775" i="41"/>
  <c r="F1776" i="41"/>
  <c r="F1777" i="41"/>
  <c r="F1778" i="41"/>
  <c r="F1779" i="41"/>
  <c r="F1780" i="41"/>
  <c r="F1781" i="41"/>
  <c r="F1782" i="41"/>
  <c r="F1783" i="41"/>
  <c r="F1784" i="41"/>
  <c r="F1785" i="41"/>
  <c r="F1786" i="41"/>
  <c r="F1787" i="41"/>
  <c r="F1788" i="41"/>
  <c r="F1789" i="41"/>
  <c r="F1790" i="41"/>
  <c r="F1791" i="41"/>
  <c r="F1792" i="41"/>
  <c r="F1793" i="41"/>
  <c r="F1794" i="41"/>
  <c r="F1795" i="41"/>
  <c r="F1796" i="41"/>
  <c r="F1797" i="41"/>
  <c r="F1798" i="41"/>
  <c r="F1799" i="41"/>
  <c r="F1800" i="41"/>
  <c r="F1801" i="41"/>
  <c r="F1802" i="41"/>
  <c r="F1803" i="41"/>
  <c r="F1804" i="41"/>
  <c r="F1805" i="41"/>
  <c r="F1806" i="41"/>
  <c r="F1807" i="41"/>
  <c r="F1808" i="41"/>
  <c r="F1809" i="41"/>
  <c r="F1810" i="41"/>
  <c r="F1811" i="41"/>
  <c r="F1812" i="41"/>
  <c r="F1813" i="41"/>
  <c r="F1814" i="41"/>
  <c r="F1815" i="41"/>
  <c r="F1816" i="41"/>
  <c r="F1817" i="41"/>
  <c r="F1818" i="41"/>
  <c r="F1819" i="41"/>
  <c r="F1820" i="41"/>
  <c r="F1821" i="41"/>
  <c r="F1822" i="41"/>
  <c r="F1823" i="41"/>
  <c r="F1824" i="41"/>
  <c r="F1825" i="41"/>
  <c r="F1826" i="41"/>
  <c r="F1827" i="41"/>
  <c r="F1828" i="41"/>
  <c r="F1829" i="41"/>
  <c r="F1830" i="41"/>
  <c r="F1831" i="41"/>
  <c r="F1832" i="41"/>
  <c r="F1833" i="41"/>
  <c r="F1834" i="41"/>
  <c r="F1835" i="41"/>
  <c r="F1836" i="41"/>
  <c r="F1837" i="41"/>
  <c r="F1838" i="41"/>
  <c r="F1839" i="41"/>
  <c r="F1840" i="41"/>
  <c r="F1841" i="41"/>
  <c r="F1842" i="41"/>
  <c r="F1843" i="41"/>
  <c r="F1844" i="41"/>
  <c r="F1845" i="41"/>
  <c r="F1846" i="41"/>
  <c r="F1847" i="41"/>
  <c r="F1848" i="41"/>
  <c r="F1849" i="41"/>
  <c r="F1850" i="41"/>
  <c r="F1851" i="41"/>
  <c r="F1852" i="41"/>
  <c r="F1853" i="41"/>
  <c r="F1854" i="41"/>
  <c r="F1855" i="41"/>
  <c r="F1856" i="41"/>
  <c r="F1857" i="41"/>
  <c r="F1858" i="41"/>
  <c r="F1859" i="41"/>
  <c r="F1860" i="41"/>
  <c r="F1861" i="41"/>
  <c r="F1862" i="41"/>
  <c r="F1863" i="41"/>
  <c r="F1864" i="41"/>
  <c r="F1865" i="41"/>
  <c r="F1866" i="41"/>
  <c r="F1867" i="41"/>
  <c r="F1868" i="41"/>
  <c r="F1869" i="41"/>
  <c r="F1870" i="41"/>
  <c r="F1871" i="41"/>
  <c r="F1872" i="41"/>
  <c r="F1873" i="41"/>
  <c r="F1874" i="41"/>
  <c r="F1875" i="41"/>
  <c r="F1876" i="41"/>
  <c r="F1877" i="41"/>
  <c r="F1878" i="41"/>
  <c r="F1879" i="41"/>
  <c r="F1880" i="41"/>
  <c r="F1881" i="41"/>
  <c r="F1882" i="41"/>
  <c r="F1883" i="41"/>
  <c r="F1884" i="41"/>
  <c r="F1885" i="41"/>
  <c r="F1886" i="41"/>
  <c r="F1887" i="41"/>
  <c r="F1888" i="41"/>
  <c r="F1889" i="41"/>
  <c r="F1890" i="41"/>
  <c r="F1891" i="41"/>
  <c r="F1892" i="41"/>
  <c r="F1893" i="41"/>
  <c r="F1894" i="41"/>
  <c r="F1895" i="41"/>
  <c r="F1896" i="41"/>
  <c r="F1897" i="41"/>
  <c r="F1898" i="41"/>
  <c r="F1899" i="41"/>
  <c r="F1900" i="41"/>
  <c r="F1901" i="41"/>
  <c r="F1902" i="41"/>
  <c r="F1903" i="41"/>
  <c r="F1904" i="41"/>
  <c r="F1905" i="41"/>
  <c r="F1906" i="41"/>
  <c r="F1907" i="41"/>
  <c r="F1908" i="41"/>
  <c r="F1909" i="41"/>
  <c r="F1910" i="41"/>
  <c r="F1911" i="41"/>
  <c r="F1912" i="41"/>
  <c r="F1913" i="41"/>
  <c r="F1914" i="41"/>
  <c r="F1915" i="41"/>
  <c r="F1916" i="41"/>
  <c r="F1917" i="41"/>
  <c r="F1918" i="41"/>
  <c r="F1919" i="41"/>
  <c r="F1920" i="41"/>
  <c r="F1921" i="41"/>
  <c r="F1922" i="41"/>
  <c r="F1923" i="41"/>
  <c r="F1924" i="41"/>
  <c r="F1925" i="41"/>
  <c r="F1926" i="41"/>
  <c r="F1927" i="41"/>
  <c r="F1928" i="41"/>
  <c r="F1929" i="41"/>
  <c r="F1930" i="41"/>
  <c r="F1931" i="41"/>
  <c r="F1932" i="41"/>
  <c r="F1933" i="41"/>
  <c r="F1934" i="41"/>
  <c r="F1935" i="41"/>
  <c r="F1936" i="41"/>
  <c r="F1937" i="41"/>
  <c r="F1938" i="41"/>
  <c r="F1939" i="41"/>
  <c r="F1940" i="41"/>
  <c r="F1941" i="41"/>
  <c r="F1942" i="41"/>
  <c r="F1943" i="41"/>
  <c r="F1944" i="41"/>
  <c r="F1945" i="41"/>
  <c r="F1946" i="41"/>
  <c r="F1947" i="41"/>
  <c r="F1948" i="41"/>
  <c r="F1949" i="41"/>
  <c r="F1950" i="41"/>
  <c r="F1951" i="41"/>
  <c r="F1952" i="41"/>
  <c r="F1953" i="41"/>
  <c r="F1954" i="41"/>
  <c r="F1955" i="41"/>
  <c r="F1956" i="41"/>
  <c r="F1957" i="41"/>
  <c r="F1958" i="41"/>
  <c r="F1959" i="41"/>
  <c r="F1960" i="41"/>
  <c r="F1961" i="41"/>
  <c r="F1962" i="41"/>
  <c r="F1963" i="41"/>
  <c r="F1964" i="41"/>
  <c r="F1965" i="41"/>
  <c r="F1966" i="41"/>
  <c r="F1967" i="41"/>
  <c r="F1968" i="41"/>
  <c r="F1969" i="41"/>
  <c r="F1970" i="41"/>
  <c r="F1971" i="41"/>
  <c r="F1972" i="41"/>
  <c r="F1973" i="41"/>
  <c r="F1974" i="41"/>
  <c r="F1975" i="41"/>
  <c r="F1976" i="41"/>
  <c r="F1977" i="41"/>
  <c r="F1978" i="41"/>
  <c r="F1979" i="41"/>
  <c r="F1980" i="41"/>
  <c r="F1981" i="41"/>
  <c r="F1982" i="41"/>
  <c r="F1983" i="41"/>
  <c r="F1984" i="41"/>
  <c r="F1985" i="41"/>
  <c r="F1986" i="41"/>
  <c r="F1987" i="41"/>
  <c r="F1988" i="41"/>
  <c r="F1989" i="41"/>
  <c r="F1990" i="41"/>
  <c r="F1991" i="41"/>
  <c r="F1992" i="41"/>
  <c r="F1993" i="41"/>
  <c r="F1994" i="41"/>
  <c r="F1995" i="41"/>
  <c r="F1996" i="41"/>
  <c r="F1997" i="41"/>
  <c r="F1998" i="41"/>
  <c r="F1999" i="41"/>
  <c r="F2000" i="41"/>
  <c r="F2001" i="41"/>
  <c r="F2002" i="41"/>
  <c r="F2003" i="41"/>
  <c r="F2004" i="41"/>
  <c r="F2005" i="41"/>
  <c r="F2006" i="41"/>
  <c r="F2007" i="41"/>
  <c r="F2008" i="41"/>
  <c r="F2009" i="41"/>
  <c r="F2010" i="41"/>
  <c r="F2011" i="41"/>
  <c r="F2012" i="41"/>
  <c r="F2013" i="41"/>
  <c r="F2014" i="41"/>
  <c r="F2015" i="41"/>
  <c r="F2016" i="41"/>
  <c r="F2017" i="41"/>
  <c r="F2018" i="41"/>
  <c r="F2019" i="41"/>
  <c r="F2020" i="41"/>
  <c r="F2021" i="41"/>
  <c r="F2022" i="41"/>
  <c r="F2023" i="41"/>
  <c r="F2024" i="41"/>
  <c r="F2025" i="41"/>
  <c r="F2026" i="41"/>
  <c r="F2027" i="41"/>
  <c r="F2028" i="41"/>
  <c r="F2029" i="41"/>
  <c r="F2030" i="41"/>
  <c r="F2031" i="41"/>
  <c r="F2032" i="41"/>
  <c r="F2033" i="41"/>
  <c r="F2034" i="41"/>
  <c r="F2035" i="41"/>
  <c r="F2036" i="41"/>
  <c r="F2037" i="41"/>
  <c r="F2038" i="41"/>
  <c r="F2039" i="41"/>
  <c r="F2040" i="41"/>
  <c r="F2041" i="41"/>
  <c r="F2042" i="41"/>
  <c r="F2043" i="41"/>
  <c r="F2044" i="41"/>
  <c r="F2045" i="41"/>
  <c r="F2046" i="41"/>
  <c r="F2047" i="41"/>
  <c r="F2048" i="41"/>
  <c r="F2049" i="41"/>
  <c r="F2050" i="41"/>
  <c r="F2051" i="41"/>
  <c r="F2052" i="41"/>
  <c r="F2053" i="41"/>
  <c r="F2054" i="41"/>
  <c r="F2055" i="41"/>
  <c r="F2056" i="41"/>
  <c r="F2057" i="41"/>
  <c r="F2058" i="41"/>
  <c r="F2059" i="41"/>
  <c r="F2060" i="41"/>
  <c r="F2061" i="41"/>
  <c r="F2062" i="41"/>
  <c r="F2063" i="41"/>
  <c r="F2064" i="41"/>
  <c r="F2065" i="41"/>
  <c r="F2066" i="41"/>
  <c r="F2067" i="41"/>
  <c r="F2068" i="41"/>
  <c r="F2069" i="41"/>
  <c r="F2070" i="41"/>
  <c r="F2071" i="41"/>
  <c r="F2072" i="41"/>
  <c r="F2073" i="41"/>
  <c r="F2074" i="41"/>
  <c r="F2075" i="41"/>
  <c r="F2076" i="41"/>
  <c r="F2077" i="41"/>
  <c r="F2078" i="41"/>
  <c r="F2079" i="41"/>
  <c r="F2080" i="41"/>
  <c r="F2081" i="41"/>
  <c r="F2082" i="41"/>
  <c r="F2083" i="41"/>
  <c r="F2084" i="41"/>
  <c r="F2085" i="41"/>
  <c r="F2086" i="41"/>
  <c r="F2087" i="41"/>
  <c r="F2088" i="41"/>
  <c r="F2089" i="41"/>
  <c r="F2090" i="41"/>
  <c r="F2091" i="41"/>
  <c r="F2092" i="41"/>
  <c r="F2093" i="41"/>
  <c r="F2094" i="41"/>
  <c r="F2095" i="41"/>
  <c r="F2096" i="41"/>
  <c r="F2097" i="41"/>
  <c r="F2098" i="41"/>
  <c r="F2099" i="41"/>
  <c r="F2100" i="41"/>
  <c r="F2101" i="41"/>
  <c r="F2102" i="41"/>
  <c r="F2103" i="41"/>
  <c r="F2104" i="41"/>
  <c r="F5" i="41"/>
  <c r="M6" i="41" s="1"/>
  <c r="M1005" i="41"/>
  <c r="M1004" i="41"/>
  <c r="M1003" i="41"/>
  <c r="M1002" i="41"/>
  <c r="M1001" i="41"/>
  <c r="M1000" i="41"/>
  <c r="M999" i="41"/>
  <c r="M998" i="41"/>
  <c r="M997" i="41"/>
  <c r="M996" i="41"/>
  <c r="M995" i="41"/>
  <c r="M994" i="41"/>
  <c r="M993" i="41"/>
  <c r="M992" i="41"/>
  <c r="M991" i="41"/>
  <c r="M990" i="41"/>
  <c r="M989" i="41"/>
  <c r="M988" i="41"/>
  <c r="M987" i="41"/>
  <c r="M986" i="41"/>
  <c r="M985" i="41"/>
  <c r="M984" i="41"/>
  <c r="M983" i="41"/>
  <c r="M982" i="41"/>
  <c r="M981" i="41"/>
  <c r="M980" i="41"/>
  <c r="M979" i="41"/>
  <c r="M978" i="41"/>
  <c r="M977" i="41"/>
  <c r="M976" i="41"/>
  <c r="M975" i="41"/>
  <c r="M974" i="41"/>
  <c r="M973" i="41"/>
  <c r="M972" i="41"/>
  <c r="M971" i="41"/>
  <c r="M970" i="41"/>
  <c r="M969" i="41"/>
  <c r="M968" i="41"/>
  <c r="M967" i="41"/>
  <c r="M966" i="41"/>
  <c r="M965" i="41"/>
  <c r="M964" i="41"/>
  <c r="M963" i="41"/>
  <c r="M962" i="41"/>
  <c r="M961" i="41"/>
  <c r="M960" i="41"/>
  <c r="M959" i="41"/>
  <c r="M958" i="41"/>
  <c r="M957" i="41"/>
  <c r="M956" i="41"/>
  <c r="M955" i="41"/>
  <c r="M954" i="41"/>
  <c r="M953" i="41"/>
  <c r="M952" i="41"/>
  <c r="M951" i="41"/>
  <c r="M950" i="41"/>
  <c r="M949" i="41"/>
  <c r="M948" i="41"/>
  <c r="M947" i="41"/>
  <c r="M946" i="41"/>
  <c r="M945" i="41"/>
  <c r="M944" i="41"/>
  <c r="M943" i="41"/>
  <c r="M942" i="41"/>
  <c r="M941" i="41"/>
  <c r="M940" i="41"/>
  <c r="M939" i="41"/>
  <c r="M938" i="41"/>
  <c r="M937" i="41"/>
  <c r="M936" i="41"/>
  <c r="M935" i="41"/>
  <c r="M934" i="41"/>
  <c r="M933" i="41"/>
  <c r="M932" i="41"/>
  <c r="M931" i="41"/>
  <c r="M930" i="41"/>
  <c r="M929" i="41"/>
  <c r="M928" i="41"/>
  <c r="M927" i="41"/>
  <c r="M926" i="41"/>
  <c r="M925" i="41"/>
  <c r="M924" i="41"/>
  <c r="M923" i="41"/>
  <c r="M922" i="41"/>
  <c r="M921" i="41"/>
  <c r="M920" i="41"/>
  <c r="M919" i="41"/>
  <c r="M918" i="41"/>
  <c r="M917" i="41"/>
  <c r="M916" i="41"/>
  <c r="M915" i="41"/>
  <c r="M914" i="41"/>
  <c r="M913" i="41"/>
  <c r="M912" i="41"/>
  <c r="M911" i="41"/>
  <c r="M910" i="41"/>
  <c r="M909" i="41"/>
  <c r="M908" i="41"/>
  <c r="M907" i="41"/>
  <c r="M906" i="41"/>
  <c r="M905" i="41"/>
  <c r="M904" i="41"/>
  <c r="M903" i="41"/>
  <c r="M902" i="41"/>
  <c r="M901" i="41"/>
  <c r="M900" i="41"/>
  <c r="M899" i="41"/>
  <c r="M898" i="41"/>
  <c r="M897" i="41"/>
  <c r="M896" i="41"/>
  <c r="M895" i="41"/>
  <c r="M894" i="41"/>
  <c r="M893" i="41"/>
  <c r="M892" i="41"/>
  <c r="M891" i="41"/>
  <c r="M890" i="41"/>
  <c r="M889" i="41"/>
  <c r="M888" i="41"/>
  <c r="M887" i="41"/>
  <c r="M886" i="41"/>
  <c r="M885" i="41"/>
  <c r="M884" i="41"/>
  <c r="M883" i="41"/>
  <c r="M882" i="41"/>
  <c r="M881" i="41"/>
  <c r="M880" i="41"/>
  <c r="M879" i="41"/>
  <c r="M878" i="41"/>
  <c r="M877" i="41"/>
  <c r="M876" i="41"/>
  <c r="M875" i="41"/>
  <c r="M874" i="41"/>
  <c r="M873" i="41"/>
  <c r="M872" i="41"/>
  <c r="M871" i="41"/>
  <c r="M870" i="41"/>
  <c r="M869" i="41"/>
  <c r="M868" i="41"/>
  <c r="M867" i="41"/>
  <c r="M866" i="41"/>
  <c r="M865" i="41"/>
  <c r="M864" i="41"/>
  <c r="M863" i="41"/>
  <c r="M862" i="41"/>
  <c r="M861" i="41"/>
  <c r="M860" i="41"/>
  <c r="M859" i="41"/>
  <c r="M858" i="41"/>
  <c r="M857" i="41"/>
  <c r="M856" i="41"/>
  <c r="M855" i="41"/>
  <c r="M854" i="41"/>
  <c r="M853" i="41"/>
  <c r="M852" i="41"/>
  <c r="M851" i="41"/>
  <c r="M850" i="41"/>
  <c r="M849" i="41"/>
  <c r="M848" i="41"/>
  <c r="M847" i="41"/>
  <c r="M846" i="41"/>
  <c r="M845" i="41"/>
  <c r="M844" i="41"/>
  <c r="M843" i="41"/>
  <c r="M842" i="41"/>
  <c r="M841" i="41"/>
  <c r="M840" i="41"/>
  <c r="M839" i="41"/>
  <c r="M838" i="41"/>
  <c r="M837" i="41"/>
  <c r="M836" i="41"/>
  <c r="M835" i="41"/>
  <c r="M834" i="41"/>
  <c r="M833" i="41"/>
  <c r="M832" i="41"/>
  <c r="M831" i="41"/>
  <c r="M830" i="41"/>
  <c r="M829" i="41"/>
  <c r="M828" i="41"/>
  <c r="M827" i="41"/>
  <c r="M826" i="41"/>
  <c r="M825" i="41"/>
  <c r="M824" i="41"/>
  <c r="M823" i="41"/>
  <c r="M822" i="41"/>
  <c r="M821" i="41"/>
  <c r="M820" i="41"/>
  <c r="M819" i="41"/>
  <c r="M818" i="41"/>
  <c r="M817" i="41"/>
  <c r="M816" i="41"/>
  <c r="M815" i="41"/>
  <c r="M814" i="41"/>
  <c r="M813" i="41"/>
  <c r="M812" i="41"/>
  <c r="M811" i="41"/>
  <c r="M810" i="41"/>
  <c r="M809" i="41"/>
  <c r="M808" i="41"/>
  <c r="M807" i="41"/>
  <c r="M806" i="41"/>
  <c r="M805" i="41"/>
  <c r="M804" i="41"/>
  <c r="M803" i="41"/>
  <c r="M802" i="41"/>
  <c r="M801" i="41"/>
  <c r="M800" i="41"/>
  <c r="M799" i="41"/>
  <c r="M798" i="41"/>
  <c r="M797" i="41"/>
  <c r="M796" i="41"/>
  <c r="M795" i="41"/>
  <c r="M794" i="41"/>
  <c r="M793" i="41"/>
  <c r="M792" i="41"/>
  <c r="M791" i="41"/>
  <c r="M790" i="41"/>
  <c r="M789" i="41"/>
  <c r="M788" i="41"/>
  <c r="M787" i="41"/>
  <c r="M786" i="41"/>
  <c r="M785" i="41"/>
  <c r="M784" i="41"/>
  <c r="M783" i="41"/>
  <c r="M782" i="41"/>
  <c r="M781" i="41"/>
  <c r="M780" i="41"/>
  <c r="M779" i="41"/>
  <c r="M778" i="41"/>
  <c r="M777" i="41"/>
  <c r="M776" i="41"/>
  <c r="M775" i="41"/>
  <c r="M774" i="41"/>
  <c r="M773" i="41"/>
  <c r="M772" i="41"/>
  <c r="M771" i="41"/>
  <c r="M770" i="41"/>
  <c r="M769" i="41"/>
  <c r="M768" i="41"/>
  <c r="M767" i="41"/>
  <c r="M766" i="41"/>
  <c r="M765" i="41"/>
  <c r="M764" i="41"/>
  <c r="M763" i="41"/>
  <c r="M762" i="41"/>
  <c r="M761" i="41"/>
  <c r="M760" i="41"/>
  <c r="M759" i="41"/>
  <c r="M758" i="41"/>
  <c r="M757" i="41"/>
  <c r="M756" i="41"/>
  <c r="M755" i="41"/>
  <c r="M754" i="41"/>
  <c r="M753" i="41"/>
  <c r="M752" i="41"/>
  <c r="M751" i="41"/>
  <c r="M750" i="41"/>
  <c r="M749" i="41"/>
  <c r="M748" i="41"/>
  <c r="M747" i="41"/>
  <c r="M746" i="41"/>
  <c r="M745" i="41"/>
  <c r="M744" i="41"/>
  <c r="M743" i="41"/>
  <c r="M742" i="41"/>
  <c r="M741" i="41"/>
  <c r="M740" i="41"/>
  <c r="M739" i="41"/>
  <c r="M738" i="41"/>
  <c r="M737" i="41"/>
  <c r="M736" i="41"/>
  <c r="M735" i="41"/>
  <c r="M734" i="41"/>
  <c r="M733" i="41"/>
  <c r="M732" i="41"/>
  <c r="M731" i="41"/>
  <c r="M730" i="41"/>
  <c r="M729" i="41"/>
  <c r="M728" i="41"/>
  <c r="M727" i="41"/>
  <c r="M726" i="41"/>
  <c r="M725" i="41"/>
  <c r="M724" i="41"/>
  <c r="M723" i="41"/>
  <c r="M722" i="41"/>
  <c r="M721" i="41"/>
  <c r="M720" i="41"/>
  <c r="M719" i="41"/>
  <c r="M718" i="41"/>
  <c r="M717" i="41"/>
  <c r="M716" i="41"/>
  <c r="M715" i="41"/>
  <c r="M714" i="41"/>
  <c r="M713" i="41"/>
  <c r="M712" i="41"/>
  <c r="M711" i="41"/>
  <c r="M710" i="41"/>
  <c r="M709" i="41"/>
  <c r="M708" i="41"/>
  <c r="M707" i="41"/>
  <c r="M706" i="41"/>
  <c r="M705" i="41"/>
  <c r="M704" i="41"/>
  <c r="M703" i="41"/>
  <c r="M702" i="41"/>
  <c r="M701" i="41"/>
  <c r="M700" i="41"/>
  <c r="M699" i="41"/>
  <c r="M698" i="41"/>
  <c r="M697" i="41"/>
  <c r="M696" i="41"/>
  <c r="M695" i="41"/>
  <c r="M694" i="41"/>
  <c r="M693" i="41"/>
  <c r="M692" i="41"/>
  <c r="M691" i="41"/>
  <c r="M690" i="41"/>
  <c r="M689" i="41"/>
  <c r="M688" i="41"/>
  <c r="M687" i="41"/>
  <c r="M686" i="41"/>
  <c r="M685" i="41"/>
  <c r="M684" i="41"/>
  <c r="M683" i="41"/>
  <c r="M682" i="41"/>
  <c r="M681" i="41"/>
  <c r="M680" i="41"/>
  <c r="M679" i="41"/>
  <c r="M678" i="41"/>
  <c r="M677" i="41"/>
  <c r="M676" i="41"/>
  <c r="M675" i="41"/>
  <c r="M674" i="41"/>
  <c r="M673" i="41"/>
  <c r="M672" i="41"/>
  <c r="M671" i="41"/>
  <c r="M670" i="41"/>
  <c r="M669" i="41"/>
  <c r="M668" i="41"/>
  <c r="M667" i="41"/>
  <c r="M666" i="41"/>
  <c r="M665" i="41"/>
  <c r="M664" i="41"/>
  <c r="M663" i="41"/>
  <c r="M662" i="41"/>
  <c r="M661" i="41"/>
  <c r="M660" i="41"/>
  <c r="M659" i="41"/>
  <c r="M658" i="41"/>
  <c r="M657" i="41"/>
  <c r="M656" i="41"/>
  <c r="M655" i="41"/>
  <c r="M654" i="41"/>
  <c r="M653" i="41"/>
  <c r="M652" i="41"/>
  <c r="M651" i="41"/>
  <c r="M650" i="41"/>
  <c r="M649" i="41"/>
  <c r="M648" i="41"/>
  <c r="M647" i="41"/>
  <c r="M646" i="41"/>
  <c r="M645" i="41"/>
  <c r="M644" i="41"/>
  <c r="M643" i="41"/>
  <c r="M642" i="41"/>
  <c r="M641" i="41"/>
  <c r="M640" i="41"/>
  <c r="M639" i="41"/>
  <c r="M638" i="41"/>
  <c r="M637" i="41"/>
  <c r="M636" i="41"/>
  <c r="M635" i="41"/>
  <c r="M634" i="41"/>
  <c r="M633" i="41"/>
  <c r="M632" i="41"/>
  <c r="M631" i="41"/>
  <c r="M630" i="41"/>
  <c r="M629" i="41"/>
  <c r="M628" i="41"/>
  <c r="M627" i="41"/>
  <c r="M626" i="41"/>
  <c r="M625" i="41"/>
  <c r="M624" i="41"/>
  <c r="M623" i="41"/>
  <c r="M622" i="41"/>
  <c r="M621" i="41"/>
  <c r="M620" i="41"/>
  <c r="M619" i="41"/>
  <c r="M618" i="41"/>
  <c r="M617" i="41"/>
  <c r="M616" i="41"/>
  <c r="M615" i="41"/>
  <c r="M614" i="41"/>
  <c r="M613" i="41"/>
  <c r="M612" i="41"/>
  <c r="M611" i="41"/>
  <c r="M610" i="41"/>
  <c r="M609" i="41"/>
  <c r="M608" i="41"/>
  <c r="M607" i="41"/>
  <c r="M606" i="41"/>
  <c r="M605" i="41"/>
  <c r="M604" i="41"/>
  <c r="M603" i="41"/>
  <c r="M602" i="41"/>
  <c r="M601" i="41"/>
  <c r="M600" i="41"/>
  <c r="M599" i="41"/>
  <c r="M598" i="41"/>
  <c r="M597" i="41"/>
  <c r="M596" i="41"/>
  <c r="M595" i="41"/>
  <c r="M594" i="41"/>
  <c r="M593" i="41"/>
  <c r="M592" i="41"/>
  <c r="M591" i="41"/>
  <c r="M590" i="41"/>
  <c r="M589" i="41"/>
  <c r="M588" i="41"/>
  <c r="M587" i="41"/>
  <c r="M586" i="41"/>
  <c r="M585" i="41"/>
  <c r="M584" i="41"/>
  <c r="M583" i="41"/>
  <c r="M582" i="41"/>
  <c r="M581" i="41"/>
  <c r="M580" i="41"/>
  <c r="M579" i="41"/>
  <c r="M578" i="41"/>
  <c r="M577" i="41"/>
  <c r="M576" i="41"/>
  <c r="M575" i="41"/>
  <c r="M574" i="41"/>
  <c r="M573" i="41"/>
  <c r="M572" i="41"/>
  <c r="M571" i="41"/>
  <c r="M570" i="41"/>
  <c r="M569" i="41"/>
  <c r="M568" i="41"/>
  <c r="M567" i="41"/>
  <c r="M566" i="41"/>
  <c r="M565" i="41"/>
  <c r="M564" i="41"/>
  <c r="M563" i="41"/>
  <c r="M562" i="41"/>
  <c r="M561" i="41"/>
  <c r="M560" i="41"/>
  <c r="M559" i="41"/>
  <c r="M558" i="41"/>
  <c r="M557" i="41"/>
  <c r="M556" i="41"/>
  <c r="M555" i="41"/>
  <c r="M554" i="41"/>
  <c r="M553" i="41"/>
  <c r="M552" i="41"/>
  <c r="M551" i="41"/>
  <c r="M550" i="41"/>
  <c r="M549" i="41"/>
  <c r="M548" i="41"/>
  <c r="M547" i="41"/>
  <c r="M546" i="41"/>
  <c r="M545" i="41"/>
  <c r="M544" i="41"/>
  <c r="M543" i="41"/>
  <c r="M542" i="41"/>
  <c r="M541" i="41"/>
  <c r="M540" i="41"/>
  <c r="M539" i="41"/>
  <c r="M538" i="41"/>
  <c r="M537" i="41"/>
  <c r="M536" i="41"/>
  <c r="M535" i="41"/>
  <c r="M534" i="41"/>
  <c r="M533" i="41"/>
  <c r="M532" i="41"/>
  <c r="M531" i="41"/>
  <c r="M530" i="41"/>
  <c r="M529" i="41"/>
  <c r="M528" i="41"/>
  <c r="M527" i="41"/>
  <c r="M526" i="41"/>
  <c r="M525" i="41"/>
  <c r="M524" i="41"/>
  <c r="M523" i="41"/>
  <c r="M522" i="41"/>
  <c r="M521" i="41"/>
  <c r="M520" i="41"/>
  <c r="M519" i="41"/>
  <c r="M518" i="41"/>
  <c r="M517" i="41"/>
  <c r="M516" i="41"/>
  <c r="M515" i="41"/>
  <c r="M514" i="41"/>
  <c r="M513" i="41"/>
  <c r="M512" i="41"/>
  <c r="M511" i="41"/>
  <c r="M510" i="41"/>
  <c r="M509" i="41"/>
  <c r="M508" i="41"/>
  <c r="M507" i="41"/>
  <c r="M506" i="41"/>
  <c r="M505" i="41"/>
  <c r="M504" i="41"/>
  <c r="M503" i="41"/>
  <c r="M502" i="41"/>
  <c r="M501" i="41"/>
  <c r="M500" i="41"/>
  <c r="M499" i="41"/>
  <c r="M498" i="41"/>
  <c r="M497" i="41"/>
  <c r="M496" i="41"/>
  <c r="M495" i="41"/>
  <c r="M494" i="41"/>
  <c r="M493" i="41"/>
  <c r="M492" i="41"/>
  <c r="M491" i="41"/>
  <c r="M490" i="41"/>
  <c r="M489" i="41"/>
  <c r="M488" i="41"/>
  <c r="M487" i="41"/>
  <c r="M486" i="41"/>
  <c r="M485" i="41"/>
  <c r="M484" i="41"/>
  <c r="M483" i="41"/>
  <c r="M482" i="41"/>
  <c r="M481" i="41"/>
  <c r="M480" i="41"/>
  <c r="M479" i="41"/>
  <c r="M478" i="41"/>
  <c r="M477" i="41"/>
  <c r="M476" i="41"/>
  <c r="M475" i="41"/>
  <c r="M474" i="41"/>
  <c r="M473" i="41"/>
  <c r="M472" i="41"/>
  <c r="M471" i="41"/>
  <c r="M470" i="41"/>
  <c r="M469" i="41"/>
  <c r="M468" i="41"/>
  <c r="M467" i="41"/>
  <c r="M466" i="41"/>
  <c r="M465" i="41"/>
  <c r="M464" i="41"/>
  <c r="M463" i="41"/>
  <c r="M462" i="41"/>
  <c r="M461" i="41"/>
  <c r="M460" i="41"/>
  <c r="M459" i="41"/>
  <c r="M458" i="41"/>
  <c r="M457" i="41"/>
  <c r="M456" i="41"/>
  <c r="M455" i="41"/>
  <c r="M454" i="41"/>
  <c r="M453" i="41"/>
  <c r="M452" i="41"/>
  <c r="M451" i="41"/>
  <c r="M450" i="41"/>
  <c r="M449" i="41"/>
  <c r="M448" i="41"/>
  <c r="M447" i="41"/>
  <c r="M446" i="41"/>
  <c r="M445" i="41"/>
  <c r="M444" i="41"/>
  <c r="M443" i="41"/>
  <c r="M442" i="41"/>
  <c r="M441" i="41"/>
  <c r="M440" i="41"/>
  <c r="M439" i="41"/>
  <c r="M438" i="41"/>
  <c r="M437" i="41"/>
  <c r="M436" i="41"/>
  <c r="M435" i="41"/>
  <c r="M434" i="41"/>
  <c r="M433" i="41"/>
  <c r="M432" i="41"/>
  <c r="M431" i="41"/>
  <c r="M430" i="41"/>
  <c r="M429" i="41"/>
  <c r="M428" i="41"/>
  <c r="M427" i="41"/>
  <c r="M426" i="41"/>
  <c r="M425" i="41"/>
  <c r="M424" i="41"/>
  <c r="M423" i="41"/>
  <c r="M422" i="41"/>
  <c r="M421" i="41"/>
  <c r="M420" i="41"/>
  <c r="M419" i="41"/>
  <c r="M418" i="41"/>
  <c r="M417" i="41"/>
  <c r="M416" i="41"/>
  <c r="M415" i="41"/>
  <c r="M414" i="41"/>
  <c r="M413" i="41"/>
  <c r="M412" i="41"/>
  <c r="M411" i="41"/>
  <c r="M410" i="41"/>
  <c r="M409" i="41"/>
  <c r="M408" i="41"/>
  <c r="M407" i="41"/>
  <c r="M406" i="41"/>
  <c r="M405" i="41"/>
  <c r="M404" i="41"/>
  <c r="M403" i="41"/>
  <c r="M402" i="41"/>
  <c r="M401" i="41"/>
  <c r="M400" i="41"/>
  <c r="M399" i="41"/>
  <c r="M398" i="41"/>
  <c r="M397" i="41"/>
  <c r="M396" i="41"/>
  <c r="M395" i="41"/>
  <c r="M394" i="41"/>
  <c r="M393" i="41"/>
  <c r="M392" i="41"/>
  <c r="M391" i="41"/>
  <c r="M390" i="41"/>
  <c r="M389" i="41"/>
  <c r="M388" i="41"/>
  <c r="M387" i="41"/>
  <c r="M386" i="41"/>
  <c r="M385" i="41"/>
  <c r="M384" i="41"/>
  <c r="M383" i="41"/>
  <c r="M382" i="41"/>
  <c r="M381" i="41"/>
  <c r="M380" i="41"/>
  <c r="M379" i="41"/>
  <c r="M378" i="41"/>
  <c r="M377" i="41"/>
  <c r="M376" i="41"/>
  <c r="M375" i="41"/>
  <c r="M374" i="41"/>
  <c r="M373" i="41"/>
  <c r="M372" i="41"/>
  <c r="M371" i="41"/>
  <c r="M370" i="41"/>
  <c r="M369" i="41"/>
  <c r="M368" i="41"/>
  <c r="M367" i="41"/>
  <c r="M366" i="41"/>
  <c r="M365" i="41"/>
  <c r="M364" i="41"/>
  <c r="M363" i="41"/>
  <c r="M362" i="41"/>
  <c r="M361" i="41"/>
  <c r="M360" i="41"/>
  <c r="M359" i="41"/>
  <c r="M358" i="41"/>
  <c r="M357" i="41"/>
  <c r="M356" i="41"/>
  <c r="M355" i="41"/>
  <c r="M354" i="41"/>
  <c r="M353" i="41"/>
  <c r="M352" i="41"/>
  <c r="M351" i="41"/>
  <c r="M350" i="41"/>
  <c r="M349" i="41"/>
  <c r="M348" i="41"/>
  <c r="M347" i="41"/>
  <c r="M346" i="41"/>
  <c r="M345" i="41"/>
  <c r="M344" i="41"/>
  <c r="M343" i="41"/>
  <c r="M342" i="41"/>
  <c r="M341" i="41"/>
  <c r="M340" i="41"/>
  <c r="M339" i="41"/>
  <c r="M338" i="41"/>
  <c r="M337" i="41"/>
  <c r="M336" i="41"/>
  <c r="M335" i="41"/>
  <c r="M334" i="41"/>
  <c r="M333" i="41"/>
  <c r="M332" i="41"/>
  <c r="M331" i="41"/>
  <c r="M330" i="41"/>
  <c r="M329" i="41"/>
  <c r="M328" i="41"/>
  <c r="M327" i="41"/>
  <c r="M326" i="41"/>
  <c r="M325" i="41"/>
  <c r="M324" i="41"/>
  <c r="M323" i="41"/>
  <c r="M322" i="41"/>
  <c r="M321" i="41"/>
  <c r="M320" i="41"/>
  <c r="M319" i="41"/>
  <c r="M318" i="41"/>
  <c r="M317" i="41"/>
  <c r="M316" i="41"/>
  <c r="M315" i="41"/>
  <c r="M314" i="41"/>
  <c r="M313" i="41"/>
  <c r="M312" i="41"/>
  <c r="M311" i="41"/>
  <c r="M310" i="41"/>
  <c r="M309" i="41"/>
  <c r="M308" i="41"/>
  <c r="M307" i="41"/>
  <c r="M306" i="41"/>
  <c r="M305" i="41"/>
  <c r="M304" i="41"/>
  <c r="M303" i="41"/>
  <c r="M302" i="41"/>
  <c r="M301" i="41"/>
  <c r="M300" i="41"/>
  <c r="M299" i="41"/>
  <c r="M298" i="41"/>
  <c r="M297" i="41"/>
  <c r="M296" i="41"/>
  <c r="M295" i="41"/>
  <c r="M294" i="41"/>
  <c r="M293" i="41"/>
  <c r="M292" i="41"/>
  <c r="M291" i="41"/>
  <c r="M290" i="41"/>
  <c r="M289" i="41"/>
  <c r="M288" i="41"/>
  <c r="M287" i="41"/>
  <c r="M286" i="41"/>
  <c r="M285" i="41"/>
  <c r="M284" i="41"/>
  <c r="M283" i="41"/>
  <c r="M282" i="41"/>
  <c r="M281" i="41"/>
  <c r="M280" i="41"/>
  <c r="M279" i="41"/>
  <c r="M278" i="41"/>
  <c r="M277" i="41"/>
  <c r="M276" i="41"/>
  <c r="M275" i="41"/>
  <c r="M274" i="41"/>
  <c r="M273" i="41"/>
  <c r="M272" i="41"/>
  <c r="M271" i="41"/>
  <c r="M270" i="41"/>
  <c r="M269" i="41"/>
  <c r="M268" i="41"/>
  <c r="M267" i="41"/>
  <c r="M266" i="41"/>
  <c r="M265" i="41"/>
  <c r="M264" i="41"/>
  <c r="M263" i="41"/>
  <c r="M262" i="41"/>
  <c r="M261" i="41"/>
  <c r="M260" i="41"/>
  <c r="M259" i="41"/>
  <c r="M258" i="41"/>
  <c r="M257" i="41"/>
  <c r="M256" i="41"/>
  <c r="M255" i="41"/>
  <c r="M254" i="41"/>
  <c r="M253" i="41"/>
  <c r="M252" i="41"/>
  <c r="M251" i="41"/>
  <c r="M250" i="41"/>
  <c r="M249" i="41"/>
  <c r="M248" i="41"/>
  <c r="M247" i="41"/>
  <c r="M246" i="41"/>
  <c r="M245" i="41"/>
  <c r="M244" i="41"/>
  <c r="M243" i="41"/>
  <c r="M242" i="41"/>
  <c r="M241" i="41"/>
  <c r="M240" i="41"/>
  <c r="M239" i="41"/>
  <c r="M238" i="41"/>
  <c r="M237" i="41"/>
  <c r="M236" i="41"/>
  <c r="M235" i="41"/>
  <c r="M234" i="41"/>
  <c r="M233" i="41"/>
  <c r="M232" i="41"/>
  <c r="M231" i="41"/>
  <c r="M230" i="41"/>
  <c r="M229" i="41"/>
  <c r="M228" i="41"/>
  <c r="M227" i="41"/>
  <c r="M226" i="41"/>
  <c r="M225" i="41"/>
  <c r="M224" i="41"/>
  <c r="M223" i="41"/>
  <c r="M222" i="41"/>
  <c r="M221" i="41"/>
  <c r="M220" i="41"/>
  <c r="M219" i="41"/>
  <c r="M218" i="41"/>
  <c r="M217" i="41"/>
  <c r="M216" i="41"/>
  <c r="M215" i="41"/>
  <c r="M214" i="41"/>
  <c r="M213" i="41"/>
  <c r="M212" i="41"/>
  <c r="M211" i="41"/>
  <c r="M210" i="41"/>
  <c r="M209" i="41"/>
  <c r="M208" i="41"/>
  <c r="M207" i="41"/>
  <c r="M206" i="41"/>
  <c r="M205" i="41"/>
  <c r="M204" i="41"/>
  <c r="M203" i="41"/>
  <c r="M202" i="41"/>
  <c r="M201" i="41"/>
  <c r="M200" i="41"/>
  <c r="M199" i="41"/>
  <c r="M198" i="41"/>
  <c r="M197" i="41"/>
  <c r="M196" i="41"/>
  <c r="M195" i="41"/>
  <c r="M194" i="41"/>
  <c r="M193" i="41"/>
  <c r="M192" i="41"/>
  <c r="M191" i="41"/>
  <c r="M190" i="41"/>
  <c r="M189" i="41"/>
  <c r="M188" i="41"/>
  <c r="M187" i="41"/>
  <c r="M186" i="41"/>
  <c r="M185" i="41"/>
  <c r="M184" i="41"/>
  <c r="M183" i="41"/>
  <c r="M182" i="41"/>
  <c r="M181" i="41"/>
  <c r="M180" i="41"/>
  <c r="M179" i="41"/>
  <c r="M178" i="41"/>
  <c r="M177" i="41"/>
  <c r="M176" i="41"/>
  <c r="M175" i="41"/>
  <c r="M174" i="41"/>
  <c r="M173" i="41"/>
  <c r="M172" i="41"/>
  <c r="M171" i="41"/>
  <c r="M170" i="41"/>
  <c r="M169" i="41"/>
  <c r="M168" i="41"/>
  <c r="M167" i="41"/>
  <c r="M166" i="41"/>
  <c r="M165" i="41"/>
  <c r="M164" i="41"/>
  <c r="M163" i="41"/>
  <c r="M162" i="41"/>
  <c r="M161" i="41"/>
  <c r="M160" i="41"/>
  <c r="M159" i="41"/>
  <c r="M158" i="41"/>
  <c r="M157" i="41"/>
  <c r="M156" i="41"/>
  <c r="M155" i="41"/>
  <c r="M154" i="41"/>
  <c r="M153" i="41"/>
  <c r="M152" i="41"/>
  <c r="M151" i="41"/>
  <c r="M150" i="41"/>
  <c r="M149" i="41"/>
  <c r="M148" i="41"/>
  <c r="M147" i="41"/>
  <c r="M146" i="41"/>
  <c r="M145" i="41"/>
  <c r="M144" i="41"/>
  <c r="M143" i="41"/>
  <c r="M142" i="41"/>
  <c r="M141" i="41"/>
  <c r="M140" i="41"/>
  <c r="M139" i="41"/>
  <c r="M138" i="41"/>
  <c r="M137" i="41"/>
  <c r="M136" i="41"/>
  <c r="M135" i="41"/>
  <c r="M134" i="41"/>
  <c r="M133" i="41"/>
  <c r="M132" i="41"/>
  <c r="M131" i="41"/>
  <c r="M130" i="41"/>
  <c r="M129" i="41"/>
  <c r="M128" i="41"/>
  <c r="M127" i="41"/>
  <c r="M126" i="41"/>
  <c r="M125" i="41"/>
  <c r="M124" i="41"/>
  <c r="M123" i="41"/>
  <c r="M122" i="41"/>
  <c r="M121" i="41"/>
  <c r="M120" i="41"/>
  <c r="M119" i="41"/>
  <c r="M118" i="41"/>
  <c r="M117" i="41"/>
  <c r="M116" i="41"/>
  <c r="M115" i="41"/>
  <c r="M114" i="41"/>
  <c r="M113" i="41"/>
  <c r="M112" i="41"/>
  <c r="M111" i="41"/>
  <c r="M110" i="41"/>
  <c r="M109" i="41"/>
  <c r="M108" i="41"/>
  <c r="M107" i="41"/>
  <c r="M106" i="41"/>
  <c r="M105" i="41"/>
  <c r="M104" i="41"/>
  <c r="M103" i="41"/>
  <c r="M102" i="41"/>
  <c r="M101" i="41"/>
  <c r="M100" i="41"/>
  <c r="M99" i="41"/>
  <c r="M98" i="41"/>
  <c r="M97" i="41"/>
  <c r="M96" i="41"/>
  <c r="M95" i="41"/>
  <c r="M94" i="41"/>
  <c r="M93" i="41"/>
  <c r="M92" i="41"/>
  <c r="M91" i="41"/>
  <c r="M90" i="41"/>
  <c r="M89" i="41"/>
  <c r="M88" i="41"/>
  <c r="M87" i="41"/>
  <c r="M86" i="41"/>
  <c r="M85" i="41"/>
  <c r="M84" i="41"/>
  <c r="M83" i="41"/>
  <c r="M82" i="41"/>
  <c r="M81" i="41"/>
  <c r="M80" i="41"/>
  <c r="M79" i="41"/>
  <c r="M78" i="41"/>
  <c r="M77" i="41"/>
  <c r="M76" i="41"/>
  <c r="M75" i="41"/>
  <c r="M74" i="41"/>
  <c r="M73" i="41"/>
  <c r="M72" i="41"/>
  <c r="M71" i="41"/>
  <c r="M70" i="41"/>
  <c r="M69" i="41"/>
  <c r="M68" i="41"/>
  <c r="M67" i="41"/>
  <c r="M66" i="41"/>
  <c r="M65" i="41"/>
  <c r="M64" i="41"/>
  <c r="M63" i="41"/>
  <c r="M62" i="41"/>
  <c r="M61" i="41"/>
  <c r="M60" i="41"/>
  <c r="M59" i="41"/>
  <c r="M58" i="41"/>
  <c r="M57" i="41"/>
  <c r="M56" i="41"/>
  <c r="M55" i="41"/>
  <c r="M54" i="41"/>
  <c r="M53" i="41"/>
  <c r="M52" i="41"/>
  <c r="M51" i="41"/>
  <c r="M50" i="41"/>
  <c r="M49" i="41"/>
  <c r="M48" i="41"/>
  <c r="M47" i="41"/>
  <c r="M46" i="41"/>
  <c r="M45" i="41"/>
  <c r="M44" i="41"/>
  <c r="M43" i="41"/>
  <c r="M42" i="41"/>
  <c r="M41" i="41"/>
  <c r="M40" i="41"/>
  <c r="M39" i="41"/>
  <c r="M38" i="41"/>
  <c r="M37" i="41"/>
  <c r="M36" i="41"/>
  <c r="M35" i="41"/>
  <c r="M34" i="41"/>
  <c r="M33" i="41"/>
  <c r="M32" i="41"/>
  <c r="M31" i="41"/>
  <c r="M30" i="41"/>
  <c r="M29" i="41"/>
  <c r="M28" i="41"/>
  <c r="M27" i="41"/>
  <c r="M26" i="41"/>
  <c r="M25" i="41"/>
  <c r="M24" i="41"/>
  <c r="M23" i="41"/>
  <c r="M22" i="41"/>
  <c r="M21" i="41"/>
  <c r="M20" i="41"/>
  <c r="M18" i="41"/>
  <c r="M17" i="41"/>
  <c r="M16" i="41"/>
  <c r="M15" i="41"/>
  <c r="M14" i="41"/>
  <c r="M13" i="41"/>
  <c r="M12" i="41"/>
  <c r="M11" i="41"/>
  <c r="M10" i="41"/>
  <c r="M9" i="41"/>
  <c r="M8" i="41"/>
  <c r="C14" i="31"/>
  <c r="F18" i="31" s="1"/>
  <c r="I3" i="31"/>
  <c r="F12" i="31" s="1"/>
  <c r="F14" i="31" s="1"/>
  <c r="F2" i="31"/>
  <c r="F3" i="31" s="1"/>
  <c r="C8" i="31"/>
  <c r="B21" i="27"/>
  <c r="B1" i="27"/>
  <c r="H51" i="27" l="1"/>
  <c r="H50" i="27"/>
  <c r="H24" i="27"/>
  <c r="H47" i="27"/>
  <c r="H30" i="27"/>
  <c r="H53" i="27"/>
  <c r="H22" i="27"/>
  <c r="H52" i="27"/>
  <c r="H43" i="27"/>
  <c r="H44" i="27"/>
  <c r="H42" i="27"/>
  <c r="H48" i="27"/>
  <c r="H39" i="27"/>
  <c r="H54" i="27"/>
  <c r="H45" i="27"/>
  <c r="H36" i="27"/>
  <c r="H35" i="27"/>
  <c r="H28" i="27"/>
  <c r="H34" i="27"/>
  <c r="H41" i="27"/>
  <c r="H40" i="27"/>
  <c r="H31" i="27"/>
  <c r="H46" i="27"/>
  <c r="H49" i="27"/>
  <c r="H37" i="27"/>
  <c r="H27" i="27"/>
  <c r="H26" i="27"/>
  <c r="H33" i="27"/>
  <c r="H32" i="27"/>
  <c r="H23" i="27"/>
  <c r="H38" i="27"/>
  <c r="H25" i="27"/>
  <c r="H29" i="27"/>
  <c r="G21" i="27"/>
  <c r="H21" i="27"/>
  <c r="F20" i="31"/>
  <c r="D21" i="27"/>
  <c r="B3" i="27"/>
  <c r="B6" i="27"/>
  <c r="B2" i="27"/>
  <c r="F4" i="31"/>
  <c r="L12" i="31"/>
  <c r="B11" i="27"/>
  <c r="B7" i="27"/>
  <c r="D22" i="27"/>
  <c r="D23" i="27"/>
  <c r="B4" i="27"/>
  <c r="I7" i="41"/>
  <c r="B9" i="27" l="1"/>
  <c r="I2" i="31"/>
  <c r="I12" i="31" s="1"/>
  <c r="I14" i="31" s="1"/>
  <c r="I18" i="31"/>
  <c r="I20" i="31" l="1"/>
  <c r="I23" i="27" l="1"/>
  <c r="I31" i="27"/>
  <c r="E52" i="27" l="1"/>
  <c r="E38" i="27"/>
  <c r="I37" i="27"/>
  <c r="I30" i="27" l="1"/>
  <c r="E53" i="27"/>
  <c r="E46" i="27"/>
  <c r="E41" i="27"/>
  <c r="E23" i="27"/>
  <c r="E48" i="27"/>
  <c r="E51" i="27"/>
  <c r="E37" i="27"/>
  <c r="E31" i="27"/>
  <c r="E22" i="27"/>
  <c r="E47" i="27"/>
  <c r="E30" i="27"/>
  <c r="I29" i="27"/>
  <c r="I35" i="27"/>
  <c r="I34" i="27"/>
  <c r="I32" i="27"/>
  <c r="I24" i="27"/>
  <c r="I36" i="27"/>
  <c r="I33" i="27"/>
  <c r="I38" i="27"/>
  <c r="I26" i="27" l="1"/>
  <c r="E27" i="27"/>
  <c r="E26" i="27"/>
  <c r="E40" i="27"/>
  <c r="E49" i="27"/>
  <c r="E39" i="27"/>
  <c r="I28" i="27"/>
  <c r="I39" i="27"/>
  <c r="I27" i="27"/>
  <c r="I22" i="27"/>
  <c r="I25" i="27"/>
  <c r="E50" i="27" l="1"/>
  <c r="E29" i="27"/>
  <c r="E32" i="27"/>
  <c r="E54" i="27"/>
  <c r="E33" i="27"/>
  <c r="E34" i="27"/>
  <c r="E36" i="27"/>
  <c r="E42" i="27"/>
  <c r="E45" i="27"/>
  <c r="E44" i="27"/>
  <c r="E35" i="27"/>
  <c r="E43" i="27"/>
  <c r="E28" i="27"/>
  <c r="E24" i="27"/>
  <c r="E25" i="27"/>
  <c r="I40" i="27"/>
  <c r="E21" i="27" l="1"/>
  <c r="I41" i="27"/>
  <c r="I42" i="27" l="1"/>
  <c r="I43" i="27" l="1"/>
  <c r="I44" i="27" l="1"/>
  <c r="I21" i="27" l="1"/>
  <c r="F32" i="27" l="1"/>
  <c r="J32" i="27" s="1"/>
  <c r="F44" i="27"/>
  <c r="J44" i="27" s="1"/>
  <c r="F34" i="27"/>
  <c r="J34" i="27" s="1"/>
  <c r="F36" i="27"/>
  <c r="J36" i="27" s="1"/>
  <c r="F48" i="27"/>
  <c r="F30" i="27"/>
  <c r="J30" i="27" s="1"/>
  <c r="F26" i="27"/>
  <c r="J26" i="27" s="1"/>
  <c r="F37" i="27"/>
  <c r="J37" i="27" s="1"/>
  <c r="F43" i="27"/>
  <c r="J43" i="27" s="1"/>
  <c r="F42" i="27"/>
  <c r="J42" i="27" s="1"/>
  <c r="F46" i="27"/>
  <c r="F45" i="27"/>
  <c r="F47" i="27"/>
  <c r="F50" i="27"/>
  <c r="F49" i="27"/>
  <c r="F52" i="27"/>
  <c r="F51" i="27"/>
  <c r="F54" i="27"/>
  <c r="F53" i="27"/>
  <c r="F41" i="27"/>
  <c r="J41" i="27" s="1"/>
  <c r="F39" i="27"/>
  <c r="J39" i="27" s="1"/>
  <c r="F40" i="27"/>
  <c r="J40" i="27" s="1"/>
  <c r="F38" i="27"/>
  <c r="J38" i="27" s="1"/>
  <c r="F35" i="27"/>
  <c r="J35" i="27" s="1"/>
  <c r="F33" i="27"/>
  <c r="J33" i="27" s="1"/>
  <c r="F31" i="27"/>
  <c r="J31" i="27" s="1"/>
  <c r="F28" i="27"/>
  <c r="J28" i="27" s="1"/>
  <c r="F29" i="27"/>
  <c r="J29" i="27" s="1"/>
  <c r="F27" i="27"/>
  <c r="J27" i="27" s="1"/>
  <c r="F24" i="27"/>
  <c r="J24" i="27" s="1"/>
  <c r="F25" i="27"/>
  <c r="J25" i="27" s="1"/>
  <c r="F22" i="27"/>
  <c r="J22" i="27" s="1"/>
  <c r="F23" i="27"/>
  <c r="J23" i="27" s="1"/>
  <c r="I45" i="27" l="1"/>
  <c r="J45" i="27" s="1"/>
  <c r="I47" i="27" l="1"/>
  <c r="J47" i="27" s="1"/>
  <c r="I46" i="27"/>
  <c r="J46" i="27" s="1"/>
  <c r="I52" i="27" l="1"/>
  <c r="J52" i="27" s="1"/>
  <c r="I53" i="27"/>
  <c r="I49" i="27"/>
  <c r="J49" i="27" s="1"/>
  <c r="I54" i="27"/>
  <c r="I50" i="27"/>
  <c r="J50" i="27" s="1"/>
  <c r="I51" i="27"/>
  <c r="J51" i="27" s="1"/>
  <c r="I48" i="27"/>
  <c r="J48" i="27" s="1"/>
  <c r="J53" i="27" l="1"/>
  <c r="J54" i="27"/>
  <c r="F21" i="27" l="1"/>
  <c r="J21" i="2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B4" authorId="0" shapeId="0" xr:uid="{00000000-0006-0000-0400-000001000000}">
      <text>
        <r>
          <rPr>
            <sz val="9"/>
            <color indexed="81"/>
            <rFont val="Tahoma"/>
            <family val="2"/>
          </rPr>
          <t>Digitar aquí el número del Proponente</t>
        </r>
      </text>
    </comment>
    <comment ref="C4" authorId="0" shapeId="0" xr:uid="{00000000-0006-0000-0400-000002000000}">
      <text>
        <r>
          <rPr>
            <sz val="9"/>
            <color indexed="81"/>
            <rFont val="Tahoma"/>
            <family val="2"/>
          </rPr>
          <t>Digitar aquí el número del contrato</t>
        </r>
      </text>
    </comment>
    <comment ref="D4" authorId="0" shapeId="0" xr:uid="{00000000-0006-0000-0400-000003000000}">
      <text>
        <r>
          <rPr>
            <sz val="9"/>
            <color indexed="81"/>
            <rFont val="Tahoma"/>
            <family val="2"/>
          </rPr>
          <t>Digitar el valor del contrato en pesos, una vez realizada la conversión, tal y como lo establece el Pliego</t>
        </r>
      </text>
    </comment>
    <comment ref="E4" authorId="0" shapeId="0" xr:uid="{00000000-0006-0000-0400-000004000000}">
      <text>
        <r>
          <rPr>
            <sz val="9"/>
            <color indexed="81"/>
            <rFont val="Tahoma"/>
            <family val="2"/>
          </rPr>
          <t>Digitar la fecha de terminación del Contrato</t>
        </r>
      </text>
    </comment>
    <comment ref="F4" authorId="0" shapeId="0" xr:uid="{00000000-0006-0000-0400-000005000000}">
      <text>
        <r>
          <rPr>
            <sz val="9"/>
            <color indexed="81"/>
            <rFont val="Tahoma"/>
            <family val="2"/>
          </rPr>
          <t>Por favor, en caso que deseen eliminar valores, no eliminar ningún valor de ésta columna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00000000-0006-0000-0500-000001000000}">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00000000-0006-0000-1100-000001000000}">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00000000-0006-0000-1100-000002000000}">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00000000-0006-0000-1100-000003000000}">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M17" authorId="0" shapeId="0" xr:uid="{00000000-0006-0000-1200-000001000000}">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F8" authorId="0" shapeId="0" xr:uid="{00000000-0006-0000-1500-000001000000}">
      <text>
        <r>
          <rPr>
            <b/>
            <sz val="9"/>
            <color indexed="81"/>
            <rFont val="Tahoma"/>
            <family val="2"/>
          </rPr>
          <t>Indicar número de contratos válidos.</t>
        </r>
      </text>
    </comment>
    <comment ref="C10" authorId="0" shapeId="0" xr:uid="{00000000-0006-0000-1500-000002000000}">
      <text>
        <r>
          <rPr>
            <b/>
            <sz val="9"/>
            <color indexed="81"/>
            <rFont val="Tahoma"/>
            <family val="2"/>
          </rPr>
          <t>Indicar manualmente el número de propuestas hábiles.</t>
        </r>
      </text>
    </comment>
    <comment ref="F10" authorId="0" shapeId="0" xr:uid="{00000000-0006-0000-1500-000003000000}">
      <text>
        <r>
          <rPr>
            <b/>
            <sz val="9"/>
            <color indexed="81"/>
            <rFont val="Tahoma"/>
            <family val="2"/>
          </rPr>
          <t>Indicar valor promedio de los plazos acreditados</t>
        </r>
        <r>
          <rPr>
            <sz val="9"/>
            <color indexed="81"/>
            <rFont val="Tahoma"/>
            <family val="2"/>
          </rPr>
          <t xml:space="preserve">
</t>
        </r>
      </text>
    </comment>
    <comment ref="I10" authorId="0" shapeId="0" xr:uid="{00000000-0006-0000-1500-000004000000}">
      <text>
        <r>
          <rPr>
            <b/>
            <sz val="9"/>
            <color indexed="81"/>
            <rFont val="Tahoma"/>
            <family val="2"/>
          </rPr>
          <t>Indicar valor de PFMT de los contratos acreditados</t>
        </r>
        <r>
          <rPr>
            <sz val="9"/>
            <color indexed="81"/>
            <rFont val="Tahoma"/>
            <family val="2"/>
          </rPr>
          <t xml:space="preserve">
</t>
        </r>
      </text>
    </comment>
    <comment ref="C12" authorId="0" shapeId="0" xr:uid="{00000000-0006-0000-1500-000005000000}">
      <text>
        <r>
          <rPr>
            <b/>
            <sz val="9"/>
            <color indexed="81"/>
            <rFont val="Tahoma"/>
            <family val="2"/>
          </rPr>
          <t>Indicar manualmente la suma de promedios de propuestas hábiles.</t>
        </r>
      </text>
    </comment>
  </commentList>
</comments>
</file>

<file path=xl/sharedStrings.xml><?xml version="1.0" encoding="utf-8"?>
<sst xmlns="http://schemas.openxmlformats.org/spreadsheetml/2006/main" count="20167" uniqueCount="2448">
  <si>
    <t>INSTITUTO NACIONAL DE VÍAS</t>
  </si>
  <si>
    <t>DIRECCIÓN GENERAL</t>
  </si>
  <si>
    <t>SECRETARIA GENERAL ADMINISTRATIVA - SUBDIRECCION ADMINISTRATIVA</t>
  </si>
  <si>
    <t>No.</t>
  </si>
  <si>
    <t>SECRETARIA GENERAL TECNICA - SUBDIRECCION RED NACIONAL DE CARRETERAS</t>
  </si>
  <si>
    <t>SECRETARIA GENERAL TECNICA - SUBDIRECCION RED TERCIARIA Y FERREA</t>
  </si>
  <si>
    <t>CUMPLE</t>
  </si>
  <si>
    <t>DIRECCION GENERAL - OFICINA DE PREVENCION Y ATENCION DE EMERGENCIAS</t>
  </si>
  <si>
    <t>SECRETARIA GENERAL TECNICA - SUBDIRECCION DE APOYO TECNICO</t>
  </si>
  <si>
    <t>SECRETARIA GENERAL TECNICA - SUBDIRECCION DE MEDIO AMBIENTE Y GESTION SOCIAL</t>
  </si>
  <si>
    <t>SECRETARIA GENERAL TECNICA - SUBDIRECCION MARITIMA Y FLUVIAL</t>
  </si>
  <si>
    <t>SECRETARIA GENERAL TECNICA - DIRECCIONES TERRITORIALES</t>
  </si>
  <si>
    <t>SECRETARIA GENERAL ADMINISTRATIVA - SUBDIRECCION FINANCIERA</t>
  </si>
  <si>
    <t>ID</t>
  </si>
  <si>
    <t>DEPENDENCIAS</t>
  </si>
  <si>
    <t>PROPONENTE</t>
  </si>
  <si>
    <t>Contrato o Resolución</t>
  </si>
  <si>
    <t>Integrante que aporta experiencia</t>
  </si>
  <si>
    <t>Objeto</t>
  </si>
  <si>
    <t>OBSERVACIONES A LOS CONTRATOS</t>
  </si>
  <si>
    <t>PUNTAJE</t>
  </si>
  <si>
    <t>NO</t>
  </si>
  <si>
    <t>SI</t>
  </si>
  <si>
    <t>VALIDEZ</t>
  </si>
  <si>
    <t>MODULO</t>
  </si>
  <si>
    <t>CUADRO No. 1</t>
  </si>
  <si>
    <t>CUMPLIMIENTO</t>
  </si>
  <si>
    <t>NO CUMPLE</t>
  </si>
  <si>
    <t>APOYONAL</t>
  </si>
  <si>
    <t>100% NACIONALES</t>
  </si>
  <si>
    <t>NACIONAL Y EXTRANJERO</t>
  </si>
  <si>
    <t>100% EXTRANJEROS</t>
  </si>
  <si>
    <t>NO PONDERABLE</t>
  </si>
  <si>
    <t>PROPUESTA No.</t>
  </si>
  <si>
    <t>CUENTA</t>
  </si>
  <si>
    <t>FECHA DE CIERRE DEL PROCESO</t>
  </si>
  <si>
    <t>PRESUPUESTO OFICIAL</t>
  </si>
  <si>
    <t>REQUISITOS PONDERABLES</t>
  </si>
  <si>
    <t>EXPGEN</t>
  </si>
  <si>
    <t>HÁBIL</t>
  </si>
  <si>
    <t>NO HÁBIL</t>
  </si>
  <si>
    <t>OBJETO</t>
  </si>
  <si>
    <t>RECIPROCIDAD Y APOYO A LA INDUSTRIA NACIONAL</t>
  </si>
  <si>
    <t>CASO</t>
  </si>
  <si>
    <t>CUADRO No. 2</t>
  </si>
  <si>
    <t>PROPONENTE:</t>
  </si>
  <si>
    <t>FECHA MÍNIMA PARA ACREDITACIÓN DE EXPERIENCIA ESPECÍFICA</t>
  </si>
  <si>
    <t>NÚMERO MÁXIMO DE CONTRATOS</t>
  </si>
  <si>
    <t>NÚMERO DE INTEGRANTES</t>
  </si>
  <si>
    <t>EVALUACIÓN DE LA EXPERIENCIA ESPECÍFICA</t>
  </si>
  <si>
    <t>No. De orden</t>
  </si>
  <si>
    <t>Entidad</t>
  </si>
  <si>
    <t>Formas de Ejecución</t>
  </si>
  <si>
    <t>Aceptación Experiencia General (SI/NO)</t>
  </si>
  <si>
    <t>Fecha de Terminacion
(DD-MM-AA)</t>
  </si>
  <si>
    <t>Contratante</t>
  </si>
  <si>
    <t>I,C,UT</t>
  </si>
  <si>
    <t>Participacion
(%)</t>
  </si>
  <si>
    <t>A1</t>
  </si>
  <si>
    <t>Fecha Cierre</t>
  </si>
  <si>
    <t>Fecha Mínima</t>
  </si>
  <si>
    <t>EVALUACIÓN CRITERIOS DE EXPERIENCIA ESPECÍFICA</t>
  </si>
  <si>
    <t>MÓDULO</t>
  </si>
  <si>
    <t>OBJETO DEL MÓDULO</t>
  </si>
  <si>
    <t>OBSERVACIONES GENERALES</t>
  </si>
  <si>
    <t>Porcentaje de participación para este proceso(%)</t>
  </si>
  <si>
    <t>NUMERO</t>
  </si>
  <si>
    <t>CUADRO No. 3</t>
  </si>
  <si>
    <t>(SMMLV)</t>
  </si>
  <si>
    <t>Puntaje por Plazo</t>
  </si>
  <si>
    <t>COL pesos $</t>
  </si>
  <si>
    <t>SMMLV</t>
  </si>
  <si>
    <t>LISTADO DE PROPONENTES</t>
  </si>
  <si>
    <t>PROPUESTA</t>
  </si>
  <si>
    <t>PROPONENTES</t>
  </si>
  <si>
    <t>NOMBRE O RAZÓN SOCIAL</t>
  </si>
  <si>
    <t>CONFORMACIÓN DE LOS PROPONENTES</t>
  </si>
  <si>
    <t>INTEGRANTE</t>
  </si>
  <si>
    <t>PROMEDIO DE FACTURACIÓN PARA CONSORCIO O UNIÓN TEMPORAL</t>
  </si>
  <si>
    <t>NÚMERO DE INTEGRANTES DEL CONSORCIO O UNIÓN TEMPORAL</t>
  </si>
  <si>
    <t>PORCENTAJE DE PARTICIPACIÓN</t>
  </si>
  <si>
    <t>NÚMERO MÍNIMO DE CONTRATOS</t>
  </si>
  <si>
    <t>CONDICIÓN PARA EL CONSORCIO O UNIÓN TEMPORAL</t>
  </si>
  <si>
    <t>¿CORRESPONDE A UN CONSORCIO O UNIÓN TEMPORAL?</t>
  </si>
  <si>
    <t>NUMERO DE CONTRATOS ACREDITADOS VÁLIDOS</t>
  </si>
  <si>
    <t>Número de Contratos =</t>
  </si>
  <si>
    <t>MÓDULO EVALUADO</t>
  </si>
  <si>
    <t>No. DE PROPUESTA</t>
  </si>
  <si>
    <t>NÚMERO DE CONTRATOS ACREDITADOS VÁLIDOS</t>
  </si>
  <si>
    <t>(Puntos)</t>
  </si>
  <si>
    <t xml:space="preserve"> PONDERACIÓN APOYO A LA INDUSTRIA NACIONAL</t>
  </si>
  <si>
    <t>Propuesta No.</t>
  </si>
  <si>
    <t>PRESUPUESTO DEL MÓDULO</t>
  </si>
  <si>
    <t>Cuenta</t>
  </si>
  <si>
    <t>PUNTAJES</t>
  </si>
  <si>
    <t>PUNTAJE TOTAL</t>
  </si>
  <si>
    <t>OBSERVACIONES</t>
  </si>
  <si>
    <t>APOYO A LA INDUSTRIA NACIONAL</t>
  </si>
  <si>
    <t>Valor del Módulo</t>
  </si>
  <si>
    <t>Plazo del Módulo</t>
  </si>
  <si>
    <t>No. del Proponente</t>
  </si>
  <si>
    <t>No. del Contrato</t>
  </si>
  <si>
    <t>No. Proponente</t>
  </si>
  <si>
    <t>No. Contrato</t>
  </si>
  <si>
    <t>Relación PO</t>
  </si>
  <si>
    <t>Propuestas Presentadas al Módulo</t>
  </si>
  <si>
    <t>(Hábil / No Hábil)</t>
  </si>
  <si>
    <t>Relación PFMT / PMFO</t>
  </si>
  <si>
    <t>CALIFICACIÓN DEFINITIVA</t>
  </si>
  <si>
    <t>% Solicitado</t>
  </si>
  <si>
    <t>Vprop</t>
  </si>
  <si>
    <t>Presupuesto en SMMLV</t>
  </si>
  <si>
    <t>PMFO del Módulo</t>
  </si>
  <si>
    <t>% Requerido de PMFO</t>
  </si>
  <si>
    <t>Número de Propuestas Hábiles</t>
  </si>
  <si>
    <t>Suma Promedios Propuestas Hábiles</t>
  </si>
  <si>
    <t>3 * Plazo Oficial</t>
  </si>
  <si>
    <t>Contratos Válidos del Proponente</t>
  </si>
  <si>
    <t>HABILIDAD POR PLAZOS</t>
  </si>
  <si>
    <t>Plazo promedio acreditado por el proponente</t>
  </si>
  <si>
    <t>¿Plazo acreditado es mayor a 3 veces el Plazo Oficial del Módulo?</t>
  </si>
  <si>
    <t>¿El proponente es Hábil?</t>
  </si>
  <si>
    <t>HABILIDAD POR PMFT</t>
  </si>
  <si>
    <t>PFMT promedio acreditado por el proponente</t>
  </si>
  <si>
    <t>¿La relación PFMT/PMFO es mayor a la Relación PO del Módulo?</t>
  </si>
  <si>
    <t>PONDERACIÓN POR PLAZOS</t>
  </si>
  <si>
    <t>PONDERACIÓN POR PMFT</t>
  </si>
  <si>
    <t>Valor Pph</t>
  </si>
  <si>
    <t>Puntaje Máx Plazo</t>
  </si>
  <si>
    <t>Puntaje Max PFM</t>
  </si>
  <si>
    <t>¿Plazo acreditado es igual, mayor o menor a pph?</t>
  </si>
  <si>
    <t>¿PFMT acreditado es igual, mayor o menor a % Requerido de PMFO?</t>
  </si>
  <si>
    <t>Puntaje por PFMT</t>
  </si>
  <si>
    <t>RECHAZO</t>
  </si>
  <si>
    <t>CUADRO No. 9</t>
  </si>
  <si>
    <t>RESUMEN DE HABILIDAD Y PONDERACIÓN DEFINITIVA A LOS CRITERIOS DE EVALUACIÓN</t>
  </si>
  <si>
    <t>DIRECCIÓN OPERATIVA - GERENCIA DE GRANDES PROYECTOS</t>
  </si>
  <si>
    <t>CONCURSO DE MÉRITOS ABIERTO</t>
  </si>
  <si>
    <t>VERIFICACIÓN RUP</t>
  </si>
  <si>
    <t>¿EL CONTRATO SE ENCUENTRA INSCRITO EN EL RUP? (SI/NO)</t>
  </si>
  <si>
    <t>Cálculo de Valores de Contratos Ejecutados en el Extranjero</t>
  </si>
  <si>
    <t>Fecha de Terminación del Contrato</t>
  </si>
  <si>
    <t>Valor del Cto en SMMLV</t>
  </si>
  <si>
    <t>RESULTADO DE VALORES DE CONTRATOS EN EL EXTRANJERO, APLICANDO EL REDONDEO</t>
  </si>
  <si>
    <t>Cálculo de Valores de Contratos por Proponente</t>
  </si>
  <si>
    <t>Valor en SMMLV por Contrato</t>
  </si>
  <si>
    <t>Valor del Contrato en SMMLV del Año de Terminación del Contrato</t>
  </si>
  <si>
    <t>Valor del Contrato en Pesos</t>
  </si>
  <si>
    <t>NÚMERO DE CONSECUTIVO EN EL RUP</t>
  </si>
  <si>
    <t>Valor Total Ejecutado del Contrato Afectado por el % de Participación</t>
  </si>
  <si>
    <t>Valor Total Ejecutado del Contrato que se encuentra Registrado en el RUP
(SMMLV)</t>
  </si>
  <si>
    <t>N/A</t>
  </si>
  <si>
    <t>OBSERVACIONES DEL EVALUADOR A LOS CONTRATOS</t>
  </si>
  <si>
    <t>CAPACIDAD JURÍDICA</t>
  </si>
  <si>
    <t>CAPACIDAD FINANCIERA</t>
  </si>
  <si>
    <t>CAPACIDAD ORGANIZACIONAL</t>
  </si>
  <si>
    <t>NIT</t>
  </si>
  <si>
    <t>NO APLICA</t>
  </si>
  <si>
    <t>RESUMEN DE LA PONDERACIÓN A LOS CRITERIOS DE EVALUACIÓN</t>
  </si>
  <si>
    <t>PUNTAJE POR ACREDITACIÓN DEL VALOR TOTAL EJECUTADO DE LOS CONTRATOS ACREDITADOS</t>
  </si>
  <si>
    <t>CUADRO No. 5</t>
  </si>
  <si>
    <t>CUADRO No. 6</t>
  </si>
  <si>
    <t>HABILIDAD POR PROPONENTE</t>
  </si>
  <si>
    <t>NÚMERO DE PROPUESTAS PRESENTADAS AL PROCESO</t>
  </si>
  <si>
    <t>¿EL CONTRATO SE ENCUENTRA DENTRO DE LAS CLASIFICACIONES UNSPSC ESTABLECIDAS EN EL PLIEGO? (SI/NO)</t>
  </si>
  <si>
    <t>VINCULACIÓN TRABAJADORES CON DISCAPACIDAD EN PLANTA DE PERSONAL</t>
  </si>
  <si>
    <t>CUADRO No. 7</t>
  </si>
  <si>
    <t xml:space="preserve">                                                                                                                                                                                                                                                                                                                                                                                                                                                                                                                                                                                                  </t>
  </si>
  <si>
    <t>Calificación</t>
  </si>
  <si>
    <t>CENTÉSIMAS TRM</t>
  </si>
  <si>
    <t>*</t>
  </si>
  <si>
    <t>CUMPLIMIENTO TECNICO
APLICA CON EL MIN 40% DE EXPERIENCIA</t>
  </si>
  <si>
    <t xml:space="preserve">CUMPLIMIENTO JURIDICO
</t>
  </si>
  <si>
    <t>CALIFICACIÓN TECNICA</t>
  </si>
  <si>
    <t>EXPERIENCIA GENERAL</t>
  </si>
  <si>
    <t>SI APLICA</t>
  </si>
  <si>
    <t>HABILIDAD DEL PROPONENTE</t>
  </si>
  <si>
    <t>VINCULACIÓN TRABAJADORES CON DISCAPACIDAD EN PLANTA DE PERSONAL (PARA ASIGNAR PUNTUACION 10 PTOS)</t>
  </si>
  <si>
    <t>DETERMINACIÓN DEL PUNTAJE POR VALOR DE LA PROPUESTA</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</si>
  <si>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</si>
  <si>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</si>
  <si>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</si>
  <si>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</si>
  <si>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</si>
  <si>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</si>
  <si>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MEDIA ARITMÉTICA BAJA</t>
  </si>
  <si>
    <t>MÉTODO DE PONDERACIÓN =</t>
  </si>
  <si>
    <t>Parámetros para la ponderación de la propuesta económica</t>
  </si>
  <si>
    <t>Número de propuestas válidas</t>
  </si>
  <si>
    <t>Mínimo</t>
  </si>
  <si>
    <t>Media Aritmética = X</t>
  </si>
  <si>
    <t>Mediana= Me</t>
  </si>
  <si>
    <t>Presupuesto Oficial</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</si>
  <si>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</si>
  <si>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</si>
  <si>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</si>
  <si>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</si>
  <si>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</si>
  <si>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Estadistico usado para ponderar :</t>
  </si>
  <si>
    <t>CONSECUTIVO</t>
  </si>
  <si>
    <t>PROP. No.</t>
  </si>
  <si>
    <t>PORCENTAJE DE MEJORA</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</si>
  <si>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</si>
  <si>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</si>
  <si>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</si>
  <si>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</si>
  <si>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</si>
  <si>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</si>
  <si>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&lt;0</t>
  </si>
  <si>
    <t>3. Media Aritmética Alta</t>
  </si>
  <si>
    <t>MEDIANA CON VALOR ABSOLUTO</t>
  </si>
  <si>
    <t>MEDIA GEOMÉTRICA</t>
  </si>
  <si>
    <t>MEDIA ARITMÉTICA ALTA</t>
  </si>
  <si>
    <t>PONDERACIÓN POR EXPERIENCIA</t>
  </si>
  <si>
    <t>(SI/NO)</t>
  </si>
  <si>
    <t>(CUMPLE/NO CUMPLE)</t>
  </si>
  <si>
    <t>Máximo</t>
  </si>
  <si>
    <t xml:space="preserve"> PONDERACIÓN POR EQUIPO DE TRABAJO</t>
  </si>
  <si>
    <t>EQUIPO DE TRABAJO</t>
  </si>
  <si>
    <t xml:space="preserve">EQUIPO DE TRABAJO </t>
  </si>
  <si>
    <t>¿EL INTEGRANTE CUMPLE CON ACREDITAR MIN EL 5% DE LA EXPERIENCIA? DE ACUERDO A LA SOLICITUD DEL PLIEGO</t>
  </si>
  <si>
    <t>MINIMA EXPERIENCIA (5%)</t>
  </si>
  <si>
    <t>¿UNO SOLO DE LOS INTEGRANTES CUMPLE CON ACREDITAR EL 50% DE LA EXPERIENCIA?</t>
  </si>
  <si>
    <t>VALOR REQUERIDO DE PO</t>
  </si>
  <si>
    <t>0-10</t>
  </si>
  <si>
    <t>0-20</t>
  </si>
  <si>
    <t>TRM PUBLICADA EL DÍA SIGUIENTE DEL CIERRE DEL PROCESO</t>
  </si>
  <si>
    <t>PORCENTAJE INTEG</t>
  </si>
  <si>
    <t>RAZON DE NO CUMPLIMIENTO</t>
  </si>
  <si>
    <t>Fecha de Inicio
(DD-MM-AA)</t>
  </si>
  <si>
    <t>PRESUPUESTOOFICIAL DEL MÓDULO</t>
  </si>
  <si>
    <t>MINIMO=</t>
  </si>
  <si>
    <t>MAXIMO=</t>
  </si>
  <si>
    <t>MEDIA=</t>
  </si>
  <si>
    <t>MEDIANA=</t>
  </si>
  <si>
    <t>GEOMETRICA=</t>
  </si>
  <si>
    <t>MEDIA ALTA=</t>
  </si>
  <si>
    <t>MEDIA BAJA=</t>
  </si>
  <si>
    <t>PUNTAJE FINAL CORREGIDO</t>
  </si>
  <si>
    <t>PUNTAJE INICIAL OBTENIDO</t>
  </si>
  <si>
    <t>VTF Acreditado</t>
  </si>
  <si>
    <t>PONDERACION POR VTF</t>
  </si>
  <si>
    <t>VTF TOTAL APORTADO</t>
  </si>
  <si>
    <t>VTF APORTADO POR EL PROPONENTE</t>
  </si>
  <si>
    <t>VTF</t>
  </si>
  <si>
    <t>RELACIÓN DEL VTF APORTADO POR EL PROPONENTE</t>
  </si>
  <si>
    <t>CUMPLIMIENTO DE LA EXPERIENCIA MINIMA|
VTF&gt;=100%*PO.</t>
  </si>
  <si>
    <t>FECHA TRM =</t>
  </si>
  <si>
    <t>FORMATO No.8</t>
  </si>
  <si>
    <t>FORMATO No.9</t>
  </si>
  <si>
    <t>CUMPLE/NO CUMPLE</t>
  </si>
  <si>
    <t>PROMEDIO=</t>
  </si>
  <si>
    <t>Puntaje por Experiencia</t>
  </si>
  <si>
    <r>
      <t>Media artimética Alta (X</t>
    </r>
    <r>
      <rPr>
        <b/>
        <vertAlign val="subscript"/>
        <sz val="10"/>
        <rFont val="Arial"/>
        <family val="2"/>
      </rPr>
      <t>A</t>
    </r>
    <r>
      <rPr>
        <b/>
        <sz val="10"/>
        <rFont val="Arial"/>
        <family val="2"/>
      </rPr>
      <t>)</t>
    </r>
  </si>
  <si>
    <t>EQUIPO DE TRABAJO
FORMATO 8</t>
  </si>
  <si>
    <t>CUENTA CON ANOTACION VIGENTE</t>
  </si>
  <si>
    <t>REGISTRO NACIONAL DE OBRAS CIVILES INCONCLUSAS</t>
  </si>
  <si>
    <t>ANOTACION EN  RNOCI
SI=MENOS 1 PUNTO
NO=0 PUNTOS</t>
  </si>
  <si>
    <t>PUNTOS NEGATIVOS</t>
  </si>
  <si>
    <t>0 ó -1</t>
  </si>
  <si>
    <t>ALLEGA RUP CON LA PROPUESTA
(SI / NO)</t>
  </si>
  <si>
    <t>MEDIANA</t>
  </si>
  <si>
    <t>MEDIA GEOMETRICA</t>
  </si>
  <si>
    <t>¿CUMPLE TODOS LOS REQUISITOS PARA PONDERAR?</t>
  </si>
  <si>
    <t>HABILIDAD PARA SEGUIR EN EL PROCESO</t>
  </si>
  <si>
    <t>HABILIDAD PARA PONDERAR EXPERIENCIA</t>
  </si>
  <si>
    <t>No. DEL INTEGRANTE</t>
  </si>
  <si>
    <t>SUBDIRECCION DE PROCESOS DE SELECCIÓN CONTRACTUALES</t>
  </si>
  <si>
    <t>MULTAS Y/O SANCIONES EN EL AÑO INMEDIATAMENTE ANTERIOR AL CIERRE DE ESTE PROCESO</t>
  </si>
  <si>
    <t>Consecutivo</t>
  </si>
  <si>
    <t>EL PROPONENTE TIENE MULTAS Y/O SANCIONES EN EL AÑO ANTERIOR AL CIERRE</t>
  </si>
  <si>
    <t>EVALUACION ECONOMICA</t>
  </si>
  <si>
    <t>DESCUENTO POR MULTAS Y/O SANCIONES</t>
  </si>
  <si>
    <t>DIRECCION JURIDICA</t>
  </si>
  <si>
    <t>FACTOR DE SOSTENIBILIDAD</t>
  </si>
  <si>
    <t>FORMATO No.10</t>
  </si>
  <si>
    <t>CUMPLE?
SI / NO</t>
  </si>
  <si>
    <t>DIRECCIÓN DE CONTRATACIÓN</t>
  </si>
  <si>
    <t>CMA-DTE-SEP-XXX-2022→MODULO UNICO</t>
  </si>
  <si>
    <t>¿LOS CONTRATOS ACREDITADOS CUMPLEN CON LA TOTALIDAD DE LAS CONDICIONES ESTABLECIDAS EN EL PLIEGO PARA LA VALIDEZ DE LA EXPERIENCIA ESPECIFICA?</t>
  </si>
  <si>
    <t>CONDICION DE MIPYME O EMPRENDIMIENTO Y MUJERES DE EMPRESA</t>
  </si>
  <si>
    <t>CUMPLIMIENTO PARA MIPYME</t>
  </si>
  <si>
    <t>MIPYME</t>
  </si>
  <si>
    <t>0-0,25</t>
  </si>
  <si>
    <t>LOTE A EJECUTAR</t>
  </si>
  <si>
    <t>EMPRENDIMIENTOS Y EMPRESAS DE MUJERES</t>
  </si>
  <si>
    <t>MENOS 2 PUNTOS DEL TOTAL</t>
  </si>
  <si>
    <t>DESCUENTO DE PUNTOS POR MULTAS Y/O SANCIONES</t>
  </si>
  <si>
    <t>CRITERIOS DE EXPERIENCIA GENERAL</t>
  </si>
  <si>
    <t>0 - 1</t>
  </si>
  <si>
    <t>EL INTEGRANTE ES MIPYME O EMPRENDIMIENTO O AMBOS?</t>
  </si>
  <si>
    <t>¿ ADJUDICATARIO ?</t>
  </si>
  <si>
    <t>CUMPLIMIENTO PARA EMPRENDIMIENTOS Y EMPRENDIMIENTO</t>
  </si>
  <si>
    <t>CMA-DEO-SGI-142-2023</t>
  </si>
  <si>
    <t>“ADMINISTRACIÓN VIAL DE LAS CARRETERAS NACIONALES A CARGO DE INVÍAS, DE LA DIRECCIÓN 
TERRITORIAL QUINDIO”</t>
  </si>
  <si>
    <t>ADMINISTRACIÓN VIAL DE LAS 
CARRETERAS NACIONALES A CARGO 
DE LA DIRECCIÓN TERRITORIAL 
QUINDIO, GRUPO AMV 1</t>
  </si>
  <si>
    <t>CONSORCIO ADVIAL HE</t>
  </si>
  <si>
    <t>HECTOR FALLA PUENTES</t>
  </si>
  <si>
    <t>JORGE EIVAR TULCAN LOSADA</t>
  </si>
  <si>
    <t xml:space="preserve"> ADMINISTRACION VIAL CARRETERAS PRIMARIAS</t>
  </si>
  <si>
    <t>INVIAS</t>
  </si>
  <si>
    <t>RHUI-77-2001</t>
  </si>
  <si>
    <t xml:space="preserve"> 900-2006</t>
  </si>
  <si>
    <t>3404-2008</t>
  </si>
  <si>
    <t>I</t>
  </si>
  <si>
    <t>CONSORCIO DBB INGENIERÍA</t>
  </si>
  <si>
    <t>DBB INGENIERÍA S.A.S.</t>
  </si>
  <si>
    <t>DONAL BOGOTÁ BAUTISTA</t>
  </si>
  <si>
    <t>888 DE 2006</t>
  </si>
  <si>
    <t>2639 DE 2019</t>
  </si>
  <si>
    <t>ADMINISTRACION DE MANTENIMIENTO VIAL E INTERVENTORIAS DE LAS CARRETERAS
NACIONALES A CARGO DE LA TERRITORIAL CORDOBA PROCESO AMV 31 GRUPO-1 CODIGO VIA
9002 NECOCLI - PUERTO REY, SECTORES ARBOLETES - PUERTO REY (PR82 - PR86+0858),
CODIGO VIA 7401 PUERTO REY - MONTERIA SECTOR PUERTO REY - MONTERIA (PR0+0000 -
PR64+0000), CODIGO VIA 2310 PLANETA RICA - MONTERIA SECTOR PLANETA RICA - MONTERIA
(PR0+0000 - PR40+0000) Y CODIGO VIA 7403 EL VIAJANO - GUAYEPO (PR0+0000 - PR49+0904), EN
UNA LONGITUD DE 168,06 KILOMETROS.</t>
  </si>
  <si>
    <t>ADMINISTRACION VIAL DE LAS CARRETERAS A CARGO DE INVIAS DIRECCIÓN TERRITORIAL
CAUCA, MÓDULO 4 GRUPO 4</t>
  </si>
  <si>
    <t>INGESCOR LTDA</t>
  </si>
  <si>
    <t>2460-2019</t>
  </si>
  <si>
    <t>64-2001</t>
  </si>
  <si>
    <t>ADMINISTRACIÓN VIAL DE LAS CARRETERAS NACIONALES A CARGO DE LA DIRECCIÓN
TERRITORIAL MAGDALENA MODULO 2, RUTA 4313, SECTOR EL BANCO - SAN JOSÉ (LÍMITES
CON CESAR) PR0+0000 PR21+0000, RUTA 7805, SECTOR GUAMAL - EL BANCO GUAMAL - EL
BANCO (PR0+000 - PR36+320) RUTA 80MG01, SECTOR SANTANA - LA GLORIA (PR0+000 -
PR67+650)</t>
  </si>
  <si>
    <t>ADMINISTRACIÒN VIAL PARA ADELANTAR GESTIONES Y ACCIONES TENDIEN- TES A
LOGRAR EL MEJORAMIENTO Y UNA EFECTIVA Y OPORTUNA CONSERVACIÒN DE LAS
CARRETERAS NACIONALES GRUPO Nº3 vìas 2514-7801 Y 9004 A CARGO DE LA REGIONAL
CÒRDOBA EN UNA LONGITUD DE 142,69 KMS.CTO. Nº. 64-2001</t>
  </si>
  <si>
    <t>CONSORCIO LOURDES</t>
  </si>
  <si>
    <t>JOSE ALBERTO ROJAS PRIETO</t>
  </si>
  <si>
    <t xml:space="preserve">ADMINISTRACION VIAL DE LAS CARRETERAS NACIONALES A CARGO DE LA
DIRECCION TERRITORIAL BOYACA, MODULO 04 </t>
  </si>
  <si>
    <t>2674-2019</t>
  </si>
  <si>
    <t>C</t>
  </si>
  <si>
    <t>ADMINISTRACION VIAL DE LAS CARRETERAS A CARGO DE LA TERRITORIAL OCAÑA MODULO 1, 
GRUPO 1.</t>
  </si>
  <si>
    <t>2428 DE 2019</t>
  </si>
  <si>
    <t>2011/032/061/06</t>
  </si>
  <si>
    <t>30.143/05-3; 12-HU_x0002_5890; PR-564/04.</t>
  </si>
  <si>
    <t>ASISTENCIA TÉCNICA PARA LA REDACCIÓN DEL PROYECTO DE CONSTRUCCIÓN DE AUMENTO DE 
CAPACIDAD Y REORDENACIÓN DE LA CONEXIÓN N-637 CON BI-631 EN EL ENLACE DE DERIO 
(SENTIDO RONTEGI - MUNGIA) (DISEÑO / EXPEDIENTE TÉCNICO)</t>
  </si>
  <si>
    <t>CONSULTORÍA Y ASISTENCIA PARA REDACCIÓN DE PROYECTO DE LAS OBRAS: AUTOVÍAS A-21, 
JACA - L.P. NAVARRA Y A-23. MUDÉJAR. TRAMO: VARIANTE DE JACA. PROVINCIA DE HUESCA. 
REFERENCIA: 30.143/05-3; 12-HU-5890; PR-564/04. (DISEÑOS EN FASE III).</t>
  </si>
  <si>
    <t>UT</t>
  </si>
  <si>
    <t>CONSORCIO IBEROAMERICANO</t>
  </si>
  <si>
    <t>SAITEC S.A SUCURSAL EN COLOMBIA</t>
  </si>
  <si>
    <t>INTERCONSTRUCCIONES &amp; DISEÑO S.A.S</t>
  </si>
  <si>
    <t>CODIPRO INGENIERÍA Y ARQUITECTURA LTDA. CONSTRUCCIONES, DISEÑOS Y PROYECTOS.</t>
  </si>
  <si>
    <t>CONSORCIO AMV CAP-GEICOL-JYS</t>
  </si>
  <si>
    <t>CARLOS ALBERTO PALTA MUÑOZ</t>
  </si>
  <si>
    <t>GEICOL S.A.S</t>
  </si>
  <si>
    <t xml:space="preserve">J&amp;S ASESORIA E INGENIERIA SAS </t>
  </si>
  <si>
    <t>COPEBA S.A.S.</t>
  </si>
  <si>
    <t>INVIAS TERRITORIAL PUTUMAYO</t>
  </si>
  <si>
    <t>2629 DE 2019</t>
  </si>
  <si>
    <t>ADMINISTRACIÓN VIAL DE LAS CARRETERAS A CARGO DE LA TERRITORIAL PUTUMAYO MODULO 3, GRUPO 3</t>
  </si>
  <si>
    <t>SECRETARIA DE INFRAESTRUCTURA DE LA GOBERNACIÓN DEL CESAR</t>
  </si>
  <si>
    <t>CONTRATO ELECTRONICO DE CONSULTORIA No. 2021010010 DEL 26 DE FEBRERO DEL 2021</t>
  </si>
  <si>
    <t>ESTUDIOS Y DISEÑOS PARA LA REHABILITACIÓN Y PAVIMENTACIÓN DE VIAS SECUNDARIAS Y TERCIARIAS 2020, EN EL DEPARTAMENTO DEL CESAR</t>
  </si>
  <si>
    <t>2117 DE 2016</t>
  </si>
  <si>
    <t>2522 DE 2019</t>
  </si>
  <si>
    <t>ADMINISTRACIÓN VIAL DE LAS CARRETERAS NACIONALES A CARGO DE LA DIRECCIÓN TERRITORIAL
ANTIOQUIA, MÓDULO 1,</t>
  </si>
  <si>
    <t>ADMINISTRACIÓN VIAL DE LAS CARRETERAS NACIONALES A CARGO DEL INVIAS DIRECCION
TERRITORIAL ATLANTICO GRUPO 1</t>
  </si>
  <si>
    <t>CONSORCIO ANTEA-GPM</t>
  </si>
  <si>
    <t>GPM PROYECTOS DE INGENIERIA SAS</t>
  </si>
  <si>
    <t xml:space="preserve">ANTEA IBEROLATAM SUCURSAL COLOMBIA </t>
  </si>
  <si>
    <t>2712-2019</t>
  </si>
  <si>
    <t>02117-2016</t>
  </si>
  <si>
    <t>Dirección General de 
Carreteras (Ministerio de 
Fomento – Gobierno de 
España)</t>
  </si>
  <si>
    <t>CONSELLERIA DE POLITICA 
TERRITORIAL OBRAS 
PUBLICAS Y TRANSPORTES - 
XUNTA DE GALICIA - 
GOBIERNO REGIONAL</t>
  </si>
  <si>
    <t>2680 DE 2019</t>
  </si>
  <si>
    <t>ADMINISTRACIÓN VIAL DE LAS CARRETERAS DE LA TERRITORIAL CESAR 
MODULO 1 GRUPO 2</t>
  </si>
  <si>
    <t xml:space="preserve">ADMINISTRACIÓN VIAL DE LAS CARRETERAS NACIONALES A CARGO DE LA
DIRECCIÓN TERRITORIAL ANTIOQUIA, MODULO 1 GRUPO 3. CÓDIGO 2510,
VIA DON MATIAS - LOS LLANOS, SECTOR HOYO RICO - LOS LLANOS,
PR52+0474 - PR87+1295, CÓDIGO 2511 LOS LLANOS - TARAZÁ, SECTOR LOS
LLANOS - TARAZÁ, PR0+0000 - PR124+0705, CODIGO 2512 TARAZÁ -
CAUCASIA, SECTOR TARAZÁ - CAUCASIA, PR0+0000 - PR63+0996, CÓDIGO
6205 HATILLO - CISNEROS, SECTORES PASO URBANO BARBOSA, PR9+0000 -
PR9+0700 (SIN INCLUIR EL ANILLO DE LA GLORIETA), PASO URBANO
CISNEROS, PR53+0000 - PR54+1158, CÓDIGO 6206 CISNEROS - PUERTO
BERRÍO- CRUCE RUTA 45, SECTORES PASO URBANO CISNEROS, PR0+0000-
PR1+0000 Y PUENTE LAMALENA- PUERTO BERRIO, INCLUÍDO PUENTE
SOBRE EL RIO MAGDALENA, PR95+0198- PR 97+1261 EN UNA LONGITUD
DE 230.15 KM PARA INVERTIR EN EL DEPARTAMENTO DE ANTIOQUIA. </t>
  </si>
  <si>
    <t>Redacción del Proyecto Constructivo de la Autovía A-8 del Cantábrico N-634 
de San Sebastián a Santiago. Tramo: Vilamar-Barreiros. (UTE ICEACSA_x0002_PROYFE 50%</t>
  </si>
  <si>
    <t>ESTUDIOS Y/O DISEÑOS PARA LOS CORREDORES VIALES UBICADOS SOBRE
LA RUTA 6211 SOGAMOSO - EL CRUCERO AGUAZUL, DEPARTAMENTOS DE
BOYACA Y CASANARE.</t>
  </si>
  <si>
    <t>PROYECTO DE TRAZADO Y CONSTRUCCIÓN "CORREDOR SARRIA-MONFORTE</t>
  </si>
  <si>
    <t>S/N</t>
  </si>
  <si>
    <t>CONSORCIO ADM GI</t>
  </si>
  <si>
    <t>INVELER CONSULTORIA S.A.S.</t>
  </si>
  <si>
    <t>GNG PROYECTOS S.A.S.</t>
  </si>
  <si>
    <t>EJERCITO NACIONAL</t>
  </si>
  <si>
    <t>2707 DE 2019</t>
  </si>
  <si>
    <t>930 DE 2012</t>
  </si>
  <si>
    <t>ADMINISTRACION VIAL DE LAS CARRETERAS NACIONALES A CARGO 
DE LA TERRITORIAL HUILA MÓDULO 1.</t>
  </si>
  <si>
    <t>CONSULTORIA PARA LOS ESTUDIOS Y DISEÑOS NESESARIOS PARA LA 
REHABILITACION, MEJORAMIENTO, PAVIMENTACION Y/O 
CONSTRUCCION EN LAS VIAS: 1)LA JULIA-CRUCE DE ORIENTE (META). 2) 
PAUJIL-LA UNION PENEYA (CAQUETA). 3) PLANADAS-GAITANIA 
(TOLIMA). 4) AEROPISTAS, MUNICIPIO DE PLANADAS (TOLIMA). 5) 
ATACO-PLANADAS-¨SECTOR LA BRECHA¨-(TOLIMA). 6) MONDOMO_x0002_TRES QUEBRADAS-SAN PEDRO (CAUCA). Y 7) TIBU-LA GABARRA EN EL 
SECTOR COMPRENDIDO ENTRE EL KM 22 Y EL KM 57.</t>
  </si>
  <si>
    <t xml:space="preserve">REDACCIÓN DEL PROYECTO DE CONSTRUCCIÓN: 
PLATAFORMAS RESERVADAS PARA EL TRANSPORTE 
PÚBLICO Y VÍAS DE SERVICIO. TRAMO: MADRID - 
NAVALCARNERO. AUTOVIA DEL SUROESTE A-5 </t>
  </si>
  <si>
    <t>PROYECTO DE CONSTRUCCION "Autovía A-22. Lleida_x0002_Huesca. Tramo: variante de Binéfar - límite de provincia de 
Lleida. Provincia de Huesca"</t>
  </si>
  <si>
    <t xml:space="preserve">Estudios de Rehabilitación de la Carretera Chiquinquirá - 
Villa de Leyva </t>
  </si>
  <si>
    <t>Estudios de Rehabilitación de la Carretera Zipaquirá -
Chiquinquirá</t>
  </si>
  <si>
    <t>ADMINISTRACION VIAL DE LAS CARRETERAS 
NACIONALES A CARGO DE LA DIRECCION 
TERRITORIAL CAQUETA, MODULO 3, GRUPO 2</t>
  </si>
  <si>
    <t>Dirección General 
de Carreteras 
Ministerio de 
Fomento</t>
  </si>
  <si>
    <t>47-M-12370 PR_x0002_528/0</t>
  </si>
  <si>
    <t>12-HU-5580</t>
  </si>
  <si>
    <t>Contrato Nº1076-95</t>
  </si>
  <si>
    <t>Contrato Nº1077-95</t>
  </si>
  <si>
    <t>2613-19</t>
  </si>
  <si>
    <t>CONSORCIO ADMON VIAL COLOMBIA</t>
  </si>
  <si>
    <t>AIRTIFICIAL CW INFRASTRUCTURES SUCURSAL COLOMBIA</t>
  </si>
  <si>
    <t>ALDEIC SAS BIC</t>
  </si>
  <si>
    <t>JORGE ERNESTO MENDEZ PACHON</t>
  </si>
  <si>
    <t>INSTITUTO NACIONAL DE VÍAS. INVIAS</t>
  </si>
  <si>
    <t>1093/2011</t>
  </si>
  <si>
    <t>ADMINISTRACIÓN DE MANTENIMIENTO VIAL. VÍA 9004 LORICA-COVEÑAS, PR00+000 - PR30+000; VÍA 7801 LORICA-CHINU PR00+000-PR52+000; VÍA 7403 EL VIAJANO-GUAYEPO SECTOR VIAJANO - SAN MARCOS PR00+000 - PR49+904. EN UNA LONGITUD DE 130,39 KILÓMETROS. TERRITORIAL CÓRDOBA.</t>
  </si>
  <si>
    <t>2684/2019</t>
  </si>
  <si>
    <t>ADMINISTRACIÓN VIAL DE LAS CARRTERAS A CARGO DE LA TERRITORIAL CAQUETÁ, MODULO 2 GRUPO 1</t>
  </si>
  <si>
    <t>FEDERICO RAMIREZ OSORIO</t>
  </si>
  <si>
    <t>CONSORCIO P&amp;S</t>
  </si>
  <si>
    <t>SEMPAF INGENIERÍA S.A.S.</t>
  </si>
  <si>
    <t>ALVARO PASAJE SALCEDO</t>
  </si>
  <si>
    <t>2162-2014</t>
  </si>
  <si>
    <t>ADMINISTRACION VIAL DE LAS CARRETERAS NACIONALES A CARGA DE LA DIRECCIÓN TERRITORIAL NORTE DE SANTANDER, CODIGO 55NS08 VIA CUCUTA - SAN CAYETANO - CORNEJO, SECTOR SAN CAYETANO - CORNEJO DEL PR  25+0000 AL PR33+0000, CODIGO 7008 VIA OCAÑA - SARDINATA, SECTOR ALTO EL POZO - SARDINATA DEL PR69+0000 AL PR128+0000 (INCLUYE PASO NACIONAL POR SARDINATA); CODIGO 70NSA VARIENTA DE SARDINATA, SECTOR VARIANTE DE SARDINATA; CODIGO 7009 VIA SARDINATA - ASTILLEROS - CUCUTA, SECTOR SARDINATA - ASTILLEROS - CUCUTA DEL PR0+0000 AL PR57+0600 (EL ZULIA) Y CODIGO 7009A VIA SARDINATA - PUENTE GOMEZ - CORNEJO - EL ZULIA, SECTOR CORNEJO - EL ZULIA DEL PR70+0000 AL PR75+0000 EN UNA LONGITUD TOTAL DE 135,01 KM</t>
  </si>
  <si>
    <t>01990-2016</t>
  </si>
  <si>
    <t>ADMINISTRACIÓN VIAL DE LAS CARRETERAS NACIONALES A CARGO DE LA DIRECCION TERRITORIAL CASANARE  MODULO DOS (2)</t>
  </si>
  <si>
    <t>2341 de 2019</t>
  </si>
  <si>
    <t>ADMINISTRACIÓN VIAL DE LAS CARRETERAS  NACIONALES  A CARGO DE LA DIRECCIÓN TERRITORIAL CHOCÓ, MODULO 1, GRUPO 1.</t>
  </si>
  <si>
    <t>INSTITUTO NACIONAL DE VIAS</t>
  </si>
  <si>
    <t>2670 DE 2019</t>
  </si>
  <si>
    <t>ADMINISTRACIÓN VIAL DE LAS CARRETERAS NACIONALES A CARGO DE LA TERRITORIAL CAUCA, MODULO 1, GRUPO 1.</t>
  </si>
  <si>
    <t>1225 de 2019</t>
  </si>
  <si>
    <t>ADMINISTRACIÓN VIAL DE LAS CARRETERAS A CARGO DE LA TERRITORIAL GUAJIRA</t>
  </si>
  <si>
    <t>2005 DE 2014</t>
  </si>
  <si>
    <t xml:space="preserve">ADMINISTRACIÓN VIAL DE LAS CARRETERAS NACIONALES A CARGO DE LA DIRECCIÓN TERRITORIAL HUILA, CÓDIGO 2402 VÍA CANDELARIA – LABERINTO, SECTOR CANDELARIA – LABERINTO DEL PR 0+0000 AL PR 100+0368; CÓDIGO 3701, VÍA GARZÓN – LA PLATA – GUADUALEJO, SECTOR LA PLATA – VALENCIA DEL PR 55+0352 AL PR 77+0000; CÓDIGO 24HL01, VÍA PUERTO NOLASCO – NATAGA, SECTOR PUERTO NOLASCO – NATAGA DEL PR 0+0000 AL PR 12+0000; CÓDIGO 24HL02, VÍA ACCESO A ITAIBE, SECTOR ACCESO A ITAIBE (CRUCE RUTA 24 – ITAIBE) DEL PR 0+0000 AL PR 5+0000; CÓDIGO 4301, VÍA CRUCE TESALIA – TERUEL – PALERMO, SECTOR CRUCE TESALIA – TERUEL DEL PR 0+0000 AL PR 49+0500; CÓDIGO 24HL03, VÍA CRUCE RUTA 24 – TESALIA, SECTOR CRUCE RUTA 24 TESALIA DEL PR 0+0000 AL PR 3+0100, EN UNA LONGITUD DE 192.64 KM. PARA INTERVENIR EN EL DEPARTAMENTO DEL HUILA.
</t>
  </si>
  <si>
    <t>2120-2014</t>
  </si>
  <si>
    <t>ADMINISTRACIÓN VIAL DE LAS CARRETERAS NACIONALES A CARGO DE LA DIRECCIÓN TERRITORIAL CAUCA CÓDIGO 2602 VÍA POPAYÁN(CRUCERO) GUADALEJO, SECTOR POPAYÁN(CRUCERO)-GUADALEJO DEL PR0+0000 AL PR109+0010 CÓDIGO 3701 VÍA GARZÓN-LA PLATA-GUADALEJO, SECTOR PUERTO VALENCIA – GUADALEJO</t>
  </si>
  <si>
    <t>CONSORCIO UCEI AMV 2024</t>
  </si>
  <si>
    <t>CONSULTORIA INGENIERIA ESTUDIOS ECONOMICOS CITEC S.A.S.</t>
  </si>
  <si>
    <t>ESTUTEC S A S</t>
  </si>
  <si>
    <t>INFRACOA COLOMBIA S.A.S.</t>
  </si>
  <si>
    <t>URBACOLING SAS</t>
  </si>
  <si>
    <t>CONSULTORIA KIA</t>
  </si>
  <si>
    <t>GRUPO INTECON S.A.S</t>
  </si>
  <si>
    <t>FABIAN RICARDO BOLAÑOS JIMÉNEZ</t>
  </si>
  <si>
    <t>ALVARO FELIPE URRUTIA BRAVO</t>
  </si>
  <si>
    <t>0088 DE 1996.</t>
  </si>
  <si>
    <t>Estudios para el mejoramiento y pavimentación de la carretera Quibdo – Las Animas – Tado – Santa Cecilia, Sector Yuto – Las Animas – Tado – santa Cecilia.</t>
  </si>
  <si>
    <t>2344-2014</t>
  </si>
  <si>
    <t>ADMINISTRACION  VIAL DE LAS CARRETERAS NACIONALES A CARGO DE LA DIRECCION TERRITORIAL BOYACA, RUTA 5608, TRAMO GUATEQUE - EL SECRETO, SECTOR GUATEQUE - EL SECRETO, DEL PR0+0000 AL PR78+0000, EN UNA LONGITUD DE 80,40 KM.</t>
  </si>
  <si>
    <t>1170-2011</t>
  </si>
  <si>
    <t>ADMINISTRACION  VIAL DE LAS CARRETERAS NACIONALES A CARGO DE LA DIRECCION TERRITORIAL RISARALDA, VIAS: 5002 LAS ANIMAS - SANTA CECILIA, SECTOR MAMBU - SANTA CECILIA,  DEL PR 50+0000 AL PR 73+0608; 5003 SANTA CECILIA - ASIA, SECTOR SANTA CECILIA - ASIA, PR 0+0000 AL PR 78+0550; 50RS01 APIA - LA VIRGINIA, SECTOR APIA - LA VIRGINIA PR 0+0000 AL PR 32+0443; 2302 MEDIACANOA - LA UNION - LA VIRGINIA, SECTOR ANSERMA NUEVO - LA VIRGINIA PR 123+0000 AL PR 142+0320; 25SRA PASO NACIONAL POR LA VIRGINIA, SECTOR PAO NACIONAL POR LA VIRGINIA PR 0+0000 AL PR4+0455; 29RSBVARIANTE GALICIA SECTOR VARIANTE GALICIA PR 0+0000 AL PR1+0710, 29RSA SOLUCION VIAL PEREIRA - DOSQUEBRADAS, PR 0+0000 AL PR 5+0700, 2902 PEREIRA - CHINCHINA, SECTOR PUENTE MOSQUERA - CRUCE AVENIDA DEL FERROCARRIL, PR 0+0000 AL PR 5+0800, VIA CERRITOS CAUYA SECTOR CERRITOS - LA VIRGINIA CAUYA, PR 0+0000- PR 55+0430, EN UNA LONGITUD  DE 226.05 KILOMETROS.</t>
  </si>
  <si>
    <t>CONSORCIO ACM</t>
  </si>
  <si>
    <t>ALVARO CARVAJAL VALENCIA</t>
  </si>
  <si>
    <t>CIELO ANDREA ZUÑIGA DIAGO</t>
  </si>
  <si>
    <t>MARTHA CECILIA ORDOÑEZ OCAMPO</t>
  </si>
  <si>
    <t xml:space="preserve">3411 de 2008  </t>
  </si>
  <si>
    <t>ADMINISTRACION VIAL DE LAS CARRETERAS NACIONALES A CARGO DE LA DIRECCIÓN TERRITORIAL CAUCA, RUTA 2002 POPAYÁN- LA PORTADA, SECTOR POPAYÁN – PATICO - RÍO MAZAMORRAS DEL PR 0+0000 AL PR 67+0370, RUTA 2401 PATICO- CANDELARIA DEL PR 0+0000 AL PR 75+0000 Y RUTA 2001 MUNCHIQUE - EL TABLÓN - POPAYÁN DEL PR 0+0000 AL PR 58+0050, EN UNA LONGITUD DE 198.28 KMS</t>
  </si>
  <si>
    <t>INTITUTO NACIONAL DE VIAS</t>
  </si>
  <si>
    <t>830-2006</t>
  </si>
  <si>
    <t xml:space="preserve">ADMINISTRACIÓN DE MANTENIMIENTO VIAL E INTERVENTORIA DE LAS VÍAS 25CC15: ROSAS - LA SIERRA - LA VEGA, SECTOR: ROSAS - LA SIERRA - LA VEGA - SAN SEBASTIÁN - SANTIAGO PR 0+0000 - PR 120+0000, 25CC04: POPAYÁN - EL ROSARIO, SECTOR: POPAYÁN - EL ROSARIO PR 0+0000 -  PR 28+0000, 25CC02: TIMBÍO - EL HATO - EL TABLÓN, SECTOR: TIMBÍO - EL HATO - EL TABLÓN PR 0+0000 - PR 20+0000, EN JURISDICCIÓN DE LA TERRITORIAL CAUCA, EN UNA LONGITUD DE 168 KMS </t>
  </si>
  <si>
    <t>1059-2011</t>
  </si>
  <si>
    <t>ADMINISTRACIÓN VIAL DE LAS CARRETERAS NACIONALES A CARGO DE LA DIRECCIÓN TERRITORIAL CUNDINAMARCA RUTA 5607 CHOCONTÁ-GUATEQUE SECTOR CHOCONTÁ-GUATEQUE, PRO+0000-PR7+0150; RUTA 4006A BOGOTÁ-CHOACHÍ-UBAQUE-PUENTE REAL, SECTOR BOGOTÁ-CHOACHÍ-UBAQUE, PR0+0000 (COLOMBIA 86)-PR32+0400 (UBAQUE);RUTA: 55CN01 RUTA 40CN-01 EL PORTAL -EL ANTOJO (ANTIGUA VIA AL LLANO), SECTOR EL PORTAL-EL ANTOJO, PR 0+0000-PR 11+0150; RUTA 40CNB PUENTE REAL-CÁQUEZA-PUENTE TELLEZ (ANTIGUA VIA AL LLANO), SECTOR PUENTE REAL  CÁQUEZA-EL TABLÓN, PR 28+0800-PR40+0400-; RUTA 40 CNA PASO POR CHIPAQUE (ANTIGUA VIA AL LLANO), SECTOR PASO POR CHIPAQUE, PRO+0000-PR0+0750; RUTA 45A04 BOGOTÁ-UBATÉ, SECTOR PASO NACIONAL POR ZIPAQUIRÁ, PR25+0200-PR28+0200; RUTA 45A04 BOGOTÁ-UBATÉ, SECTOR PASO NACIONAL POR CAJICÁ, PR11+0700-PR16+0100; RUTA5009 BOGOTÁ-GUASCA, SECTOR BOGOTÁ (LOS PATIOS)-GUASCA, PRO+0000-PR35+0500; RUTA 50CN03 EL SALITRE-BRICEÑO, SECTOR CRICE RUTA 50 (EL SALITRE)-CRUCE RUTA 55(BRICEÑO), PR0-0000-PR14+0500, EN UNA LONGITUD DE 128.95 KM</t>
  </si>
  <si>
    <t>CONSORCIO RUTA QUINDIO 142</t>
  </si>
  <si>
    <t>RICARDO ARIEL AVILA PEÑA</t>
  </si>
  <si>
    <t>INEXPOTRANS SAS</t>
  </si>
  <si>
    <t>OCTAVIO GUILLERMO BENAVIDES BURBANO</t>
  </si>
  <si>
    <t>RT-022-VII - 1996</t>
  </si>
  <si>
    <t>ADMINISTRACIÓN DE MANTENIMIENTO VIAL PARA ADELANTAR GESTIONES Y ACCIONES TENDIENTES A LOGRAR EL MEJORAMIENTO Y UNA EFECTIVA Y OPORTUNA CONSERVACIÓN DE LAS CARRETERAS NACIONALES, IBAGUÉ-MARIQUITA Y FRESNO-MARIQUITA-HONDA A CARGO DE LA REGIONAL TOLIMA EN UNA LONGITUD DE 141 KILÓMETROS.</t>
  </si>
  <si>
    <t>3155 - 2008</t>
  </si>
  <si>
    <t>ADMINISTRACION VIAL A LAS CARRETERAS NACIONALES A CARGO DE LA DIRECCION TERRITORIAL BOLIVAR VIA PUERTA DE HIERRO MAGANGUE YATI CODIGO 7802 SECTOR PUERTA DE HIERRO MAGANGUE YATI DEL PR0+0000 AL PR68+0350; VIA LA BODEGA MOMPOS CODIGO 7803 SECTOR LA BODEGA MOMPOS DEL PR0+0000 AL PR38+0000; VIA MOMPOS GUAMAL CODIGO 7804 SECTOR MOMPOS GUAMAL DEL PR0+0000 AL PR33+0900; VIA CARMEN DE BOLIVAR PLATO CODIGO 8001 SECTOR AL CARMEN PLATO PR0+0000 AL PR 39+1825; VIA  VARIANTE GAMBOTE MAMONAL CODIGO 90BLB SECTOR VARIANTE DE GAMBOTE DEL PR 0+0000 AL 29+1383; Y, VIA VARIANTE DE CARTAGENA CODIGO 90 BLC, SECTOR VARIANTE DE CARTAGENA DEL PR0+0000 AL 9+0000 Y ACCESOS EN UNA LONGITUD DE 221,69 KMS.</t>
  </si>
  <si>
    <t>849 - 2011</t>
  </si>
  <si>
    <t>ADMINISTRACIÓN VIAL DE LAS CARRETERAS NACIONALES A CARGO DE LA DIRECCIÒN TERRITORIAL BOLÌVAR CODIGO 78-02 VIA PUERTA DE HIERRO-MAGANGUE-YATI, SECTOR PUERTA DE HIERRO-MAGANGUE-YATI DEL PR 0+0000 AL PR 68+0350; Y CODIGO 90-05 VIA SAN ONOFRE - MARIA LA BAJA - CARTAGENA SECTOR MARIA LA BAJA - EL VIZO DEL PR 39+0000  AL PR 59 + 0180 EN UNA LONGITUD DE 87,28 KMS.</t>
  </si>
  <si>
    <t>CONSORCIO INGEVIAL IE</t>
  </si>
  <si>
    <t>INGECO JN S.A.S.</t>
  </si>
  <si>
    <t>ESAO S.A.S</t>
  </si>
  <si>
    <t>2612/2019</t>
  </si>
  <si>
    <t>2185 DE 2011</t>
  </si>
  <si>
    <t>3238/2008</t>
  </si>
  <si>
    <t xml:space="preserve"> Administración vial de las carreteras nacionales a cargo de INVIAS Dirección Territorial Bolívar módulo 2, grupo 2</t>
  </si>
  <si>
    <t xml:space="preserve">Interventoria para la actualización de los estudios y diseños a nivel de fase III de la carretera Bucaramanga - Alto del Escorial. </t>
  </si>
  <si>
    <t>Administración Vial de las carreteras nacionales a cargo de la Dirección Territorial Norte de Santander Grupo No. 4 Ruta 66 Tramo 6604, La
Lejía - Saravena, Sector La Lejía - Saravena PR0+000 - PR150+000, en una Longitud de 150,40 Km</t>
  </si>
  <si>
    <t>CONSORCIO AMV MACA</t>
  </si>
  <si>
    <t>JOSE MARINO RENDON MUÑOZ</t>
  </si>
  <si>
    <t>CAG INGENIERIA SAS</t>
  </si>
  <si>
    <t>INSTITUTO 
NACIONAL DE VIAS</t>
  </si>
  <si>
    <t>3383 DE 2008</t>
  </si>
  <si>
    <t>067 DE 2001</t>
  </si>
  <si>
    <t>067 DE 1996</t>
  </si>
  <si>
    <t>3402 DE 2008</t>
  </si>
  <si>
    <t>ADMINISTRACION VIAL DE LAS CARRETERAS NACIONALES A CARGO DE LA DIRECCION TERRITORIAL
HUILA RUTA 24 TRAMO 2402 CARRETERA CANDELARIA - LABERINTO, SECTOR , CANCELARIA -
LABERINTO DEL PR0+0000 AL PR10+0368; RUTA 37 TRAMO 3701, CARRETERA GARZON LA PLATA -
GUADALEJO, SECTOR LA PLATA - VALENCIA DEL PR 55+0352 AL PR77+0000 RUTA 24 TRAMO 24HL01
CARRETERA PUERTO NOLASCO - NATAGA, SECTOR PUESRTO NOLASCO - NATAGA, DEL PR0+0000 AL
PR12+0000; RUTA 24 TRAMOS 24HL02, CARRETERA ACCESO A ITAIBE, SECTOR ACCESO A ITAIBE
(CRUCE RUTA 24 - ITAIBE), DEL PR0+0000 AL PR5+0000; RUTA 43 TRAMOS 4301, CARRETERA
CRUCE TESALIA-TERUIEL - PALERMO, SECTOR CRUCE TESALIA-TERUIEL, DEL PR0+0000 AL
PR49+0500;RUTA 24 TRAMO 24HL03, CARRETERA CRUCE 24-TESALIA,SECTOR CRUCE RUTA 24-
TESALIA, DEL PR0+0000AL PR3+0100, EN UNA LONGITUD DE 192,64 KMS</t>
  </si>
  <si>
    <t>LA ADMINISTRACION DE MANTENIMINETO VIAL PARA ADELANTAR GESTIONES Y ACCIONES
TENDIENTES A LOGRAR EL MEJRAMIENTO DE UNA EFECTIVA Y OPORTUNA CONSERVACION DE LAS
CARRETERAS NACIONALES POPAYAN - PATICO - RIO MAZAMORRA Y PATICO -CANDELARIA EN UNA
LONGITUD DE 141.37 KM</t>
  </si>
  <si>
    <t xml:space="preserve">ADMINISTRACION DE MANTENIMIENTO VIAL PARA ADELANTAR GESTIONES Y ACCIONES
TENDIENTES A LOGRAR EL MEJORAMIENTO Y UNA EFECTIVA Y OPORTUNA CONSERVACION DE LAS
CARRETERAS NACIONALES: HIGUERONES - MOJARRAS, MOJARRAS - POPYAN, A CARGO DE LA
REGIONAL CAUCA, EN UNA LONITUD DE 156 KM </t>
  </si>
  <si>
    <t>ADMINISTRACION VIAL DE LAS CARRETERAS NACIONALES A CARGO DE LA DIRECCION
TERRITORIAL, ANTIOQUIA RUTA 5601 SECTOR LA UNION - LA FRONTERA -SONSON PR50+0000 -
PR103+0000, EN UNA LONGITUD DE 53.74 KMS</t>
  </si>
  <si>
    <t>CONSORCIO ORPO 142</t>
  </si>
  <si>
    <t>RAMON IVAN ORDOÑEZ TEJADA</t>
  </si>
  <si>
    <t>ORLANDO PEDROZA RODRIGUEZ</t>
  </si>
  <si>
    <t>2455 - 2019</t>
  </si>
  <si>
    <t xml:space="preserve">RSAN-116-2001 </t>
  </si>
  <si>
    <t>Administración vial de las carreteras a cargo de la 
Dirección Territorial Risaralda, Módulo2, Grupo 2</t>
  </si>
  <si>
    <t>Administración de Mantenimiento vial Rio 
Ermitaño San Alberto long 130,20 Km</t>
  </si>
  <si>
    <t>CONSORCIO CGJ 2024</t>
  </si>
  <si>
    <t>CLARA ELENA MORENO ESPAÑA</t>
  </si>
  <si>
    <t>GABRIELA ANDREA PABON ESTUPIÑAN</t>
  </si>
  <si>
    <t>JAHIR HERIBERTO PAZ BURBANO</t>
  </si>
  <si>
    <t>INSTIUTO NACIONAL DE VIAS</t>
  </si>
  <si>
    <t>2666-2019</t>
  </si>
  <si>
    <t>ADMINISTRACIÓN  DE LAS CARRETERAS NACIONALES A CARGO DE INVIAS DIRECCION TERRITORIAL CAUCA, MODULO 3,GRUPO 3</t>
  </si>
  <si>
    <t>No. 916-2006</t>
  </si>
  <si>
    <t>ADMINISTRACIÓN DE MANTENIMIENTO VIAL E INTERVENTORÍA TERRITORIAL NARIÑO, PROCESO AMV 52, GRUPO NO 4, CÓDIGO 1003, VÍA PASTO – LA PISCICULTURA – EL PEPINO, SECTOR PASTO – LA PISCICULTURA, PR 5+0000 – PR 33+0000; CÓDIGO 2501A, VIA PASTO – BUESACO- MOJARRAS, SECTOR PASTO – BUESACO – HIGUERONES PR 2+0000 – PR 102 +0000; CÓDIGO 2501B, VÍA CEBADAL – SANDONÁ – PASTO, SECTOR SANTA BÁRBARA – PASTO PR 60+0000 – PR 91+0000; CÓDIGO 25 NRB VÍA VARIANTE DE DAZA, SECTOR VARIANTE DE DAZA PR 0+0000 – PR 3+0599, LONGITUD TOTAL 162.78 KM.</t>
  </si>
  <si>
    <t xml:space="preserve"> 367-2015</t>
  </si>
  <si>
    <t>ADMINISTRACIÓN VIAL DE LAS CARRETERAS NACIONALES A CARGO DE LA DIRECCIÓN TERRITORIAL VALLE, MODULO 3, CÓDIGO 2302, VÍA MEDIACANOA-LA UNIÓN-LA VIRGINIA, SECTOR MEDIACANOA-ANSERMANUEVO PR 0+0000 (CRUCERO PICAPIEDRA) - PR 123+0200 (GLORIETA ANSERMANUEVO), LONGITUD 123,20 Km.; CODIGO 4803: VÌA ANSERMANUEVO-CARTAGO, SECTOR ANSERMANUEVO-CARTAGO, PR 0+0000 - PR 12+0000, LONGITUD 10,14 Km- LONGITUD TOTAL DE 133,34 Km.</t>
  </si>
  <si>
    <t>CONSORCIO PROIN</t>
  </si>
  <si>
    <t>INTERPRO S.A.S.</t>
  </si>
  <si>
    <t>PROCONSULTING S.A.S.</t>
  </si>
  <si>
    <t>Administración Vial de las Carreteras Nacionales a 
Cargo de INVIAS Dirección Territorial Casanare 
Módulo 1, Grupo 2.</t>
  </si>
  <si>
    <t xml:space="preserve">Análisis de Alternativas de Movilidad y Estudios y 
Diseños a Fase III, para la Optimización del 
Corredor Primario entre Bucaramanga y 
Floridablanca, en el Sector comprendido entre el 
Puente Provenza y el Intercambiador de Tráfico 
Puerta del Sol. </t>
  </si>
  <si>
    <t xml:space="preserve">Administración Vial Territorial Santander Cruce a 
Guane -Barichara-San Gil Cruce Ruta 45A (San Gil) 
- Mogotes-Onzaga Límites Con Boyacá – Onzaga 
Ramal a Guane. </t>
  </si>
  <si>
    <t>MPIO. 
BUCARA
MANGA</t>
  </si>
  <si>
    <t>2631 DE 2019</t>
  </si>
  <si>
    <t>042 DE 2012</t>
  </si>
  <si>
    <t>2074 DE 2014</t>
  </si>
  <si>
    <t xml:space="preserve">3452 DE 2008 </t>
  </si>
  <si>
    <t>ADMINISTRACION VIAL DE LAS CARRETERAS NACIONALES A CARGO DE LA DIRECCION TERRITORIAL BOYACA, CODIGO 6404, VIA BELEN-SACAMA, SECTOR BELEN-SACAMA, PR 0+000 AL PR 130+000 EN UNA LONGITUD DE 130 KMS</t>
  </si>
  <si>
    <t>2663 DE 2019</t>
  </si>
  <si>
    <t>ADMINISTRACION VIAL DE LAS CARRETERAS NACIONALES A CARGO DE INVIAS DIRECCION TERRITORIAL BOYACA, MODULO 3, GRUPO 3</t>
  </si>
  <si>
    <t>1274 DE 2011</t>
  </si>
  <si>
    <t xml:space="preserve">ADMINISTRACIÓN VIAL DE LAS CARRETERAS NACIONALES A CARGO DE LA DIRECCION TERRITORIAL TOLIMA, RUTA 36, TRAMO 3602, SECTOR CHAPARRAL - ORTEGA, DEL PR 1+0000 AL PR47+0514; RUTA 36, TRAMO 3603, SECTOR ORTEGA – GUAMO, DEL PR0+0000 AL PR36+0253; RUTA 45, TRAMO 4507, SECTOR PASO NACIONAL POR EL GUAMO, PR24+0060 AL PR27+1130; RUTA 45, TRAMO 4507, SECTOR PUENTE SALDAÑA, DEL PR14+0150 AL PR14+0270; RUTA 40, TRAMO 40TL05, SECTOR CRUCE RUTA 40 – LA TAMBORA (ESPINAL), DEL PR0+0000 AL PR3+0224, RUTA 45, TRAMO 4507, SECTOR PASO NACIONAL POR EL ESPINAL, DEL PR42+0300 AL PR45+0000, EN UNA LONGITUD DE 91.37 KMS. </t>
  </si>
  <si>
    <t>LUIS MARIO OCHOA MARTINEZ</t>
  </si>
  <si>
    <t>SAMUEL IGNACIO PUERTO GIL</t>
  </si>
  <si>
    <t>CONSULTORIA Y CONSTRUCCIONES DARLEV SAS</t>
  </si>
  <si>
    <t>ARA INGENIERIA S.A.S</t>
  </si>
  <si>
    <t>2461-2019</t>
  </si>
  <si>
    <t>ADMINISTRACION VIAL DE LAS CARRETERAS NACIONALES A CARGO DE INVIAS DIRECCION TERRITORIAL ANTIOQUIA MODULO 2, GRUPO 02. LA UNION - SONSON</t>
  </si>
  <si>
    <t>CONSORCIO VIAL 142-2024</t>
  </si>
  <si>
    <t>CONSTRUCTORA PC INGENIERIA SAS</t>
  </si>
  <si>
    <t>CONSORCIO ADMINISTRADORES VIALES 2024</t>
  </si>
  <si>
    <t>INGEVAL SAS</t>
  </si>
  <si>
    <t>MEGACH S.A.S.</t>
  </si>
  <si>
    <t>083 - 2001</t>
  </si>
  <si>
    <t>173 - 2013</t>
  </si>
  <si>
    <t>CONTROL MEDIANTE INTERVENTORIA TECNICA, LEGAL, 
ADMINISTRATIVA, GESTION SOCIAL PREDIAL Y AMBIENTAL A LA 
REVISION COMPLEMENTACION, ACTUALIZACION DE LOS ESTUDIOS Y 
DISEÑOS DEFINITIVOS (FASE III) DEL PUENTE SOBRE EL RIO ARIARI, 
INCLUYE ACESSO EN EL MUNICIPIO DE PUERTO LLERAS -
DEPARTAMENTO DEL META</t>
  </si>
  <si>
    <t>ADMINISTRACION VIAL DE LAS CARRETERAS NACIONALES A CARGO 
DE INVIAS DIRECCION TERRITORIAL CAQUETÁ MÓDULOS 1 A 3</t>
  </si>
  <si>
    <t>LA ADMINISTRACIÓN DEL MANTENIMIENTO VIAL PARA ADELANTAR 
GESTIONES Y ACCIONES TENDIENTES A LOGRAR EL MEJORAMIENTO Y 
UNA EFECTIVA Y OPORTUNA CONSERVACIÓN DE LAS CARRETERAS 
NACIONALES, Cruce a Puerto Rico – Ye de Granada (PR 0+000 –PR 
106+289), Uribe – Ye de Granada (PR 29+000 –PR 109+800), acceso a 
Granada, acceso al Puente Guillermo León Valencia a Cargo de la regional 
Meta en una longitud de 218,10 Kilómetros</t>
  </si>
  <si>
    <t>CONSORCIOAMV RG I</t>
  </si>
  <si>
    <t>RODRIGO OSORIO OSORIO</t>
  </si>
  <si>
    <t>ROSY ARTEAGA ORTEGA</t>
  </si>
  <si>
    <t>RPUT-1956-2001</t>
  </si>
  <si>
    <t>RTOL-080-2001</t>
  </si>
  <si>
    <t>La administración del mantenimiento vial con el objeto de 
adelantar gestiones y acciones tendientes a lograr el 
mejoramiento y una efectiva y oportuna conservación de la 
carretera nacional , sector La Piscicultura- El Pepino (PR 
33+000 al PR 137+0700),codigo 1003,de la carretera Pasto_x0002_Mocoa ,a cargo de la Regional Putumayo en una longitud de 
105km y 220mts.</t>
  </si>
  <si>
    <t>La Administracion del mantenimiento vial para adelantar gestiones 
tendientes a lograr el mantenimiento y una efectiva y oportuna 
conservacion de las carreteras lograr un efectivo y oportuno 
mantenimiento de las carreteras nacionales (3602) Chaparral-Ortega,
(3603) Ortega-Guamo,(4003)La linea-Ibague, (4004) Ibague-Puente 
Blanco-cruce Ruta 45(Espinal),40TLC cruce ruta 40-La 
Tambora(Espinal) y 40TLC variante de Ibague a cargo de la Regional 
Tolima en una longitud de 195,72 km</t>
  </si>
  <si>
    <t>INGENIERIA ARGOS SAS INARGOS SAS</t>
  </si>
  <si>
    <t>FERNANDEZ INGENIEROS CONSULTORES SAS FERDINCO SAS</t>
  </si>
  <si>
    <t>CARLOS FERNANDO ÁNGEL</t>
  </si>
  <si>
    <t>Instituto Nacional de Vías
INVIAS</t>
  </si>
  <si>
    <t>1229-2011</t>
  </si>
  <si>
    <t>Administración vial de las carreteras nacionales a cargo de la dirección territorial Meta: Puerto López - Puerto Gaitán, sector Puerto López - Puerto Gaitán, del PR0+0000 al PR111+0970; long. 111,26; Puerto Gaitán - Puente Arimena, sector Puerto Gaitán - Puente Arimena, del PR0+0000 al PR68+1000; long. 67,71; Puente Arimena - la Arepa sector Puente Arimena - la Arepa, del PR0+0000 al PR40+0820, long. 39,79; vía Ramal cruce ruta 40 - el Porvenir, Sector Ramal Cruce ruta 40 - el Porvenir, del PR0+0000 al PR7+0968, long. 7,07; en una longitud de 225,83 km.</t>
  </si>
  <si>
    <t>ministerio de obras publicas</t>
  </si>
  <si>
    <t>671-86</t>
  </si>
  <si>
    <t>ESTUDIO DE PAVIMENTACION DE LAS CARRETERAS FUENTE DE ORO- PUERTO LLERAS Y RIO HUMEA - VILLA NUEVA</t>
  </si>
  <si>
    <t>1036 DE 2020</t>
  </si>
  <si>
    <t>OPERACIÓN, MANTENIMIENTO Y VIGILANCIA PARA LOS TÚNELES DEL CORREDOR BUENAVENTURA - BUGA SECTOR CISNEROS - LOBOGUERRERO EN EL DEPARTAMENTO DEL VALLE DEL CAUCA</t>
  </si>
  <si>
    <t>2754 DE 2019</t>
  </si>
  <si>
    <t>INTERVENTORÍA PARA LOS ESTUDIOS Y DISEÑOS PARA LA CONSTRUCCION DE LA SEGUNDA CALZADA BARRANQUILLA PALERMO - TAZAJERA - LA VIRGEN.</t>
  </si>
  <si>
    <t>CARLOS FERNANDO ANGEL PEREA</t>
  </si>
  <si>
    <t>CONSORCIO VIAL CIVILES 2023</t>
  </si>
  <si>
    <t>NICOLAS REDONDO MOLINA</t>
  </si>
  <si>
    <t>INGELOGUE SAS</t>
  </si>
  <si>
    <t>TCONSTRUYE SAS</t>
  </si>
  <si>
    <t>GEVIAL SAS</t>
  </si>
  <si>
    <t>GOBERNACIÓN 
DE SUCRE</t>
  </si>
  <si>
    <t xml:space="preserve">INVIAS </t>
  </si>
  <si>
    <t>Consultoría para la elaboración de
los estudios y diseños para las vías
aprobadas por el órgano colegiado
de administración y decisión OCAD –
regional y contempladas en el Plan
Vial Departamental de Sucre</t>
  </si>
  <si>
    <t>ADMINISTRACION VIAL DE LAS 
CARRETERAS NACIONALES A CARGO 
DE LA DIRECCION TERRITORIAL 
CUNDINAMARCA, MODULO 2, GRUPO 2</t>
  </si>
  <si>
    <t>ADMINISTRACION VIAL DE AS 
CARRETRAS CODIGO 4313 EL BANCO - 
YE DE ARJONA - PUEBLO NUEVO, 
SECTOR SAN JOSE - ARJONA 
PR21+0000 - PR73+0840; CODIGO 
43CS02 YE DE ARJONA - EL PASO - 
CUATRO VIENTOS, SECTOR YE DE 
ARJONA - EL PASO - CUATROVIENTOS 
PR0+0000 - PR31+0860; CODIGO 45CS09 
CUATROVIENTOS - CODAZZI, SECTOR 
CUATROVIENTOS - CODAZZI PR0+0000 - 
PR64+0011; CODIGO 7806 EL BANCO - 
TAMALAMEQUE - EL BURRO, SECTOR 
EL BANCO - TAMALAMEQUE - EL 
BURRO PR0+0000 - PR45+0000 A 
CARGO DE LA TERRITORIAL CESAR EN 
UNA LONGITUD DE 193,71</t>
  </si>
  <si>
    <t>ADMINISTRACION VIAL DE LAS
CARRETERAS NACIONALES A
CARGO DE LA DIRECCION
TERRITORIAL BOYACA
RUTA6008,6009, CODIGO 6008
CHIQUINQUIRA-TUNJA SECTOR
SACHICA-TUNJA PR 37+0000-PR
73+0000, CODIGO 6009 TUNJA
PAEZ, SECTOR TUNJA PAEZ PR
0+000-*PR 118+000 LONGITUD DE
154,12 KILOMETROS</t>
  </si>
  <si>
    <t>2320-2019</t>
  </si>
  <si>
    <t>3381-2008</t>
  </si>
  <si>
    <t>1602-2011</t>
  </si>
  <si>
    <t>RESTREPO Y URIBE S.A.S.</t>
  </si>
  <si>
    <t>Instituto Nacional de Vías - 
INVIAS</t>
  </si>
  <si>
    <t>Empresa Nacional 
Promotora del Desarrollo 
Territorial - 
ENTERRITORIO - antes 
Fondo Financiero de 
Proyectos de Desarrollo - 
FONADE</t>
  </si>
  <si>
    <t>1049-2020</t>
  </si>
  <si>
    <t>812-1996</t>
  </si>
  <si>
    <t>2151 de 2011</t>
  </si>
  <si>
    <t>032-2006</t>
  </si>
  <si>
    <t>Interventoría para la construcción, mejoramiento, gestión social ambiental y
predial de la segunda calzada Buga - Buenaventura sector Loboguerrero - Calima,
incluye gestión vial integral de la carretera Buga - Buenaventura, en el
departamento del Valle del Cauca.
Incluye la administración vial de la vía 40VLA Ruta Altena interna al Puerto
de Buenaventura, y de dos (2) sectores de la vía 4001 y la administración
vial administración vial de todo el corredor vial es decir del PR0+800 al
PR118+0412</t>
  </si>
  <si>
    <t>Estudios y diseños del Boulevard de la Calle 80.
Estudios y diseños para la regulación vial y adecuación de la Calle 80 al Sistema
Troncal de Bogotá.</t>
  </si>
  <si>
    <t>Actualización de estudios y diseños de fase III de la Carretera Bucaramanga - Alto
del Escorial</t>
  </si>
  <si>
    <t>Consultoría a precio global fijo sin reajuste para las obras de vías, intersecciones,
puentes peatonales y espacio público que conforman el Grupo G, Zona D de
Proyectos de Valorización en Bogotá D.C.</t>
  </si>
  <si>
    <t xml:space="preserve">CONSORCIO AV REGION COLOMBIA </t>
  </si>
  <si>
    <t>CG INGENIERIA SAS</t>
  </si>
  <si>
    <t>A1V2 INGENIERIS CIVIL Y ARQUITECTURA COLOMBIA</t>
  </si>
  <si>
    <t>GRUPO AB INGENIERIA ARQUITECTURA Y AMBIENTE SAS</t>
  </si>
  <si>
    <t>DEPARTAMENTO DE SANTANDER</t>
  </si>
  <si>
    <t>31/99</t>
  </si>
  <si>
    <t>ESTUDIOS DE FACTIBILIDAD PARA EL COBRO DE LA CONTRIBUCION POR VALORIZACION DE LA VIA TRONCAL DEL MAGDALENA MEDIO - PUERTO WILCHES</t>
  </si>
  <si>
    <t>INSTITUTO NACIONAL DE VIAS - INVIAS</t>
  </si>
  <si>
    <t xml:space="preserve">RTOL-079-2001 </t>
  </si>
  <si>
    <t xml:space="preserve">ADMINISTRACION DEL MANTENIMIENTO VIAL PARA ADELANTAR GESTIONES Y ACCIONES TENDIENTES A LOGAR EL MEJORAMIENTO DE UNA EFECTIVA Y OPORTUNA CONSERVACION DE LAS CARRETERAS NACIONALES EN LOS SECTORES IBAGUE - MARIQUITA (4305) Y FRESNO- MARIQUITA-HONDA (5007)A CARGO DE LA TERRITORIAL TOLIMA EN UNA LONGITUD DE 154,90 KM. </t>
  </si>
  <si>
    <t>INFRAESTRUTURAS DE PORTUGAL S.A.</t>
  </si>
  <si>
    <t>Proyecto "Variante a la EN 321-1 entre Soalhaes y Baiao"</t>
  </si>
  <si>
    <t>108-2001</t>
  </si>
  <si>
    <t>ADMINISTRACION DE MANTENIMIENTO VIAL PARA ADELANTAR GESTIONES Y ACCIONES TENDIENTES A LOGRAR EL MEJORAMIENTO Y UNA EFECTIVA Y OPORTUNA CONSERVACION DE LAS CARRETERAS NACIONALES, SECTOR 6605 TAME- COROCORO (PR0- PR131+0400); 6606 COROCORO- ARAUCA (PR0-PR46); DE LAS CARRETERAS TAME- ARAUCA, A CARGO DE LA REGIONAL CASANARE EN UNA LONGUTID DE 177,40 KILOMETROS.</t>
  </si>
  <si>
    <t>1021-2006</t>
  </si>
  <si>
    <t>ADMINISTRACION DE MANTENIMIENTO VIAL E INTERVENTORIA DE LA VIA TAME- COROCORO, SECTOR TAME- COROCORO (PR0+0000 PR131+0950); CODIGO 6605;VIA COROCORO- ARAUCA, SECTOR COROCORO - ARAUCA, PR0+000- PR44+0285 CODIGO 6606, EN LONGITUD DE 175,09 KM.</t>
  </si>
  <si>
    <t>1022-2006</t>
  </si>
  <si>
    <t>ADMINISTRACION  DE MANTENIMIENTO VIAL E INTERVENTORIA DE LA VÍA CODIGO 6211 VÍA SOGAMOSO - AGUA AZUL, SECTOR EL CRUCERO - AGUAZUL (PR16+0000 - PR118+0616) CODIGO 6512 VIA MONTERREY - YOPAL, SECTOR AGUAZUL - YOPAL (PR77+0500 - PR105+0448) EN UNA LONGITUD DE 130.98 KM.</t>
  </si>
  <si>
    <t>INVIAM S.A.S.</t>
  </si>
  <si>
    <t>INGECONSULTAS AS</t>
  </si>
  <si>
    <t>CONSORCIO INGEVIAM</t>
  </si>
  <si>
    <t>INVIAM S.A.S</t>
  </si>
  <si>
    <t>INGECONSULTAS S.A.S</t>
  </si>
  <si>
    <t>CONSORCIO ADMV JICO</t>
  </si>
  <si>
    <t>INTECSA COLOMBIA INTERNACIONAL SAS</t>
  </si>
  <si>
    <t>CAYCO S.A.S</t>
  </si>
  <si>
    <t>OBRAS Y PROYECTOS RP S.A.S</t>
  </si>
  <si>
    <t>JORGE ISAAC VELASQUEZ VARGAS</t>
  </si>
  <si>
    <t>Instituto Nacional de Vias - INVIAS</t>
  </si>
  <si>
    <t>2119-2016</t>
  </si>
  <si>
    <t>1137 DE 2019</t>
  </si>
  <si>
    <t xml:space="preserve">2616 de 2019 </t>
  </si>
  <si>
    <t xml:space="preserve">MINISTERIO DE FOMENTO </t>
  </si>
  <si>
    <t>ADMINISTRACIÓN VIAL DE LAS CARRETERAS NACIONALES A CARGO DE LA DIRECCIÓN TERRITORIAL PUTUMAYO, MODULO DOS (02)</t>
  </si>
  <si>
    <t>ADMINISTRACION VIAL DE LAS CARRETERAS A CARGO DE LA TERRITORIAL CHOCO MODULO 1 GRUPO 1</t>
  </si>
  <si>
    <t>“ADMINISTRACION VIAL DE LAS CARRETERAS NACIONALES A CARGO DE INVIAS DIRECCION TERRITORIAL CALDAS -MODULO 1 GRUPO 1”.</t>
  </si>
  <si>
    <t xml:space="preserve">"ESTUDIO DEFINITIVO O EXPEDIENTE TÉCNICO O DISEÑO DEFINITIVO) AUTOVÍA A-8 DEL CANTÁBRICO N-634 DE SAN SEBASTIAN A SANTIAGO DE COMPOSTELA TRAMO OTUR-VILLAPEDRE, PROVINCIA DE ASTURIAS </t>
  </si>
  <si>
    <t>CONSORCIO CONSULTORIAL</t>
  </si>
  <si>
    <t>COMPAÑÍA DE CONSULTORIA Y CONSTRUCCIONES LTDA</t>
  </si>
  <si>
    <t>ANA LUCIA MARTINEZ OROZCO</t>
  </si>
  <si>
    <t>038/2001</t>
  </si>
  <si>
    <t>LA ADMON DE MANTENIMIENTO VIAL PARA ADELANTAR GESTIONES Y ACCIONES TENDIENTES A LOGRAR EL MEJORAMIENTO Y UNA EFECTIVA Y OPORTUNA CONSERVACIÓN  DE LAS CARRETERAS NACIONALES, VÍA 6504 PTO RICO-MINA  BLANCA, SECTOR PTO RICO-MINA BLANCA (PR0+0000- PR81+0019); VÍA 3002 SANTO DOMINGO -PERLAS III, SECTOR PERLAS III -MINA BLANCA (PR96+0000 - PR111+0411) Y VÍA 3002 BALSILLAS -MINA BLANCA, SECTOR SANTO DOMINGO -PERLAS III (PR57+0500 - PR96+0000), A CARGO DE LA REGIONAL CAQUETÁ, EN UNA LONGITUD DE 135, 09 KMS.</t>
  </si>
  <si>
    <t>1233/2011</t>
  </si>
  <si>
    <t>ADMINISTRACION VIAL DE LA CARRETERA  VILLAGARZON SAN JOSE DEL FRAGUA-FLORENCIA-ALTAMIRA-GABINETE-EL CARAÑO A CARGO DE LA TERRITORIAL CAQUETA, EN UNA LONGITUD DE 151,35 KMS.</t>
  </si>
  <si>
    <t>4109/2013</t>
  </si>
  <si>
    <t>ADMINISTRACION VIAL DE LA SCARRETERAS NACIONALES A CARGO DE LA DIRECCION TERRITORIAL META: CODIGO 4008 VIA PUERTO LOPEZ-PUERTO GAITAN, SECTOR PUERTO LOPEZ-PUERTO GAITAN, DEL PR 0+0000 AL PR 111+0970, CODIGO 4009, VIA PUERTO GAITAN-PUENTE ARIMENA, SECTOR PUESRTO GAITAN- PUENTE ARIMENA, DEL PR 0+0000 AL PR 68+1000, CODIGO 4010 VIA PUENTE ARIMENA- LA AREPA, SECTOR PUENTE ARIMENA - LA AREPA, DEL PR 40+0820; CODIGO 40MT01 VIA RAMAL CRUCE RUTA 40-EL PORVENIR, SECTOR RAMAL CRUCE RUTA 40-EL PORVENIR, DEL PR 0+0000 AL PR 7+0968, EN UNA LONGITUD DE  225,83 KMS, PARA INVERTIR EN EL DEPARTAMENTO DEL META.</t>
  </si>
  <si>
    <t>CONSORCIO VIAL POR COLOMBIA</t>
  </si>
  <si>
    <t>SEG GEOTECNIA Y CONTROL DE CALIDAD SAS</t>
  </si>
  <si>
    <t>PEYCO COLOMBIA</t>
  </si>
  <si>
    <t>MINISTERIO DE FOMENTO</t>
  </si>
  <si>
    <t>CONTROL Y VIGILANCIA EN MATERIA DE SEGURIDAD Y
SALUD EN LAS ACTUACIONES POR CONTRATA DE
CONSERVACIÓN Y EXPLOTACIÓN EN LA RED DE
CARRETERAS DEL ESTADO EN CATALUÑA.</t>
  </si>
  <si>
    <t>CONSULTORÍA Y ASISTENCIA DEL CONCURSO PARA LA
REDACCIÓN DEL ESTUDIO INFORMATIVO: AMPLIACIÓN DE
CAPACIDAD EN LA MITAD NORTE DEL BY-PASS DE VALENCIA
A-7. RED DE CARRETERAS DEL ESTADO.</t>
  </si>
  <si>
    <t>JOYCO S.A.S. BIC</t>
  </si>
  <si>
    <t>1736-14</t>
  </si>
  <si>
    <t xml:space="preserve">2001-2016
</t>
  </si>
  <si>
    <t>2727-2019</t>
  </si>
  <si>
    <t>122-1996</t>
  </si>
  <si>
    <t>ADMINISTRACION VIAL DE LAS CARRETERAS 
NACIONALES A CARGO DE LA TERRITORIAL ANTIOQUIA</t>
  </si>
  <si>
    <t>ADMINISTRACION VIAL DE LAS CARRETERAS 
NACIONALES A CARGO DE LA DIRECCION TERRITORIAL 
CASANARE, MODULO 4</t>
  </si>
  <si>
    <t>ADMINISTRACION VIAL DE LAS CARRETERAS A CARGO 
DE INVIAS DIRECCIÓN TERRITORIAL CAUCA, MODULO 2, 
GRUPO 2.</t>
  </si>
  <si>
    <t>Estudios para el mejoramiento y la pavimentación de la 
carretera Pamplona - Saravena, sector Pamplona - Alto de 
Santa Inés</t>
  </si>
  <si>
    <t>CONSORCIO ADMON BMC 142</t>
  </si>
  <si>
    <t>COBA CONSULTORES DE INGENIERÍA Y MEDIO AMBIENTE SA SUCURSAL COLOMBIA</t>
  </si>
  <si>
    <t>B&amp;C S. A</t>
  </si>
  <si>
    <t xml:space="preserve">COBA B&amp;C S.A.S </t>
  </si>
  <si>
    <t xml:space="preserve">MSING SAS </t>
  </si>
  <si>
    <t>2667 DE 2019</t>
  </si>
  <si>
    <t>ADMINISTRACIÓN VIAL DE LAS CARRETERAS A CARGO DE LA TERRITORIAL BOYACÁ MODULO 2, GRUPO 2</t>
  </si>
  <si>
    <t>INFRAESTRUCTURAS DE PORTUGAL, S.A.</t>
  </si>
  <si>
    <t>341/2007/PRO/DPRJ</t>
  </si>
  <si>
    <t>Proyecto de Ejecución dividido en dos tramos 
Conexión Feira EN-223/EN326.
Conexión Feira (A1) Mansores</t>
  </si>
  <si>
    <t>1922-2019</t>
  </si>
  <si>
    <t>ADMINISTRACIÓN VIAL DE LAS CARRETERAS NACIONALES A CARGO DE LA DIRECCIÓN TERRITORIAL SANTANDER MODULO 2. GRUPO 4.</t>
  </si>
  <si>
    <t>CONSORCIO CONSULTECNICOS</t>
  </si>
  <si>
    <t>CONSULTORES TÉCNICOS Y ECONÓMICOS S.A.S. –CONSULTECNICOS</t>
  </si>
  <si>
    <t>CONSULTORES E INTERVENTORES TÉCNICOS S.A.S.</t>
  </si>
  <si>
    <t xml:space="preserve">1166 DE 1995 </t>
  </si>
  <si>
    <t>001-2004</t>
  </si>
  <si>
    <t xml:space="preserve">002635 de 2019 </t>
  </si>
  <si>
    <t>3380 DE 2008</t>
  </si>
  <si>
    <t>2086 DE 2016</t>
  </si>
  <si>
    <t>Estudio De Rehabilitación Y Construcción De Proyecto De Concesión De La Carretera Pereira - Cartago - La Paila -
Armenia - La Española - Club Campestre - Calarcá</t>
  </si>
  <si>
    <t>Interventoría Técnica, Administrativa, Legal, Financiera Y Ambiental De La Adecuación De La Troncal Nqs Al Sistema
Transmilenio, Tramo Sur, Sur Entre La Avenida Ciudad De Villavicencio Y El Límite Del Distrito Con Soacha - Incluye
Portal Y Patio En Bogotá D. C</t>
  </si>
  <si>
    <t>Administración Vial De Las Carreteras Nacionales A Cargo De Invias Direccion Territorial Santander - Módulo 2: Cruce</t>
  </si>
  <si>
    <t>Administración Vial De Las Carreteras Nacionales A Cargo De La Dirección Territorial Cauca, Ruta 1203, La Lupa -
Santiago, Sector La Lupa Santiago, Del Pr 0+0000 Al Pr 110 + 0060, Ruta 25cc15-1, Santiago - Santa Rosa, Sector
Santiago Santa Rosa Del Pr 121 + 0600 Al Pr 170+0000 Ruta 2501-A, Pasto Buesaco-Higuerones, Sector Higuerones -
Mojarras, Del Pr-102+0000 Al Pr 136+0000, En Una Longitud De 194,20 Kms</t>
  </si>
  <si>
    <t>Administración Vial De Las Carreteras Nacionales A Cargo De La Dirección Territorial Norte De Santander Modulo 2</t>
  </si>
  <si>
    <t>CONSORCIO ADMINISTRACIÓN VIAL 3A</t>
  </si>
  <si>
    <t>3B PROYECTOS S.A.S.</t>
  </si>
  <si>
    <t>ACINTECO S.A.S.</t>
  </si>
  <si>
    <t>INSTITUTO DE 
DESARROLLO URBANO 
 IDU</t>
  </si>
  <si>
    <t>1049 - 2020</t>
  </si>
  <si>
    <t>1836-2014</t>
  </si>
  <si>
    <t>241-2004</t>
  </si>
  <si>
    <t>IDU-008-2004</t>
  </si>
  <si>
    <t>Estudios y diseños para la extensión de la troncal Norte Quito Sur 
del Sistema Transmilenio dentro del Municipio de Soacha, a partir 
del límite con el Distrito.</t>
  </si>
  <si>
    <t>Estudios y diseños para la construcción de tres puentes 
vehiculares (pontones) sobre la Quebrada La Chiguaza y el Río 
Tunjuelo, en Bogotá D.C.</t>
  </si>
  <si>
    <t>nterventoría técnica, administrativa, legal, social, ambiental y de 
seguridad y salud en el trabajo para los estudios y diseños de la 
Avenida la Sirena (AC 153), desde la Avenida Laureano Gómez 
(AK 9) hasta la Avenida santa Bárbara (AK 19) acuerdo 523 de 
2013 de Valorización en Bogotá D.C,</t>
  </si>
  <si>
    <t>Interventoría construcción, mejoramiento, gestión social, 
ambiental y predial de la segunda calzada Buga - Buenaventura, 
sector Loboguerrero - Calima, incluye gestión vial integral de la 
carretera Buga - Buenaventura en el Departamento del Valle del 
Cauca,</t>
  </si>
  <si>
    <t>CONSORCIO VIAS NACIONALES</t>
  </si>
  <si>
    <t>JORGE PIDDO SEGUIDO DE LA EXPRESIÓN SUCURSAL COLOMBIA</t>
  </si>
  <si>
    <t>DIRAC INGENIEROS CONSULTORES S.A.S.</t>
  </si>
  <si>
    <t>ORBITA DESARROLLO S.A.S. BIC</t>
  </si>
  <si>
    <t>IDU</t>
  </si>
  <si>
    <t>1539 de 2020</t>
  </si>
  <si>
    <t>ESTUDIOS Y DISEÑOS DE LA AVENIDA CONTADOR (CALLE 134) DESDE AV. CARRERA 7 HASTA LA AUTOPISTA NORTE Y OBRAS COMPLEMENTARIAS, EN BOGOTÁ D.C.</t>
  </si>
  <si>
    <t>1632 del 2020</t>
  </si>
  <si>
    <t>INTERVENTORIA PARA LA GESTIÒN, OPERACIÒN Y MANTENIMIENTO INTEGRAL (incluye mantenimiento rutinario) EN LAS CARRETERAS: SANTUARIO - CRUCE RUTA 45 (Caño Alegre) PR3+0000 - PR135+0600 RUTA 6005, HOYO RICO - LOS LLANOS (PR 52+0474- PR87+1295) RUTA 2510, LOS LLANOS - TARAZÁ (PR 0+0000- PR124+0705) RUTA 2511, TARAZÀ- CAUCASIA (PR0+0000- PR63+0996) RUTA 2512, Y LA PINTADA – MEDELLIN (Autopista sur) PR 64+0000 - PR 72+0084 RUTA 2509, EN EL DEPARTAMENTO DE ANTIOQUIA.</t>
  </si>
  <si>
    <t xml:space="preserve">JUNTA DE CAMINO DEL ESTADO DE MÉXICO </t>
  </si>
  <si>
    <t>207004000L-APAD-0405/21</t>
  </si>
  <si>
    <t>ELABORACIÓN DE ESTIDIOS PARA LA AMPLIACIÓN Y MODERNIZACIÓN EN 11 KM DEL PESEO TOLLOCAN, EN LOS MUNICIPIOS DE SAN MATEO ATENCO, LERMA DE VILLADA, METEPEC Y TOLUCA, ESTADO DE MÉXICO</t>
  </si>
  <si>
    <t>CONSORCIO CONSERVACIÓN 033</t>
  </si>
  <si>
    <t>LA VIALIDAD LIMITADA</t>
  </si>
  <si>
    <t>GEOVIAL LIMITADA</t>
  </si>
  <si>
    <t>FONDO VIAL NACIONAL</t>
  </si>
  <si>
    <t>GOBERNACION DE ANTIOQUIA</t>
  </si>
  <si>
    <t>900 DE 1989</t>
  </si>
  <si>
    <t>183 DE 1997</t>
  </si>
  <si>
    <t>2009-CC-20-065</t>
  </si>
  <si>
    <t>147 DE 2006</t>
  </si>
  <si>
    <t>2664 DE 2019</t>
  </si>
  <si>
    <t>ADMINISTRACION VIAL DE LAS CARRETERAS A CARGO DE LA TERRITOTRISL CASANARE</t>
  </si>
  <si>
    <t>INTERVENTORIA TECNICA, ADMINISTRATIVA, FINANCIERA Y SOCIO AMBIENTAL PARA LA CONSTRUCCION DE ACCESOS A BARRIOS Y PAVIMENTOS LOCALES</t>
  </si>
  <si>
    <t>INTERVENTORIA TECNICA, ADMINISTRATIVA Y AMBIENTAL PARA LA PAVIMENTACION DE LA VIA SAN PEDRO DE URABA - EL TRES</t>
  </si>
  <si>
    <t>INTERVENTORIA TECNICA Y ADMINISTRATIVA DEL CONTRATO DE OBRA PUBLICA PARA LA CONSTRUCCION DE LA AVENIDA CIUDAD DE CALI DE LA CALLE 13 A LA AVENIDA VILLAVICENCIO</t>
  </si>
  <si>
    <t>CONSULTORIA, ASESORIA E INTERVENTORIA TECNICA Y ADMINISTRATIVA DE LAS OBRAS DE PAVIMENTACION DEL SECTOR ERA CHIQUINQUIRA - PTE OTERO Y DE LA RECTIFICACION Y PAVIMENTACION DEL SECTOR PTE OTERO</t>
  </si>
  <si>
    <t>CONSORCIO ADVIAL COLOMBIA</t>
  </si>
  <si>
    <t>SOLUCIONES PARA LA INGENIERÍA SAS</t>
  </si>
  <si>
    <t>BRAIN INGENIERÍA VIAL S.A.S.</t>
  </si>
  <si>
    <t xml:space="preserve">INSTITUTO NACIONAL DE VIAS </t>
  </si>
  <si>
    <t>2390 DE 2019</t>
  </si>
  <si>
    <t>2092 DE 2021</t>
  </si>
  <si>
    <t>CARACTERIZACION DE VIAS TERCIARIAS EN MUNICIPIOS PDET, EN EL MARCO DE LA IMPLEMENTACION DEL ACUERDO FINAL DE PAZ</t>
  </si>
  <si>
    <t>CONSORCIO ADMO CCI-2024</t>
  </si>
  <si>
    <t>GEOTECNIA Y CIMIENTOS INGEOCIM S.A.S.</t>
  </si>
  <si>
    <t>CELQO SAS</t>
  </si>
  <si>
    <t>CPS INFRAESTRUCTURAS MOVILIDAD Y MEDIO AMBIENTE SL SUCURSAL COLOMBIA</t>
  </si>
  <si>
    <t>INSTITUTO 
NACIONAL DE 
VIAS INVIAS</t>
  </si>
  <si>
    <t>MINISTERIO DEL 
INTERIOR
DIRECCIÓN 
GENERAL DE 
TRÁFICO</t>
  </si>
  <si>
    <t>INSTITUTO DE 
DESARROLLO 
URBANO - IDU</t>
  </si>
  <si>
    <t>ADMINISTRACION VIAL DE LAS CARRETERAS 
NACIONALES A CARGO DE LA DIRECCION TERRITORIAL 
NORTE DE SANTANDER</t>
  </si>
  <si>
    <t>SERVICIO PARA LA ELABORACIÓN DE ESTUDIOS E 
INFORMES TÉCNICOS RELATIVOS A LA CIRCULACIÓN Y 
LA GESTIÓN DE LA INFORMACIÓN DEL CENTRO DE 
GESTIÓN DE TRÁFICO DE ZARAGOZA</t>
  </si>
  <si>
    <t>Consultoria para realizar: a) los estudios y diseños; evaluación y 
diagnóstico; y actualización de estudios de estudios y diseños, 
para accesos a barrios y pavimentos locales en la localidad de 
San Cristóbal; y b) los estudios y diseños para las obras de 
estabilizaciones geotécnicas requeridas en las localidades de 
Sumapaz, San Cristóbal y Ciudad Bolívar, en Bogotá D.C.</t>
  </si>
  <si>
    <t>Administración vial de las carreteras a cargo de la territorial 
Tolima - Módulo 2 - Grupo 2</t>
  </si>
  <si>
    <t>Contrato No. 
IDU-UEL-4-
20-093-2009</t>
  </si>
  <si>
    <t>Contrato No. 
2569 de 
2019</t>
  </si>
  <si>
    <t>CONSORCIO ADMINISTRACIONES 2023</t>
  </si>
  <si>
    <t>VICTOR HUGO BRAVO MARTINEZ</t>
  </si>
  <si>
    <t>WEG INGENIERIA SAS</t>
  </si>
  <si>
    <t>2016 DE 2016</t>
  </si>
  <si>
    <t>ADMINISTRACIÓN VIAL DE LAS CARRETERAS NACIONALES A CARGO DE LA DIRECCION      TERRITORIAL BOYACÁ MODULO 4</t>
  </si>
  <si>
    <t>1274/2020</t>
  </si>
  <si>
    <t>INTERVENTORÍA DE LOS SERVICIOS DE CONSULTORÍA PARA LA EJECUCIÓN DE LAS ACTIVIDADES Y PRODUCTOS REQUERIDOS PARA EL FORTALECIMIENTO Y APOYO TECNICO ESPECIALIZADO DEL INVÍAS, MEDIANTE EL MODELO DE FÁBRICA DE DISEÑOS Y ESTUDIOS TÉCNICOS, DE ACUERDO CON LAS ESPECIFICACIONES DEFINIDAS POR LA ENTIDAD</t>
  </si>
  <si>
    <t>PEXCO</t>
  </si>
  <si>
    <t>C-PEXCO-015-1990</t>
  </si>
  <si>
    <t>Interventoria técnica administrativa financiara y jurídica para los estudios, diseños, plan de manejo y la construccion de las vías vehiculares, intervas urbanas en concreto rígido, pontones, puentes en concreto, desmonte de puentes metálicos provisionales, boxcoulberts y los movimientos de tierra, construcción de diques en el acondicionamiento de la infraestructura para la cria de camarón en cautiverio en el Corregimiento Isla Trujillo II Etapa Tumaco - Nariño.</t>
  </si>
  <si>
    <t>828 de 2017</t>
  </si>
  <si>
    <t>Estudios y diseños, mejoramiento en la infraestructura y navegación del Canal de Acceso al Puerto de Barranquilla hasta el sector de Pimsa, (Estudios en el Puente Pumarejo)</t>
  </si>
  <si>
    <t>CONSORCIO VIAS NACIONALES (43)</t>
  </si>
  <si>
    <t>GUILLERMO ALFONSO MEDINA ACEVEDO</t>
  </si>
  <si>
    <t>GIA INGENIERIA S.A.S.</t>
  </si>
  <si>
    <t xml:space="preserve">INGESERVICE JL S.A.S. </t>
  </si>
  <si>
    <t>2669-2019</t>
  </si>
  <si>
    <t>ADMINISTRACIÓN VIAL DE LAS CARRETERAS NACIONALES A CARGO DE LA TERRITORIAL CAUCA, MODULO 6, GRUPO 6</t>
  </si>
  <si>
    <t xml:space="preserve">RS-025-98  RS-025-1-98  RS-025-2-98  RS-025-3-98  </t>
  </si>
  <si>
    <t>La administración del mantenimiento vial para adelantar gestiones y acciones tendientes a lograr el mantenimiento y una efectiva y oportuna conservación de las carreteras nacionales, Caucayá - Bucaramanga, Ruta 45a tramo 07 del PR40+700 al PR93+180; Anillo Vial Floridablanca - Palenque - La Cemento y Bucaramanga - San Alberto, Ruta 45 A tramo 08 del PR0+000 al PR93+600; a cargo de la Regional Santander; en una longitud de 167.78 Kilometros.</t>
  </si>
  <si>
    <t>RSAN-010-2000        RSAN-010-1-2000        RSAN-10-2-2000         RSAN-010-3-2000</t>
  </si>
  <si>
    <t>La administración de mantenimiento vial para adelantar gestiones y acciones tendientes a lograr el mejoramiento y una efectiva y oportuna conservación de las carreteras nacionales, en la RegionalSantander, grupo 03, sectores Caucayá - Bucaramanga (PR40+0700 - PR93+180);Bucaramanga - San Alberto (PR0+0000 - PR93+0654); Anillo Vial Floridablanca - La Cemento (PR0+0000 - PR21+735), en una longitud de 168,83 Kilometros.</t>
  </si>
  <si>
    <t>INSTITUTO NACIONAL DE VIAS-INVIAS</t>
  </si>
  <si>
    <t>2660 DE 2019</t>
  </si>
  <si>
    <t>ADMINISTRACION VIAL DE LAS CARRTERAS A CARGO DE LA TERRITORIAL CASANARE, MODULO 3, GRUPO 4</t>
  </si>
  <si>
    <t>804-2006</t>
  </si>
  <si>
    <t>ADMINISTRACIÓN DE MANTENIMIENTO VIAL E INTERVENTORÍA TERRITORIAL BOYACÁ PROCESO AMV 09, GRUPO 01, CÓDIGO 6006 CRUCE RUTA 45 DOS Y MEDIO – OTANCHE (PR00+0000 - PR 95+0000), CÓDIGO 6007 OTANCHE – CHIQUINQUIRÁ, SECTOR OTANCHE – PIEDRA GORDA (PR00+0000 AL PR62+0000) EN UNA LONGITUD DE 159.35 KMS.</t>
  </si>
  <si>
    <t>1129 DE 2011</t>
  </si>
  <si>
    <t>ADMINISTRACION VIAL DE LAS CARRETERAS NACIONALES A CARGO DE LA DIRECCION TERRITORIAL ANTIOQUIA, MODULO 1: CODIGO 6202  CHIGORODO (EL TIGRE) -DABEIBA, SECTOR EL TIGRE- DABEIBA, PR11+0000-PR112+0862, CODIGO 6203 VIA DABEIBA-SANTAFE DE ANTIOQUIA, SECTOR DABEIBA-RUBICON, PR0+000-PR47+0200, EN UNA LONGITUD DE 147,66 KM.</t>
  </si>
  <si>
    <t>CONSORCIO VÍAS 2024</t>
  </si>
  <si>
    <t>MIGUEL ALEJANDRO PINZÓN AGUILAR</t>
  </si>
  <si>
    <t>DOBLE M INGENIEROS SAS</t>
  </si>
  <si>
    <t>YOLANDA CABRERA BALCAZAR</t>
  </si>
  <si>
    <t>Instituto Nacional de Vías- Nit # 800.215.807-2</t>
  </si>
  <si>
    <t>826-2006 y adicional #1</t>
  </si>
  <si>
    <t>Administración de mantenimiento vial e interventoría para las carreteras nacionales a cargo de la Territorial Cauca : 2602 Popayán (crucero) – Guadualejo, sector Popayán (Crucero) – Guadualejo, PR 0+0000 – PR 109+0010; 3701 Garzón – La Plata – Guadualejo, sector Puerto Valencia – Guadualejo, PR 77+0000 – PR 87+0750 y 26CC07 Inzá – Pedregal – Juntas, sector Inzá – Turminá – Santa Teresa – Pedregal – Juntas PR 0+0000 – PR 43+0000 y 26CC04 Cruce 2602 San Andrés de Pisimbalá – Tumbichucue – Calderas (PR 0+0000 – PR 4+0000 – PR 11+0000), en una longitud de 173,30 kms.</t>
  </si>
  <si>
    <t>3171-2008 y 3171-2008-1 de 2010</t>
  </si>
  <si>
    <t>Administración de Mantenimiento Vial vías: 3702: Guadualejo-Belalcázar-El Palo, sector: Puente Río Negro-Antiguas Cabañas Inderena - Tacueyó-Toribío-Río Negro-El Palo, PR 53+0000 Al PR 140+0000; Ruta 37CCA: Variante de Toribío (Rionegro-Tacueyó) y Variante de Pajarito, sector: Variante de Toribío (Rionegro-Tacueyó) PR 0+0000 al PR 7+0000 y Variante de Pajarito, PR 0+0000 al PR 1+0000, Ruta 26CC03: Silvia-Las Delicias-Jambaló-Toribío, sector Jambaló-Toribío, PR 0+0000 al PR 30+0000, Ruta 3105: Santander de Quilichao-Florida-Palmira, sector: Santander de Quilichao-Río Desbaratado, PR 0+0000 al PR 50+0000, en una longitud de 163.25 km.</t>
  </si>
  <si>
    <t>1961  de 2016</t>
  </si>
  <si>
    <t>Administración  Vial  de las carreteras nacionales a cargo de la Direccion Territorial Cauca , Modulo  dos (2)</t>
  </si>
  <si>
    <t>1453/2011</t>
  </si>
  <si>
    <t>ADMINISTRACION VIAL DE LAS CARRETERAS NACIONALES A CARGO DE LA DIRECCION TERRITORIALCASANARE:SECTORES: 6513 YOPAL-PAZ DE ARIPORO,SECTOR YOPAL-PAZ DE ARIPORO PR0+0000-PR90+0380, 6514 PAZ DE ARIPORO-LA CABUYA,SECTOR PAZ DE ARIPORO LA CABUYA PR 0+0000 - PR 73+0380, EN UNA LONGITUD DE 163,63 KMS.</t>
  </si>
  <si>
    <t>4037/2013</t>
  </si>
  <si>
    <t>ADMINISTRACiÓN VIAL DE LAS CARRETERAS NACIONALES A CARGO DE LA DIRECCION TERRITORIAL TOLIMA, CODIGO 3602 VIA CHAPARAL-ORTEGA, SECTOR CHAPARRAL-ORTEGA, DEL PR1+0000 AL PR47+0514; CODIGO 3603; VIA ORTEGA-GUAMO, SECTOR ORTEGA-GUAMO, DEL PR 0+0000 AL PR 36+0253; CODIGO 4507 VIA CASTILLA-GIRARDOT, SECTOR PASO NACIONAL POR EL GUAMO, DEL PR24+0060 AL PR27+1130; CODIGO 4507 VIA CASTILLA-GIRARDOT, SECTOR PUENTE SALDAÑA, DEL PR14+0150 AL PR14+0270; CODIGO 40TL05; VIA CRUCE RUTA 40-LA TAMBORA (ESPINAL), SECTOR CRUCE RUTA 40-LA TAMBORA, DEL PR0+0000 AL PR3+0224; CODIGO 4507+0300 AL PR45+0000,EN UNA LONGITUD DE 91,37 KM.PARA INVERTIR EN EL DEPARTAMENTO DE TOLIMA.</t>
  </si>
  <si>
    <t>1917/2014</t>
  </si>
  <si>
    <t>ADMINISTRACION VIAL DE LAS CARRETERAS NACIONALES A CARGO DE LA DIRECCION TERRITORIAL OCAÑA: VIA 7007 AGUACLARA - OCAÑA, SECTOR AGUACLARA - OCAÑA, PR43+0000 AL PR54+0787; VIA 7008 OCAÑA - ALTO DEL POZO, SECTOR OCAÑA - ALTO DEL POZO. PR0+0000 AL PR69+0000; VIA 70NS01 LA ONDINA - LLANO GRADE - CONVENCION, SECTOR LA ONDINA - LANO GRANDE - CONVENCION, PR0+0000 AL PR33+0000, EN UNA LONGITUD DE 113.77 KMS</t>
  </si>
  <si>
    <t>2441/2019</t>
  </si>
  <si>
    <t xml:space="preserve">ADMINISTRACION VIAL DE LAS CARRETERAS NACIONALES A CARGO DE LA DIRECCION TERRITORIA SANTANDER GRUPO1, RUTA 5504 LA PALMERA-PRESIDENTE SECTOR LA PALMERA-PRESIDENTE DEL PR 0+0000 AL PR 102+0000; RUTA 55ST02 VARIANTE LA CONCEPCION, SECTOR MALAGA-LOS CUROS, DEL PR 0+0000 AL PR 124+0000 EN UNA LONGITUD DE 228,60 KM. </t>
  </si>
  <si>
    <t>EDGAR FELIPE ACOSTA</t>
  </si>
  <si>
    <t>PROCON ING SAS</t>
  </si>
  <si>
    <t>CONSORCIO ALFFA</t>
  </si>
  <si>
    <t>VIAS ALFA TECNOLOGÍA E.U</t>
  </si>
  <si>
    <t>ADMINISTRACIÓN VIAL DE CARRETERAS NACIONALES A CARGO DE
INVIAS DIRECCIÓN TERRITORIAL NARIÑO, MÓDULO 2, GRUPO 2.</t>
  </si>
  <si>
    <t>Administracion vial Direccion Territorial Casanare</t>
  </si>
  <si>
    <t>2597 de 2019</t>
  </si>
  <si>
    <t>2002 DE 2014</t>
  </si>
  <si>
    <t>CONSORCIO DIADCOL 2024</t>
  </si>
  <si>
    <t>MANUEL SANTIAGO DORIA NARVAEZ</t>
  </si>
  <si>
    <t>MANYEI INGENIERIA S.A.S</t>
  </si>
  <si>
    <t>2436-2019</t>
  </si>
  <si>
    <t>820-2006</t>
  </si>
  <si>
    <t>ADMINISTRACIÓN VIAL DE LAS CARRETERAS 
NACIONALES A CARGO DE INVIAS DIRECCIÓN 
TERRITORIAL NORTE DE SANTANDER, MODULO 4, 
GRUPO 3</t>
  </si>
  <si>
    <t>Administracion vial e interventoria Territorial cesar
proceso amv-gupo2, codigo 4901 via San Roque - La Paz,
Codigo 8004, via Valledupar- la Paz - manaure</t>
  </si>
  <si>
    <t>CONSORCIO BRAVO 142</t>
  </si>
  <si>
    <t>PAULO EMILIO BRAVO CONSULTORES S.A.S,</t>
  </si>
  <si>
    <t>BB CONSULTORA SAS</t>
  </si>
  <si>
    <t>INVÍAS</t>
  </si>
  <si>
    <t>2418 DE 2019</t>
  </si>
  <si>
    <t>ADMINISTRACION VIAL DE LAS CARRETERAS A CARGO DE LA TERRITORIAL QUINDIO, MODULO 1, GRUPO 1</t>
  </si>
  <si>
    <t>2913-2006</t>
  </si>
  <si>
    <t>ELABORACIÓN DE LOS ESTUDIOS Y DISEÑOS A NIVEL FASE III PARA LA DOBLE CALZADA EN EL SECTOR, CITRONELA - ALTO ZARAGOZA DE LA CARRETERA BUENAVENTURA - CRUCE RUTA 25 (BUGA) RUTA 40, TRAMO 01,</t>
  </si>
  <si>
    <t>MOPT</t>
  </si>
  <si>
    <t>352-74</t>
  </si>
  <si>
    <t>FASES I Y II DE LA VARIANTE TIMBÍO EL ESTANQUILLO DE LA CARRETERA POPAYÁN-PASTO (ESTUDIOS 210 KM)</t>
  </si>
  <si>
    <t>112-79</t>
  </si>
  <si>
    <t>CONTINUACIÓN Y TERMINACIÓN DE ESTUDIOS FASE III VARIANTE TIMBÍO - EL ESTANQUILLO  DE LA CARRETERA POPAYÁN-PASTO. LONGITUD: 73 KM</t>
  </si>
  <si>
    <t>467-84</t>
  </si>
  <si>
    <t>ESTUDIOS FASE II Y III DE LA VARIANTE DE POPAYÁN EN LA CARRETERA PANAMERICANA.  LOG.: 15,5 KM</t>
  </si>
  <si>
    <t>CONSORCIO INTERADMIVIAL</t>
  </si>
  <si>
    <t>IAR PROYECTOS SAS</t>
  </si>
  <si>
    <t>BATEMAN INGENIERIA SAS</t>
  </si>
  <si>
    <t>2659 DE 2019</t>
  </si>
  <si>
    <t>1962 DE 2014</t>
  </si>
  <si>
    <t>2063 DE 2014</t>
  </si>
  <si>
    <t>2011 DE 2016</t>
  </si>
  <si>
    <t>ADMINISTRACION VIAL DE LAS CARRETERAS A CARGO DE LA
TERRITORIAL TOLIMA MODULO 1, GRUPO 1.</t>
  </si>
  <si>
    <t>ADMINISTRACION VIAL DE LAS CARRETERAS
NACIONALES A C ARGO D E LA DIRECCION
TERRITORIAL CUNDINAMARCA CODIGO 5008 VIA -
HONDA- VILLETA - TOBIA GRANDE -BOGOTA ,
SECTOR HONDA VILLETA DEL PR5+0850 AL PR
64+0000( INTERCAMBIADOR DE VILLETA ) CODIGO
50CN01 VIA DINDAL -CAPARRAPI DEL PR 19+0000 AL
PR 35+0490; PR0+0000 AL PR 19+0500 Y DEL PR
21+0500 AL PR 24+0500 CODIGO 5008 A VIA VILLETA
LOS ALPES - BOGOTA , SECTOR PASO NACIONAL
POR MADRID DEL PR 58+0920 AL PR63+0950 CODIGO
5008B VIA TOBIAGRANDE-UTICA, TRAMO SALIDA
TUNEL DE LA ABUELA- CRUCE QUEBRADA NEGRA_x0002_EL CURAPO EN UNA LONGITUD DE 121,76 KM , PARA
INVERTIR EN EL D EPARTAMENTO DE
CUNDINAMARCA</t>
  </si>
  <si>
    <t xml:space="preserve">ADMINISTRACION VIAL DE LAS CARRETERASS
NACIONALES A CARGO DE LA DIRECCION
TERRITORIAL CAQUETA CODIGO 2003 A VIA
ORRAPIHUASSI- FLORENCIA , SECTOR DEPRESION
EL VERGEL- FLORENCIA -PUERTO RICO, SECTOR
FLORENCIA PUERTO RICO DEL PR 0+0000 AL PR
96+0763 EN UNA LONGITUD DE 1373,99 KM PARA
INVERTIR EN EL DEPARTAMENTO DE CAQUETA </t>
  </si>
  <si>
    <t>ADMINISTRACION VIAL DE LAS CARRETERAS
NACIONALES A CARGO DE LA DIRECCION
TERRITORIAL BOYACA, MODULO 3</t>
  </si>
  <si>
    <t>1532 DE 2019</t>
  </si>
  <si>
    <t>INTERVENTORIA PARA LA GESTIÓN, OPERACIÓN Y MANTENIMIENTO INTEGRAL (incluye mantenimiento rutinario) EN LAS CARRETARAS: SANTUARIO - CRUCE RUTA 45 (Caño Alegre) PR3+0000 - PR135+0600 RUTA 6005, HOYO RICO - LOS LLANOS (PR 52+0474 - PR87+1295) RUTA 2510, LOS LLANOS - TARAZÁ (PR 0+0000 - PR124+0705) RUTA 2511, TARAZÁ-CAUCASIA (PR0+0000 - PR63+0996) RUTA 2512, Y LA PINTADA – MEDELLÍN (Autopista sur) PR64+0000 - PR72+0084 RUTA 2509, EN EL DEPARTAMENTO DE ANTIOQUIA.</t>
  </si>
  <si>
    <t>Junta de Compensación de Parque de Valdebebas</t>
  </si>
  <si>
    <t>Dirección Facultativa de las obras de ejecución del Proyecto de Urbanización del ámbito U.S.4.01 "Ciudad Aeroportuaria. Parque de Valdebebas"</t>
  </si>
  <si>
    <t>Ministerio de Transportes, Movilidad y Agenda Urbana</t>
  </si>
  <si>
    <t>23-TE-3340</t>
  </si>
  <si>
    <t>Asistencia Técnica para la Redacción del Proyecto de Trazado y Construcción. Carretera N-211, de Guadalajara a Alcañiz y Lleida, PK 208,400 al 214,500. Tramo: Variante de Alcorisa. Provincia de Teruel</t>
  </si>
  <si>
    <t>UTE</t>
  </si>
  <si>
    <t>GIS-EAP S.A.S.</t>
  </si>
  <si>
    <t>GESTIÓN INTEGRAL DEL SUELO SL COLOMBIA</t>
  </si>
  <si>
    <t>META ENGINEERING S.A</t>
  </si>
  <si>
    <t>CONSORCIO GIS META VIAL QUINDIO</t>
  </si>
  <si>
    <t>IZHARIA INGENIERÍA Y CONSULTORÍA SL</t>
  </si>
  <si>
    <t>CONSORCIO INGENIERIA SL</t>
  </si>
  <si>
    <t>SANDRA PATRICIA LARGACHA MUÑOZ</t>
  </si>
  <si>
    <t>COMPAÑÍA DE CONSULTORES E INGENIERIA LTDA</t>
  </si>
  <si>
    <t>2677/2019</t>
  </si>
  <si>
    <t xml:space="preserve">ADMINISTRACION VIAL DE LAS CARRETERAS NACIONALES A CARGO DE LA DIRECCION TERRITORIA SANTANDER GRUPO 1, RUTA 5504 LA PALMERA-PRESIDENTE SECTOR LA PALMERA-PRESIDENTE DEL PR 0+0000 AL PR 102+0000; RUTA 55ST02 VARIANTE LA CONCEPCION, SECTOR MALAGA-LOS CUROS, DEL PR 0+0000 AL PR 124+0000 EN UNA LONGITUD DE 228,60 KM. </t>
  </si>
  <si>
    <t>2008/2014</t>
  </si>
  <si>
    <t>ADMINISTRACION VIAL A  CARGO DE LAS  CARRETERAS NACIONALES A CARGO DE LA  TERRITORIAL HUILA</t>
  </si>
  <si>
    <t>511/2019</t>
  </si>
  <si>
    <t>ADMINISTRACION VIAL DE LAS  CARRETERAS NACIONALES A CARGO DE LA  TERRITORIAL CAUCA , MODULO 3</t>
  </si>
  <si>
    <t>CONSORCIO ADVIAL PLUS</t>
  </si>
  <si>
    <t>GLADIS STELLA VEGA BENAVIDES</t>
  </si>
  <si>
    <t>WILSON LIBARDO PÉREZ PACHAJOA</t>
  </si>
  <si>
    <t>INVÍAS - Regional Boyacá</t>
  </si>
  <si>
    <t>RB-033-1996</t>
  </si>
  <si>
    <t>Administración de Mantenimiento Vial de las carreteras Nacionales Guateque - El Secreto y Chocontá - Tunja. Incluye la interventoría y Supervisión de las obras de Mantenimiento de los puentes el Secreto y Boyacá</t>
  </si>
  <si>
    <t>INVÍAS - Territorial Cauca</t>
  </si>
  <si>
    <t>2675-2019</t>
  </si>
  <si>
    <t>ADMINISTRACIÓN VIAL DE LAS CARRETERAS NACIONALES A CARGO DE INVIAS DIRECCIÓN TERRITORIAL CAUCA MÓDULO 5, GRUPO 5.</t>
  </si>
  <si>
    <t>036-2001</t>
  </si>
  <si>
    <t>Contrato No. 036-2001 LA ADMINISTRACIÓN DEL MANTENIMIENTO VIAL PARA ADELANTAR GESTIONES Y ACCIONES TENDIENTES A LOGRAR EL MEJORAMIENTO Y UNA EFECTIVA Y OPORTUNA CONSERVACIÓN DE LAS CARRETERAS NACIONALES, VÍA 2003, ALTAMIRA-GABINETE-FLORENCIA, SECTOR GABINETE-EL CARAÑO (PR38+0000- PR73+0747); VÍA 2003A, ORRAPIHUASI -DEPRESIÓN EL VERGEL-FLORENCIA, SECTOR QUEBRADA LAS DORADAS-FLORENCIA (PR70+OOOQ-PR 83+0537); VÍA 20CQ01, CRUCE TRAMO 2003-CRUCE TRAMO 2003A, SECTOR CRUCE TRAMO 2003-CRUCE TRAMO 2003 A (PRO+QOQQ-PR 1+0047); VÍA 6503, FLQRENCIA-PUERTO RICO, SECTOR FLORENCIA-PAUJIL (PR Q+0000-PR 47+0000) Y VÍA 6503, FLORENCIA PUERTO RICO, SECTOR PAUJSL-PUERTO RICO (PR 47+0000-PR 96+0783), A CARGO DE LA REGIONAL CAQUETA, EN UNA LONGITUD DE 146.76 KILÓMETROS</t>
  </si>
  <si>
    <t>747-2006</t>
  </si>
  <si>
    <t>Contrato No. 747-2006 ADMINISTRACIÓN DE MANTENIMIENTO VIAL E INTERVENTORIAS DE LAS CARRETERAS NACIONALES VÍA 6505 PUERTO RICO – MINA BLANCA SECTOR PUERTO RICO - MINA BLANCA (PR00+000 AL PR81+0092); VÍA 3002 BALSILLAS - MINA BLANCA SECTOR SANTO DOMINGO – MINA BLANCA VÍA 3002 (PR057+0500 AL PR111+0013), A CARGO DE LA DIRECCIÓN TERRITORIAL CAQUETÁ EN UNA LONGITUD DE 135.37 KILÓMETROS</t>
  </si>
  <si>
    <t>3334 DE 2008</t>
  </si>
  <si>
    <t>Contrato No. 3334-2008 ADMINISTRACIÓN VIAL DE LAS CARRETERAS NACIONALES A CARGO DE LA DIRECCIÓN TERRITORIAL CAQUETÁ, CARRETERA VILLAGARZON - SAN JOSÉ DEL FRAGUA, RUTA 65, TRAMO 6501, SECTOR PUERTO BELLO – SAN JOSÉ DEL FRAGUA (PR 55+0600 - PR111+0510); TRAMO 6502, SECTOR SAN JOSÉ DEL FRAGUA – FLORENCIA (PR 0+0000 - PR58+0066), CARRETERA ALTAMIRA - GABINETE – EL CARAÑO, RUTA 20, TRAMO 2003, SECTOR GABINETE – EL CARANO (PR38+0000 - PR73+0747), Y CARRETERA RAMAL CRUCE TRAMOS 2003 – 2003A, TRAMO 20CQ01, SECTOR RAMAL CRUCE TRAMOS 2003 – 2003A (PR0+0000 - PR1+0047), A CARGO DE LA DIRECCIÓN TERRITORIAL CAQUETÁ EN UNA LONGITUD DE 151.35 KILÓMETROS</t>
  </si>
  <si>
    <t>1246-2019</t>
  </si>
  <si>
    <t>ADMINISTRACION VIAL DE LAS CARRETERAS A CARGO DE LA TERRITORIAL TOLIMA. MODULO 1. GRUPO 1</t>
  </si>
  <si>
    <t>ELKIN DAVID RAMOS MOSQUERA</t>
  </si>
  <si>
    <t>JORES   S.A.S</t>
  </si>
  <si>
    <t>2634 - 2019</t>
  </si>
  <si>
    <t>ADMINISTRACION VIAL DE LAS CARRETERAS A CARGO DE LA TERRITORIAL SANTANDER, MODULO 3, GRUPO 3</t>
  </si>
  <si>
    <t>2051 - 2011</t>
  </si>
  <si>
    <t>ESTUDIOS A NIVEL DE FASE I DE LA CONEXION BUENAVENTURA – ORINOQUIA: PALMIRA - LAS CRUCES - COLOMBIA</t>
  </si>
  <si>
    <t>2208 - 2011</t>
  </si>
  <si>
    <t>ACTUALIZACION DE LOS ESTUDIOS Y DISEÑOS PARA EL MEJORAMIENTO DEL TRAMO COMPRENDIDO ENTRE EL PR 11+0000 AL PR 86+500 Y DEL PR 91+0000 AL PR 102+0000 DE LA VIA PLATO - SALAMINA, CODIGO 27-01 INCLUYE ESTUDIOS Y DISEÑOS DE LA VARIANTE DEL MUNICIPIO DEL PIÑON; ACTUALIZACION DE LOS ESTUDIOS Y DISEÑOS DE MEJORAMIENTO DEL TRAMO COMPRENDIDO ENTRE EL PR 0+0000 Y EL PR 15+0000 DE LA VIA SALAMINA – PALERMO, CODIGO 2702 INCLUYE LOS ESTUDIOS Y DISEÑOS DE LA VARIANTE EN EL CORREGIMIENTO DE GUAIMARO Y DEL PUENTE EL CLARIN EN EL MUNICIPIO DE PALERMO.</t>
  </si>
  <si>
    <t>CONSORCIO JORES-RAMOS</t>
  </si>
  <si>
    <t>JORES INGENIERIA SAS</t>
  </si>
  <si>
    <t xml:space="preserve"> CONSORCIO ADMINISTRADORES GP</t>
  </si>
  <si>
    <t>GRUPO POSSO S.A.S.</t>
  </si>
  <si>
    <t>POSSO GONZÁLEZ INGENIEROS Y ASOCIADOS S.A.S.</t>
  </si>
  <si>
    <t>INGENIERÍA MONCADA GONZÁLEZ Y ASOCIADOS S.A.S.</t>
  </si>
  <si>
    <t>CONSORCIO ADMINISTRACIÓN NACIONAL</t>
  </si>
  <si>
    <t>PI SAS - PROYECTOS DE INGENIERIA SAS</t>
  </si>
  <si>
    <t xml:space="preserve">ZAFRA INGENIERIA SAS </t>
  </si>
  <si>
    <t xml:space="preserve">OBRAS DEL NORTE SAS </t>
  </si>
  <si>
    <t>2633-2019</t>
  </si>
  <si>
    <t>ADMINISTRACIÓN VIAL DE LAS CARRETERAS A CARGO DE LA TERRITORIAL CASANARE MÓDULO4, GRUPO 1.</t>
  </si>
  <si>
    <t>GOBERNACIÓN DEL MAGDALENA</t>
  </si>
  <si>
    <t>024 DE MAR - 1996</t>
  </si>
  <si>
    <t>ESTUDIOS Y DISEÑOS DEFINITIVOS PARA LA AMPLIACIÓN Y/O CONSTRUCCIÓN DE LA CARRETERA - DIQUE PARALELA AL RIO MAGDALENA, EN EL SECTOR PLATO - PALERMO</t>
  </si>
  <si>
    <t>375 DE 2004</t>
  </si>
  <si>
    <t xml:space="preserve"> LA ADMINISTRACIÓN DE MANTENIMIENTO VIAL E INTERVENTORIAS  PARA ADELANTAR GESTIONES Y ACCIONES TENDIENTES A LOGRAR  EL MEJORAMIENTO Y UNA EFECTIVA Y OPORTUNA CONSERVACION DE  LA CARRETERA NACIONAL, RUTA 5504 CARRETERA LA PALMERA - MALAGA - PRESIDENTE (PR.0+0000 - PR.101+1000) A CARGO DE LA TERRITORIAL SANTADER  EN UNA LONGITUD  DE 104.49 KILOMETROS.</t>
  </si>
  <si>
    <t>001209 DE 2019</t>
  </si>
  <si>
    <t>ADMINISTRACIÓN VIAL DE LAS CARRETERAS A CARGO DE LA TERRITORIAL NORTE DE SANTANDER MÓDULO 2, GRUPO 4</t>
  </si>
  <si>
    <t>1733 DE2014</t>
  </si>
  <si>
    <t>ADMINISTRACION VIAL DE LAS CARRETERAS NACIONALES A CARGO DE LA DIRECCION TERRITORIAL ANTIOQUIA CODIGO 6202 CHIGORODO (EL TIGRE)-DABEIBA DEL PR 11+000 - PR 112+862 CODIGO 6203 DABEIBA-STAFE DE ANTIOQUIA SECTOR DABEIBA-RUBICON PR0+000-PR47+200 EN UNA LONGITUD DE 147.66 KM</t>
  </si>
  <si>
    <t>CONSORCIO JOERING 2024</t>
  </si>
  <si>
    <t>INGENUSAMO E.U.</t>
  </si>
  <si>
    <t>ENRIQUE ANTONIO RAMÍREZ QUEVEDO</t>
  </si>
  <si>
    <t>2622-2019</t>
  </si>
  <si>
    <t>ADMINISTRACION VIAL EN LAS CARRETERAS NACIONALES A CARGO DE LA DIRECCION TERRITORIAL META CODIGO 40 MTA PIPIRAL - VILLAVICENCIO, CODIGO 6509 YE DE GRANADA - VILLAVICENCIO (PASO ANTIGUO PUENTE GUAYURIBA), PR 57+0352 - PR
58+0584, CODIGO 65 MTE PUENTE GUATIQUIA - LOS CABALLOS PR 0+0000 - PR 3+0740, CODIGO 4010 PUENTE ARIMENA - LA AREPA - CRUCE GUACACIAS (VICHADA), SECTOR PUENTE ARIMENA - LA AREPA PR 0+0000 - PR 40+0820, CODIGO 40 MT 01 RAMAL
CRUCE RUTA 40 - EL PORVENIR, PR 0+0000 - PR 7+0968.</t>
  </si>
  <si>
    <t>3449-2008</t>
  </si>
  <si>
    <t>ADMINISTRACIÓN DEL MANTENIMIENTO VIAL E INTERVENTORÍA TERRITORIAL BOYACÁ PROCESO AMV11, GRUPO 3, CÓDIGO 6009, VÍA TUNJA - PÁEZ, SECTOR TUNJA - PÁEZ (PR 0+0000 AL PR 118+0000), CÓDIGO 5608 VÍA GUATEQUE - AGUACLARA, SECTOR GUATEQUE - LAS JUNTAS (PR 0+0000 AL PR 40+0000), CÓDIGO 5608, VÍA GUATEQUE - AGUACLARA SECTOR LAS JUNTAS - EL SECRETO (PR 40+0000 - PR 78+0000) EN UNA LONGITUD DE 198.56 KM</t>
  </si>
  <si>
    <t>3578-2008</t>
  </si>
  <si>
    <t>ADMINISTRACIÓN VIAL DE LAS CARRETERAS NACIONALES A CARGO DE LA DIRECCION TERRITORIAL  CASANARE  RUTA 6211, TRAMO SOGAMOSO-AGUAZUL SECTOR CRUCERO-AGUAZUL, PR 16+0000-PR118+0616, RUTA 6512 TRAMO MONTERREY - YOPAL; SECTOR AGUAZUL - YOPAL, PR 77+0500 - PR105+0448 EN UNA LONGITUD DE 130,60 KMS.</t>
  </si>
  <si>
    <t>CONSORCIO INT QUINDIO 2024</t>
  </si>
  <si>
    <t xml:space="preserve">PC INTERVENTORES S.A.S. </t>
  </si>
  <si>
    <t xml:space="preserve">CONURMA INGENIEROS CONSULTORES S.L. SUCURSAL COLOMBIA </t>
  </si>
  <si>
    <t>FONADE</t>
  </si>
  <si>
    <t>MUNICIPIO DE CAJICA</t>
  </si>
  <si>
    <t>2440-2019</t>
  </si>
  <si>
    <t>18/2017</t>
  </si>
  <si>
    <t>ADMINISTRACION VIAL DE LAS CARRETERAS NACIONALES A CARGO DE LA DIRECCION TERRITORIAL PUTUMAYO, MODULO 2</t>
  </si>
  <si>
    <t>ADMINISTRACION VIAL DE LAS CARRETERAS NACIONALES A CARGO DE INVIAS TERRITORIAL RISARALDA MODULO 1 GRUPO 1</t>
  </si>
  <si>
    <t>CONTRATAR LA FABRICA DE DISEÑOS Y DE ESTUDIOS TECNICOS N°1 QUE PROPORCIONE LOS DISEÑOS Y ESTUDIOS TECNICOS REQUERIDOS POR
FONADE, EN EL DESARROLLO DE SUS PROYECTOS DE INFRAESTRUCTURA</t>
  </si>
  <si>
    <t>ESTUDIOS Y DISEÑOS DE ACUERDO A LAS NORMAS VIGENTES PARA LA CONSTRUCCIÓN DE LAS SIGUIENTES OBRAS DE INFRAESTRUCTURA
PRIORITARIAS EN EL MUNICIPIO DE CAJICÁ. - UN (1) CENTRO DE ATENCIÓN INFANTIL CDI EN LA VEREDA CHUNTAME. - UN (1) MEGACOLEGIO CON
ENFOQUE AGROINDUSTRIAL EN LA VEREDA CANELÓN SECTOR RIO FRIO LA FLORIDA. - UN (1) CENTRO DE PROTECCIÓN Y CENTRO DÍA PARA EL
ADULTO MAYOR, VEREDA CHUNTAME - UN (1) CENTRO DE ATENCIÓN A LA POBLACIÓN CON DISCAPACIDAD, VEREDA CHUNTAME. - TRES (3) CENTROS
ESTRATÉGICOS DE ARTICULACIÓN SOCIAL, “CESTA”, UBICADOS EN EL SECTOR DE GRANJITAS, SECTOR CENTRO CALLE SÉPTIMA Y VEREDA
CANELÓN SECTOR PIEDRAS ROJAS. - UN (1) CENTRO INTEGRAL DEL SISTEMA DE ATENCIÓN DE EMERGENCIAS DE CAJICÁ (CISAEC), PARA EL CENTRO 
DE MONITOREO DE LA POLICÍA NACIONAL Y ESTACIÓN DE BOMBEROS Y DEFENSA CIVIL.</t>
  </si>
  <si>
    <t>CONSORCIO TERRA VIAL APD</t>
  </si>
  <si>
    <t>TERRA INGENIEROS CIVILES S.A.S</t>
  </si>
  <si>
    <t>ALCIRA PAEZ DURAN</t>
  </si>
  <si>
    <t>147 de 2002</t>
  </si>
  <si>
    <t>2665 DE 2019</t>
  </si>
  <si>
    <t>Estudios y Diseños adecuacion Av Norte Quito Sur, desde Av Paseo 
Los Libertadores hasta el limite Distrito Soacha. Fase III. Incluye diseño 
de PUENTES PEATONALES Y VEHICULARES, y EIA</t>
  </si>
  <si>
    <t>ADMINISTRACIÓN VIAL DE LAS CARRETERAS NACIONALES A 
CARGO DE INVIAS DIRECCIÓN TERRITORIAL CAUCA, MÓDULO 7, 
GRUPO 7</t>
  </si>
  <si>
    <t>CONSORCIO CEMOSA-VELNEC</t>
  </si>
  <si>
    <t>CEMOSA COLOMBIA</t>
  </si>
  <si>
    <t>VELNEC S.A.</t>
  </si>
  <si>
    <t>2624 de 2019</t>
  </si>
  <si>
    <t>ADMINISTRACIÓN VIAL DE CARRETERAS NACIONALES A CARGO DE INVIAS DIRECCIÓN TERRITORIAL NARIÑO, MÓDULO 1, GRUPO 1.</t>
  </si>
  <si>
    <t>991 de 2022</t>
  </si>
  <si>
    <t>CARACTERIZACIÓN DE VÍAS TERCIARIAS EN LOS DEPARTAMENTOS DE CÓRDOBA, ANTIOQUIA, MAGDALENA, LA GUAJIRA, BOLÍVAR Y CESAR, EN EL MARCO DE LA IMPLEMENTACIÓN DEL ACUERDO FINAL DE PAZ.</t>
  </si>
  <si>
    <t>INSTITUTO NACIONAL DE VIAS INVIAS</t>
  </si>
  <si>
    <t>1372 DE 2020</t>
  </si>
  <si>
    <t>ADMINISTRACIÓN VIAL DE LAS CARRETERAS NACIONALES A CARGO DEL INSTITUTO NACIONAL DE VIAS, DIRECCIÓN TERRITORIAL CESAR, VIA LA RAMA SAN ROQUE.</t>
  </si>
  <si>
    <t>INSTITUTO NACIONAL DE VIAS
INVIAS</t>
  </si>
  <si>
    <t>2890 DE 2006</t>
  </si>
  <si>
    <t>INTERVENTORÍA PARA LA ELABORACIÓN DE LOS ESTUDIOS DE ACTUALIZACIÓN Y COMPLEMENTACIÓN A NIVEL DE FASE III, DE LA VARIANTE SAN FRANCISCO – MOCOA. DEPARTAMENTO DEL PUTUMAYO.</t>
  </si>
  <si>
    <t>AGENCIA DE OBRA PUBLICA DE LA JUNTA DE ANDALUCIA</t>
  </si>
  <si>
    <t>Sin N°</t>
  </si>
  <si>
    <t>PROYECTO DE CONSTRUCCIÓN DE LA VARIANTE DE SANTISTEBAN DEL PUERTO EN LA A-312. EXPTE.:C-JA0080/PPR0</t>
  </si>
  <si>
    <t>CONSORCIO VIAL 2025</t>
  </si>
  <si>
    <t>CONSULTORES SOLANO NAVAS LTDA</t>
  </si>
  <si>
    <t>INGVICOL S.A.S.</t>
  </si>
  <si>
    <t>LEN Y ASOCIADOS INGENIEROS CONSULTORES LTDA</t>
  </si>
  <si>
    <t>COMPAÑÍA EXPLORADORA Y EXPLOTADORA MINERA MINERA CHILENO RUMANA S.A.</t>
  </si>
  <si>
    <t>2462 DE 2019</t>
  </si>
  <si>
    <t>1733 DE 2014</t>
  </si>
  <si>
    <t>2121 DE 2011</t>
  </si>
  <si>
    <t>ADMINISTRACIÓN VIAL DE LAS CARRETERAS NACIONALES A 
CARGO DE LA DIRECCIÓN TERRITORIAL MAGDALENA, 
MÓDULO 1. GRUPO 1</t>
  </si>
  <si>
    <t>LA ADMINISTRACION VIAL DE LAS CARRETERAS NACIONALES 
A CARGO DE LA TERRITORIAL ANTIOQUIA, COD. 6202 
CHIGORODO (EL TIGRE) - DABEIDA, SECTOR EL TIGRE - 
DABEIDA, DEL PR11+0000 - PR112+0862, COD. 6203, DABEIDA - 
SANTA FE DE ANTIOQUIA, SECTOR DABEIDA - RUBICON 
PR00+0200, EN UNA LONG. DE 147,66 KMS</t>
  </si>
  <si>
    <t>ESTUDIOS Y DISEÑOS PARA LA REHABILITACIÓN DE LAS VÍAS, EL SECRETO -AGUACLARA (5608) Y MONTERREY -AGUAZUL (6512) MÓDULO 2</t>
  </si>
  <si>
    <t>Elaboración Proyecto de Ingeniería Mejoramiento Cuesta Las Chilcas, Ruta 5, Tramo Santiago - Los Vilos</t>
  </si>
  <si>
    <t>CONSORCIO GESTIÓN VIAL</t>
  </si>
  <si>
    <t>INACMA SAS</t>
  </si>
  <si>
    <t>INGEVIALESV SAS</t>
  </si>
  <si>
    <t>INVÍAS - Territorial Sucre</t>
  </si>
  <si>
    <t>2337 de 2004</t>
  </si>
  <si>
    <t>La Administración del Mantenimiento Vial e Interventoría en las carreteras nacionales: Código de vía 2515 Sincelejo - Calamar, 9004 Lorica - San Onofre, 7404 Guayapo - Majagual - Achi, Sector Sincelejo - Puerta de Hierro PR0 al PR 25; Coveñas - San Onofre PR 30 al PR 65 y Guayepo- Majagual - Achi PR 0 al PR 83; en una longitud de 143.10 Kilómetros a cargo de la Territorial Sucre.</t>
  </si>
  <si>
    <t>INVÍAS - Territorial Huila</t>
  </si>
  <si>
    <t xml:space="preserve">897-2006 y 897-1 2006 DE 2008 </t>
  </si>
  <si>
    <t>La Administración de Mantenimiento Vial e Interventoría de las carreteras Nacionales a cargo de la Territorial Huila Código 24 02, vía Candelaria-Laberinto, sector Candelaria-Laberinto PR 0  + 000-PR  100+0368; Código 3701, vía Garzón-La Plata Código 24 02, vía Candelaria-Laberinto, sector Candelaria-Laberinto PR 0  + 000-PR  100+0368; Código 3701, vía Garzón -La Plata Código 24HL02, sector Cruce-Itaibe PR 0 +000-PR 5+0000; Código 4301, sector Cruce-Tesalia-Teruel PR0+0000-PR49+0500 y Código 24HL04, sector Cruce Ruta 24-Tesalia PR 0+000-PR3+0100. En una longitud de 191,91 KM.</t>
  </si>
  <si>
    <t>INVÍAS - Territorial Boyacá</t>
  </si>
  <si>
    <t>2668 DE 2019</t>
  </si>
  <si>
    <t>ADMINISTRACIÓN VIAL DE LAS CARRETERAS A CARGO DE INVIAS DIRECCION TERRITORIAL BOYACÁ, MODULO 1, GRUPO 1.</t>
  </si>
  <si>
    <t>CONSORCIO ADMON GIG 142</t>
  </si>
  <si>
    <t>GRMM S.A.S</t>
  </si>
  <si>
    <t>INFRALAR S.A.S</t>
  </si>
  <si>
    <t>GINPROCOL S.A.S</t>
  </si>
  <si>
    <t>2416-2019</t>
  </si>
  <si>
    <t>ADMINISTRACION VIAL DE LAS CARRETERAS NACIONALES A CARGO DE LA DIRECCIÓN TERRITORIAL CORDOBA MODULO 1. GRUPO 1</t>
  </si>
  <si>
    <t>1962 DE 2019</t>
  </si>
  <si>
    <t>ADMINISTRACIÓN VIAL DE LAS CARRETERAS A CARGO DE LA TERRITORIAL CUNDINAMARCA MÓDULO 1 (GRUPO 3).</t>
  </si>
  <si>
    <t>TP-541/02</t>
  </si>
  <si>
    <t>ASISTENCIA TÉCNICA PARA LA REDACCIÓN DEL PROYECTO DE CONSTRUCCIÓN. AUTOVÍA A-8 DEL CANTÁBRICO. N-634 DE SAN SEBASTIÁN A SANTIAGO DE COMPOSTELA. PP.KK. 549 A 554. TRAMO: BARRES - RIBADEO. PROVINCIA DE ASTURIAS.</t>
  </si>
  <si>
    <t>TP-546/02</t>
  </si>
  <si>
    <t>ASISTENCIA TÉCNICA PARA LA REDACCIÓN DEL PROYECTO DE CONSTRUCCIÓN: AUTOVÍA DEL CANTÁBRICO. N-634 DE SAN SEBASTIÁN A SANTIAGO DE COMPOSTELA. P.K. 543 AL 549. TRAMO: TAPIA DE CASARIEGO - BARRES. PROVINCIA DE ASTURIAS.</t>
  </si>
  <si>
    <t>CONSORCIO TCS CONSULTORES</t>
  </si>
  <si>
    <t>JAVIER SANDOVAL MARTINEZ</t>
  </si>
  <si>
    <t>LINA DEL PILAR CESPEDES GIL</t>
  </si>
  <si>
    <t xml:space="preserve">LUIS HUMBERTO TORRES </t>
  </si>
  <si>
    <t>2335 DE 2019</t>
  </si>
  <si>
    <t>ADMINISTRACION VIAL DE LAS CARRETERAS A CARGO DE LA TERRITORIAL CHOCO, MODULO 2. GRUPO 2.</t>
  </si>
  <si>
    <t>1223 DE 2011</t>
  </si>
  <si>
    <t>ADMINISTRACIÓN VIAL DE LAS CARRETERAS NACIONALES A CARGO DE LA DIRECCIÓN TERRITORIAL NORTE DE SANTANDER CODIGO 55NS08 VIA CUCUTA-SAN CAYETANO-CORNEJO, SECTOR SAN CAYETANO-CORNEJO DEL PR25+0000 AL PR33+0000; CODIGO 7008 VIA OCAÑA-SARDINATA, SECTOR ALTO DEL POZO-SARDINATA DEL PR 69+0000 AL PR128+0000; CODIGO 7009 VIA SARDINATA-ASTILLEROS-CUCUTA, SECTOR SARDINATA-ASTILLEROS-CUCUTA DEL PR0+0000 AL PR57+0600 (EL ZULIA); CODIGO 7009A VIA SARDINATA-PUENTE GOMEZ-CORNEJO-ZULIA, SECTOR CORNEJO-ZULIA DEL PR 70+0000 AL PR75+0000</t>
  </si>
  <si>
    <t>2062 DE 2014</t>
  </si>
  <si>
    <t>ADMINISTRACIÓN VIAL DE LAS CARRETERAS NACIONALES A CARGO DE LA DIRECCIÓN TERRITORIAL CAQUETÁ, CÓDIGO 6501, VILLAGARZON - SAN JOSÉ DEL FRAGUA, SECTOR PUERTO BELLO - SAN JOSÉ DEL FRAGUA, DEL PR55+0600 AL PR111+0510, CÓDIGO 6502 VÍA SAN JOSÉ DEL FRAGUA - FLORENCIA, SECTOR SAN JOSÉ DEL FRAGUA - FLORENCIA, DEL PR0+0000 AL PR58+0066, CÓDIGO 2003 VÍA ALTAMIRA - GABINETE - FLORENCIA, SECTOR GABINETE - EL CARAÑO, DEL PR38+0000 AL PR73+0747 CÓDIGO 20CQ01 VÍA RAMAL CRUCE TRAMOS 2003 ¿ 2003 A SECTOR RAMAL CRUCE TRAMOS 2003 - 2003 A DEL PR0+0000 AL PR1+0047, EN UNA LONGITUD DE 151,35 KM PARA INVERTIR EN EL DEPARTAMENTO DE CAQUETÁ</t>
  </si>
  <si>
    <t xml:space="preserve"> CONSORCIO DATAR 24</t>
  </si>
  <si>
    <t>JOSE LUIS VALDERRAMA VELASCO</t>
  </si>
  <si>
    <t>DORA CRISTINA TORRES MAZABEL</t>
  </si>
  <si>
    <t>DANIEL ENRIQUE ORTIZ CASTILLO</t>
  </si>
  <si>
    <t>1978 de 2016</t>
  </si>
  <si>
    <t>2676 de 2019</t>
  </si>
  <si>
    <t>2614 DE 2019</t>
  </si>
  <si>
    <t>ADMINISTRACION VIAL DE LAS CARRETERAS 
NACIONALES A CARGO DE LA DIRECCION 
TERRITORIAL CAUCA MODULO UNO (1)</t>
  </si>
  <si>
    <t>ADMINISTRACIÓN VIAL DE LAS CARRETERAS A 
CARGO DE LA TERRITORIAL PUTUMAYO, MÓDULO 1, 
GRUPO 1</t>
  </si>
  <si>
    <t>ADMINISTRACION DE LAS CARRETERAS NACIONALES
A CARGO DE LA DIRECCION TERRITORIAL HUILA,
MODULO 2, GRUPO 1</t>
  </si>
  <si>
    <t>CONSORCIO VIAL TPF-CB</t>
  </si>
  <si>
    <t>TPF GETINSA EUROESTUDIOS COLOMBIA</t>
  </si>
  <si>
    <t>EUROESTUDIOS INGENIEROS DE CONSULTA SAS</t>
  </si>
  <si>
    <t>CB INGENIERIA Y DESARROLLO SAS BIC</t>
  </si>
  <si>
    <t>Ministerio de Fomento</t>
  </si>
  <si>
    <t>Junta de Andalucia</t>
  </si>
  <si>
    <t>ADMINISTRACIÓN VIAL DE LAS CARRETERAS NACIONALES A 
CARGO DE LA TERRITORIAL META,
MODULO 2, GRUPO 2</t>
  </si>
  <si>
    <t>2646 de 2019</t>
  </si>
  <si>
    <t>EI1-E-148; PP_x0002_008/04</t>
  </si>
  <si>
    <t>EI1-E-139; PP_x0002_002/0</t>
  </si>
  <si>
    <t>1224 de 2019</t>
  </si>
  <si>
    <t>Estudio Informativo: Autovía Zamora-Frontera Portuguesa. 
Tramo: Entre la Futura Ronda Norte de Zamora y la Frontera 
con Portugal.</t>
  </si>
  <si>
    <t>Anteproyecto y Estudio de Viabilidad para la construcción, 
conservación y explotación de la autovía de la Sierra de Huelva. 
España.</t>
  </si>
  <si>
    <t>Estudio Informativo "Autovía A-60. Valladolid — León. Tramo: 
Villanubla — Santas Martas"</t>
  </si>
  <si>
    <t>(i) Estudio Informativo "Autopista de Peaje Toledo —
Ciudad Real — Autovía N-IV", Clave: E.1-1-E-139 y (ii) 
Anteproyecto "Autopista de
Peaje Toledo — Ciudad Real", Clave: AO-E-139.A.</t>
  </si>
  <si>
    <t>ADMINISTRACIO?N VIAL DE LAS CARRETERAS NACIONALES 
A CARGO DE LA DIRECCIO?N TERRITORIAL META, MODULO 
2, GRUPO 2. SECTOR: RUTA 4015 TRAMO: PUENTE JURIEPE 
– PUERTO CARREN?O PR0+0000 (LOCALIZADO EN EL 
PUENTE JURIEPE) AL PR96+0140 (UBICADO EN LA ENTRADA 
DEL CASCO URBANO DEL MUNICIPIO DE PUERTO 
CARREN?O), CON UNA LONGITUD TOTAL DE 96.14KM</t>
  </si>
  <si>
    <t>CONSORCIO ID ADMINISTRACIÓN 142</t>
  </si>
  <si>
    <t>INTERVENTORIAS Y DISEÑOS S.A. – INTERDISEÑOS</t>
  </si>
  <si>
    <t>INTERDISEÑOS CONSULTORES S.A.S.</t>
  </si>
  <si>
    <t>GRUPO INTERDISEÑOS S.A.S.</t>
  </si>
  <si>
    <t>INSTITUTO 
NACIONAL 
DE VIAS - 
INVÍAS</t>
  </si>
  <si>
    <t>FERROVIAS</t>
  </si>
  <si>
    <t>2451/2019</t>
  </si>
  <si>
    <t>449/2001</t>
  </si>
  <si>
    <t>04-0282-0-94</t>
  </si>
  <si>
    <t>Administración vial de las carreteras
nacionales a cargo de INVÍAS
Dirección Territorial Norte de
Santander, Módulo 3, Grupo 2</t>
  </si>
  <si>
    <t>Elaboración de los Estudios de
Topografía y Diseño Geométrico de la
Vía para la Pavimentación de la
Carretera Junín - Barbacoas (Nariño)</t>
  </si>
  <si>
    <t>Administración del Mantenimiento vial
para la Conservación de las Carreteras
Nacionales, Honda - Villeta - El Vino y
zipaquira - Ubate.</t>
  </si>
  <si>
    <t>Estudios de Ingeniería de detalle para
los trabajos de rehabilitación del
trayecto de la Vía Férrea Santafé de
Bogotá - Santa Marta, Sector: Grecia
(Km. 328) - La Loma (Km. 752).</t>
  </si>
  <si>
    <t>CONSORCIO ADMINISTRACION VI 2023</t>
  </si>
  <si>
    <t>ORGANIZACIÓN VICAN SAS</t>
  </si>
  <si>
    <t>INCOPLAN SA</t>
  </si>
  <si>
    <t>Estudios y diseños para la rehabilitación de los sectores la
Cabuya-Saravena (6515) pr 0+000 al pr 50+000; Tame_x0002_Corocoro(6605) pr 0+000 al pr 100+000; Corocoro-Arauca
(6606) del pr 0+000 al pr 43+000. estudios y diseños a nivel
fase III de la variante de Arauca. Primer orden</t>
  </si>
  <si>
    <t>Administración vial de las carreteras nacionales a cargo de
Invias dirección territorial Huila Módulo 3</t>
  </si>
  <si>
    <t>2233 de 2011</t>
  </si>
  <si>
    <t>CONSORCIO MSO GAN 3</t>
  </si>
  <si>
    <t>MORALBA SANCHEZ ORDOÑEZ</t>
  </si>
  <si>
    <t>GUILLERMO ANDRES NIETO LEON</t>
  </si>
  <si>
    <t>INSTITUTO NACIONAL DE VIAS- INVIAS</t>
  </si>
  <si>
    <t>2345 DE 2014</t>
  </si>
  <si>
    <t>ADMINISTRACION VIAL DE LAS CARRETERAS NACIONALES A CARGO DE DIRECCION TERRITORIAL GRUPO 1: CODIGO 3602 CHAPARRAL-ORTEGA, PR1+0000- PR47+0514, CODIGO 3603 ORTEGA-GUAMO, PR0+0000- PR36+0253. CODIGO 4507 PASO NACIONAL POR GUAMO, PR24+0060- PR27+1130, CODIGO 4507 PUENTE SALDAÑA, PR14+0150- PR14+0270, CODIGO 40TL05 CRUCE RUTA 40-LA TAMBORA, PR0+0000- PR3+0224, 4507 PASO NACIONAL POR ESPINAL, PR42+0300-PR45+0000.</t>
  </si>
  <si>
    <t>802 DE 2018</t>
  </si>
  <si>
    <t>ADMINISTRACION VIAL GRUPO 2 NARIÑO</t>
  </si>
  <si>
    <t>2626 DE 2019</t>
  </si>
  <si>
    <t>ADMINISTRACIÓN VIAL DE LAS CARRETERAS NACIONALES A CARGO DE INVIAS DIRECCIÓN TERRITORIAL NARIÑO, MODULO 3, GRUPO 3</t>
  </si>
  <si>
    <t>2671 DE 2019</t>
  </si>
  <si>
    <t>ADMINISTRACION VIAL DE LAS CARRETERAS NACIONALES A CARGO DE INVIAS DIRECCION TERRITORIAL NARIÑO MODULO 4, GRUPO 4.</t>
  </si>
  <si>
    <t>799 DE 2006</t>
  </si>
  <si>
    <t>ADMINISTRACION DE MANTENIMIENTO VIAL E INTERVENTORIA, TERRITORIAL BOYACA PROCESO AMV 10 GRUPO 2</t>
  </si>
  <si>
    <t>1988-2016</t>
  </si>
  <si>
    <t>ADMINISTRACION VIAL DE LAS CARRETERAS NACIONALES A CARGO DE LA DIRECCION TERRITORIAL CAUCA, MODULO 5</t>
  </si>
  <si>
    <t>FEYMA INGENIERIA SAS</t>
  </si>
  <si>
    <t>2447-19</t>
  </si>
  <si>
    <t xml:space="preserve">ADMINISTRACION VIAL DE LAS CARRETERAS NACIONALES A CARGO DE LA DIRECCION TERRITORIAL VALLE, MODULO 1.
 </t>
  </si>
  <si>
    <t>2126-16</t>
  </si>
  <si>
    <t xml:space="preserve">ADMINISTRACION VIAL DE LAS CARRETERAS NACIONALES A CARGO DE LA DIRECCION TERRITORIAL CUNDINAMARCA, MODULO 1.
 </t>
  </si>
  <si>
    <t>2008-16</t>
  </si>
  <si>
    <t xml:space="preserve">ADMINISTRACION VIAL DE LAS CARRETERAS NACIONALES A CARGO DE LA DIRECCION TERRITORIAL SANTANDER, MODULO 3.
 </t>
  </si>
  <si>
    <t>CONSORCIO HGR - INCON</t>
  </si>
  <si>
    <t>INTERVENTORIAS Y CONSTRUCCIONES S.A.S.</t>
  </si>
  <si>
    <t>HGR CONSULTORIA S.A.S</t>
  </si>
  <si>
    <t>CONSORCIO INVIAS 2023</t>
  </si>
  <si>
    <t>ALDAVA INGENIERÍA SAS</t>
  </si>
  <si>
    <t>JAIME HERNANDO RINCÓN CHAPARRO</t>
  </si>
  <si>
    <t>INSTITUTO DE DESARROLLO URBANO - IDU</t>
  </si>
  <si>
    <t>No.1487 de 2018</t>
  </si>
  <si>
    <t>INTERVENTORÍA A LA FACTIBILIDAD Y ESTUDIOS Y DISEÑOS DE LA TRONCAL AVENIDA JORGE GAITÁN CORTÉS ENTRE CALLE 8 SUR Y AVENIDA VILLAVICENCIO, BOGOTÁ D.C</t>
  </si>
  <si>
    <t>IDU-103 de 2007</t>
  </si>
  <si>
    <t>REALIZAR A PRECIO GLOBAL FIJO SIN FORMULA DE REAJUSTE, LA ADMINISTRACIÓN DEL MANTENIMIENTO VIAL DE LOS TRAMOS 1,2,3 Y 4 A CARGO DEL INSTITUTO DE DESARROLLO URBANO . IDU . DE LA TRONCAL BOLIVARIANA EN LAS LOCALIDADES DE USME Y SUMAPAZ E INTERVENTORÍA TÉCNICA, ADMINISTRATIVA, FINANCIERA, AMBIENTAL Y SOCIAL A LOS TRABAJOS DE MANTENIMIENTO VIAL REALIZADOS POR LAS COOPERATIVAS DE TRABAJO ASOCIALDO, TRAMOS 1 A 4 EN BOGOTA D.C</t>
  </si>
  <si>
    <t xml:space="preserve">ELABORAR LOS ESTUDIOS Y DISEÑOS DE DETALLES (FASE III) REQUERIDOS PARA EL CORREDOR VILLAVICENCIO YOPAL DEL TRAMO I, QUE COMPRENDE LA UNIDAD FUNCIONAL UNO (CUMARAL - VILLAVICENCIO)  Y EL TRAMO 4, QUE COMPRENDE LA UNIDAD FUNCIONAL SIETE (AGUAZUL - YOPAL) DE CONFORMIDAD CON LO PREVISTO EN EL CONTRATO DE CONCESION No: 10 DE 2015 Y SUS APENDICES. </t>
  </si>
  <si>
    <t>CONSORCIO ADMINISTRACIONES 2024</t>
  </si>
  <si>
    <t>ALIANZA INTEGRAL DE PROYECTOS S.A.S. BIC</t>
  </si>
  <si>
    <t>CANJI DISEÑOS E INTERVENTORIAS S.A.S.</t>
  </si>
  <si>
    <t xml:space="preserve">INTERESTUDIOS INGENIERIA S.A.S. </t>
  </si>
  <si>
    <t>GUSTAVO PÉREZ MARIÑO</t>
  </si>
  <si>
    <t>CONSORCIO ADMIVIAL</t>
  </si>
  <si>
    <t>ECOVIAS S.A.S</t>
  </si>
  <si>
    <t>TRANVIAS S.A.S</t>
  </si>
  <si>
    <t>2357 DE 2019</t>
  </si>
  <si>
    <t>2082 de 2016</t>
  </si>
  <si>
    <t>1024/93</t>
  </si>
  <si>
    <t xml:space="preserve">ADMINISTRACIÓN VIAL DE LAS CARRETERAS NACIONALES A CARGO DE INVIAS DIRECCIÓN 
TERRITORIAL CUNDINAMARCA MÓDULOS 1 </t>
  </si>
  <si>
    <t>ADMINISTRACIÓN VIAL de las Carreteras Nacionales a cargo de la Territorial BOYACÁ</t>
  </si>
  <si>
    <t>ESTUDIOS Y DISEÑOS PARA LA CONSTRUCCION DE LA CARRETERA SAN BERNARDO DEL
VIENTO - MOÑITOS - PUERTO REY. Incluyó el diseño y estudio de los puentes sobre el río Broqueles
(L=30 m), río Culebra (L=30 m) y río Yuca (L=2x30 m).</t>
  </si>
  <si>
    <t xml:space="preserve"> CONSORCIO CONSULPINO</t>
  </si>
  <si>
    <t>CONSULTORIA CONSTRUCCIONES E INSUMOS DE INGENIERIA SAS</t>
  </si>
  <si>
    <t>ELIZABETH PILAR ESTEBAN TORRES</t>
  </si>
  <si>
    <t>NOHORA MARIA ROJAS VERA</t>
  </si>
  <si>
    <t>3430/2008</t>
  </si>
  <si>
    <t>ADMINISTRACIÓN DE MANTENIMIENTO VIAL E INTERVENTORÍAS DE LAS CARRETERAS NACIONALES A CARGO DE LA TERRITORIAL SANTANDER RUTA 5504 LA PALMERA - PRESIDENTE, SECTOR LA PALMERA - PRESIDENTE, PR00+0000 - PR102+0000; VARIANTE DE CONCEPCIÓN; RUTA 55ST02 MÁLAGA - LOS CUROS, SECTOR MÁLAGA - LOS CUROS, PR00+0000 - PR124+0000 (MODULO 1) EN UNA LONGITUD DE 229,97 KM.</t>
  </si>
  <si>
    <t>036 DE 1996</t>
  </si>
  <si>
    <t>LA ADMINISTACION DEL MANTENIMIENTO VIAL PARA ADELANTAR GESTIONES Y ACCIONES TENDIENTES A LOGRAR EL MEJORAMIENTO Y UNA EFECTIVA Y OPORTUNA CONSERVACION DE LAS CARRETERAS NACIONALES SABOYA-PUENTE NACIONAL, CHIQUINQUIRA-TUNJA-DUITAMA-SANTA ROSA DE VITERBO A CARGO DE LA REGIONAL BOYACA</t>
  </si>
  <si>
    <t>2068/2014</t>
  </si>
  <si>
    <t>ADMINISTRACIÓN VIAL DE LAS CARRETERAS NACIONALES A CARGO DE LA TERRITORIAL QUINDÍO</t>
  </si>
  <si>
    <t>CONSORCIO CI ADMINISTRADORES 2024</t>
  </si>
  <si>
    <t>CAMINOS S.A.S.</t>
  </si>
  <si>
    <t>INPROTEKTO LIMITADA</t>
  </si>
  <si>
    <t>084-2001</t>
  </si>
  <si>
    <t xml:space="preserve">ADMINISTRACION DEL MANTENIMIENTO VIAL DE LAS CARRETERAS NACIONALES, SAN JOSE DEL GUAVIARE - CRUCE A PUERTO RICO . YE DE GRANADA (PR0+000 - PR101+960) CALAMAR - SAN JOSE DE GUAVIARE (PR0+000 - PR 72 +840) A CARGO DE LA REGIONAL META EN UNA LONGITUD DE 175.88 KILOMETROS </t>
  </si>
  <si>
    <t>ALCALDIA DE MEDELLIN</t>
  </si>
  <si>
    <t>4600014008 de 
2,009</t>
  </si>
  <si>
    <t>ESTUDIOS Y DISEÑOS PARA LA CONSTRUCCIÓN DE LA CALLE 63 (Carrera 131 a vía al Túnel de Occidente) EN EL CORREGIMIENTO DE SAN CRISTOBAL, PARA LA CONSTRUCCION DE LA CARRERA 4 ESTE (Conexión Vía Tradicional – Vía Ditaires) Y PARA LA CONSTRUCCION DE LA CARRERA 7 ESTE (Entre la Urbanización Compartir y la Vía a El Vergel) EN EL CORREGIMIENTO DE SAN ANTONIO DE PRADO.</t>
  </si>
  <si>
    <t>CARACTERIZACION VIAL DEL PROYECTO DE VIAS TERCIARIAS  MUNICIPIOS PDET, EN EL MARCO DE LA IMPLEMENTACION DEL ACUERDO DE PAZ NIVEL NACIONAL ACUERDO 15/2019 OCAD PAZ</t>
  </si>
  <si>
    <t>CONSORCIO VEFA INGENIERIA</t>
  </si>
  <si>
    <t>VEFA INGENIERIA Y CONSULTORIA SAS</t>
  </si>
  <si>
    <t>VERONICA FERNANDA HOYOS</t>
  </si>
  <si>
    <t>046/2000</t>
  </si>
  <si>
    <t>ADMINISTRACION DE MANTENIMIENTO VIAL PARA ADELANTAR GESTIONES Y ACCIONES TENDIENTES A LOGRAR A LOGRAR EL MEJORAMIENTO Y UNA EFECTIVA Y OPORTUNA CONSERVACION DE LAS CARRETERAS NACIONALES, SECTOR 2 VIA 6501, VILLA GARZON- SAN JOSE DEL FRAGUA, SECTOR PUERTO BELLO SAN JOSE DEL FRAGUA (PR 55+0600 - PR 111+0510) Y VIA 6502 SAN JOSE DEL FRAGUA - FLORENCIA, SECTOR SAN JOSE DEL FRAGUA - FLORENCIA (PR 0+000 - PR 58+0065) A CARGO DE LA REGIONAL CAQUETA, UNA LONGITUS 114,37 KILOMETROS</t>
  </si>
  <si>
    <t>037/2001</t>
  </si>
  <si>
    <t>2628/2019</t>
  </si>
  <si>
    <t>ADMINISTRACIÓN VIAL DE LAS CARRETERAS NACIONALES A CARGO DE LA TERRITORIAL PUTUMAYO, MODULO 2 GRUPO 2</t>
  </si>
  <si>
    <t>COINZA ING SAS</t>
  </si>
  <si>
    <t>023-2000</t>
  </si>
  <si>
    <t xml:space="preserve">“La Administración de Mantenimiento Vial para adelantar gestiones y acciones tendientes a lograr el mejoramiento y una efectiva y una efectiva y oportuna conservación de las carreteras nacionales, 2510,                     Medellín – Los Llanos y 2511 Los Llanos – Tarazá, sector  Hatillo – Los Llanos y los Llanos – Valdivia, Abscisas PR23+0650 a PR87+1300 y PR0+0000 a PR60+0000, a cargo de la Regional Antioquia en una longitud de 124.92 kilómetros.”                                   </t>
  </si>
  <si>
    <t>1637-2021</t>
  </si>
  <si>
    <t>Administración Vial de las Carreteras Nacionales a cargo del Instituto Nacional de Vías Dirección Territorial Ocaña, Vía Código 7007 Aguaclara-Ocaña Sector PR0+0000 - PR43+0000</t>
  </si>
  <si>
    <t>002617-2019</t>
  </si>
  <si>
    <t xml:space="preserve">Administración Vial de las Carreteras Nacionales a cargo del Instituto Nacional de Vías Dirección Territorial Meta, Módulo 1, Grupo 3, </t>
  </si>
  <si>
    <t>CONSORCIO SMA INFRAESTRUCTURA</t>
  </si>
  <si>
    <t>SALGADO MELENDES Y ASOCIADOS INGENIEROS CONSULTORES SAS</t>
  </si>
  <si>
    <t>SALGADO MELENDEZ INFRAESTRUCTURA SAS</t>
  </si>
  <si>
    <t>1043 DE 2021</t>
  </si>
  <si>
    <t>INTERVENTORÍA PARA LA GESTION Y MANTENIMIENTO VIAL INTEGRAL DE LAS CARRETERAS TRONCAL DE OCCIDENTE, ALTERNAS A LA TRONCAL Y VÍAS DEPARTAMENTALES (INCLUYE VARIANTES, PASOS NACIONALES E INTERSECCIONES), EN LOS DEPARTAMENTOS DE CAUCA Y VALLE DEL CAUCA.</t>
  </si>
  <si>
    <t>1781 DE 2015</t>
  </si>
  <si>
    <t>INTERVENTORIA DE LOS ESTUDIOS Y DISEÑOS DE LA CONEXIÓN PACIFICO - ORINOQUIA, DEPARTAMENTOS DE VALLE DEL CAUCA, HUILA Y TOLIMA</t>
  </si>
  <si>
    <t>ESTUDIOS, DISEÑOS Y PLANOS DEFINITIVOS (FASE III) DE LA CARRETERA LA LIZAMA - SAN ALBERTO.  DECLARATORIA DE EFECTO AMBIENTAL(SANTANDER - CESAR)</t>
  </si>
  <si>
    <t>CONSORCIO ADMINVIAL CPJ</t>
  </si>
  <si>
    <t>PROGIN COLOMBIA</t>
  </si>
  <si>
    <t>CGR SAS</t>
  </si>
  <si>
    <t>JOSE GABRIEL JIMENEZ JAIMES</t>
  </si>
  <si>
    <t>INSTITUTO NACIONAL DE VÍAS-INVIAS</t>
  </si>
  <si>
    <t>3547 DE 2008</t>
  </si>
  <si>
    <t>Administración vial de las carreteras nacionales a cargo de la Dirección Territorial Choco Ruta 1307, 5001 y 5002, Tramo Novita-Las Animas, Nuqui-La Ye (Las Animas) y Las Animas-Santa Cecilia, Sector Las Animas-Certegui; Nuqui-La Ye (Las Animas) y Las Animas-Mumbu; del PR 43+0000 al PR55+0000; del PR60+0000 al PR130+0000 y del PR0+0000 al PR50+000, en una longitud de 125, 63 km</t>
  </si>
  <si>
    <t>2064 DE 2014</t>
  </si>
  <si>
    <t>Administración vial de las carreteras nacionales a cargo de la Dirección Territorial Santander Modulo 4, código 6206 Puerto Olaya -Cruce Ruta 45 Sector Puerto Olaya-Cruce Ruta 45 del PR98+0000 al PR114+0200 en una longitud de 15,55  KMS-Código 6207 Puerto Araujo -Landázuri sector cruce Puerto Araujo-Landázuri  del PR0+0000 al PR61+1380 en una longitud de 62,75 KMS-Código 6208 Landázuri-Barbosa sector Landázuri-Vélez-Barbosa del PR0+0000 al PR70+0674 (Margen Derecha, Puente la Libertad) En una Longitud de 70,78 KMS -Código 62STA Variante de Barbosa Sector Variante de Barbosa del PR0+0000 al PR2+0000 en una longitud de 1,90 KMS.</t>
  </si>
  <si>
    <t>MINISTERIO DE TRANSPORTE</t>
  </si>
  <si>
    <t>87 DE 2011</t>
  </si>
  <si>
    <t>Interventoría técnica, administrativa y contable a los estudios y diseños de las vías priorizadas en el Plan Vial Departamental de Arauca y Meta</t>
  </si>
  <si>
    <t>1181 DE 2019</t>
  </si>
  <si>
    <t>Administración vial de las carreteras nacionales a cargo de la Dirección Territorial de Cundinamarca, Módulo 2, Grupo 2</t>
  </si>
  <si>
    <t>FONDO ADAPTACIÓN</t>
  </si>
  <si>
    <t>185 DE 2013</t>
  </si>
  <si>
    <t>El estructurador integral se compromete a realizar la consultoría especializada para la estructuración integral de los corredores viales: l. Bogotá - Bucaramanga, 2. Bucaramanga - Pamplona, 3. Duitama - Pamplona - Cúcuta, 4. Norte de Santander, 5.Transversales Cusiana - Carare - Boyacá y 6. Manizales - Honda - Villeta, de acuerdo con los estudios previos, los términos y condiciones contractuales y los documentos que los conforman, de la convocatoria cerrada fa-cc-22-2013, los cuales, junto con la propuesta del estructurador integral forman parte integral de este contrato y prevalecen, para todos los efectos, sobre esta última</t>
  </si>
  <si>
    <t>009 DE 2001</t>
  </si>
  <si>
    <t>Administracion del mantenimiento vial para adelantar gestiones y acciones tendientes a lograr el mejoramiento y una efectiva y oportuna conservacion de las carreteras nacionales, 1307 Novita- Las Animas- Quibdo, sector Certegui- Quibdo ( PR 55+000 al PR 100+000 ); y 6002 Quibdo- La Mansa (PR 0+000 al PR 114+0984) a cargo de la territorial Choco en una longitud de 150.34  kilometros</t>
  </si>
  <si>
    <t>CONSORCIO ARGEL VIAL</t>
  </si>
  <si>
    <t>NELSON FREDY ARDILA GELVEZ</t>
  </si>
  <si>
    <t>CPI CENTRAL DE PROYECTOS E INGENIERIA S.A.S.</t>
  </si>
  <si>
    <t>INDEGA - INGENIERIA, DISEÑOS, ESTUDIOS GEOAMBIENTALES S.A.S.</t>
  </si>
  <si>
    <t>JUAN MANUEL TOBAR MURCIA</t>
  </si>
  <si>
    <t>950 DE 2006</t>
  </si>
  <si>
    <t>01146 1993</t>
  </si>
  <si>
    <t>CONSULTORIA, ESTUDIOS Y DISEÑOS  PARA EL MEJORAMIENTO Y PAVIMENTACION DE LA VIA AUTOPISTA - PUERTO PARRA.</t>
  </si>
  <si>
    <t>2650 DE 2019</t>
  </si>
  <si>
    <t>ADMINISTRACIÓN VIAL DE LAS CARRETERAS NACIONALES A CARGO DE INVIAS DIRECCIÓN TERRITORIAL BOYACÁ MÓDULO 5 GRUPO 4</t>
  </si>
  <si>
    <t>DIPUTACIÓN FORAL DE BIZKAIA</t>
  </si>
  <si>
    <t>ADMINISTRACION DE MANTENIMIENTO VIAL E INTERVENTORIA TERRITORIAL SANTANDER, PROCESO AMV 62 GRUPO 1, CODIGO 5104 VIA LA PALMERA - PRESIDENTE SECTOR LA PALMERA - PRESIDENTE (PR 00+000 AL PR 102+000 CODIGO 55ST02 VIA MALAGA- SAN ANDRES SECTOR MALAGA- SAN ANDRES PR 0 AL PR 50 . CODIGO 55ST02 VIA SAN ANDRES- GUACA SECTOR SAN ANDRES - GUACA, PR 50 AL PR 62. LONGITUD TOTAL 185,82 KILOMETROS.</t>
  </si>
  <si>
    <t>MINISTERIO DE OBRAS PUBLICAS</t>
  </si>
  <si>
    <t>705 DE 1986</t>
  </si>
  <si>
    <t>INGENIERIA DEL FUTURO S.A.S.</t>
  </si>
  <si>
    <t>INSTITUTO DESARROLLO DEL META</t>
  </si>
  <si>
    <t>2607 - 2019</t>
  </si>
  <si>
    <t>CONSORCIO AMV CARFIN</t>
  </si>
  <si>
    <t>CM-001-PTD-2013</t>
  </si>
  <si>
    <t xml:space="preserve">CONCESIONARIA VIAL DEL ORIENTE S A S </t>
  </si>
  <si>
    <t>2615 de 2019</t>
  </si>
  <si>
    <t>40 DE 1996</t>
  </si>
  <si>
    <t>2450 DE 2019</t>
  </si>
  <si>
    <t>ICCU</t>
  </si>
  <si>
    <t>2012-2016</t>
  </si>
  <si>
    <t>2013-2016</t>
  </si>
  <si>
    <t>098-2018</t>
  </si>
  <si>
    <t>1227-2019</t>
  </si>
  <si>
    <t>1037-2020</t>
  </si>
  <si>
    <t>ADMINISTRACION VIAL DE LAS CARRETERAS NACIONALES A CARGO DE LA DIRECCION TERRITORIAL BOYACA, MODULO 1</t>
  </si>
  <si>
    <t>ADMINISTRACION VIAL DE LAS CARRETERAS NACIONALES A CARGO DE LA DIRECCION TERRITORIAL  SANTANDER, MODULO 4</t>
  </si>
  <si>
    <t>ESTUDIOS Y DISEÑOS DE VIAS DEL DEPARTAMENTO DE CUNDINAMARCA - AÑO 2018 LOTE 01 y LOTE 02</t>
  </si>
  <si>
    <t>ADMINISTRACION VIAL DE LAS CARRETERAS NACIONALES A CARGO DE LA DIRECCIÓN TERRITORIAL PUTUMAYO, MODULO 3, GRUPO 3.</t>
  </si>
  <si>
    <t>ADMINISTRACIÓN VIAL DE LAS CARRETERAS NACIONALES A CARGO DE LA DIRECCIÓN TERRITORIAL OCAÑA, VÍA CÓDIGO 7007 AGUACLARA – OCAÑA, DEL PR0+0000 AL PR43+0000</t>
  </si>
  <si>
    <t>4112-2013</t>
  </si>
  <si>
    <t>ADMINISTRACION VIAL DE LAS CARRETERAS NACIONALES A CARGO DE LA DIRECCION TERRITORIAL CAQUETA, CODIGO 6504 VIA PUERTO RICO - MINA BLANCA, SECTOR PUERTO RICO - MINA BLANCA, DEL PR0+0000 AL PR81+0092, CODIGO 3002 VIA BALSILLAS - MINA BLANCA SECTOR SANTO DOMINGO - MINA BLANCA DEL PR57+0500 AL PR111+0000, CODIGO 8501  VIA LETICIA - TARAPACA, SECTOR LETICIA - TARAPACA, DEL PR4+0386 AL PR25+0000, EN UNA LONGITUD DE 155,98 KM. PARA INTERVENIR ENLOS DEPARTAMENTOS DE CAQUETA Y AMAZONAS</t>
  </si>
  <si>
    <t>2248-2014</t>
  </si>
  <si>
    <t>ADMINISTRACION VIAL DE LAS CARRETERAS NACIONALES A CARGO DEL INSTITUTO NACIONAL DE VIAS SECTOR CIRCUNVALAR DE SAN ANDRES PR 0+0000 AL PR 27+0800 Y 0301 CIRCUNVALAR DE PROVIDENCIA PR 0+0000 AL PR 17+0500</t>
  </si>
  <si>
    <t>3776-2013</t>
  </si>
  <si>
    <t>ADMINISTRACION VIAL DE LAS CARRETERAS NACIONALES A CARGO DE LA DIRECCION TERRITORIAL CASANARE, CODIGO 4015 VIA JURIEPE - PUERTO CARREÑO (VICHADA), SECTOR JURIEPE - PUERTO CARREÑO, PR0+0000 AL PR96+0140, EN UNA LONGITUD DE 96,14 KM</t>
  </si>
  <si>
    <t>1115-2019</t>
  </si>
  <si>
    <t>ADMINISTRACION VIAL DE LAS CARRETERAS NACIONALES A CARGO DE LA DIRECCION TERRITORIAL CAUCA, ROSAS - LA VEGA - SAN SEBASTIAN - SANTIAGO, POPAYAN - EL ROSARIO, TIMBIO - EL HATO - EL TABLON. GRUPO 6</t>
  </si>
  <si>
    <t>MIPYME Y EMPRENDIMIENTO</t>
  </si>
  <si>
    <t>SI-AD</t>
  </si>
  <si>
    <t/>
  </si>
  <si>
    <t>CUADRO No. 8</t>
  </si>
  <si>
    <t>Impar</t>
  </si>
  <si>
    <t>Valor de la Mediana</t>
  </si>
  <si>
    <t>MÍNIMO</t>
  </si>
  <si>
    <t>B</t>
  </si>
  <si>
    <t>D</t>
  </si>
  <si>
    <t>E</t>
  </si>
  <si>
    <t>F</t>
  </si>
  <si>
    <t>G1</t>
  </si>
  <si>
    <t>H1</t>
  </si>
  <si>
    <t>I1</t>
  </si>
  <si>
    <t>J1</t>
  </si>
  <si>
    <t>Z1</t>
  </si>
  <si>
    <t>K1</t>
  </si>
  <si>
    <t>L1</t>
  </si>
  <si>
    <t>M1</t>
  </si>
  <si>
    <t>VÁLIDO</t>
  </si>
  <si>
    <t>N1</t>
  </si>
  <si>
    <t>O1</t>
  </si>
  <si>
    <t>P1</t>
  </si>
  <si>
    <t>Q1</t>
  </si>
  <si>
    <t>R1</t>
  </si>
  <si>
    <t>S1</t>
  </si>
  <si>
    <t>T1</t>
  </si>
  <si>
    <t>A2</t>
  </si>
  <si>
    <t>G2</t>
  </si>
  <si>
    <t>H2</t>
  </si>
  <si>
    <t>I2</t>
  </si>
  <si>
    <t>J2</t>
  </si>
  <si>
    <t>Z2</t>
  </si>
  <si>
    <t>K2</t>
  </si>
  <si>
    <t>L2</t>
  </si>
  <si>
    <t>M2</t>
  </si>
  <si>
    <t>N2</t>
  </si>
  <si>
    <t>O2</t>
  </si>
  <si>
    <t>NO APORTA</t>
  </si>
  <si>
    <t>P2</t>
  </si>
  <si>
    <t>Q2</t>
  </si>
  <si>
    <t>R2</t>
  </si>
  <si>
    <t>S2</t>
  </si>
  <si>
    <t>T2</t>
  </si>
  <si>
    <t>A3</t>
  </si>
  <si>
    <t>G3</t>
  </si>
  <si>
    <t>H3</t>
  </si>
  <si>
    <t>I3</t>
  </si>
  <si>
    <t>J3</t>
  </si>
  <si>
    <t>Z3</t>
  </si>
  <si>
    <t>K3</t>
  </si>
  <si>
    <t>L3</t>
  </si>
  <si>
    <t>M3</t>
  </si>
  <si>
    <t>N3</t>
  </si>
  <si>
    <t>O3</t>
  </si>
  <si>
    <t>P3</t>
  </si>
  <si>
    <t>Q3</t>
  </si>
  <si>
    <t>R3</t>
  </si>
  <si>
    <t>S3</t>
  </si>
  <si>
    <t>T3</t>
  </si>
  <si>
    <t>A4</t>
  </si>
  <si>
    <t>G4</t>
  </si>
  <si>
    <t>H4</t>
  </si>
  <si>
    <t>I4</t>
  </si>
  <si>
    <t>J4</t>
  </si>
  <si>
    <t>Z4</t>
  </si>
  <si>
    <t>K4</t>
  </si>
  <si>
    <t>L4</t>
  </si>
  <si>
    <t>M4</t>
  </si>
  <si>
    <t>N4</t>
  </si>
  <si>
    <t>CUMPLE=MIPYME</t>
  </si>
  <si>
    <t>O4</t>
  </si>
  <si>
    <t>P4</t>
  </si>
  <si>
    <t>Q4</t>
  </si>
  <si>
    <t>R4</t>
  </si>
  <si>
    <t>S4</t>
  </si>
  <si>
    <t>T4</t>
  </si>
  <si>
    <t>A5</t>
  </si>
  <si>
    <t>G5</t>
  </si>
  <si>
    <t>H5</t>
  </si>
  <si>
    <t>I5</t>
  </si>
  <si>
    <t>J5</t>
  </si>
  <si>
    <t>Z5</t>
  </si>
  <si>
    <t>K5</t>
  </si>
  <si>
    <t>L5</t>
  </si>
  <si>
    <t>M5</t>
  </si>
  <si>
    <t>N5</t>
  </si>
  <si>
    <t>O5</t>
  </si>
  <si>
    <t>P5</t>
  </si>
  <si>
    <t>Q5</t>
  </si>
  <si>
    <t>R5</t>
  </si>
  <si>
    <t>S5</t>
  </si>
  <si>
    <t>T5</t>
  </si>
  <si>
    <t>A6</t>
  </si>
  <si>
    <t>G6</t>
  </si>
  <si>
    <t>H6</t>
  </si>
  <si>
    <t>I6</t>
  </si>
  <si>
    <t>J6</t>
  </si>
  <si>
    <t>Z6</t>
  </si>
  <si>
    <t>K6</t>
  </si>
  <si>
    <t>L6</t>
  </si>
  <si>
    <t>M6</t>
  </si>
  <si>
    <t>N6</t>
  </si>
  <si>
    <t>O6</t>
  </si>
  <si>
    <t>P6</t>
  </si>
  <si>
    <t>Q6</t>
  </si>
  <si>
    <t>R6</t>
  </si>
  <si>
    <t>S6</t>
  </si>
  <si>
    <t>T6</t>
  </si>
  <si>
    <t>A7</t>
  </si>
  <si>
    <t>G7</t>
  </si>
  <si>
    <t>H7</t>
  </si>
  <si>
    <t>I7</t>
  </si>
  <si>
    <t>J7</t>
  </si>
  <si>
    <t>Z7</t>
  </si>
  <si>
    <t>K7</t>
  </si>
  <si>
    <t>L7</t>
  </si>
  <si>
    <t>M7</t>
  </si>
  <si>
    <t>N7</t>
  </si>
  <si>
    <t>O7</t>
  </si>
  <si>
    <t>P7</t>
  </si>
  <si>
    <t>Q7</t>
  </si>
  <si>
    <t>R7</t>
  </si>
  <si>
    <t>S7</t>
  </si>
  <si>
    <t>T7</t>
  </si>
  <si>
    <t>A8</t>
  </si>
  <si>
    <t>G8</t>
  </si>
  <si>
    <t>H8</t>
  </si>
  <si>
    <t>I8</t>
  </si>
  <si>
    <t>J8</t>
  </si>
  <si>
    <t>Z8</t>
  </si>
  <si>
    <t>K8</t>
  </si>
  <si>
    <t>L8</t>
  </si>
  <si>
    <t>M8</t>
  </si>
  <si>
    <t>N8</t>
  </si>
  <si>
    <t>O8</t>
  </si>
  <si>
    <t>P8</t>
  </si>
  <si>
    <t>Q8</t>
  </si>
  <si>
    <t>R8</t>
  </si>
  <si>
    <t>S8</t>
  </si>
  <si>
    <t>T8</t>
  </si>
  <si>
    <t>A9</t>
  </si>
  <si>
    <t>G9</t>
  </si>
  <si>
    <t>H9</t>
  </si>
  <si>
    <t>I9</t>
  </si>
  <si>
    <t>J9</t>
  </si>
  <si>
    <t>Z9</t>
  </si>
  <si>
    <t>K9</t>
  </si>
  <si>
    <t>L9</t>
  </si>
  <si>
    <t>M9</t>
  </si>
  <si>
    <t>N9</t>
  </si>
  <si>
    <t>O9</t>
  </si>
  <si>
    <t>P9</t>
  </si>
  <si>
    <t>Q9</t>
  </si>
  <si>
    <t>R9</t>
  </si>
  <si>
    <t>S9</t>
  </si>
  <si>
    <t>T9</t>
  </si>
  <si>
    <t>A10</t>
  </si>
  <si>
    <t>G10</t>
  </si>
  <si>
    <t>H10</t>
  </si>
  <si>
    <t>I10</t>
  </si>
  <si>
    <t>J10</t>
  </si>
  <si>
    <t>Z10</t>
  </si>
  <si>
    <t>K10</t>
  </si>
  <si>
    <t>L10</t>
  </si>
  <si>
    <t>M10</t>
  </si>
  <si>
    <t>N10</t>
  </si>
  <si>
    <t>O10</t>
  </si>
  <si>
    <t>P10</t>
  </si>
  <si>
    <t>Q10</t>
  </si>
  <si>
    <t>R10</t>
  </si>
  <si>
    <t>S10</t>
  </si>
  <si>
    <t>T10</t>
  </si>
  <si>
    <t>A11</t>
  </si>
  <si>
    <t>G11</t>
  </si>
  <si>
    <t>H11</t>
  </si>
  <si>
    <t>I11</t>
  </si>
  <si>
    <t>J11</t>
  </si>
  <si>
    <t>Z11</t>
  </si>
  <si>
    <t>K11</t>
  </si>
  <si>
    <t>L11</t>
  </si>
  <si>
    <t>M11</t>
  </si>
  <si>
    <t>N11</t>
  </si>
  <si>
    <t>O11</t>
  </si>
  <si>
    <t>P11</t>
  </si>
  <si>
    <t>Q11</t>
  </si>
  <si>
    <t>R11</t>
  </si>
  <si>
    <t>S11</t>
  </si>
  <si>
    <t>T11</t>
  </si>
  <si>
    <t>A12</t>
  </si>
  <si>
    <t>G12</t>
  </si>
  <si>
    <t>H12</t>
  </si>
  <si>
    <t>I12</t>
  </si>
  <si>
    <t>J12</t>
  </si>
  <si>
    <t>Z12</t>
  </si>
  <si>
    <t>K12</t>
  </si>
  <si>
    <t>L12</t>
  </si>
  <si>
    <t>M12</t>
  </si>
  <si>
    <t>N12</t>
  </si>
  <si>
    <t>O12</t>
  </si>
  <si>
    <t>P12</t>
  </si>
  <si>
    <t>Q12</t>
  </si>
  <si>
    <t>R12</t>
  </si>
  <si>
    <t>S12</t>
  </si>
  <si>
    <t>T12</t>
  </si>
  <si>
    <t>A13</t>
  </si>
  <si>
    <t>G13</t>
  </si>
  <si>
    <t>H13</t>
  </si>
  <si>
    <t>I13</t>
  </si>
  <si>
    <t>J13</t>
  </si>
  <si>
    <t>Z13</t>
  </si>
  <si>
    <t>K13</t>
  </si>
  <si>
    <t>L13</t>
  </si>
  <si>
    <t>M13</t>
  </si>
  <si>
    <t>N13</t>
  </si>
  <si>
    <t>O13</t>
  </si>
  <si>
    <t>P13</t>
  </si>
  <si>
    <t>Q13</t>
  </si>
  <si>
    <t>R13</t>
  </si>
  <si>
    <t>S13</t>
  </si>
  <si>
    <t>T13</t>
  </si>
  <si>
    <t>A14</t>
  </si>
  <si>
    <t>G14</t>
  </si>
  <si>
    <t>H14</t>
  </si>
  <si>
    <t>I14</t>
  </si>
  <si>
    <t>J14</t>
  </si>
  <si>
    <t>Z14</t>
  </si>
  <si>
    <t>K14</t>
  </si>
  <si>
    <t>L14</t>
  </si>
  <si>
    <t>M14</t>
  </si>
  <si>
    <t>N14</t>
  </si>
  <si>
    <t>O14</t>
  </si>
  <si>
    <t>P14</t>
  </si>
  <si>
    <t>Q14</t>
  </si>
  <si>
    <t>R14</t>
  </si>
  <si>
    <t>S14</t>
  </si>
  <si>
    <t>T14</t>
  </si>
  <si>
    <t>A15</t>
  </si>
  <si>
    <t>G15</t>
  </si>
  <si>
    <t>H15</t>
  </si>
  <si>
    <t>I15</t>
  </si>
  <si>
    <t>J15</t>
  </si>
  <si>
    <t>Z15</t>
  </si>
  <si>
    <t>K15</t>
  </si>
  <si>
    <t>L15</t>
  </si>
  <si>
    <t>M15</t>
  </si>
  <si>
    <t>N15</t>
  </si>
  <si>
    <t>O15</t>
  </si>
  <si>
    <t>P15</t>
  </si>
  <si>
    <t>Q15</t>
  </si>
  <si>
    <t>R15</t>
  </si>
  <si>
    <t>S15</t>
  </si>
  <si>
    <t>T15</t>
  </si>
  <si>
    <t>A16</t>
  </si>
  <si>
    <t>G16</t>
  </si>
  <si>
    <t>H16</t>
  </si>
  <si>
    <t>I16</t>
  </si>
  <si>
    <t>J16</t>
  </si>
  <si>
    <t>Z16</t>
  </si>
  <si>
    <t>K16</t>
  </si>
  <si>
    <t>L16</t>
  </si>
  <si>
    <t>M16</t>
  </si>
  <si>
    <t>N16</t>
  </si>
  <si>
    <t>O16</t>
  </si>
  <si>
    <t>P16</t>
  </si>
  <si>
    <t>Q16</t>
  </si>
  <si>
    <t>R16</t>
  </si>
  <si>
    <t>S16</t>
  </si>
  <si>
    <t>T16</t>
  </si>
  <si>
    <t>A17</t>
  </si>
  <si>
    <t>G17</t>
  </si>
  <si>
    <t>H17</t>
  </si>
  <si>
    <t>I17</t>
  </si>
  <si>
    <t>J17</t>
  </si>
  <si>
    <t>Z17</t>
  </si>
  <si>
    <t>K17</t>
  </si>
  <si>
    <t>L17</t>
  </si>
  <si>
    <t>M17</t>
  </si>
  <si>
    <t>N17</t>
  </si>
  <si>
    <t>O17</t>
  </si>
  <si>
    <t>P17</t>
  </si>
  <si>
    <t>Q17</t>
  </si>
  <si>
    <t>R17</t>
  </si>
  <si>
    <t>S17</t>
  </si>
  <si>
    <t>T17</t>
  </si>
  <si>
    <t>A18</t>
  </si>
  <si>
    <t>G18</t>
  </si>
  <si>
    <t>H18</t>
  </si>
  <si>
    <t>I18</t>
  </si>
  <si>
    <t>J18</t>
  </si>
  <si>
    <t>Z18</t>
  </si>
  <si>
    <t>K18</t>
  </si>
  <si>
    <t>L18</t>
  </si>
  <si>
    <t>M18</t>
  </si>
  <si>
    <t>N18</t>
  </si>
  <si>
    <t>O18</t>
  </si>
  <si>
    <t>P18</t>
  </si>
  <si>
    <t>Q18</t>
  </si>
  <si>
    <t>R18</t>
  </si>
  <si>
    <t>S18</t>
  </si>
  <si>
    <t>T18</t>
  </si>
  <si>
    <t>A19</t>
  </si>
  <si>
    <t>G19</t>
  </si>
  <si>
    <t>H19</t>
  </si>
  <si>
    <t>I19</t>
  </si>
  <si>
    <t>J19</t>
  </si>
  <si>
    <t>Z19</t>
  </si>
  <si>
    <t>K19</t>
  </si>
  <si>
    <t>L19</t>
  </si>
  <si>
    <t>M19</t>
  </si>
  <si>
    <t>N19</t>
  </si>
  <si>
    <t>O19</t>
  </si>
  <si>
    <t>P19</t>
  </si>
  <si>
    <t>Q19</t>
  </si>
  <si>
    <t>R19</t>
  </si>
  <si>
    <t>S19</t>
  </si>
  <si>
    <t>T19</t>
  </si>
  <si>
    <t>A20</t>
  </si>
  <si>
    <t>G20</t>
  </si>
  <si>
    <t>H20</t>
  </si>
  <si>
    <t>I20</t>
  </si>
  <si>
    <t>J20</t>
  </si>
  <si>
    <t>Z20</t>
  </si>
  <si>
    <t>K20</t>
  </si>
  <si>
    <t>L20</t>
  </si>
  <si>
    <t>M20</t>
  </si>
  <si>
    <t>N20</t>
  </si>
  <si>
    <t>O20</t>
  </si>
  <si>
    <t>P20</t>
  </si>
  <si>
    <t>Q20</t>
  </si>
  <si>
    <t>R20</t>
  </si>
  <si>
    <t>S20</t>
  </si>
  <si>
    <t>T20</t>
  </si>
  <si>
    <t>A21</t>
  </si>
  <si>
    <t>G21</t>
  </si>
  <si>
    <t>H21</t>
  </si>
  <si>
    <t>I21</t>
  </si>
  <si>
    <t>J21</t>
  </si>
  <si>
    <t>Z21</t>
  </si>
  <si>
    <t>K21</t>
  </si>
  <si>
    <t>L21</t>
  </si>
  <si>
    <t>M21</t>
  </si>
  <si>
    <t>N21</t>
  </si>
  <si>
    <t>O21</t>
  </si>
  <si>
    <t>P21</t>
  </si>
  <si>
    <t>Q21</t>
  </si>
  <si>
    <t>R21</t>
  </si>
  <si>
    <t>S21</t>
  </si>
  <si>
    <t>T21</t>
  </si>
  <si>
    <t>A22</t>
  </si>
  <si>
    <t>G22</t>
  </si>
  <si>
    <t>H22</t>
  </si>
  <si>
    <t>I22</t>
  </si>
  <si>
    <t>J22</t>
  </si>
  <si>
    <t>Z22</t>
  </si>
  <si>
    <t>K22</t>
  </si>
  <si>
    <t>L22</t>
  </si>
  <si>
    <t>M22</t>
  </si>
  <si>
    <t>N22</t>
  </si>
  <si>
    <t>O22</t>
  </si>
  <si>
    <t>P22</t>
  </si>
  <si>
    <t>Q22</t>
  </si>
  <si>
    <t>R22</t>
  </si>
  <si>
    <t>S22</t>
  </si>
  <si>
    <t>T22</t>
  </si>
  <si>
    <t>A23</t>
  </si>
  <si>
    <t>G23</t>
  </si>
  <si>
    <t>H23</t>
  </si>
  <si>
    <t>I23</t>
  </si>
  <si>
    <t>J23</t>
  </si>
  <si>
    <t>Z23</t>
  </si>
  <si>
    <t>K23</t>
  </si>
  <si>
    <t>L23</t>
  </si>
  <si>
    <t>M23</t>
  </si>
  <si>
    <t>N23</t>
  </si>
  <si>
    <t>CUMPLE=MIPYME Y EMPRENDIMIENTO</t>
  </si>
  <si>
    <t>O23</t>
  </si>
  <si>
    <t>P23</t>
  </si>
  <si>
    <t>Q23</t>
  </si>
  <si>
    <t>R23</t>
  </si>
  <si>
    <t>S23</t>
  </si>
  <si>
    <t>T23</t>
  </si>
  <si>
    <t>A24</t>
  </si>
  <si>
    <t>G24</t>
  </si>
  <si>
    <t>H24</t>
  </si>
  <si>
    <t>I24</t>
  </si>
  <si>
    <t>J24</t>
  </si>
  <si>
    <t>Z24</t>
  </si>
  <si>
    <t>K24</t>
  </si>
  <si>
    <t>L24</t>
  </si>
  <si>
    <t>M24</t>
  </si>
  <si>
    <t>N24</t>
  </si>
  <si>
    <t>O24</t>
  </si>
  <si>
    <t>P24</t>
  </si>
  <si>
    <t>Q24</t>
  </si>
  <si>
    <t>R24</t>
  </si>
  <si>
    <t>S24</t>
  </si>
  <si>
    <t>T24</t>
  </si>
  <si>
    <t>A25</t>
  </si>
  <si>
    <t>G25</t>
  </si>
  <si>
    <t>H25</t>
  </si>
  <si>
    <t>I25</t>
  </si>
  <si>
    <t>J25</t>
  </si>
  <si>
    <t>Z25</t>
  </si>
  <si>
    <t>K25</t>
  </si>
  <si>
    <t>L25</t>
  </si>
  <si>
    <t>M25</t>
  </si>
  <si>
    <t>N25</t>
  </si>
  <si>
    <t>O25</t>
  </si>
  <si>
    <t>P25</t>
  </si>
  <si>
    <t>Q25</t>
  </si>
  <si>
    <t>R25</t>
  </si>
  <si>
    <t>S25</t>
  </si>
  <si>
    <t>T25</t>
  </si>
  <si>
    <t>A26</t>
  </si>
  <si>
    <t>G26</t>
  </si>
  <si>
    <t>H26</t>
  </si>
  <si>
    <t>I26</t>
  </si>
  <si>
    <t>J26</t>
  </si>
  <si>
    <t>Z26</t>
  </si>
  <si>
    <t>K26</t>
  </si>
  <si>
    <t>L26</t>
  </si>
  <si>
    <t>M26</t>
  </si>
  <si>
    <t>N26</t>
  </si>
  <si>
    <t>O26</t>
  </si>
  <si>
    <t>P26</t>
  </si>
  <si>
    <t>Q26</t>
  </si>
  <si>
    <t>R26</t>
  </si>
  <si>
    <t>S26</t>
  </si>
  <si>
    <t>T26</t>
  </si>
  <si>
    <t>A27</t>
  </si>
  <si>
    <t>G27</t>
  </si>
  <si>
    <t>H27</t>
  </si>
  <si>
    <t>I27</t>
  </si>
  <si>
    <t>J27</t>
  </si>
  <si>
    <t>Z27</t>
  </si>
  <si>
    <t>K27</t>
  </si>
  <si>
    <t>L27</t>
  </si>
  <si>
    <t>M27</t>
  </si>
  <si>
    <t>N27</t>
  </si>
  <si>
    <t>O27</t>
  </si>
  <si>
    <t>P27</t>
  </si>
  <si>
    <t>Q27</t>
  </si>
  <si>
    <t>R27</t>
  </si>
  <si>
    <t>S27</t>
  </si>
  <si>
    <t>T27</t>
  </si>
  <si>
    <t>A28</t>
  </si>
  <si>
    <t>G28</t>
  </si>
  <si>
    <t>H28</t>
  </si>
  <si>
    <t>I28</t>
  </si>
  <si>
    <t>J28</t>
  </si>
  <si>
    <t>Z28</t>
  </si>
  <si>
    <t>K28</t>
  </si>
  <si>
    <t>L28</t>
  </si>
  <si>
    <t>M28</t>
  </si>
  <si>
    <t>N28</t>
  </si>
  <si>
    <t>O28</t>
  </si>
  <si>
    <t>P28</t>
  </si>
  <si>
    <t>Q28</t>
  </si>
  <si>
    <t>R28</t>
  </si>
  <si>
    <t>S28</t>
  </si>
  <si>
    <t>T28</t>
  </si>
  <si>
    <t>A29</t>
  </si>
  <si>
    <t>G29</t>
  </si>
  <si>
    <t>H29</t>
  </si>
  <si>
    <t>I29</t>
  </si>
  <si>
    <t>J29</t>
  </si>
  <si>
    <t>Z29</t>
  </si>
  <si>
    <t>K29</t>
  </si>
  <si>
    <t>L29</t>
  </si>
  <si>
    <t>M29</t>
  </si>
  <si>
    <t>N29</t>
  </si>
  <si>
    <t>O29</t>
  </si>
  <si>
    <t>P29</t>
  </si>
  <si>
    <t>Q29</t>
  </si>
  <si>
    <t>R29</t>
  </si>
  <si>
    <t>S29</t>
  </si>
  <si>
    <t>T29</t>
  </si>
  <si>
    <t>A30</t>
  </si>
  <si>
    <t>G30</t>
  </si>
  <si>
    <t>H30</t>
  </si>
  <si>
    <t>I30</t>
  </si>
  <si>
    <t>J30</t>
  </si>
  <si>
    <t>Z30</t>
  </si>
  <si>
    <t>K30</t>
  </si>
  <si>
    <t>L30</t>
  </si>
  <si>
    <t>M30</t>
  </si>
  <si>
    <t>N30</t>
  </si>
  <si>
    <t>O30</t>
  </si>
  <si>
    <t>P30</t>
  </si>
  <si>
    <t>Q30</t>
  </si>
  <si>
    <t>R30</t>
  </si>
  <si>
    <t>S30</t>
  </si>
  <si>
    <t>T30</t>
  </si>
  <si>
    <t>A31</t>
  </si>
  <si>
    <t>G31</t>
  </si>
  <si>
    <t>H31</t>
  </si>
  <si>
    <t>I31</t>
  </si>
  <si>
    <t>J31</t>
  </si>
  <si>
    <t>Z31</t>
  </si>
  <si>
    <t>K31</t>
  </si>
  <si>
    <t>L31</t>
  </si>
  <si>
    <t>M31</t>
  </si>
  <si>
    <t>N31</t>
  </si>
  <si>
    <t>O31</t>
  </si>
  <si>
    <t>P31</t>
  </si>
  <si>
    <t>Q31</t>
  </si>
  <si>
    <t>R31</t>
  </si>
  <si>
    <t>S31</t>
  </si>
  <si>
    <t>T31</t>
  </si>
  <si>
    <t>A32</t>
  </si>
  <si>
    <t>G32</t>
  </si>
  <si>
    <t>H32</t>
  </si>
  <si>
    <t>I32</t>
  </si>
  <si>
    <t>J32</t>
  </si>
  <si>
    <t>Z32</t>
  </si>
  <si>
    <t>K32</t>
  </si>
  <si>
    <t>L32</t>
  </si>
  <si>
    <t>M32</t>
  </si>
  <si>
    <t>N32</t>
  </si>
  <si>
    <t>O32</t>
  </si>
  <si>
    <t>P32</t>
  </si>
  <si>
    <t>Q32</t>
  </si>
  <si>
    <t>R32</t>
  </si>
  <si>
    <t>S32</t>
  </si>
  <si>
    <t>T32</t>
  </si>
  <si>
    <t>A33</t>
  </si>
  <si>
    <t>G33</t>
  </si>
  <si>
    <t>H33</t>
  </si>
  <si>
    <t>I33</t>
  </si>
  <si>
    <t>J33</t>
  </si>
  <si>
    <t>Z33</t>
  </si>
  <si>
    <t>K33</t>
  </si>
  <si>
    <t>L33</t>
  </si>
  <si>
    <t>M33</t>
  </si>
  <si>
    <t>N33</t>
  </si>
  <si>
    <t>O33</t>
  </si>
  <si>
    <t>EXP = 0 y PART &gt; 10%</t>
  </si>
  <si>
    <t>P33</t>
  </si>
  <si>
    <t>Q33</t>
  </si>
  <si>
    <t>R33</t>
  </si>
  <si>
    <t>S33</t>
  </si>
  <si>
    <t>T33</t>
  </si>
  <si>
    <t>EL PROPONENTE SE DEBE REQUERIR POR EXPERIENCIA MINIMA EXIGIDA</t>
  </si>
  <si>
    <t>A34</t>
  </si>
  <si>
    <t>G34</t>
  </si>
  <si>
    <t>H34</t>
  </si>
  <si>
    <t>I34</t>
  </si>
  <si>
    <t>J34</t>
  </si>
  <si>
    <t>Z34</t>
  </si>
  <si>
    <t>K34</t>
  </si>
  <si>
    <t>L34</t>
  </si>
  <si>
    <t>M34</t>
  </si>
  <si>
    <t>N34</t>
  </si>
  <si>
    <t>O34</t>
  </si>
  <si>
    <t>P34</t>
  </si>
  <si>
    <t>Q34</t>
  </si>
  <si>
    <t>R34</t>
  </si>
  <si>
    <t>S34</t>
  </si>
  <si>
    <t>T34</t>
  </si>
  <si>
    <t>A35</t>
  </si>
  <si>
    <t>G35</t>
  </si>
  <si>
    <t>H35</t>
  </si>
  <si>
    <t>I35</t>
  </si>
  <si>
    <t>J35</t>
  </si>
  <si>
    <t>Z35</t>
  </si>
  <si>
    <t>K35</t>
  </si>
  <si>
    <t>L35</t>
  </si>
  <si>
    <t>M35</t>
  </si>
  <si>
    <t>N35</t>
  </si>
  <si>
    <t>O35</t>
  </si>
  <si>
    <t>P35</t>
  </si>
  <si>
    <t>Q35</t>
  </si>
  <si>
    <t>R35</t>
  </si>
  <si>
    <t>S35</t>
  </si>
  <si>
    <t>T35</t>
  </si>
  <si>
    <t>A36</t>
  </si>
  <si>
    <t>G36</t>
  </si>
  <si>
    <t>H36</t>
  </si>
  <si>
    <t>I36</t>
  </si>
  <si>
    <t>J36</t>
  </si>
  <si>
    <t>Z36</t>
  </si>
  <si>
    <t>K36</t>
  </si>
  <si>
    <t>L36</t>
  </si>
  <si>
    <t>M36</t>
  </si>
  <si>
    <t>N36</t>
  </si>
  <si>
    <t>O36</t>
  </si>
  <si>
    <t>P36</t>
  </si>
  <si>
    <t>Q36</t>
  </si>
  <si>
    <t>R36</t>
  </si>
  <si>
    <t>S36</t>
  </si>
  <si>
    <t>T36</t>
  </si>
  <si>
    <t>A37</t>
  </si>
  <si>
    <t>G37</t>
  </si>
  <si>
    <t>H37</t>
  </si>
  <si>
    <t>I37</t>
  </si>
  <si>
    <t>J37</t>
  </si>
  <si>
    <t>Z37</t>
  </si>
  <si>
    <t>K37</t>
  </si>
  <si>
    <t>L37</t>
  </si>
  <si>
    <t>M37</t>
  </si>
  <si>
    <t>N37</t>
  </si>
  <si>
    <t>O37</t>
  </si>
  <si>
    <t>P37</t>
  </si>
  <si>
    <t>Q37</t>
  </si>
  <si>
    <t>R37</t>
  </si>
  <si>
    <t>S37</t>
  </si>
  <si>
    <t>T37</t>
  </si>
  <si>
    <t>A38</t>
  </si>
  <si>
    <t>G38</t>
  </si>
  <si>
    <t>H38</t>
  </si>
  <si>
    <t>I38</t>
  </si>
  <si>
    <t>J38</t>
  </si>
  <si>
    <t>Z38</t>
  </si>
  <si>
    <t>K38</t>
  </si>
  <si>
    <t>L38</t>
  </si>
  <si>
    <t>M38</t>
  </si>
  <si>
    <t>N38</t>
  </si>
  <si>
    <t>O38</t>
  </si>
  <si>
    <t>P38</t>
  </si>
  <si>
    <t>Q38</t>
  </si>
  <si>
    <t>R38</t>
  </si>
  <si>
    <t>S38</t>
  </si>
  <si>
    <t>T38</t>
  </si>
  <si>
    <t>A39</t>
  </si>
  <si>
    <t>G39</t>
  </si>
  <si>
    <t>H39</t>
  </si>
  <si>
    <t>I39</t>
  </si>
  <si>
    <t>J39</t>
  </si>
  <si>
    <t>Z39</t>
  </si>
  <si>
    <t>K39</t>
  </si>
  <si>
    <t>L39</t>
  </si>
  <si>
    <t>M39</t>
  </si>
  <si>
    <t>N39</t>
  </si>
  <si>
    <t>O39</t>
  </si>
  <si>
    <t>P39</t>
  </si>
  <si>
    <t>Q39</t>
  </si>
  <si>
    <t>R39</t>
  </si>
  <si>
    <t>S39</t>
  </si>
  <si>
    <t>T39</t>
  </si>
  <si>
    <t>A40</t>
  </si>
  <si>
    <t>G40</t>
  </si>
  <si>
    <t>H40</t>
  </si>
  <si>
    <t>I40</t>
  </si>
  <si>
    <t>J40</t>
  </si>
  <si>
    <t>Z40</t>
  </si>
  <si>
    <t>K40</t>
  </si>
  <si>
    <t>L40</t>
  </si>
  <si>
    <t>M40</t>
  </si>
  <si>
    <t>N40</t>
  </si>
  <si>
    <t>O40</t>
  </si>
  <si>
    <t>P40</t>
  </si>
  <si>
    <t>Q40</t>
  </si>
  <si>
    <t>R40</t>
  </si>
  <si>
    <t>S40</t>
  </si>
  <si>
    <t>T40</t>
  </si>
  <si>
    <t>A41</t>
  </si>
  <si>
    <t>G41</t>
  </si>
  <si>
    <t>H41</t>
  </si>
  <si>
    <t>I41</t>
  </si>
  <si>
    <t>J41</t>
  </si>
  <si>
    <t>Z41</t>
  </si>
  <si>
    <t>K41</t>
  </si>
  <si>
    <t>L41</t>
  </si>
  <si>
    <t>M41</t>
  </si>
  <si>
    <t>N41</t>
  </si>
  <si>
    <t>O41</t>
  </si>
  <si>
    <t>P41</t>
  </si>
  <si>
    <t>Q41</t>
  </si>
  <si>
    <t>R41</t>
  </si>
  <si>
    <t>S41</t>
  </si>
  <si>
    <t>T41</t>
  </si>
  <si>
    <t>A42</t>
  </si>
  <si>
    <t>G42</t>
  </si>
  <si>
    <t>H42</t>
  </si>
  <si>
    <t>I42</t>
  </si>
  <si>
    <t>J42</t>
  </si>
  <si>
    <t>Z42</t>
  </si>
  <si>
    <t>K42</t>
  </si>
  <si>
    <t>L42</t>
  </si>
  <si>
    <t>M42</t>
  </si>
  <si>
    <t>N42</t>
  </si>
  <si>
    <t>O42</t>
  </si>
  <si>
    <t>P42</t>
  </si>
  <si>
    <t>Q42</t>
  </si>
  <si>
    <t>R42</t>
  </si>
  <si>
    <t>S42</t>
  </si>
  <si>
    <t>T42</t>
  </si>
  <si>
    <t>A43</t>
  </si>
  <si>
    <t>G43</t>
  </si>
  <si>
    <t>H43</t>
  </si>
  <si>
    <t>I43</t>
  </si>
  <si>
    <t>J43</t>
  </si>
  <si>
    <t>Z43</t>
  </si>
  <si>
    <t>K43</t>
  </si>
  <si>
    <t>L43</t>
  </si>
  <si>
    <t>M43</t>
  </si>
  <si>
    <t>N43</t>
  </si>
  <si>
    <t>O43</t>
  </si>
  <si>
    <t>P43</t>
  </si>
  <si>
    <t>Q43</t>
  </si>
  <si>
    <t>R43</t>
  </si>
  <si>
    <t>S43</t>
  </si>
  <si>
    <t>T43</t>
  </si>
  <si>
    <t>A44</t>
  </si>
  <si>
    <t>G44</t>
  </si>
  <si>
    <t>H44</t>
  </si>
  <si>
    <t>I44</t>
  </si>
  <si>
    <t>J44</t>
  </si>
  <si>
    <t>Z44</t>
  </si>
  <si>
    <t>K44</t>
  </si>
  <si>
    <t>L44</t>
  </si>
  <si>
    <t>M44</t>
  </si>
  <si>
    <t>N44</t>
  </si>
  <si>
    <t>O44</t>
  </si>
  <si>
    <t>P44</t>
  </si>
  <si>
    <t>Q44</t>
  </si>
  <si>
    <t>R44</t>
  </si>
  <si>
    <t>S44</t>
  </si>
  <si>
    <t>T44</t>
  </si>
  <si>
    <t>A45</t>
  </si>
  <si>
    <t>G45</t>
  </si>
  <si>
    <t>H45</t>
  </si>
  <si>
    <t>I45</t>
  </si>
  <si>
    <t>J45</t>
  </si>
  <si>
    <t>Z45</t>
  </si>
  <si>
    <t>K45</t>
  </si>
  <si>
    <t>L45</t>
  </si>
  <si>
    <t>M45</t>
  </si>
  <si>
    <t>N45</t>
  </si>
  <si>
    <t>O45</t>
  </si>
  <si>
    <t>P45</t>
  </si>
  <si>
    <t>Q45</t>
  </si>
  <si>
    <t>R45</t>
  </si>
  <si>
    <t>S45</t>
  </si>
  <si>
    <t>T45</t>
  </si>
  <si>
    <t>A46</t>
  </si>
  <si>
    <t>G46</t>
  </si>
  <si>
    <t>H46</t>
  </si>
  <si>
    <t>I46</t>
  </si>
  <si>
    <t>J46</t>
  </si>
  <si>
    <t>Z46</t>
  </si>
  <si>
    <t>K46</t>
  </si>
  <si>
    <t>L46</t>
  </si>
  <si>
    <t>M46</t>
  </si>
  <si>
    <t>N46</t>
  </si>
  <si>
    <t>O46</t>
  </si>
  <si>
    <t>P46</t>
  </si>
  <si>
    <t>Q46</t>
  </si>
  <si>
    <t>R46</t>
  </si>
  <si>
    <t>S46</t>
  </si>
  <si>
    <t>T46</t>
  </si>
  <si>
    <t>A47</t>
  </si>
  <si>
    <t>G47</t>
  </si>
  <si>
    <t>H47</t>
  </si>
  <si>
    <t>I47</t>
  </si>
  <si>
    <t>J47</t>
  </si>
  <si>
    <t>Z47</t>
  </si>
  <si>
    <t>K47</t>
  </si>
  <si>
    <t>L47</t>
  </si>
  <si>
    <t>M47</t>
  </si>
  <si>
    <t>N47</t>
  </si>
  <si>
    <t>O47</t>
  </si>
  <si>
    <t>P47</t>
  </si>
  <si>
    <t>Q47</t>
  </si>
  <si>
    <t>R47</t>
  </si>
  <si>
    <t>S47</t>
  </si>
  <si>
    <t>T47</t>
  </si>
  <si>
    <t>A48</t>
  </si>
  <si>
    <t>G48</t>
  </si>
  <si>
    <t>H48</t>
  </si>
  <si>
    <t>I48</t>
  </si>
  <si>
    <t>J48</t>
  </si>
  <si>
    <t>Z48</t>
  </si>
  <si>
    <t>K48</t>
  </si>
  <si>
    <t>L48</t>
  </si>
  <si>
    <t>M48</t>
  </si>
  <si>
    <t>N48</t>
  </si>
  <si>
    <t>O48</t>
  </si>
  <si>
    <t>P48</t>
  </si>
  <si>
    <t>Q48</t>
  </si>
  <si>
    <t>R48</t>
  </si>
  <si>
    <t>S48</t>
  </si>
  <si>
    <t>T48</t>
  </si>
  <si>
    <t>A49</t>
  </si>
  <si>
    <t>G49</t>
  </si>
  <si>
    <t>H49</t>
  </si>
  <si>
    <t>I49</t>
  </si>
  <si>
    <t>J49</t>
  </si>
  <si>
    <t>Z49</t>
  </si>
  <si>
    <t>K49</t>
  </si>
  <si>
    <t>L49</t>
  </si>
  <si>
    <t>M49</t>
  </si>
  <si>
    <t>N49</t>
  </si>
  <si>
    <t>O49</t>
  </si>
  <si>
    <t>P49</t>
  </si>
  <si>
    <t>Q49</t>
  </si>
  <si>
    <t>R49</t>
  </si>
  <si>
    <t>S49</t>
  </si>
  <si>
    <t>T49</t>
  </si>
  <si>
    <t>A50</t>
  </si>
  <si>
    <t>G50</t>
  </si>
  <si>
    <t>H50</t>
  </si>
  <si>
    <t>I50</t>
  </si>
  <si>
    <t>J50</t>
  </si>
  <si>
    <t>Z50</t>
  </si>
  <si>
    <t>K50</t>
  </si>
  <si>
    <t>L50</t>
  </si>
  <si>
    <t>M50</t>
  </si>
  <si>
    <t>N50</t>
  </si>
  <si>
    <t>O50</t>
  </si>
  <si>
    <t>P50</t>
  </si>
  <si>
    <t>Q50</t>
  </si>
  <si>
    <t>R50</t>
  </si>
  <si>
    <t>S50</t>
  </si>
  <si>
    <t>T50</t>
  </si>
  <si>
    <t>A51</t>
  </si>
  <si>
    <t>G51</t>
  </si>
  <si>
    <t>H51</t>
  </si>
  <si>
    <t>I51</t>
  </si>
  <si>
    <t>J51</t>
  </si>
  <si>
    <t>Z51</t>
  </si>
  <si>
    <t>K51</t>
  </si>
  <si>
    <t>L51</t>
  </si>
  <si>
    <t>M51</t>
  </si>
  <si>
    <t>N51</t>
  </si>
  <si>
    <t>O51</t>
  </si>
  <si>
    <t>P51</t>
  </si>
  <si>
    <t>Q51</t>
  </si>
  <si>
    <t>R51</t>
  </si>
  <si>
    <t>S51</t>
  </si>
  <si>
    <t>T51</t>
  </si>
  <si>
    <t>A52</t>
  </si>
  <si>
    <t>G52</t>
  </si>
  <si>
    <t>H52</t>
  </si>
  <si>
    <t>I52</t>
  </si>
  <si>
    <t>J52</t>
  </si>
  <si>
    <t>Z52</t>
  </si>
  <si>
    <t>K52</t>
  </si>
  <si>
    <t>L52</t>
  </si>
  <si>
    <t>M52</t>
  </si>
  <si>
    <t>N52</t>
  </si>
  <si>
    <t>O52</t>
  </si>
  <si>
    <t>P52</t>
  </si>
  <si>
    <t>Q52</t>
  </si>
  <si>
    <t>R52</t>
  </si>
  <si>
    <t>S52</t>
  </si>
  <si>
    <t>T52</t>
  </si>
  <si>
    <t>A53</t>
  </si>
  <si>
    <t>G53</t>
  </si>
  <si>
    <t>H53</t>
  </si>
  <si>
    <t>I53</t>
  </si>
  <si>
    <t>J53</t>
  </si>
  <si>
    <t>Z53</t>
  </si>
  <si>
    <t>K53</t>
  </si>
  <si>
    <t>L53</t>
  </si>
  <si>
    <t>M53</t>
  </si>
  <si>
    <t>N53</t>
  </si>
  <si>
    <t>O53</t>
  </si>
  <si>
    <t>P53</t>
  </si>
  <si>
    <t>Q53</t>
  </si>
  <si>
    <t>R53</t>
  </si>
  <si>
    <t>S53</t>
  </si>
  <si>
    <t>T53</t>
  </si>
  <si>
    <t>A54</t>
  </si>
  <si>
    <t>G54</t>
  </si>
  <si>
    <t>H54</t>
  </si>
  <si>
    <t>I54</t>
  </si>
  <si>
    <t>J54</t>
  </si>
  <si>
    <t>Z54</t>
  </si>
  <si>
    <t>K54</t>
  </si>
  <si>
    <t>L54</t>
  </si>
  <si>
    <t>M54</t>
  </si>
  <si>
    <t>N54</t>
  </si>
  <si>
    <t>O54</t>
  </si>
  <si>
    <t>P54</t>
  </si>
  <si>
    <t>Q54</t>
  </si>
  <si>
    <t>R54</t>
  </si>
  <si>
    <t>S54</t>
  </si>
  <si>
    <t>T54</t>
  </si>
  <si>
    <t>A55</t>
  </si>
  <si>
    <t>G55</t>
  </si>
  <si>
    <t>H55</t>
  </si>
  <si>
    <t>I55</t>
  </si>
  <si>
    <t>J55</t>
  </si>
  <si>
    <t>Z55</t>
  </si>
  <si>
    <t>K55</t>
  </si>
  <si>
    <t>L55</t>
  </si>
  <si>
    <t>M55</t>
  </si>
  <si>
    <t>N55</t>
  </si>
  <si>
    <t>O55</t>
  </si>
  <si>
    <t>P55</t>
  </si>
  <si>
    <t>Q55</t>
  </si>
  <si>
    <t>R55</t>
  </si>
  <si>
    <t>S55</t>
  </si>
  <si>
    <t>T55</t>
  </si>
  <si>
    <t>A56</t>
  </si>
  <si>
    <t>G56</t>
  </si>
  <si>
    <t>H56</t>
  </si>
  <si>
    <t>I56</t>
  </si>
  <si>
    <t>J56</t>
  </si>
  <si>
    <t>Z56</t>
  </si>
  <si>
    <t>K56</t>
  </si>
  <si>
    <t>L56</t>
  </si>
  <si>
    <t>M56</t>
  </si>
  <si>
    <t>N56</t>
  </si>
  <si>
    <t>O56</t>
  </si>
  <si>
    <t>P56</t>
  </si>
  <si>
    <t>Q56</t>
  </si>
  <si>
    <t>R56</t>
  </si>
  <si>
    <t>S56</t>
  </si>
  <si>
    <t>T56</t>
  </si>
  <si>
    <t>A57</t>
  </si>
  <si>
    <t>G57</t>
  </si>
  <si>
    <t>H57</t>
  </si>
  <si>
    <t>I57</t>
  </si>
  <si>
    <t>J57</t>
  </si>
  <si>
    <t>Z57</t>
  </si>
  <si>
    <t>K57</t>
  </si>
  <si>
    <t>L57</t>
  </si>
  <si>
    <t>M57</t>
  </si>
  <si>
    <t>N57</t>
  </si>
  <si>
    <t>O57</t>
  </si>
  <si>
    <t>P57</t>
  </si>
  <si>
    <t>Q57</t>
  </si>
  <si>
    <t>R57</t>
  </si>
  <si>
    <t>S57</t>
  </si>
  <si>
    <t>T57</t>
  </si>
  <si>
    <t>A58</t>
  </si>
  <si>
    <t>G58</t>
  </si>
  <si>
    <t>H58</t>
  </si>
  <si>
    <t>I58</t>
  </si>
  <si>
    <t>J58</t>
  </si>
  <si>
    <t>Z58</t>
  </si>
  <si>
    <t>K58</t>
  </si>
  <si>
    <t>L58</t>
  </si>
  <si>
    <t>M58</t>
  </si>
  <si>
    <t>N58</t>
  </si>
  <si>
    <t>O58</t>
  </si>
  <si>
    <t>P58</t>
  </si>
  <si>
    <t>Q58</t>
  </si>
  <si>
    <t>R58</t>
  </si>
  <si>
    <t>S58</t>
  </si>
  <si>
    <t>T58</t>
  </si>
  <si>
    <t>A59</t>
  </si>
  <si>
    <t>G59</t>
  </si>
  <si>
    <t>H59</t>
  </si>
  <si>
    <t>I59</t>
  </si>
  <si>
    <t>J59</t>
  </si>
  <si>
    <t>Z59</t>
  </si>
  <si>
    <t>K59</t>
  </si>
  <si>
    <t>L59</t>
  </si>
  <si>
    <t>M59</t>
  </si>
  <si>
    <t>N59</t>
  </si>
  <si>
    <t>O59</t>
  </si>
  <si>
    <t>P59</t>
  </si>
  <si>
    <t>Q59</t>
  </si>
  <si>
    <t>R59</t>
  </si>
  <si>
    <t>S59</t>
  </si>
  <si>
    <t>T59</t>
  </si>
  <si>
    <t>A60</t>
  </si>
  <si>
    <t>G60</t>
  </si>
  <si>
    <t>H60</t>
  </si>
  <si>
    <t>I60</t>
  </si>
  <si>
    <t>J60</t>
  </si>
  <si>
    <t>Z60</t>
  </si>
  <si>
    <t>K60</t>
  </si>
  <si>
    <t>L60</t>
  </si>
  <si>
    <t>M60</t>
  </si>
  <si>
    <t>N60</t>
  </si>
  <si>
    <t>O60</t>
  </si>
  <si>
    <t>P60</t>
  </si>
  <si>
    <t>Q60</t>
  </si>
  <si>
    <t>R60</t>
  </si>
  <si>
    <t>S60</t>
  </si>
  <si>
    <t>T60</t>
  </si>
  <si>
    <t>A61</t>
  </si>
  <si>
    <t>G61</t>
  </si>
  <si>
    <t>H61</t>
  </si>
  <si>
    <t>I61</t>
  </si>
  <si>
    <t>J61</t>
  </si>
  <si>
    <t>Z61</t>
  </si>
  <si>
    <t>K61</t>
  </si>
  <si>
    <t>L61</t>
  </si>
  <si>
    <t>M61</t>
  </si>
  <si>
    <t>N61</t>
  </si>
  <si>
    <t>O61</t>
  </si>
  <si>
    <t>P61</t>
  </si>
  <si>
    <t>Q61</t>
  </si>
  <si>
    <t>R61</t>
  </si>
  <si>
    <t>S61</t>
  </si>
  <si>
    <t>T61</t>
  </si>
  <si>
    <t>A62</t>
  </si>
  <si>
    <t>G62</t>
  </si>
  <si>
    <t>H62</t>
  </si>
  <si>
    <t>I62</t>
  </si>
  <si>
    <t>J62</t>
  </si>
  <si>
    <t>Z62</t>
  </si>
  <si>
    <t>K62</t>
  </si>
  <si>
    <t>L62</t>
  </si>
  <si>
    <t>M62</t>
  </si>
  <si>
    <t>N62</t>
  </si>
  <si>
    <t>O62</t>
  </si>
  <si>
    <t>P62</t>
  </si>
  <si>
    <t>Q62</t>
  </si>
  <si>
    <t>R62</t>
  </si>
  <si>
    <t>S62</t>
  </si>
  <si>
    <t>T62</t>
  </si>
  <si>
    <t>A63</t>
  </si>
  <si>
    <t>G63</t>
  </si>
  <si>
    <t>H63</t>
  </si>
  <si>
    <t>I63</t>
  </si>
  <si>
    <t>J63</t>
  </si>
  <si>
    <t>Z63</t>
  </si>
  <si>
    <t>K63</t>
  </si>
  <si>
    <t>L63</t>
  </si>
  <si>
    <t>M63</t>
  </si>
  <si>
    <t>N63</t>
  </si>
  <si>
    <t>O63</t>
  </si>
  <si>
    <t>P63</t>
  </si>
  <si>
    <t>Q63</t>
  </si>
  <si>
    <t>R63</t>
  </si>
  <si>
    <t>S63</t>
  </si>
  <si>
    <t>T63</t>
  </si>
  <si>
    <t>A64</t>
  </si>
  <si>
    <t>G64</t>
  </si>
  <si>
    <t>H64</t>
  </si>
  <si>
    <t>I64</t>
  </si>
  <si>
    <t>J64</t>
  </si>
  <si>
    <t>Z64</t>
  </si>
  <si>
    <t>K64</t>
  </si>
  <si>
    <t>L64</t>
  </si>
  <si>
    <t>M64</t>
  </si>
  <si>
    <t>N64</t>
  </si>
  <si>
    <t>O64</t>
  </si>
  <si>
    <t>P64</t>
  </si>
  <si>
    <t>Q64</t>
  </si>
  <si>
    <t>R64</t>
  </si>
  <si>
    <t>S64</t>
  </si>
  <si>
    <t>T64</t>
  </si>
  <si>
    <t>A65</t>
  </si>
  <si>
    <t>G65</t>
  </si>
  <si>
    <t>H65</t>
  </si>
  <si>
    <t>I65</t>
  </si>
  <si>
    <t>J65</t>
  </si>
  <si>
    <t>Z65</t>
  </si>
  <si>
    <t>K65</t>
  </si>
  <si>
    <t>L65</t>
  </si>
  <si>
    <t>M65</t>
  </si>
  <si>
    <t>N65</t>
  </si>
  <si>
    <t>O65</t>
  </si>
  <si>
    <t>P65</t>
  </si>
  <si>
    <t>Q65</t>
  </si>
  <si>
    <t>R65</t>
  </si>
  <si>
    <t>S65</t>
  </si>
  <si>
    <t>T65</t>
  </si>
  <si>
    <t>A66</t>
  </si>
  <si>
    <t>G66</t>
  </si>
  <si>
    <t>H66</t>
  </si>
  <si>
    <t>I66</t>
  </si>
  <si>
    <t>J66</t>
  </si>
  <si>
    <t>Z66</t>
  </si>
  <si>
    <t>K66</t>
  </si>
  <si>
    <t>L66</t>
  </si>
  <si>
    <t>M66</t>
  </si>
  <si>
    <t>N66</t>
  </si>
  <si>
    <t>O66</t>
  </si>
  <si>
    <t>P66</t>
  </si>
  <si>
    <t>Q66</t>
  </si>
  <si>
    <t>R66</t>
  </si>
  <si>
    <t>S66</t>
  </si>
  <si>
    <t>T66</t>
  </si>
  <si>
    <t>A67</t>
  </si>
  <si>
    <t>G67</t>
  </si>
  <si>
    <t>H67</t>
  </si>
  <si>
    <t>I67</t>
  </si>
  <si>
    <t>J67</t>
  </si>
  <si>
    <t>Z67</t>
  </si>
  <si>
    <t>K67</t>
  </si>
  <si>
    <t>L67</t>
  </si>
  <si>
    <t>M67</t>
  </si>
  <si>
    <t>N67</t>
  </si>
  <si>
    <t>O67</t>
  </si>
  <si>
    <t>P67</t>
  </si>
  <si>
    <t>Q67</t>
  </si>
  <si>
    <t>R67</t>
  </si>
  <si>
    <t>S67</t>
  </si>
  <si>
    <t>T67</t>
  </si>
  <si>
    <t>A68</t>
  </si>
  <si>
    <t>G68</t>
  </si>
  <si>
    <t>H68</t>
  </si>
  <si>
    <t>I68</t>
  </si>
  <si>
    <t>J68</t>
  </si>
  <si>
    <t>Z68</t>
  </si>
  <si>
    <t>K68</t>
  </si>
  <si>
    <t>L68</t>
  </si>
  <si>
    <t>M68</t>
  </si>
  <si>
    <t>N68</t>
  </si>
  <si>
    <t>O68</t>
  </si>
  <si>
    <t>P68</t>
  </si>
  <si>
    <t>Q68</t>
  </si>
  <si>
    <t>R68</t>
  </si>
  <si>
    <t>S68</t>
  </si>
  <si>
    <t>T68</t>
  </si>
  <si>
    <t>A69</t>
  </si>
  <si>
    <t>G69</t>
  </si>
  <si>
    <t>H69</t>
  </si>
  <si>
    <t>I69</t>
  </si>
  <si>
    <t>J69</t>
  </si>
  <si>
    <t>Z69</t>
  </si>
  <si>
    <t>K69</t>
  </si>
  <si>
    <t>L69</t>
  </si>
  <si>
    <t>M69</t>
  </si>
  <si>
    <t>N69</t>
  </si>
  <si>
    <t>O69</t>
  </si>
  <si>
    <t>P69</t>
  </si>
  <si>
    <t>Q69</t>
  </si>
  <si>
    <t>R69</t>
  </si>
  <si>
    <t>S69</t>
  </si>
  <si>
    <t>T69</t>
  </si>
  <si>
    <t>A70</t>
  </si>
  <si>
    <t>G70</t>
  </si>
  <si>
    <t>H70</t>
  </si>
  <si>
    <t>I70</t>
  </si>
  <si>
    <t>J70</t>
  </si>
  <si>
    <t>Z70</t>
  </si>
  <si>
    <t>K70</t>
  </si>
  <si>
    <t>L70</t>
  </si>
  <si>
    <t>M70</t>
  </si>
  <si>
    <t>N70</t>
  </si>
  <si>
    <t>O70</t>
  </si>
  <si>
    <t>P70</t>
  </si>
  <si>
    <t>Q70</t>
  </si>
  <si>
    <t>R70</t>
  </si>
  <si>
    <t>S70</t>
  </si>
  <si>
    <t>T70</t>
  </si>
  <si>
    <t>A71</t>
  </si>
  <si>
    <t>G71</t>
  </si>
  <si>
    <t>H71</t>
  </si>
  <si>
    <t>I71</t>
  </si>
  <si>
    <t>J71</t>
  </si>
  <si>
    <t>Z71</t>
  </si>
  <si>
    <t>K71</t>
  </si>
  <si>
    <t>L71</t>
  </si>
  <si>
    <t>M71</t>
  </si>
  <si>
    <t>N71</t>
  </si>
  <si>
    <t>O71</t>
  </si>
  <si>
    <t>P71</t>
  </si>
  <si>
    <t>Q71</t>
  </si>
  <si>
    <t>R71</t>
  </si>
  <si>
    <t>S71</t>
  </si>
  <si>
    <t>T71</t>
  </si>
  <si>
    <t>A72</t>
  </si>
  <si>
    <t>G72</t>
  </si>
  <si>
    <t>H72</t>
  </si>
  <si>
    <t>I72</t>
  </si>
  <si>
    <t>J72</t>
  </si>
  <si>
    <t>Z72</t>
  </si>
  <si>
    <t>K72</t>
  </si>
  <si>
    <t>L72</t>
  </si>
  <si>
    <t>M72</t>
  </si>
  <si>
    <t>N72</t>
  </si>
  <si>
    <t>O72</t>
  </si>
  <si>
    <t>P72</t>
  </si>
  <si>
    <t>Q72</t>
  </si>
  <si>
    <t>R72</t>
  </si>
  <si>
    <t>S72</t>
  </si>
  <si>
    <t>T72</t>
  </si>
  <si>
    <t>A73</t>
  </si>
  <si>
    <t>G73</t>
  </si>
  <si>
    <t>H73</t>
  </si>
  <si>
    <t>I73</t>
  </si>
  <si>
    <t>J73</t>
  </si>
  <si>
    <t>Z73</t>
  </si>
  <si>
    <t>K73</t>
  </si>
  <si>
    <t>L73</t>
  </si>
  <si>
    <t>M73</t>
  </si>
  <si>
    <t>N73</t>
  </si>
  <si>
    <t>O73</t>
  </si>
  <si>
    <t>P73</t>
  </si>
  <si>
    <t>Q73</t>
  </si>
  <si>
    <t>R73</t>
  </si>
  <si>
    <t>S73</t>
  </si>
  <si>
    <t>T73</t>
  </si>
  <si>
    <t>A74</t>
  </si>
  <si>
    <t>G74</t>
  </si>
  <si>
    <t>H74</t>
  </si>
  <si>
    <t>I74</t>
  </si>
  <si>
    <t>J74</t>
  </si>
  <si>
    <t>Z74</t>
  </si>
  <si>
    <t>K74</t>
  </si>
  <si>
    <t>L74</t>
  </si>
  <si>
    <t>M74</t>
  </si>
  <si>
    <t>N74</t>
  </si>
  <si>
    <t>O74</t>
  </si>
  <si>
    <t>P74</t>
  </si>
  <si>
    <t>Q74</t>
  </si>
  <si>
    <t>R74</t>
  </si>
  <si>
    <t>S74</t>
  </si>
  <si>
    <t>T74</t>
  </si>
  <si>
    <t>A75</t>
  </si>
  <si>
    <t>G75</t>
  </si>
  <si>
    <t>H75</t>
  </si>
  <si>
    <t>I75</t>
  </si>
  <si>
    <t>J75</t>
  </si>
  <si>
    <t>Z75</t>
  </si>
  <si>
    <t>K75</t>
  </si>
  <si>
    <t>L75</t>
  </si>
  <si>
    <t>M75</t>
  </si>
  <si>
    <t>N75</t>
  </si>
  <si>
    <t>O75</t>
  </si>
  <si>
    <t>P75</t>
  </si>
  <si>
    <t>Q75</t>
  </si>
  <si>
    <t>R75</t>
  </si>
  <si>
    <t>S75</t>
  </si>
  <si>
    <t>T75</t>
  </si>
  <si>
    <t>A76</t>
  </si>
  <si>
    <t>G76</t>
  </si>
  <si>
    <t>H76</t>
  </si>
  <si>
    <t>I76</t>
  </si>
  <si>
    <t>J76</t>
  </si>
  <si>
    <t>Z76</t>
  </si>
  <si>
    <t>K76</t>
  </si>
  <si>
    <t>L76</t>
  </si>
  <si>
    <t>M76</t>
  </si>
  <si>
    <t>N76</t>
  </si>
  <si>
    <t>O76</t>
  </si>
  <si>
    <t>P76</t>
  </si>
  <si>
    <t>Q76</t>
  </si>
  <si>
    <t>R76</t>
  </si>
  <si>
    <t>S76</t>
  </si>
  <si>
    <t>T76</t>
  </si>
  <si>
    <t>A77</t>
  </si>
  <si>
    <t>G77</t>
  </si>
  <si>
    <t>H77</t>
  </si>
  <si>
    <t>I77</t>
  </si>
  <si>
    <t>J77</t>
  </si>
  <si>
    <t>Z77</t>
  </si>
  <si>
    <t>K77</t>
  </si>
  <si>
    <t>L77</t>
  </si>
  <si>
    <t>M77</t>
  </si>
  <si>
    <t>N77</t>
  </si>
  <si>
    <t>O77</t>
  </si>
  <si>
    <t>P77</t>
  </si>
  <si>
    <t>Q77</t>
  </si>
  <si>
    <t>R77</t>
  </si>
  <si>
    <t>S77</t>
  </si>
  <si>
    <t>T77</t>
  </si>
  <si>
    <t>A78</t>
  </si>
  <si>
    <t>G78</t>
  </si>
  <si>
    <t>H78</t>
  </si>
  <si>
    <t>I78</t>
  </si>
  <si>
    <t>J78</t>
  </si>
  <si>
    <t>Z78</t>
  </si>
  <si>
    <t>K78</t>
  </si>
  <si>
    <t>L78</t>
  </si>
  <si>
    <t>M78</t>
  </si>
  <si>
    <t>N78</t>
  </si>
  <si>
    <t>O78</t>
  </si>
  <si>
    <t>P78</t>
  </si>
  <si>
    <t>Q78</t>
  </si>
  <si>
    <t>R78</t>
  </si>
  <si>
    <t>S78</t>
  </si>
  <si>
    <t>T78</t>
  </si>
  <si>
    <t>A79</t>
  </si>
  <si>
    <t>G79</t>
  </si>
  <si>
    <t>H79</t>
  </si>
  <si>
    <t>I79</t>
  </si>
  <si>
    <t>J79</t>
  </si>
  <si>
    <t>Z79</t>
  </si>
  <si>
    <t>K79</t>
  </si>
  <si>
    <t>L79</t>
  </si>
  <si>
    <t>M79</t>
  </si>
  <si>
    <t>N79</t>
  </si>
  <si>
    <t>O79</t>
  </si>
  <si>
    <t>P79</t>
  </si>
  <si>
    <t>Q79</t>
  </si>
  <si>
    <t>R79</t>
  </si>
  <si>
    <t>S79</t>
  </si>
  <si>
    <t>T79</t>
  </si>
  <si>
    <t>A80</t>
  </si>
  <si>
    <t>G80</t>
  </si>
  <si>
    <t>H80</t>
  </si>
  <si>
    <t>I80</t>
  </si>
  <si>
    <t>J80</t>
  </si>
  <si>
    <t>Z80</t>
  </si>
  <si>
    <t>K80</t>
  </si>
  <si>
    <t>L80</t>
  </si>
  <si>
    <t>M80</t>
  </si>
  <si>
    <t>N80</t>
  </si>
  <si>
    <t>O80</t>
  </si>
  <si>
    <t>P80</t>
  </si>
  <si>
    <t>Q80</t>
  </si>
  <si>
    <t>R80</t>
  </si>
  <si>
    <t>S80</t>
  </si>
  <si>
    <t>T80</t>
  </si>
  <si>
    <t>CORRECTO</t>
  </si>
  <si>
    <t>OBJETO: “ADMINISTRACIÓN VIAL DE LAS CARRETERAS NACIONALES A CARGO DE INVÍAS, DE LA DIRECCIÓN 
TERRITORIAL QUINDIO”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</si>
</sst>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1" formatCode="_-* #,##0_-;\-* #,##0_-;_-* &quot;-&quot;_-;_-@_-"/>
    <numFmt numFmtId="43" formatCode="_-* #,##0.00_-;\-* #,##0.00_-;_-* &quot;-&quot;??_-;_-@_-"/>
    <numFmt numFmtId="164" formatCode="_(* #,##0.00_);_(* \(#,##0.00\);_(* &quot;-&quot;??_);_(@_)"/>
    <numFmt numFmtId="165" formatCode="_ * #,##0.00_ ;_ * \-#,##0.00_ ;_ * &quot;-&quot;??_ ;_ @_ "/>
    <numFmt numFmtId="166" formatCode="&quot;NN&quot;\ 0"/>
    <numFmt numFmtId="167" formatCode="#,##0.0"/>
    <numFmt numFmtId="168" formatCode="&quot;No. &quot;#,##0"/>
    <numFmt numFmtId="169" formatCode="mmmm\ d\,\ yyyy"/>
    <numFmt numFmtId="170" formatCode="&quot;MODULO &quot;#,##0"/>
    <numFmt numFmtId="171" formatCode="dd\-mmm\-yyyy"/>
    <numFmt numFmtId="172" formatCode="dd\-mm\-yy;@"/>
    <numFmt numFmtId="173" formatCode="0.000"/>
    <numFmt numFmtId="175" formatCode="#,##0.000"/>
    <numFmt numFmtId="176" formatCode="_ [$€-2]\ * #,##0.00_ ;_ [$€-2]\ * \-#,##0.00_ ;_ [$€-2]\ * &quot;-&quot;??_ "/>
    <numFmt numFmtId="177" formatCode="&quot;VTE = &quot;#,##0.00"/>
    <numFmt numFmtId="178" formatCode="&quot;PFMT = &quot;#,##0.00"/>
    <numFmt numFmtId="179" formatCode="0.00000000"/>
    <numFmt numFmtId="180" formatCode="0.000000000"/>
    <numFmt numFmtId="181" formatCode="&quot;RESUMEN HABILIDAD EVALUACIÓN MODULO  &quot;#"/>
    <numFmt numFmtId="183" formatCode="_([$$-240A]\ * #,##0.00_);_([$$-240A]\ * \(#,##0.00\);_([$$-240A]\ * &quot;-&quot;??_);_(@_)"/>
    <numFmt numFmtId="184" formatCode="#,##0.0000000"/>
    <numFmt numFmtId="185" formatCode="0.0000000"/>
    <numFmt numFmtId="186" formatCode="_-* #,##0.00\ _P_t_s_-;\-* #,##0.00\ _P_t_s_-;_-* &quot;-&quot;??\ _P_t_s_-;_-@_-"/>
    <numFmt numFmtId="187" formatCode="&quot;No. &quot;0"/>
    <numFmt numFmtId="188" formatCode="&quot;MODULO No. &quot;0&quot;→→&quot;"/>
    <numFmt numFmtId="189" formatCode="_-* #,##0\ _P_t_s_-;\-* #,##0\ _P_t_s_-;_-* &quot;-&quot;??\ _P_t_s_-;_-@_-"/>
    <numFmt numFmtId="190" formatCode="_(* #,##0_);_(* \(#,##0\);_(* &quot;-&quot;??_);_(@_)"/>
    <numFmt numFmtId="191" formatCode="_-* #,##0.00\ &quot;Pts&quot;_-;\-* #,##0.00\ &quot;Pts&quot;_-;_-* &quot;-&quot;??\ &quot;Pts&quot;_-;_-@_-"/>
    <numFmt numFmtId="192" formatCode="0.000000000000000E+00"/>
    <numFmt numFmtId="193" formatCode="_([$$-240A]\ * #,##0.0000000_);_([$$-240A]\ * \(#,##0.0000000\);_([$$-240A]\ * &quot;-&quot;??_);_(@_)"/>
    <numFmt numFmtId="194" formatCode="0.000E+00"/>
    <numFmt numFmtId="195" formatCode="0&quot; Puntos&quot;"/>
    <numFmt numFmtId="196" formatCode="_ &quot;$&quot;\ * #,##0.00_ ;_ &quot;$&quot;\ * \-#,##0.00_ ;_ &quot;$&quot;\ * &quot;-&quot;??_ ;_ @_ "/>
    <numFmt numFmtId="197" formatCode="_-[$$-240A]\ * #,##0.0000000_-;\-[$$-240A]\ * #,##0.0000000_-;_-[$$-240A]\ * &quot;-&quot;???????_-;_-@_-"/>
    <numFmt numFmtId="198" formatCode="dddd\-dd\-mmmm\-yyyy"/>
    <numFmt numFmtId="199" formatCode="dddd\-dd\-mmmm"/>
    <numFmt numFmtId="200" formatCode="0&quot; LOTES&quot;"/>
    <numFmt numFmtId="201" formatCode="0.00&quot; Puntos&quot;"/>
  </numFmts>
  <fonts count="98">
    <font>
      <sz val="11"/>
      <color theme="1"/>
      <name val="Calibri"/>
      <family val="2"/>
      <scheme val="minor"/>
    </font>
    <font>
      <sz val="11"/>
      <color indexed="8"/>
      <name val="Calibri"/>
      <family val="2"/>
    </font>
    <font>
      <sz val="10"/>
      <name val="Arial"/>
      <family val="2"/>
    </font>
    <font>
      <b/>
      <sz val="14"/>
      <name val="Arial"/>
      <family val="2"/>
    </font>
    <font>
      <sz val="8"/>
      <name val="Arial"/>
      <family val="2"/>
    </font>
    <font>
      <b/>
      <sz val="10"/>
      <name val="Arial"/>
      <family val="2"/>
    </font>
    <font>
      <sz val="10"/>
      <color indexed="10"/>
      <name val="Arial"/>
      <family val="2"/>
    </font>
    <font>
      <b/>
      <sz val="16"/>
      <name val="Arial"/>
      <family val="2"/>
    </font>
    <font>
      <b/>
      <sz val="12"/>
      <name val="Arial"/>
      <family val="2"/>
    </font>
    <font>
      <b/>
      <sz val="8"/>
      <name val="Arial"/>
      <family val="2"/>
    </font>
    <font>
      <b/>
      <sz val="8"/>
      <name val="Sans Serif 10cpi"/>
      <family val="3"/>
    </font>
    <font>
      <sz val="8"/>
      <color indexed="8"/>
      <name val="Arial"/>
      <family val="2"/>
    </font>
    <font>
      <sz val="12"/>
      <color indexed="8"/>
      <name val="Calibri"/>
      <family val="2"/>
    </font>
    <font>
      <sz val="11"/>
      <color indexed="8"/>
      <name val="Calibri"/>
      <family val="2"/>
    </font>
    <font>
      <b/>
      <sz val="11"/>
      <color indexed="8"/>
      <name val="Calibri"/>
      <family val="2"/>
    </font>
    <font>
      <b/>
      <sz val="10"/>
      <color indexed="8"/>
      <name val="Arial"/>
      <family val="2"/>
    </font>
    <font>
      <sz val="8"/>
      <name val="Calibri"/>
      <family val="2"/>
    </font>
    <font>
      <sz val="4"/>
      <name val="Arial Narrow"/>
      <family val="2"/>
    </font>
    <font>
      <b/>
      <sz val="10"/>
      <name val="Arial Narrow"/>
      <family val="2"/>
    </font>
    <font>
      <b/>
      <sz val="14"/>
      <name val="Arial Narrow"/>
      <family val="2"/>
    </font>
    <font>
      <sz val="10"/>
      <name val="Arial Narrow"/>
      <family val="2"/>
    </font>
    <font>
      <b/>
      <sz val="12"/>
      <name val="Arial Narrow"/>
      <family val="2"/>
    </font>
    <font>
      <b/>
      <sz val="9"/>
      <name val="Arial Narrow"/>
      <family val="2"/>
    </font>
    <font>
      <sz val="8"/>
      <name val="Arial Narrow"/>
      <family val="2"/>
    </font>
    <font>
      <b/>
      <sz val="16"/>
      <name val="Arial Narrow"/>
      <family val="2"/>
    </font>
    <font>
      <b/>
      <sz val="18"/>
      <name val="Arial Narrow"/>
      <family val="2"/>
    </font>
    <font>
      <b/>
      <sz val="8"/>
      <name val="Arial Narrow"/>
      <family val="2"/>
    </font>
    <font>
      <sz val="5"/>
      <name val="Arial"/>
      <family val="2"/>
    </font>
    <font>
      <b/>
      <sz val="9"/>
      <name val="Arial"/>
      <family val="2"/>
    </font>
    <font>
      <b/>
      <sz val="18"/>
      <name val="Arial"/>
      <family val="2"/>
    </font>
    <font>
      <sz val="9"/>
      <name val="Arial Narrow"/>
      <family val="2"/>
    </font>
    <font>
      <sz val="6"/>
      <color indexed="10"/>
      <name val="Arial Narrow"/>
      <family val="2"/>
    </font>
    <font>
      <sz val="10"/>
      <color indexed="10"/>
      <name val="Arial Narrow"/>
      <family val="2"/>
    </font>
    <font>
      <sz val="8"/>
      <color indexed="18"/>
      <name val="Arial Narrow"/>
      <family val="2"/>
    </font>
    <font>
      <sz val="14"/>
      <name val="Arial Narrow"/>
      <family val="2"/>
    </font>
    <font>
      <sz val="12"/>
      <name val="Arial"/>
      <family val="2"/>
    </font>
    <font>
      <sz val="4"/>
      <color indexed="10"/>
      <name val="Arial"/>
      <family val="2"/>
    </font>
    <font>
      <sz val="4"/>
      <name val="Arial"/>
      <family val="2"/>
    </font>
    <font>
      <sz val="9"/>
      <color indexed="81"/>
      <name val="Tahoma"/>
      <family val="2"/>
    </font>
    <font>
      <b/>
      <sz val="9"/>
      <color indexed="81"/>
      <name val="Tahoma"/>
      <family val="2"/>
    </font>
    <font>
      <b/>
      <sz val="11"/>
      <name val="Arial"/>
      <family val="2"/>
    </font>
    <font>
      <sz val="11"/>
      <color theme="1"/>
      <name val="Calibri"/>
      <family val="2"/>
      <scheme val="minor"/>
    </font>
    <font>
      <sz val="12"/>
      <color theme="1"/>
      <name val="Calibri"/>
      <family val="2"/>
    </font>
    <font>
      <sz val="11"/>
      <color rgb="FFFF0000"/>
      <name val="Calibri"/>
      <family val="2"/>
      <scheme val="minor"/>
    </font>
    <font>
      <b/>
      <sz val="11"/>
      <color theme="1"/>
      <name val="Calibri"/>
      <family val="2"/>
      <scheme val="minor"/>
    </font>
    <font>
      <sz val="12"/>
      <color theme="1"/>
      <name val="Arial Narrow"/>
      <family val="2"/>
    </font>
    <font>
      <b/>
      <sz val="12"/>
      <color theme="1"/>
      <name val="Arial Narrow"/>
      <family val="2"/>
    </font>
    <font>
      <sz val="4"/>
      <color theme="1"/>
      <name val="Arial"/>
      <family val="2"/>
    </font>
    <font>
      <b/>
      <sz val="11"/>
      <name val="Calibri"/>
      <family val="2"/>
      <scheme val="minor"/>
    </font>
    <font>
      <sz val="10"/>
      <color theme="1"/>
      <name val="Calibri"/>
      <family val="2"/>
      <scheme val="minor"/>
    </font>
    <font>
      <b/>
      <sz val="10"/>
      <name val="Calibri"/>
      <family val="2"/>
      <scheme val="minor"/>
    </font>
    <font>
      <b/>
      <sz val="10"/>
      <color theme="1"/>
      <name val="Calibri"/>
      <family val="2"/>
      <scheme val="minor"/>
    </font>
    <font>
      <b/>
      <sz val="10"/>
      <color indexed="8"/>
      <name val="Calibri"/>
      <family val="2"/>
      <scheme val="minor"/>
    </font>
    <font>
      <sz val="10"/>
      <color theme="0"/>
      <name val="Calibri"/>
      <family val="2"/>
      <scheme val="minor"/>
    </font>
    <font>
      <b/>
      <sz val="14"/>
      <color theme="1"/>
      <name val="Arial Narrow"/>
      <family val="2"/>
    </font>
    <font>
      <b/>
      <sz val="11"/>
      <color indexed="8"/>
      <name val="Calibri"/>
      <family val="2"/>
      <scheme val="minor"/>
    </font>
    <font>
      <sz val="10"/>
      <color theme="0"/>
      <name val="Arial"/>
      <family val="2"/>
    </font>
    <font>
      <b/>
      <vertAlign val="subscript"/>
      <sz val="10"/>
      <name val="Arial"/>
      <family val="2"/>
    </font>
    <font>
      <sz val="11"/>
      <color theme="0"/>
      <name val="Calibri"/>
      <family val="2"/>
      <scheme val="minor"/>
    </font>
    <font>
      <sz val="8"/>
      <color theme="0"/>
      <name val="Arial"/>
      <family val="2"/>
    </font>
    <font>
      <sz val="10"/>
      <color rgb="FF0000FF"/>
      <name val="Arial"/>
      <family val="2"/>
    </font>
    <font>
      <b/>
      <sz val="10"/>
      <color rgb="FF000000"/>
      <name val="Calibri"/>
      <family val="2"/>
    </font>
    <font>
      <b/>
      <sz val="7"/>
      <name val="Calibri"/>
      <family val="2"/>
    </font>
    <font>
      <b/>
      <sz val="24"/>
      <name val="Arial"/>
      <family val="2"/>
    </font>
    <font>
      <b/>
      <sz val="7"/>
      <name val="Arial"/>
      <family val="2"/>
    </font>
    <font>
      <b/>
      <u val="double"/>
      <sz val="14"/>
      <name val="Arial Narrow"/>
      <family val="2"/>
    </font>
    <font>
      <b/>
      <sz val="16"/>
      <name val="Calibri"/>
      <family val="2"/>
      <scheme val="minor"/>
    </font>
    <font>
      <b/>
      <sz val="16"/>
      <color indexed="8"/>
      <name val="Calibri"/>
      <family val="2"/>
      <scheme val="minor"/>
    </font>
    <font>
      <b/>
      <sz val="11"/>
      <color rgb="FF000000"/>
      <name val="Calibri"/>
      <family val="2"/>
    </font>
    <font>
      <b/>
      <sz val="8"/>
      <color theme="0"/>
      <name val="Arial"/>
      <family val="2"/>
    </font>
    <font>
      <b/>
      <sz val="9"/>
      <color indexed="39"/>
      <name val="Tahoma"/>
      <family val="2"/>
    </font>
    <font>
      <b/>
      <u val="double"/>
      <sz val="9"/>
      <color indexed="39"/>
      <name val="Tahoma"/>
      <family val="2"/>
    </font>
    <font>
      <b/>
      <sz val="8"/>
      <color indexed="37"/>
      <name val="Tahoma"/>
      <family val="2"/>
    </font>
    <font>
      <sz val="8"/>
      <name val="Calibri"/>
      <family val="2"/>
      <scheme val="minor"/>
    </font>
    <font>
      <b/>
      <sz val="9"/>
      <color indexed="20"/>
      <name val="Tahoma"/>
      <family val="2"/>
    </font>
    <font>
      <b/>
      <sz val="8"/>
      <color indexed="20"/>
      <name val="Tahoma"/>
      <family val="2"/>
    </font>
    <font>
      <b/>
      <sz val="12"/>
      <color indexed="81"/>
      <name val="Tahoma"/>
      <family val="2"/>
    </font>
    <font>
      <sz val="12"/>
      <color indexed="81"/>
      <name val="Tahoma"/>
      <family val="2"/>
    </font>
    <font>
      <b/>
      <sz val="8"/>
      <color theme="0"/>
      <name val="Arial Narrow"/>
      <family val="2"/>
    </font>
    <font>
      <b/>
      <sz val="9"/>
      <color theme="0"/>
      <name val="Arial"/>
      <family val="2"/>
    </font>
    <font>
      <b/>
      <sz val="9"/>
      <color theme="0"/>
      <name val="Arial Narrow"/>
      <family val="2"/>
    </font>
    <font>
      <b/>
      <sz val="11"/>
      <color theme="0"/>
      <name val="Arial"/>
      <family val="2"/>
    </font>
    <font>
      <b/>
      <sz val="7"/>
      <color theme="0"/>
      <name val="Arial"/>
      <family val="2"/>
    </font>
    <font>
      <b/>
      <sz val="11"/>
      <color theme="0"/>
      <name val="Calibri"/>
      <family val="2"/>
      <scheme val="minor"/>
    </font>
    <font>
      <b/>
      <sz val="16"/>
      <color theme="0"/>
      <name val="Calibri"/>
      <family val="2"/>
      <scheme val="minor"/>
    </font>
    <font>
      <sz val="9"/>
      <name val="Arial"/>
      <family val="2"/>
    </font>
    <font>
      <b/>
      <sz val="11"/>
      <color rgb="FF800000"/>
      <name val="Calibri"/>
      <family val="2"/>
    </font>
    <font>
      <sz val="11"/>
      <name val="Calibri"/>
      <family val="2"/>
      <scheme val="minor"/>
    </font>
    <font>
      <b/>
      <sz val="11"/>
      <name val="Calibri"/>
      <family val="2"/>
    </font>
    <font>
      <sz val="12"/>
      <name val="Arial Narrow"/>
      <family val="2"/>
    </font>
    <font>
      <b/>
      <sz val="9"/>
      <name val="Calibri"/>
      <family val="2"/>
      <scheme val="minor"/>
    </font>
    <font>
      <b/>
      <sz val="10"/>
      <name val="Calibri"/>
      <family val="2"/>
    </font>
    <font>
      <b/>
      <sz val="7"/>
      <name val="Arial Narrow"/>
      <family val="2"/>
    </font>
    <font>
      <b/>
      <sz val="17"/>
      <name val="Arial"/>
      <family val="2"/>
    </font>
    <font>
      <b/>
      <sz val="36"/>
      <name val="Swis721 BdCnOul BT"/>
      <family val="5"/>
    </font>
    <font>
      <b/>
      <sz val="16"/>
      <name val="Franklin Gothic Demi"/>
      <family val="2"/>
    </font>
    <font>
      <b/>
      <sz val="20"/>
      <name val="Arial"/>
      <family val="2"/>
    </font>
    <font>
      <u/>
      <sz val="11"/>
      <name val="Calibri"/>
      <family val="2"/>
    </font>
  </fonts>
  <fills count="33">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rgb="FFFFFFCC"/>
      </patternFill>
    </fill>
    <fill>
      <patternFill patternType="solid">
        <fgColor theme="0"/>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rgb="FF93952F"/>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rgb="FF64821E"/>
        <bgColor indexed="64"/>
      </patternFill>
    </fill>
    <fill>
      <patternFill patternType="solid">
        <fgColor rgb="FF93952F"/>
        <bgColor rgb="FF000000"/>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C8F028"/>
        <bgColor indexed="64"/>
      </patternFill>
    </fill>
    <fill>
      <patternFill patternType="solid">
        <fgColor rgb="FFD5FFFF"/>
        <bgColor indexed="64"/>
      </patternFill>
    </fill>
    <fill>
      <patternFill patternType="solid">
        <fgColor rgb="FFF0DCC8"/>
        <bgColor indexed="64"/>
      </patternFill>
    </fill>
    <fill>
      <patternFill patternType="solid">
        <fgColor rgb="FFF0DCC8"/>
        <bgColor rgb="FF000000"/>
      </patternFill>
    </fill>
    <fill>
      <patternFill patternType="solid">
        <fgColor rgb="FFC8E61E"/>
        <bgColor rgb="FF000000"/>
      </patternFill>
    </fill>
    <fill>
      <patternFill patternType="solid">
        <fgColor theme="6" tint="0.59999389629810485"/>
        <bgColor rgb="FF000000"/>
      </patternFill>
    </fill>
    <fill>
      <patternFill patternType="solid">
        <fgColor theme="8" tint="0.59999389629810485"/>
        <bgColor indexed="64"/>
      </patternFill>
    </fill>
    <fill>
      <patternFill patternType="lightGrid">
        <fgColor rgb="FFD28660"/>
        <bgColor rgb="FFF0DCC8"/>
      </patternFill>
    </fill>
    <fill>
      <patternFill patternType="solid">
        <fgColor rgb="FFE1EBFA"/>
        <bgColor indexed="64"/>
      </patternFill>
    </fill>
    <fill>
      <patternFill patternType="solid">
        <fgColor theme="0" tint="-4.9989318521683403E-2"/>
        <bgColor indexed="64"/>
      </patternFill>
    </fill>
    <fill>
      <patternFill patternType="solid">
        <fgColor rgb="FFC8BEBE"/>
        <bgColor indexed="64"/>
      </patternFill>
    </fill>
    <fill>
      <patternFill patternType="solid">
        <fgColor rgb="FF644646"/>
        <bgColor indexed="64"/>
      </patternFill>
    </fill>
    <fill>
      <patternFill patternType="solid">
        <fgColor rgb="FF644646"/>
        <bgColor rgb="FF000000"/>
      </patternFill>
    </fill>
    <fill>
      <patternFill patternType="solid">
        <fgColor rgb="FFC8BEBE"/>
        <bgColor rgb="FF000000"/>
      </patternFill>
    </fill>
  </fills>
  <borders count="169">
    <border>
      <left/>
      <right/>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double">
        <color indexed="64"/>
      </bottom>
      <diagonal/>
    </border>
    <border>
      <left/>
      <right/>
      <top style="thin">
        <color indexed="64"/>
      </top>
      <bottom style="medium">
        <color indexed="64"/>
      </bottom>
      <diagonal/>
    </border>
    <border>
      <left/>
      <right/>
      <top style="double">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double">
        <color indexed="64"/>
      </left>
      <right/>
      <top style="medium">
        <color indexed="64"/>
      </top>
      <bottom style="thin">
        <color indexed="64"/>
      </bottom>
      <diagonal/>
    </border>
    <border>
      <left style="double">
        <color indexed="64"/>
      </left>
      <right/>
      <top style="thin">
        <color indexed="64"/>
      </top>
      <bottom style="double">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bottom style="thin">
        <color indexed="64"/>
      </bottom>
      <diagonal/>
    </border>
    <border>
      <left style="hair">
        <color indexed="64"/>
      </left>
      <right style="hair">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diagonal/>
    </border>
    <border>
      <left/>
      <right/>
      <top/>
      <bottom style="medium">
        <color indexed="64"/>
      </bottom>
      <diagonal/>
    </border>
    <border>
      <left style="hair">
        <color indexed="64"/>
      </left>
      <right style="hair">
        <color indexed="64"/>
      </right>
      <top/>
      <bottom style="thin">
        <color indexed="64"/>
      </bottom>
      <diagonal/>
    </border>
    <border>
      <left style="thin">
        <color indexed="64"/>
      </left>
      <right style="double">
        <color indexed="64"/>
      </right>
      <top style="double">
        <color indexed="64"/>
      </top>
      <bottom style="double">
        <color indexed="64"/>
      </bottom>
      <diagonal/>
    </border>
    <border>
      <left/>
      <right/>
      <top style="medium">
        <color indexed="64"/>
      </top>
      <bottom/>
      <diagonal/>
    </border>
    <border>
      <left/>
      <right style="thin">
        <color indexed="64"/>
      </right>
      <top style="thin">
        <color indexed="64"/>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right/>
      <top/>
      <bottom style="double">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style="double">
        <color indexed="64"/>
      </left>
      <right/>
      <top/>
      <bottom style="double">
        <color indexed="64"/>
      </bottom>
      <diagonal/>
    </border>
    <border>
      <left style="thin">
        <color indexed="64"/>
      </left>
      <right/>
      <top style="thin">
        <color indexed="64"/>
      </top>
      <bottom style="thin">
        <color indexed="64"/>
      </bottom>
      <diagonal/>
    </border>
    <border>
      <left/>
      <right style="double">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style="hair">
        <color indexed="64"/>
      </left>
      <right style="hair">
        <color indexed="64"/>
      </right>
      <top style="medium">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double">
        <color indexed="64"/>
      </left>
      <right/>
      <top/>
      <bottom/>
      <diagonal/>
    </border>
    <border>
      <left/>
      <right style="double">
        <color indexed="64"/>
      </right>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hair">
        <color indexed="64"/>
      </left>
      <right/>
      <top style="thin">
        <color indexed="64"/>
      </top>
      <bottom style="thin">
        <color indexed="64"/>
      </bottom>
      <diagonal/>
    </border>
    <border>
      <left/>
      <right style="medium">
        <color indexed="64"/>
      </right>
      <top style="medium">
        <color indexed="64"/>
      </top>
      <bottom/>
      <diagonal/>
    </border>
    <border>
      <left style="thin">
        <color indexed="64"/>
      </left>
      <right style="medium">
        <color indexed="64"/>
      </right>
      <top/>
      <bottom/>
      <diagonal/>
    </border>
    <border>
      <left/>
      <right/>
      <top style="double">
        <color indexed="64"/>
      </top>
      <bottom style="thin">
        <color indexed="64"/>
      </bottom>
      <diagonal/>
    </border>
    <border>
      <left style="double">
        <color indexed="64"/>
      </left>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medium">
        <color indexed="64"/>
      </bottom>
      <diagonal/>
    </border>
    <border>
      <left style="thin">
        <color indexed="64"/>
      </left>
      <right/>
      <top style="double">
        <color indexed="64"/>
      </top>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medium">
        <color indexed="64"/>
      </bottom>
      <diagonal/>
    </border>
    <border>
      <left style="medium">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double">
        <color indexed="64"/>
      </left>
      <right style="double">
        <color indexed="64"/>
      </right>
      <top style="thin">
        <color indexed="64"/>
      </top>
      <bottom style="double">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right style="medium">
        <color indexed="64"/>
      </right>
      <top style="thin">
        <color indexed="64"/>
      </top>
      <bottom/>
      <diagonal/>
    </border>
    <border>
      <left/>
      <right style="thin">
        <color indexed="64"/>
      </right>
      <top style="double">
        <color indexed="64"/>
      </top>
      <bottom style="double">
        <color indexed="64"/>
      </bottom>
      <diagonal/>
    </border>
    <border>
      <left/>
      <right/>
      <top style="double">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style="medium">
        <color indexed="64"/>
      </bottom>
      <diagonal/>
    </border>
    <border>
      <left/>
      <right style="hair">
        <color indexed="64"/>
      </right>
      <top style="thin">
        <color indexed="64"/>
      </top>
      <bottom style="double">
        <color indexed="64"/>
      </bottom>
      <diagonal/>
    </border>
    <border>
      <left style="double">
        <color indexed="64"/>
      </left>
      <right style="hair">
        <color indexed="64"/>
      </right>
      <top style="thin">
        <color indexed="64"/>
      </top>
      <bottom style="double">
        <color indexed="64"/>
      </bottom>
      <diagonal/>
    </border>
    <border>
      <left style="double">
        <color indexed="64"/>
      </left>
      <right style="dotted">
        <color indexed="64"/>
      </right>
      <top style="thin">
        <color indexed="64"/>
      </top>
      <bottom style="double">
        <color indexed="64"/>
      </bottom>
      <diagonal/>
    </border>
    <border>
      <left/>
      <right style="thin">
        <color indexed="64"/>
      </right>
      <top style="double">
        <color indexed="64"/>
      </top>
      <bottom/>
      <diagonal/>
    </border>
    <border>
      <left style="hair">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double">
        <color indexed="64"/>
      </left>
      <right/>
      <top style="thin">
        <color indexed="64"/>
      </top>
      <bottom style="medium">
        <color indexed="64"/>
      </bottom>
      <diagonal/>
    </border>
    <border>
      <left style="double">
        <color indexed="64"/>
      </left>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style="thin">
        <color indexed="64"/>
      </top>
      <bottom/>
      <diagonal/>
    </border>
    <border>
      <left style="medium">
        <color indexed="64"/>
      </left>
      <right style="hair">
        <color indexed="64"/>
      </right>
      <top/>
      <bottom/>
      <diagonal/>
    </border>
    <border>
      <left style="hair">
        <color indexed="64"/>
      </left>
      <right style="hair">
        <color indexed="64"/>
      </right>
      <top/>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right style="double">
        <color indexed="64"/>
      </right>
      <top style="thin">
        <color indexed="64"/>
      </top>
      <bottom/>
      <diagonal/>
    </border>
  </borders>
  <cellStyleXfs count="98">
    <xf numFmtId="0" fontId="0" fillId="0" borderId="0"/>
    <xf numFmtId="176" fontId="1" fillId="0" borderId="0" applyFont="0" applyFill="0" applyBorder="0" applyAlignment="0" applyProtection="0"/>
    <xf numFmtId="164" fontId="13"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 fillId="0" borderId="0" applyFont="0" applyFill="0" applyBorder="0" applyAlignment="0" applyProtection="0"/>
    <xf numFmtId="0" fontId="42" fillId="0" borderId="0"/>
    <xf numFmtId="0" fontId="2" fillId="0" borderId="0"/>
    <xf numFmtId="0" fontId="2" fillId="0" borderId="0"/>
    <xf numFmtId="0" fontId="42" fillId="0" borderId="0"/>
    <xf numFmtId="0" fontId="2" fillId="0" borderId="0"/>
    <xf numFmtId="0" fontId="2" fillId="0" borderId="0"/>
    <xf numFmtId="0" fontId="2" fillId="0" borderId="0"/>
    <xf numFmtId="0" fontId="42"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2"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2" fillId="0" borderId="0"/>
    <xf numFmtId="0" fontId="12" fillId="4" borderId="124" applyNumberFormat="0" applyFont="0" applyAlignment="0" applyProtection="0"/>
    <xf numFmtId="9" fontId="13"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1" fontId="4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91"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196"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cellStyleXfs>
  <cellXfs count="847">
    <xf numFmtId="0" fontId="0" fillId="0" borderId="0" xfId="0"/>
    <xf numFmtId="0" fontId="2" fillId="0" borderId="0" xfId="36"/>
    <xf numFmtId="0" fontId="5" fillId="0" borderId="0" xfId="36" applyFont="1" applyAlignment="1">
      <alignment horizontal="centerContinuous" vertical="center" wrapText="1"/>
    </xf>
    <xf numFmtId="0" fontId="6" fillId="0" borderId="0" xfId="36" applyFont="1"/>
    <xf numFmtId="0" fontId="10" fillId="0" borderId="0" xfId="36" applyFont="1"/>
    <xf numFmtId="0" fontId="2" fillId="0" borderId="1" xfId="36" applyBorder="1"/>
    <xf numFmtId="0" fontId="2" fillId="0" borderId="2" xfId="36" applyBorder="1"/>
    <xf numFmtId="0" fontId="15" fillId="2" borderId="3" xfId="42" applyFont="1" applyFill="1" applyBorder="1" applyAlignment="1">
      <alignment horizontal="center" vertical="center"/>
    </xf>
    <xf numFmtId="0" fontId="9" fillId="0" borderId="7" xfId="36" applyFont="1" applyBorder="1" applyAlignment="1">
      <alignment vertical="center"/>
    </xf>
    <xf numFmtId="171" fontId="4" fillId="0" borderId="10" xfId="40" applyNumberFormat="1" applyFont="1" applyBorder="1" applyAlignment="1">
      <alignment horizontal="centerContinuous" vertical="center"/>
    </xf>
    <xf numFmtId="0" fontId="9" fillId="0" borderId="14" xfId="36" applyFont="1" applyBorder="1" applyAlignment="1">
      <alignment vertical="center"/>
    </xf>
    <xf numFmtId="0" fontId="9" fillId="0" borderId="19" xfId="36" applyFont="1" applyBorder="1" applyAlignment="1">
      <alignment vertical="center"/>
    </xf>
    <xf numFmtId="0" fontId="15" fillId="2" borderId="3" xfId="0" applyFont="1" applyFill="1" applyBorder="1" applyAlignment="1">
      <alignment horizontal="center" vertical="center"/>
    </xf>
    <xf numFmtId="0" fontId="14" fillId="0" borderId="0" xfId="0" applyFont="1" applyAlignment="1">
      <alignment horizontal="center" vertical="center"/>
    </xf>
    <xf numFmtId="0" fontId="17" fillId="0" borderId="0" xfId="36" applyFont="1" applyAlignment="1">
      <alignment horizontal="center" vertical="center"/>
    </xf>
    <xf numFmtId="0" fontId="19" fillId="0" borderId="0" xfId="36" applyFont="1" applyAlignment="1">
      <alignment horizontal="centerContinuous" vertical="center" wrapText="1"/>
    </xf>
    <xf numFmtId="0" fontId="20" fillId="0" borderId="0" xfId="36" applyFont="1"/>
    <xf numFmtId="0" fontId="18" fillId="0" borderId="0" xfId="36" applyFont="1" applyAlignment="1">
      <alignment horizontal="centerContinuous" vertical="center" wrapText="1"/>
    </xf>
    <xf numFmtId="0" fontId="20" fillId="0" borderId="0" xfId="36" applyFont="1" applyAlignment="1">
      <alignment wrapText="1"/>
    </xf>
    <xf numFmtId="0" fontId="20" fillId="0" borderId="0" xfId="36" applyFont="1" applyAlignment="1">
      <alignment horizontal="center" vertical="center"/>
    </xf>
    <xf numFmtId="169" fontId="23" fillId="0" borderId="0" xfId="36" applyNumberFormat="1" applyFont="1" applyAlignment="1">
      <alignment horizontal="center"/>
    </xf>
    <xf numFmtId="169" fontId="23" fillId="0" borderId="0" xfId="36" applyNumberFormat="1" applyFont="1" applyAlignment="1">
      <alignment horizontal="center" wrapText="1"/>
    </xf>
    <xf numFmtId="168" fontId="24" fillId="0" borderId="0" xfId="36" applyNumberFormat="1" applyFont="1" applyAlignment="1">
      <alignment horizontal="center" vertical="center"/>
    </xf>
    <xf numFmtId="0" fontId="24" fillId="0" borderId="0" xfId="36" applyFont="1" applyAlignment="1">
      <alignment horizontal="left" vertical="center"/>
    </xf>
    <xf numFmtId="168" fontId="25" fillId="0" borderId="0" xfId="36" applyNumberFormat="1" applyFont="1" applyAlignment="1">
      <alignment horizontal="center" vertical="center"/>
    </xf>
    <xf numFmtId="0" fontId="17" fillId="0" borderId="0" xfId="36" applyFont="1" applyAlignment="1">
      <alignment horizontal="center" vertical="center" wrapText="1"/>
    </xf>
    <xf numFmtId="0" fontId="20" fillId="0" borderId="0" xfId="36" applyFont="1" applyAlignment="1">
      <alignment vertical="center" wrapText="1"/>
    </xf>
    <xf numFmtId="0" fontId="23" fillId="0" borderId="29" xfId="36" applyFont="1" applyBorder="1" applyAlignment="1">
      <alignment vertical="center"/>
    </xf>
    <xf numFmtId="0" fontId="23" fillId="0" borderId="30" xfId="36" applyFont="1" applyBorder="1" applyAlignment="1">
      <alignment vertical="center"/>
    </xf>
    <xf numFmtId="0" fontId="20" fillId="0" borderId="30" xfId="36" applyFont="1" applyBorder="1" applyAlignment="1">
      <alignment vertical="center"/>
    </xf>
    <xf numFmtId="0" fontId="20" fillId="0" borderId="31" xfId="36" applyFont="1" applyBorder="1"/>
    <xf numFmtId="0" fontId="45" fillId="5" borderId="0" xfId="35" applyFont="1" applyFill="1"/>
    <xf numFmtId="171" fontId="4" fillId="0" borderId="34" xfId="40" applyNumberFormat="1" applyFont="1" applyBorder="1" applyAlignment="1">
      <alignment horizontal="centerContinuous" vertical="center"/>
    </xf>
    <xf numFmtId="1" fontId="20" fillId="0" borderId="36" xfId="36" applyNumberFormat="1" applyFont="1" applyBorder="1" applyAlignment="1">
      <alignment horizontal="center" vertical="center" wrapText="1"/>
    </xf>
    <xf numFmtId="0" fontId="27" fillId="0" borderId="0" xfId="36" applyFont="1" applyAlignment="1">
      <alignment horizontal="center" vertical="center"/>
    </xf>
    <xf numFmtId="1" fontId="8" fillId="0" borderId="0" xfId="36" applyNumberFormat="1" applyFont="1" applyAlignment="1">
      <alignment horizontal="centerContinuous" vertical="center" wrapText="1"/>
    </xf>
    <xf numFmtId="0" fontId="2" fillId="0" borderId="0" xfId="36" applyAlignment="1">
      <alignment horizontal="centerContinuous"/>
    </xf>
    <xf numFmtId="0" fontId="2" fillId="0" borderId="0" xfId="36" applyProtection="1">
      <protection hidden="1"/>
    </xf>
    <xf numFmtId="0" fontId="2" fillId="0" borderId="0" xfId="36" applyAlignment="1" applyProtection="1">
      <alignment horizontal="centerContinuous" vertical="center" wrapText="1"/>
      <protection hidden="1"/>
    </xf>
    <xf numFmtId="0" fontId="9" fillId="0" borderId="37" xfId="36" applyFont="1" applyBorder="1" applyAlignment="1" applyProtection="1">
      <alignment horizontal="centerContinuous"/>
      <protection hidden="1"/>
    </xf>
    <xf numFmtId="0" fontId="9" fillId="0" borderId="33" xfId="36" applyFont="1" applyBorder="1" applyAlignment="1" applyProtection="1">
      <alignment horizontal="center" vertical="center"/>
      <protection hidden="1"/>
    </xf>
    <xf numFmtId="1" fontId="28" fillId="0" borderId="38" xfId="36" applyNumberFormat="1" applyFont="1" applyBorder="1" applyAlignment="1" applyProtection="1">
      <alignment horizontal="center" vertical="center"/>
      <protection hidden="1"/>
    </xf>
    <xf numFmtId="0" fontId="28" fillId="0" borderId="27" xfId="36" applyFont="1" applyBorder="1" applyAlignment="1" applyProtection="1">
      <alignment horizontal="center" vertical="center" wrapText="1"/>
      <protection hidden="1"/>
    </xf>
    <xf numFmtId="0" fontId="4" fillId="0" borderId="0" xfId="36" quotePrefix="1" applyFont="1" applyAlignment="1" applyProtection="1">
      <alignment horizontal="left"/>
      <protection hidden="1"/>
    </xf>
    <xf numFmtId="3" fontId="30" fillId="0" borderId="27" xfId="36" applyNumberFormat="1" applyFont="1" applyBorder="1" applyAlignment="1" applyProtection="1">
      <alignment horizontal="center" vertical="center"/>
      <protection hidden="1"/>
    </xf>
    <xf numFmtId="0" fontId="0" fillId="0" borderId="0" xfId="0" applyAlignment="1">
      <alignment horizontal="center" vertical="center"/>
    </xf>
    <xf numFmtId="0" fontId="31" fillId="5" borderId="0" xfId="80" applyFont="1" applyFill="1" applyAlignment="1" applyProtection="1">
      <alignment horizontal="justify" vertical="center"/>
      <protection locked="0"/>
    </xf>
    <xf numFmtId="0" fontId="20" fillId="5" borderId="0" xfId="80" applyFont="1" applyFill="1" applyProtection="1">
      <protection hidden="1"/>
    </xf>
    <xf numFmtId="0" fontId="20" fillId="0" borderId="0" xfId="80" applyFont="1" applyProtection="1">
      <protection hidden="1"/>
    </xf>
    <xf numFmtId="0" fontId="32" fillId="5" borderId="0" xfId="80" applyFont="1" applyFill="1" applyProtection="1">
      <protection hidden="1"/>
    </xf>
    <xf numFmtId="0" fontId="32" fillId="0" borderId="0" xfId="80" applyFont="1" applyProtection="1">
      <protection hidden="1"/>
    </xf>
    <xf numFmtId="0" fontId="19" fillId="5" borderId="0" xfId="80" applyFont="1" applyFill="1" applyAlignment="1" applyProtection="1">
      <alignment horizontal="centerContinuous"/>
      <protection hidden="1"/>
    </xf>
    <xf numFmtId="0" fontId="19" fillId="5" borderId="0" xfId="80" applyFont="1" applyFill="1" applyAlignment="1" applyProtection="1">
      <alignment horizontal="centerContinuous" vertical="center"/>
      <protection hidden="1"/>
    </xf>
    <xf numFmtId="4" fontId="19" fillId="5" borderId="0" xfId="80" applyNumberFormat="1" applyFont="1" applyFill="1" applyAlignment="1" applyProtection="1">
      <alignment horizontal="centerContinuous" vertical="center"/>
      <protection hidden="1"/>
    </xf>
    <xf numFmtId="4" fontId="20" fillId="5" borderId="0" xfId="80" applyNumberFormat="1" applyFont="1" applyFill="1" applyProtection="1">
      <protection hidden="1"/>
    </xf>
    <xf numFmtId="1" fontId="46" fillId="5" borderId="0" xfId="35" applyNumberFormat="1" applyFont="1" applyFill="1"/>
    <xf numFmtId="1" fontId="19" fillId="5" borderId="0" xfId="80" applyNumberFormat="1" applyFont="1" applyFill="1" applyAlignment="1" applyProtection="1">
      <alignment vertical="center" wrapText="1"/>
      <protection hidden="1"/>
    </xf>
    <xf numFmtId="1" fontId="46" fillId="5" borderId="0" xfId="35" applyNumberFormat="1" applyFont="1" applyFill="1" applyAlignment="1">
      <alignment horizontal="centerContinuous"/>
    </xf>
    <xf numFmtId="1" fontId="21" fillId="0" borderId="0" xfId="36" applyNumberFormat="1" applyFont="1" applyAlignment="1">
      <alignment horizontal="centerContinuous" vertical="center" wrapText="1"/>
    </xf>
    <xf numFmtId="1" fontId="21" fillId="5" borderId="0" xfId="36" applyNumberFormat="1" applyFont="1" applyFill="1" applyAlignment="1">
      <alignment horizontal="centerContinuous" vertical="center" wrapText="1"/>
    </xf>
    <xf numFmtId="1" fontId="19" fillId="5" borderId="0" xfId="80" applyNumberFormat="1" applyFont="1" applyFill="1" applyAlignment="1" applyProtection="1">
      <alignment horizontal="centerContinuous" vertical="center" wrapText="1"/>
      <protection hidden="1"/>
    </xf>
    <xf numFmtId="1" fontId="19" fillId="5" borderId="0" xfId="36" applyNumberFormat="1" applyFont="1" applyFill="1" applyAlignment="1">
      <alignment horizontal="centerContinuous" vertical="center" wrapText="1"/>
    </xf>
    <xf numFmtId="0" fontId="34" fillId="0" borderId="0" xfId="36" applyFont="1" applyAlignment="1">
      <alignment horizontal="center" vertical="center"/>
    </xf>
    <xf numFmtId="1" fontId="19" fillId="0" borderId="0" xfId="36" applyNumberFormat="1" applyFont="1" applyAlignment="1">
      <alignment horizontal="centerContinuous" vertical="center" wrapText="1"/>
    </xf>
    <xf numFmtId="0" fontId="34" fillId="0" borderId="0" xfId="36" applyFont="1" applyAlignment="1">
      <alignment horizontal="centerContinuous" vertical="center" wrapText="1"/>
    </xf>
    <xf numFmtId="0" fontId="34" fillId="0" borderId="0" xfId="36" applyFont="1" applyAlignment="1">
      <alignment horizontal="centerContinuous"/>
    </xf>
    <xf numFmtId="0" fontId="34" fillId="0" borderId="0" xfId="36" applyFont="1" applyAlignment="1">
      <alignment horizontal="centerContinuous" vertical="center"/>
    </xf>
    <xf numFmtId="0" fontId="34" fillId="0" borderId="0" xfId="36" applyFont="1"/>
    <xf numFmtId="0" fontId="9" fillId="0" borderId="44" xfId="40" applyFont="1" applyBorder="1" applyAlignment="1">
      <alignment horizontal="center" vertical="center" wrapText="1"/>
    </xf>
    <xf numFmtId="1" fontId="4" fillId="0" borderId="48" xfId="36" applyNumberFormat="1" applyFont="1" applyBorder="1" applyAlignment="1">
      <alignment horizontal="center" vertical="center" wrapText="1"/>
    </xf>
    <xf numFmtId="0" fontId="4" fillId="0" borderId="49" xfId="36" applyFont="1" applyBorder="1" applyAlignment="1">
      <alignment horizontal="center" vertical="center" wrapText="1"/>
    </xf>
    <xf numFmtId="0" fontId="9" fillId="0" borderId="27" xfId="36" applyFont="1" applyBorder="1" applyAlignment="1">
      <alignment horizontal="left" vertical="center" wrapText="1"/>
    </xf>
    <xf numFmtId="10" fontId="9" fillId="0" borderId="50" xfId="36" applyNumberFormat="1" applyFont="1" applyBorder="1" applyAlignment="1">
      <alignment horizontal="center" vertical="center" wrapText="1"/>
    </xf>
    <xf numFmtId="49" fontId="33" fillId="5" borderId="51" xfId="80" applyNumberFormat="1" applyFont="1" applyFill="1" applyBorder="1" applyAlignment="1" applyProtection="1">
      <alignment vertical="center"/>
      <protection hidden="1"/>
    </xf>
    <xf numFmtId="0" fontId="45" fillId="5" borderId="52" xfId="35" applyFont="1" applyFill="1" applyBorder="1"/>
    <xf numFmtId="1" fontId="9" fillId="5" borderId="53" xfId="36" applyNumberFormat="1" applyFont="1" applyFill="1" applyBorder="1" applyAlignment="1">
      <alignment horizontal="center" vertical="center" wrapText="1"/>
    </xf>
    <xf numFmtId="2" fontId="20" fillId="0" borderId="55" xfId="36" applyNumberFormat="1" applyFont="1" applyBorder="1" applyAlignment="1">
      <alignment horizontal="center" vertical="center" wrapText="1"/>
    </xf>
    <xf numFmtId="0" fontId="26" fillId="5" borderId="19" xfId="80" applyFont="1" applyFill="1" applyBorder="1" applyAlignment="1" applyProtection="1">
      <alignment horizontal="center"/>
      <protection hidden="1"/>
    </xf>
    <xf numFmtId="0" fontId="26" fillId="5" borderId="7" xfId="80" applyFont="1" applyFill="1" applyBorder="1" applyAlignment="1" applyProtection="1">
      <alignment horizontal="center" vertical="center"/>
      <protection hidden="1"/>
    </xf>
    <xf numFmtId="4" fontId="26" fillId="5" borderId="56" xfId="80" applyNumberFormat="1" applyFont="1" applyFill="1" applyBorder="1" applyAlignment="1" applyProtection="1">
      <alignment horizontal="center" vertical="center"/>
      <protection hidden="1"/>
    </xf>
    <xf numFmtId="1" fontId="21" fillId="5" borderId="0" xfId="80" applyNumberFormat="1" applyFont="1" applyFill="1" applyAlignment="1" applyProtection="1">
      <alignment vertical="center" wrapText="1"/>
      <protection hidden="1"/>
    </xf>
    <xf numFmtId="0" fontId="9" fillId="0" borderId="57" xfId="36" quotePrefix="1" applyFont="1" applyBorder="1" applyAlignment="1">
      <alignment horizontal="center" vertical="center" wrapText="1"/>
    </xf>
    <xf numFmtId="10" fontId="20" fillId="0" borderId="22" xfId="36" applyNumberFormat="1" applyFont="1" applyBorder="1" applyAlignment="1">
      <alignment horizontal="center" vertical="center" wrapText="1"/>
    </xf>
    <xf numFmtId="0" fontId="20" fillId="0" borderId="36" xfId="36" applyFont="1" applyBorder="1" applyAlignment="1">
      <alignment horizontal="center" vertical="center"/>
    </xf>
    <xf numFmtId="1" fontId="20" fillId="0" borderId="64" xfId="36" applyNumberFormat="1" applyFont="1" applyBorder="1" applyAlignment="1">
      <alignment horizontal="center" vertical="center" wrapText="1"/>
    </xf>
    <xf numFmtId="2" fontId="20" fillId="0" borderId="65" xfId="36" applyNumberFormat="1" applyFont="1" applyBorder="1" applyAlignment="1">
      <alignment horizontal="center" vertical="center" wrapText="1"/>
    </xf>
    <xf numFmtId="10" fontId="20" fillId="0" borderId="63" xfId="36" applyNumberFormat="1" applyFont="1" applyBorder="1" applyAlignment="1">
      <alignment horizontal="center" vertical="center" wrapText="1"/>
    </xf>
    <xf numFmtId="0" fontId="17" fillId="5" borderId="0" xfId="36" applyFont="1" applyFill="1" applyAlignment="1">
      <alignment horizontal="center" vertical="center" wrapText="1"/>
    </xf>
    <xf numFmtId="0" fontId="35" fillId="0" borderId="58" xfId="36" applyFont="1" applyBorder="1" applyAlignment="1">
      <alignment horizontal="center" vertical="center" wrapText="1"/>
    </xf>
    <xf numFmtId="1" fontId="28" fillId="0" borderId="28" xfId="36" applyNumberFormat="1" applyFont="1" applyBorder="1" applyAlignment="1" applyProtection="1">
      <alignment horizontal="center" vertical="center"/>
      <protection hidden="1"/>
    </xf>
    <xf numFmtId="1" fontId="4" fillId="0" borderId="9" xfId="36" applyNumberFormat="1" applyFont="1" applyBorder="1" applyAlignment="1" applyProtection="1">
      <alignment horizontal="center" vertical="center"/>
      <protection hidden="1"/>
    </xf>
    <xf numFmtId="0" fontId="4" fillId="0" borderId="9" xfId="36" applyFont="1" applyBorder="1" applyAlignment="1" applyProtection="1">
      <alignment horizontal="centerContinuous" vertical="center" wrapText="1"/>
      <protection hidden="1"/>
    </xf>
    <xf numFmtId="3" fontId="4" fillId="3" borderId="9" xfId="36" applyNumberFormat="1" applyFont="1" applyFill="1" applyBorder="1" applyProtection="1">
      <protection hidden="1"/>
    </xf>
    <xf numFmtId="0" fontId="9" fillId="0" borderId="69" xfId="36" applyFont="1" applyBorder="1" applyAlignment="1" applyProtection="1">
      <alignment horizontal="center" vertical="center"/>
      <protection hidden="1"/>
    </xf>
    <xf numFmtId="0" fontId="9" fillId="0" borderId="70" xfId="36" applyFont="1" applyBorder="1" applyAlignment="1" applyProtection="1">
      <alignment horizontal="centerContinuous"/>
      <protection hidden="1"/>
    </xf>
    <xf numFmtId="0" fontId="9" fillId="0" borderId="71" xfId="36" applyFont="1" applyBorder="1" applyAlignment="1" applyProtection="1">
      <alignment horizontal="center" vertical="center"/>
      <protection hidden="1"/>
    </xf>
    <xf numFmtId="0" fontId="36" fillId="0" borderId="0" xfId="36" applyFont="1"/>
    <xf numFmtId="1" fontId="5" fillId="0" borderId="0" xfId="36" applyNumberFormat="1" applyFont="1" applyAlignment="1">
      <alignment horizontal="centerContinuous" vertical="center" wrapText="1"/>
    </xf>
    <xf numFmtId="0" fontId="37" fillId="0" borderId="0" xfId="36" applyFont="1"/>
    <xf numFmtId="0" fontId="5" fillId="0" borderId="0" xfId="40" applyFont="1" applyAlignment="1">
      <alignment horizontal="centerContinuous" vertical="center" wrapText="1"/>
    </xf>
    <xf numFmtId="170" fontId="8" fillId="0" borderId="0" xfId="36" applyNumberFormat="1" applyFont="1" applyAlignment="1">
      <alignment horizontal="centerContinuous" vertical="center"/>
    </xf>
    <xf numFmtId="0" fontId="47" fillId="0" borderId="0" xfId="43" applyFont="1" applyAlignment="1">
      <alignment horizontal="center" vertical="center"/>
    </xf>
    <xf numFmtId="0" fontId="41" fillId="0" borderId="0" xfId="43"/>
    <xf numFmtId="0" fontId="9" fillId="0" borderId="73" xfId="36" applyFont="1" applyBorder="1" applyAlignment="1">
      <alignment horizontal="centerContinuous"/>
    </xf>
    <xf numFmtId="0" fontId="9" fillId="0" borderId="30" xfId="36" applyFont="1" applyBorder="1" applyAlignment="1">
      <alignment horizontal="center" vertical="center"/>
    </xf>
    <xf numFmtId="0" fontId="9" fillId="0" borderId="74" xfId="36" applyFont="1" applyBorder="1" applyAlignment="1">
      <alignment horizontal="center" vertical="center"/>
    </xf>
    <xf numFmtId="1" fontId="9" fillId="0" borderId="75" xfId="36" applyNumberFormat="1" applyFont="1" applyBorder="1" applyAlignment="1">
      <alignment horizontal="center" vertical="center"/>
    </xf>
    <xf numFmtId="1" fontId="9" fillId="0" borderId="76" xfId="36" applyNumberFormat="1" applyFont="1" applyBorder="1" applyAlignment="1">
      <alignment horizontal="left" vertical="center"/>
    </xf>
    <xf numFmtId="0" fontId="4" fillId="0" borderId="8" xfId="36" applyFont="1" applyBorder="1" applyAlignment="1">
      <alignment horizontal="centerContinuous" vertical="center" wrapText="1"/>
    </xf>
    <xf numFmtId="3" fontId="4" fillId="0" borderId="78" xfId="36" applyNumberFormat="1" applyFont="1" applyBorder="1" applyAlignment="1">
      <alignment horizontal="center"/>
    </xf>
    <xf numFmtId="0" fontId="2" fillId="0" borderId="80" xfId="36" applyBorder="1"/>
    <xf numFmtId="0" fontId="10" fillId="0" borderId="80" xfId="36" applyFont="1" applyBorder="1"/>
    <xf numFmtId="166" fontId="4" fillId="0" borderId="38" xfId="36" applyNumberFormat="1" applyFont="1" applyBorder="1" applyAlignment="1">
      <alignment horizontal="left" vertical="center" wrapText="1"/>
    </xf>
    <xf numFmtId="0" fontId="44" fillId="0" borderId="0" xfId="43" applyFont="1" applyAlignment="1">
      <alignment wrapText="1"/>
    </xf>
    <xf numFmtId="0" fontId="49" fillId="0" borderId="0" xfId="43" applyFont="1"/>
    <xf numFmtId="0" fontId="49" fillId="0" borderId="73" xfId="43" applyFont="1" applyBorder="1"/>
    <xf numFmtId="0" fontId="50" fillId="0" borderId="30" xfId="36" applyFont="1" applyBorder="1" applyAlignment="1">
      <alignment horizontal="centerContinuous"/>
    </xf>
    <xf numFmtId="0" fontId="50" fillId="0" borderId="30" xfId="36" applyFont="1" applyBorder="1" applyAlignment="1">
      <alignment horizontal="center" vertical="center"/>
    </xf>
    <xf numFmtId="0" fontId="49" fillId="0" borderId="30" xfId="43" applyFont="1" applyBorder="1"/>
    <xf numFmtId="0" fontId="49" fillId="0" borderId="74" xfId="43" applyFont="1" applyBorder="1"/>
    <xf numFmtId="1" fontId="50" fillId="0" borderId="49" xfId="36" applyNumberFormat="1" applyFont="1" applyBorder="1" applyAlignment="1">
      <alignment horizontal="center" vertical="center" wrapText="1"/>
    </xf>
    <xf numFmtId="1" fontId="50" fillId="0" borderId="27" xfId="36" applyNumberFormat="1" applyFont="1" applyBorder="1" applyAlignment="1">
      <alignment horizontal="center" vertical="center" wrapText="1"/>
    </xf>
    <xf numFmtId="1" fontId="50" fillId="0" borderId="27" xfId="36" applyNumberFormat="1" applyFont="1" applyBorder="1" applyAlignment="1">
      <alignment horizontal="left" vertical="center" wrapText="1"/>
    </xf>
    <xf numFmtId="0" fontId="51" fillId="0" borderId="50" xfId="43" applyFont="1" applyBorder="1" applyAlignment="1">
      <alignment wrapText="1"/>
    </xf>
    <xf numFmtId="0" fontId="41" fillId="0" borderId="51" xfId="43" applyBorder="1"/>
    <xf numFmtId="0" fontId="41" fillId="0" borderId="81" xfId="43" applyBorder="1"/>
    <xf numFmtId="0" fontId="9" fillId="5" borderId="49" xfId="36" applyFont="1" applyFill="1" applyBorder="1" applyAlignment="1">
      <alignment horizontal="center" vertical="center" wrapText="1"/>
    </xf>
    <xf numFmtId="0" fontId="44" fillId="7" borderId="22" xfId="0" applyFont="1" applyFill="1" applyBorder="1" applyAlignment="1">
      <alignment horizontal="center" vertical="center"/>
    </xf>
    <xf numFmtId="0" fontId="0" fillId="5" borderId="0" xfId="0" applyFill="1"/>
    <xf numFmtId="0" fontId="0" fillId="5" borderId="0" xfId="0" applyFill="1" applyAlignment="1">
      <alignment horizontal="center" vertical="center"/>
    </xf>
    <xf numFmtId="0" fontId="0" fillId="5" borderId="30" xfId="0" applyFill="1" applyBorder="1" applyAlignment="1">
      <alignment horizontal="center" vertical="center"/>
    </xf>
    <xf numFmtId="1" fontId="0" fillId="5" borderId="0" xfId="0" applyNumberFormat="1" applyFill="1" applyAlignment="1">
      <alignment horizontal="center" vertical="center"/>
    </xf>
    <xf numFmtId="14" fontId="0" fillId="5" borderId="0" xfId="0" applyNumberFormat="1" applyFill="1" applyAlignment="1">
      <alignment horizontal="center" vertical="center"/>
    </xf>
    <xf numFmtId="14" fontId="0" fillId="5" borderId="0" xfId="0" applyNumberFormat="1" applyFill="1"/>
    <xf numFmtId="179" fontId="0" fillId="5" borderId="0" xfId="0" applyNumberFormat="1" applyFill="1"/>
    <xf numFmtId="14" fontId="0" fillId="5" borderId="25" xfId="0" applyNumberFormat="1" applyFill="1" applyBorder="1" applyAlignment="1">
      <alignment horizontal="center" vertical="center"/>
    </xf>
    <xf numFmtId="180" fontId="0" fillId="5" borderId="0" xfId="0" applyNumberFormat="1" applyFill="1"/>
    <xf numFmtId="0" fontId="9" fillId="0" borderId="82" xfId="36" applyFont="1" applyBorder="1" applyAlignment="1">
      <alignment vertical="center"/>
    </xf>
    <xf numFmtId="0" fontId="0" fillId="0" borderId="22" xfId="0" applyBorder="1" applyAlignment="1">
      <alignment horizontal="center" vertical="center"/>
    </xf>
    <xf numFmtId="0" fontId="2" fillId="0" borderId="85" xfId="36" applyBorder="1" applyProtection="1">
      <protection hidden="1"/>
    </xf>
    <xf numFmtId="0" fontId="44" fillId="7" borderId="22" xfId="0" applyFont="1" applyFill="1" applyBorder="1" applyAlignment="1">
      <alignment horizontal="center" vertical="center" wrapText="1"/>
    </xf>
    <xf numFmtId="173" fontId="41" fillId="0" borderId="22" xfId="2" applyNumberFormat="1" applyFont="1" applyBorder="1" applyAlignment="1">
      <alignment horizontal="center" vertical="center"/>
    </xf>
    <xf numFmtId="173" fontId="0" fillId="0" borderId="22" xfId="0" applyNumberFormat="1" applyBorder="1" applyAlignment="1">
      <alignment horizontal="center" vertical="center"/>
    </xf>
    <xf numFmtId="0" fontId="44" fillId="0" borderId="22" xfId="0" applyFont="1" applyBorder="1" applyAlignment="1">
      <alignment horizontal="center" vertical="center"/>
    </xf>
    <xf numFmtId="0" fontId="43" fillId="0" borderId="22" xfId="0" applyFont="1" applyBorder="1" applyAlignment="1">
      <alignment horizontal="center" vertical="center"/>
    </xf>
    <xf numFmtId="175" fontId="52" fillId="0" borderId="27" xfId="43" applyNumberFormat="1" applyFont="1" applyBorder="1" applyAlignment="1">
      <alignment horizontal="center" vertical="center" wrapText="1"/>
    </xf>
    <xf numFmtId="175" fontId="52" fillId="0" borderId="38" xfId="43" applyNumberFormat="1" applyFont="1" applyBorder="1" applyAlignment="1" applyProtection="1">
      <alignment horizontal="center" vertical="center" wrapText="1"/>
      <protection hidden="1"/>
    </xf>
    <xf numFmtId="180" fontId="44" fillId="8" borderId="61" xfId="0" applyNumberFormat="1" applyFont="1" applyFill="1" applyBorder="1" applyAlignment="1">
      <alignment horizontal="left" vertical="center"/>
    </xf>
    <xf numFmtId="0" fontId="0" fillId="5" borderId="91" xfId="0" applyFill="1" applyBorder="1" applyAlignment="1">
      <alignment horizontal="center" vertical="center" wrapText="1"/>
    </xf>
    <xf numFmtId="0" fontId="44" fillId="7" borderId="0" xfId="0" applyFont="1" applyFill="1" applyAlignment="1">
      <alignment horizontal="center" vertical="center" wrapText="1"/>
    </xf>
    <xf numFmtId="0" fontId="0" fillId="5" borderId="92" xfId="0" applyFill="1" applyBorder="1" applyAlignment="1">
      <alignment horizontal="center" vertical="center" wrapText="1"/>
    </xf>
    <xf numFmtId="0" fontId="0" fillId="5" borderId="0" xfId="0" applyFill="1" applyAlignment="1">
      <alignment horizontal="center" vertical="center" wrapText="1"/>
    </xf>
    <xf numFmtId="0" fontId="44" fillId="8" borderId="89" xfId="0" applyFont="1" applyFill="1" applyBorder="1" applyAlignment="1">
      <alignment horizontal="left" vertical="center"/>
    </xf>
    <xf numFmtId="173" fontId="44" fillId="5" borderId="58" xfId="0" applyNumberFormat="1" applyFont="1" applyFill="1" applyBorder="1" applyAlignment="1">
      <alignment horizontal="center" vertical="center"/>
    </xf>
    <xf numFmtId="0" fontId="44" fillId="8" borderId="90" xfId="0" applyFont="1" applyFill="1" applyBorder="1" applyAlignment="1">
      <alignment horizontal="left" vertical="center" wrapText="1"/>
    </xf>
    <xf numFmtId="164" fontId="43" fillId="0" borderId="22" xfId="2" applyFont="1" applyBorder="1" applyAlignment="1">
      <alignment horizontal="center" vertical="center"/>
    </xf>
    <xf numFmtId="9" fontId="43" fillId="0" borderId="22" xfId="82" applyFont="1" applyBorder="1" applyAlignment="1">
      <alignment horizontal="center" vertical="center"/>
    </xf>
    <xf numFmtId="173" fontId="43" fillId="0" borderId="22" xfId="0" applyNumberFormat="1" applyFont="1" applyBorder="1" applyAlignment="1">
      <alignment horizontal="center" vertical="center"/>
    </xf>
    <xf numFmtId="173" fontId="43" fillId="0" borderId="22" xfId="2" applyNumberFormat="1" applyFont="1" applyBorder="1" applyAlignment="1">
      <alignment horizontal="center" vertical="center"/>
    </xf>
    <xf numFmtId="1" fontId="53" fillId="0" borderId="0" xfId="43" applyNumberFormat="1" applyFont="1" applyAlignment="1">
      <alignment horizontal="center" vertical="center"/>
    </xf>
    <xf numFmtId="0" fontId="44" fillId="6" borderId="22" xfId="0" applyFont="1" applyFill="1" applyBorder="1" applyAlignment="1">
      <alignment horizontal="center" vertical="center"/>
    </xf>
    <xf numFmtId="183" fontId="0" fillId="5" borderId="25" xfId="0" applyNumberFormat="1" applyFill="1" applyBorder="1" applyAlignment="1">
      <alignment horizontal="center" vertical="center"/>
    </xf>
    <xf numFmtId="183" fontId="0" fillId="5" borderId="0" xfId="0" applyNumberFormat="1" applyFill="1" applyAlignment="1">
      <alignment horizontal="center" vertical="center"/>
    </xf>
    <xf numFmtId="173" fontId="44" fillId="5" borderId="0" xfId="0" applyNumberFormat="1" applyFont="1" applyFill="1" applyAlignment="1">
      <alignment horizontal="center" vertical="center"/>
    </xf>
    <xf numFmtId="0" fontId="44" fillId="5" borderId="67" xfId="0" applyFont="1" applyFill="1" applyBorder="1" applyAlignment="1">
      <alignment horizontal="center" vertical="center" wrapText="1"/>
    </xf>
    <xf numFmtId="0" fontId="44" fillId="5" borderId="57" xfId="0" applyFont="1" applyFill="1" applyBorder="1" applyAlignment="1">
      <alignment horizontal="center" vertical="center" wrapText="1"/>
    </xf>
    <xf numFmtId="4" fontId="26" fillId="5" borderId="7" xfId="80" applyNumberFormat="1" applyFont="1" applyFill="1" applyBorder="1" applyAlignment="1" applyProtection="1">
      <alignment horizontal="center" vertical="center"/>
      <protection hidden="1"/>
    </xf>
    <xf numFmtId="10" fontId="9" fillId="0" borderId="84" xfId="36" applyNumberFormat="1" applyFont="1" applyBorder="1" applyAlignment="1">
      <alignment horizontal="center" vertical="center" wrapText="1"/>
    </xf>
    <xf numFmtId="49" fontId="33" fillId="5" borderId="78" xfId="80" applyNumberFormat="1" applyFont="1" applyFill="1" applyBorder="1" applyAlignment="1" applyProtection="1">
      <alignment vertical="center"/>
      <protection hidden="1"/>
    </xf>
    <xf numFmtId="0" fontId="56" fillId="0" borderId="0" xfId="36" applyFont="1" applyAlignment="1" applyProtection="1">
      <alignment horizontal="center" vertical="center"/>
      <protection hidden="1"/>
    </xf>
    <xf numFmtId="0" fontId="56" fillId="0" borderId="0" xfId="36" applyFont="1" applyAlignment="1">
      <alignment horizontal="center" vertical="center"/>
    </xf>
    <xf numFmtId="175" fontId="23" fillId="0" borderId="30" xfId="36" applyNumberFormat="1" applyFont="1" applyBorder="1" applyAlignment="1">
      <alignment vertical="center"/>
    </xf>
    <xf numFmtId="184" fontId="23" fillId="0" borderId="27" xfId="36" quotePrefix="1" applyNumberFormat="1" applyFont="1" applyBorder="1" applyAlignment="1">
      <alignment horizontal="center" vertical="center" wrapText="1"/>
    </xf>
    <xf numFmtId="184" fontId="52" fillId="0" borderId="38" xfId="43" applyNumberFormat="1" applyFont="1" applyBorder="1" applyAlignment="1" applyProtection="1">
      <alignment horizontal="center" vertical="center" wrapText="1"/>
      <protection hidden="1"/>
    </xf>
    <xf numFmtId="184" fontId="52" fillId="0" borderId="27" xfId="43" applyNumberFormat="1" applyFont="1" applyBorder="1" applyAlignment="1">
      <alignment horizontal="center" vertical="center" wrapText="1"/>
    </xf>
    <xf numFmtId="1" fontId="59" fillId="0" borderId="20" xfId="36" applyNumberFormat="1" applyFont="1" applyBorder="1" applyAlignment="1">
      <alignment horizontal="center" vertical="center"/>
    </xf>
    <xf numFmtId="1" fontId="59" fillId="0" borderId="16" xfId="36" applyNumberFormat="1" applyFont="1" applyBorder="1" applyAlignment="1" applyProtection="1">
      <alignment horizontal="center" vertical="center"/>
      <protection hidden="1"/>
    </xf>
    <xf numFmtId="0" fontId="58" fillId="0" borderId="54" xfId="43" applyFont="1" applyBorder="1"/>
    <xf numFmtId="0" fontId="58" fillId="0" borderId="51" xfId="43" applyFont="1" applyBorder="1"/>
    <xf numFmtId="0" fontId="58" fillId="0" borderId="81" xfId="43" applyFont="1" applyBorder="1"/>
    <xf numFmtId="0" fontId="58" fillId="0" borderId="0" xfId="43" applyFont="1"/>
    <xf numFmtId="0" fontId="60" fillId="0" borderId="0" xfId="0" applyFont="1" applyAlignment="1" applyProtection="1">
      <alignment horizontal="center" vertical="center"/>
      <protection hidden="1"/>
    </xf>
    <xf numFmtId="9" fontId="11" fillId="0" borderId="78" xfId="84" applyFont="1" applyFill="1" applyBorder="1" applyAlignment="1">
      <alignment horizontal="center" vertical="center"/>
    </xf>
    <xf numFmtId="184" fontId="61" fillId="0" borderId="38" xfId="43" applyNumberFormat="1" applyFont="1" applyBorder="1" applyAlignment="1" applyProtection="1">
      <alignment horizontal="center" vertical="center" wrapText="1"/>
      <protection hidden="1"/>
    </xf>
    <xf numFmtId="0" fontId="22" fillId="0" borderId="0" xfId="36" applyFont="1" applyAlignment="1">
      <alignment horizontal="center" vertical="center" wrapText="1"/>
    </xf>
    <xf numFmtId="0" fontId="35" fillId="0" borderId="0" xfId="36" applyFont="1" applyAlignment="1">
      <alignment horizontal="center" vertical="center" wrapText="1"/>
    </xf>
    <xf numFmtId="0" fontId="20" fillId="0" borderId="0" xfId="36" applyFont="1" applyAlignment="1">
      <alignment vertical="center"/>
    </xf>
    <xf numFmtId="0" fontId="18" fillId="0" borderId="0" xfId="36" applyFont="1" applyAlignment="1">
      <alignment horizontal="center" vertical="center"/>
    </xf>
    <xf numFmtId="1" fontId="19" fillId="0" borderId="0" xfId="36" applyNumberFormat="1" applyFont="1" applyAlignment="1">
      <alignment horizontal="center" vertical="center" wrapText="1"/>
    </xf>
    <xf numFmtId="0" fontId="19" fillId="0" borderId="0" xfId="36" applyFont="1" applyAlignment="1">
      <alignment horizontal="center" vertical="center" wrapText="1"/>
    </xf>
    <xf numFmtId="0" fontId="4" fillId="0" borderId="128" xfId="36" applyFont="1" applyBorder="1" applyAlignment="1">
      <alignment horizontal="centerContinuous" vertical="center" wrapText="1"/>
    </xf>
    <xf numFmtId="0" fontId="35" fillId="0" borderId="35" xfId="36" applyFont="1" applyBorder="1" applyAlignment="1">
      <alignment horizontal="center" vertical="center" wrapText="1"/>
    </xf>
    <xf numFmtId="0" fontId="35" fillId="0" borderId="85" xfId="36" applyFont="1" applyBorder="1" applyAlignment="1">
      <alignment horizontal="center" vertical="center" wrapText="1"/>
    </xf>
    <xf numFmtId="0" fontId="35" fillId="0" borderId="31" xfId="36" applyFont="1" applyBorder="1" applyAlignment="1">
      <alignment horizontal="center" vertical="center" wrapText="1"/>
    </xf>
    <xf numFmtId="0" fontId="9" fillId="10" borderId="58" xfId="36" quotePrefix="1" applyFont="1" applyFill="1" applyBorder="1" applyAlignment="1">
      <alignment horizontal="center" vertical="center" wrapText="1"/>
    </xf>
    <xf numFmtId="1" fontId="5" fillId="0" borderId="0" xfId="40" applyNumberFormat="1" applyFont="1" applyAlignment="1">
      <alignment horizontal="centerContinuous" vertical="center" wrapText="1"/>
    </xf>
    <xf numFmtId="0" fontId="8" fillId="3" borderId="0" xfId="40" applyFont="1" applyFill="1" applyAlignment="1">
      <alignment horizontal="centerContinuous" vertical="center" wrapText="1"/>
    </xf>
    <xf numFmtId="0" fontId="5" fillId="0" borderId="0" xfId="40" applyFont="1" applyAlignment="1">
      <alignment horizontal="centerContinuous" vertical="center"/>
    </xf>
    <xf numFmtId="0" fontId="5" fillId="0" borderId="48" xfId="40" applyFont="1" applyBorder="1" applyAlignment="1">
      <alignment horizontal="right" vertical="center"/>
    </xf>
    <xf numFmtId="0" fontId="5" fillId="0" borderId="48" xfId="40" applyFont="1" applyBorder="1" applyAlignment="1">
      <alignment vertical="center"/>
    </xf>
    <xf numFmtId="190" fontId="5" fillId="0" borderId="132" xfId="91" applyNumberFormat="1" applyFont="1" applyFill="1" applyBorder="1" applyAlignment="1" applyProtection="1">
      <alignment vertical="center"/>
      <protection locked="0"/>
    </xf>
    <xf numFmtId="0" fontId="5" fillId="0" borderId="39" xfId="40" applyFont="1" applyBorder="1" applyAlignment="1">
      <alignment horizontal="left" vertical="center"/>
    </xf>
    <xf numFmtId="183" fontId="5" fillId="3" borderId="132" xfId="92" applyNumberFormat="1" applyFont="1" applyFill="1" applyBorder="1" applyAlignment="1"/>
    <xf numFmtId="0" fontId="5" fillId="0" borderId="39" xfId="40" applyFont="1" applyBorder="1" applyAlignment="1">
      <alignment horizontal="center" vertical="center" wrapText="1"/>
    </xf>
    <xf numFmtId="0" fontId="5" fillId="0" borderId="48" xfId="40" applyFont="1" applyBorder="1" applyAlignment="1">
      <alignment horizontal="center" vertical="center" wrapText="1"/>
    </xf>
    <xf numFmtId="0" fontId="5" fillId="0" borderId="16" xfId="40" applyFont="1" applyBorder="1" applyAlignment="1">
      <alignment horizontal="center" vertical="center" wrapText="1"/>
    </xf>
    <xf numFmtId="0" fontId="5" fillId="0" borderId="9" xfId="40" applyFont="1" applyBorder="1" applyAlignment="1">
      <alignment horizontal="center" vertical="center" wrapText="1"/>
    </xf>
    <xf numFmtId="0" fontId="5" fillId="0" borderId="9" xfId="40" applyFont="1" applyBorder="1" applyAlignment="1">
      <alignment horizontal="right" vertical="center"/>
    </xf>
    <xf numFmtId="183" fontId="5" fillId="3" borderId="94" xfId="92" applyNumberFormat="1" applyFont="1" applyFill="1" applyBorder="1" applyAlignment="1">
      <alignment horizontal="center" vertical="center"/>
    </xf>
    <xf numFmtId="2" fontId="5" fillId="3" borderId="57" xfId="92" applyNumberFormat="1" applyFont="1" applyFill="1" applyBorder="1" applyAlignment="1"/>
    <xf numFmtId="183" fontId="5" fillId="3" borderId="57" xfId="92" applyNumberFormat="1" applyFont="1" applyFill="1" applyBorder="1" applyAlignment="1"/>
    <xf numFmtId="0" fontId="9" fillId="3" borderId="0" xfId="40" applyFont="1" applyFill="1" applyAlignment="1">
      <alignment vertical="center"/>
    </xf>
    <xf numFmtId="183" fontId="40" fillId="3" borderId="0" xfId="92" applyNumberFormat="1" applyFont="1" applyFill="1" applyBorder="1" applyAlignment="1"/>
    <xf numFmtId="4" fontId="8" fillId="3" borderId="0" xfId="40" applyNumberFormat="1" applyFont="1" applyFill="1" applyAlignment="1">
      <alignment horizontal="centerContinuous" vertical="center" wrapText="1"/>
    </xf>
    <xf numFmtId="41" fontId="2" fillId="3" borderId="0" xfId="93" applyFont="1" applyFill="1" applyBorder="1"/>
    <xf numFmtId="1" fontId="5" fillId="3" borderId="134" xfId="40" applyNumberFormat="1" applyFont="1" applyFill="1" applyBorder="1" applyAlignment="1">
      <alignment horizontal="center" vertical="center" wrapText="1"/>
    </xf>
    <xf numFmtId="1" fontId="5" fillId="3" borderId="135" xfId="40" applyNumberFormat="1" applyFont="1" applyFill="1" applyBorder="1" applyAlignment="1">
      <alignment horizontal="left" vertical="center" wrapText="1"/>
    </xf>
    <xf numFmtId="3" fontId="5" fillId="0" borderId="135" xfId="40" applyNumberFormat="1" applyFont="1" applyBorder="1" applyAlignment="1">
      <alignment horizontal="center" vertical="center" wrapText="1"/>
    </xf>
    <xf numFmtId="194" fontId="5" fillId="0" borderId="135" xfId="40" applyNumberFormat="1" applyFont="1" applyBorder="1" applyAlignment="1">
      <alignment horizontal="center" vertical="center" wrapText="1"/>
    </xf>
    <xf numFmtId="184" fontId="5" fillId="0" borderId="136" xfId="40" applyNumberFormat="1" applyFont="1" applyBorder="1" applyAlignment="1">
      <alignment horizontal="center" vertical="center" wrapText="1"/>
    </xf>
    <xf numFmtId="0" fontId="5" fillId="0" borderId="57" xfId="36" applyFont="1" applyBorder="1" applyAlignment="1">
      <alignment horizontal="center" vertical="center"/>
    </xf>
    <xf numFmtId="0" fontId="5" fillId="3" borderId="57" xfId="40" applyFont="1" applyFill="1" applyBorder="1" applyAlignment="1">
      <alignment horizontal="center"/>
    </xf>
    <xf numFmtId="10" fontId="5" fillId="3" borderId="57" xfId="40" applyNumberFormat="1" applyFont="1" applyFill="1" applyBorder="1" applyAlignment="1">
      <alignment horizontal="center" vertical="center" wrapText="1"/>
    </xf>
    <xf numFmtId="0" fontId="9" fillId="3" borderId="35" xfId="40" applyFont="1" applyFill="1" applyBorder="1" applyAlignment="1">
      <alignment horizontal="center" vertical="center" wrapText="1"/>
    </xf>
    <xf numFmtId="0" fontId="9" fillId="3" borderId="32" xfId="40" applyFont="1" applyFill="1" applyBorder="1" applyAlignment="1">
      <alignment horizontal="center" vertical="center"/>
    </xf>
    <xf numFmtId="4" fontId="9" fillId="3" borderId="32" xfId="40" applyNumberFormat="1" applyFont="1" applyFill="1" applyBorder="1" applyAlignment="1">
      <alignment horizontal="center" vertical="center"/>
    </xf>
    <xf numFmtId="3" fontId="5" fillId="0" borderId="27" xfId="36" quotePrefix="1" applyNumberFormat="1" applyFont="1" applyBorder="1" applyAlignment="1" applyProtection="1">
      <alignment horizontal="center" vertical="center"/>
      <protection hidden="1"/>
    </xf>
    <xf numFmtId="2" fontId="5" fillId="3" borderId="135" xfId="40" applyNumberFormat="1" applyFont="1" applyFill="1" applyBorder="1" applyAlignment="1">
      <alignment horizontal="center" vertical="center" wrapText="1"/>
    </xf>
    <xf numFmtId="41" fontId="2" fillId="13" borderId="0" xfId="93" applyFont="1" applyFill="1" applyBorder="1"/>
    <xf numFmtId="0" fontId="64" fillId="3" borderId="0" xfId="40" applyFont="1" applyFill="1" applyAlignment="1">
      <alignment horizontal="center" vertical="center" wrapText="1"/>
    </xf>
    <xf numFmtId="10" fontId="5" fillId="3" borderId="0" xfId="40" applyNumberFormat="1" applyFont="1" applyFill="1" applyAlignment="1">
      <alignment horizontal="center" vertical="center" wrapText="1"/>
    </xf>
    <xf numFmtId="0" fontId="8" fillId="0" borderId="0" xfId="40" applyFont="1" applyAlignment="1">
      <alignment horizontal="centerContinuous" vertical="center" wrapText="1"/>
    </xf>
    <xf numFmtId="1" fontId="5" fillId="3" borderId="58" xfId="40" applyNumberFormat="1" applyFont="1" applyFill="1" applyBorder="1" applyAlignment="1">
      <alignment horizontal="center" vertical="center" wrapText="1"/>
    </xf>
    <xf numFmtId="185" fontId="20" fillId="0" borderId="55" xfId="36" applyNumberFormat="1" applyFont="1" applyBorder="1" applyAlignment="1">
      <alignment horizontal="center" vertical="center" wrapText="1"/>
    </xf>
    <xf numFmtId="0" fontId="48" fillId="14" borderId="108" xfId="36" applyFont="1" applyFill="1" applyBorder="1" applyAlignment="1">
      <alignment horizontal="center" vertical="center" wrapText="1"/>
    </xf>
    <xf numFmtId="0" fontId="48" fillId="14" borderId="13" xfId="36" applyFont="1" applyFill="1" applyBorder="1" applyAlignment="1">
      <alignment vertical="center" wrapText="1"/>
    </xf>
    <xf numFmtId="195" fontId="66" fillId="14" borderId="13" xfId="36" applyNumberFormat="1" applyFont="1" applyFill="1" applyBorder="1" applyAlignment="1">
      <alignment horizontal="center" vertical="center" wrapText="1"/>
    </xf>
    <xf numFmtId="195" fontId="66" fillId="14" borderId="47" xfId="36" applyNumberFormat="1" applyFont="1" applyFill="1" applyBorder="1" applyAlignment="1">
      <alignment horizontal="center" vertical="center" wrapText="1"/>
    </xf>
    <xf numFmtId="195" fontId="67" fillId="14" borderId="47" xfId="43" applyNumberFormat="1" applyFont="1" applyFill="1" applyBorder="1" applyAlignment="1">
      <alignment horizontal="center" vertical="center" wrapText="1"/>
    </xf>
    <xf numFmtId="1" fontId="8" fillId="0" borderId="0" xfId="36" applyNumberFormat="1" applyFont="1" applyAlignment="1">
      <alignment horizontal="center" vertical="center" wrapText="1"/>
    </xf>
    <xf numFmtId="9" fontId="8" fillId="0" borderId="0" xfId="82" applyFont="1" applyFill="1" applyBorder="1" applyAlignment="1">
      <alignment horizontal="center" vertical="center" wrapText="1"/>
    </xf>
    <xf numFmtId="0" fontId="9" fillId="0" borderId="0" xfId="36" applyFont="1" applyAlignment="1">
      <alignment horizontal="center" vertical="center" wrapText="1"/>
    </xf>
    <xf numFmtId="0" fontId="9" fillId="0" borderId="0" xfId="36" applyFont="1" applyAlignment="1">
      <alignment vertical="center"/>
    </xf>
    <xf numFmtId="1" fontId="3" fillId="0" borderId="0" xfId="40" applyNumberFormat="1" applyFont="1" applyAlignment="1">
      <alignment horizontal="center" vertical="center" wrapText="1"/>
    </xf>
    <xf numFmtId="1" fontId="5" fillId="0" borderId="0" xfId="40" applyNumberFormat="1" applyFont="1" applyAlignment="1">
      <alignment horizontal="center" vertical="center" wrapText="1"/>
    </xf>
    <xf numFmtId="0" fontId="5" fillId="0" borderId="0" xfId="40" applyFont="1" applyAlignment="1">
      <alignment horizontal="center" vertical="center"/>
    </xf>
    <xf numFmtId="0" fontId="5" fillId="0" borderId="0" xfId="40" applyFont="1" applyAlignment="1">
      <alignment horizontal="center" vertical="center" wrapText="1"/>
    </xf>
    <xf numFmtId="10" fontId="9" fillId="3" borderId="72" xfId="40" applyNumberFormat="1" applyFont="1" applyFill="1" applyBorder="1" applyAlignment="1">
      <alignment horizontal="center" vertical="center" wrapText="1"/>
    </xf>
    <xf numFmtId="0" fontId="9" fillId="15" borderId="58" xfId="36" quotePrefix="1" applyFont="1" applyFill="1" applyBorder="1" applyAlignment="1">
      <alignment horizontal="center" vertical="center" wrapText="1"/>
    </xf>
    <xf numFmtId="164" fontId="5" fillId="12" borderId="0" xfId="3" applyFont="1" applyFill="1" applyAlignment="1">
      <alignment horizontal="center" vertical="center"/>
    </xf>
    <xf numFmtId="0" fontId="7" fillId="3" borderId="0" xfId="40" applyFont="1" applyFill="1" applyAlignment="1">
      <alignment horizontal="center" vertical="center"/>
    </xf>
    <xf numFmtId="0" fontId="5" fillId="16" borderId="0" xfId="40" applyFont="1" applyFill="1"/>
    <xf numFmtId="164" fontId="2" fillId="3" borderId="68" xfId="3" applyFont="1" applyFill="1" applyBorder="1"/>
    <xf numFmtId="164" fontId="2" fillId="3" borderId="0" xfId="3" applyFont="1" applyFill="1"/>
    <xf numFmtId="0" fontId="5" fillId="10" borderId="0" xfId="40" applyFont="1" applyFill="1"/>
    <xf numFmtId="0" fontId="5" fillId="17" borderId="0" xfId="40" applyFont="1" applyFill="1"/>
    <xf numFmtId="0" fontId="5" fillId="18" borderId="0" xfId="40" applyFont="1" applyFill="1"/>
    <xf numFmtId="186" fontId="5" fillId="0" borderId="0" xfId="90" applyFont="1" applyFill="1" applyBorder="1" applyAlignment="1" applyProtection="1">
      <alignment horizontal="center" vertical="center" wrapText="1"/>
    </xf>
    <xf numFmtId="190" fontId="5" fillId="0" borderId="0" xfId="91" applyNumberFormat="1" applyFont="1" applyFill="1" applyBorder="1" applyAlignment="1" applyProtection="1">
      <alignment vertical="center"/>
      <protection locked="0"/>
    </xf>
    <xf numFmtId="164" fontId="5" fillId="0" borderId="0" xfId="91" applyNumberFormat="1" applyFont="1" applyFill="1" applyBorder="1" applyAlignment="1" applyProtection="1">
      <alignment vertical="center"/>
      <protection locked="0"/>
    </xf>
    <xf numFmtId="184" fontId="5" fillId="0" borderId="0" xfId="40" applyNumberFormat="1" applyFont="1" applyAlignment="1">
      <alignment horizontal="center" vertical="center" wrapText="1"/>
    </xf>
    <xf numFmtId="0" fontId="40" fillId="0" borderId="0" xfId="40" applyFont="1" applyAlignment="1">
      <alignment horizontal="center" vertical="center" wrapText="1"/>
    </xf>
    <xf numFmtId="189" fontId="5" fillId="0" borderId="0" xfId="90" applyNumberFormat="1" applyFont="1" applyFill="1" applyBorder="1" applyAlignment="1" applyProtection="1">
      <alignment horizontal="center" vertical="center" wrapText="1"/>
    </xf>
    <xf numFmtId="183" fontId="5" fillId="0" borderId="0" xfId="92" applyNumberFormat="1" applyFont="1" applyFill="1" applyBorder="1" applyAlignment="1"/>
    <xf numFmtId="0" fontId="40" fillId="0" borderId="0" xfId="40" applyFont="1" applyAlignment="1">
      <alignment horizontal="left" vertical="center" wrapText="1"/>
    </xf>
    <xf numFmtId="183" fontId="5" fillId="0" borderId="0" xfId="92" applyNumberFormat="1" applyFont="1" applyFill="1" applyBorder="1" applyAlignment="1">
      <alignment horizontal="center" vertical="center"/>
    </xf>
    <xf numFmtId="2" fontId="5" fillId="0" borderId="0" xfId="92" applyNumberFormat="1" applyFont="1" applyFill="1" applyBorder="1" applyAlignment="1"/>
    <xf numFmtId="193" fontId="40" fillId="0" borderId="0" xfId="92" applyNumberFormat="1" applyFont="1" applyFill="1" applyBorder="1" applyAlignment="1">
      <alignment horizontal="center" vertical="center" wrapText="1"/>
    </xf>
    <xf numFmtId="10" fontId="5" fillId="0" borderId="0" xfId="40" applyNumberFormat="1" applyFont="1" applyAlignment="1">
      <alignment horizontal="center" vertical="center" wrapText="1"/>
    </xf>
    <xf numFmtId="0" fontId="40" fillId="11" borderId="3" xfId="40" applyFont="1" applyFill="1" applyBorder="1" applyAlignment="1">
      <alignment horizontal="center" vertical="center"/>
    </xf>
    <xf numFmtId="0" fontId="5" fillId="0" borderId="126" xfId="36" applyFont="1" applyBorder="1" applyAlignment="1">
      <alignment horizontal="center" vertical="center"/>
    </xf>
    <xf numFmtId="0" fontId="5" fillId="3" borderId="126" xfId="40" applyFont="1" applyFill="1" applyBorder="1" applyAlignment="1">
      <alignment horizontal="center"/>
    </xf>
    <xf numFmtId="10" fontId="5" fillId="3" borderId="126" xfId="40" applyNumberFormat="1" applyFont="1" applyFill="1" applyBorder="1" applyAlignment="1">
      <alignment horizontal="center" vertical="center" wrapText="1"/>
    </xf>
    <xf numFmtId="1" fontId="5" fillId="3" borderId="83" xfId="40" applyNumberFormat="1" applyFont="1" applyFill="1" applyBorder="1" applyAlignment="1">
      <alignment horizontal="center" vertical="center" wrapText="1"/>
    </xf>
    <xf numFmtId="10" fontId="9" fillId="3" borderId="103" xfId="40" applyNumberFormat="1" applyFont="1" applyFill="1" applyBorder="1" applyAlignment="1">
      <alignment horizontal="center" vertical="center" wrapText="1"/>
    </xf>
    <xf numFmtId="0" fontId="68" fillId="0" borderId="77" xfId="43" applyFont="1" applyBorder="1" applyAlignment="1" applyProtection="1">
      <alignment horizontal="center" vertical="center"/>
      <protection hidden="1"/>
    </xf>
    <xf numFmtId="0" fontId="9" fillId="0" borderId="143" xfId="36" applyFont="1" applyBorder="1" applyAlignment="1">
      <alignment vertical="center"/>
    </xf>
    <xf numFmtId="0" fontId="4" fillId="0" borderId="53" xfId="36" applyFont="1" applyBorder="1" applyAlignment="1">
      <alignment horizontal="center" vertical="center" wrapText="1"/>
    </xf>
    <xf numFmtId="166" fontId="4" fillId="0" borderId="146" xfId="36" applyNumberFormat="1" applyFont="1" applyBorder="1" applyAlignment="1">
      <alignment horizontal="left" vertical="center" wrapText="1"/>
    </xf>
    <xf numFmtId="1" fontId="5" fillId="3" borderId="127" xfId="40" applyNumberFormat="1" applyFont="1" applyFill="1" applyBorder="1" applyAlignment="1">
      <alignment horizontal="center" vertical="center" wrapText="1"/>
    </xf>
    <xf numFmtId="0" fontId="4" fillId="0" borderId="128" xfId="36" applyFont="1" applyBorder="1" applyAlignment="1">
      <alignment horizontal="center" vertical="center" wrapText="1"/>
    </xf>
    <xf numFmtId="1" fontId="9" fillId="5" borderId="128" xfId="36" applyNumberFormat="1" applyFont="1" applyFill="1" applyBorder="1" applyAlignment="1">
      <alignment horizontal="center" vertical="center" wrapText="1"/>
    </xf>
    <xf numFmtId="1" fontId="69" fillId="0" borderId="148" xfId="36" applyNumberFormat="1" applyFont="1" applyBorder="1" applyAlignment="1">
      <alignment horizontal="center" vertical="center"/>
    </xf>
    <xf numFmtId="0" fontId="69" fillId="5" borderId="147" xfId="36" applyFont="1" applyFill="1" applyBorder="1" applyAlignment="1">
      <alignment horizontal="center" vertical="center" wrapText="1"/>
    </xf>
    <xf numFmtId="184" fontId="4" fillId="0" borderId="0" xfId="41" applyNumberFormat="1" applyFont="1" applyAlignment="1">
      <alignment horizontal="center" vertical="center"/>
    </xf>
    <xf numFmtId="0" fontId="9" fillId="0" borderId="15" xfId="36" applyFont="1" applyBorder="1" applyAlignment="1">
      <alignment vertical="center"/>
    </xf>
    <xf numFmtId="184" fontId="5" fillId="0" borderId="82" xfId="40" applyNumberFormat="1" applyFont="1" applyBorder="1" applyAlignment="1">
      <alignment horizontal="center" vertical="center" wrapText="1"/>
    </xf>
    <xf numFmtId="184" fontId="5" fillId="0" borderId="126" xfId="40" applyNumberFormat="1" applyFont="1" applyBorder="1" applyAlignment="1">
      <alignment horizontal="center" vertical="center" wrapText="1"/>
    </xf>
    <xf numFmtId="4" fontId="9" fillId="3" borderId="0" xfId="40" applyNumberFormat="1" applyFont="1" applyFill="1" applyAlignment="1">
      <alignment horizontal="center" vertical="center"/>
    </xf>
    <xf numFmtId="10" fontId="9" fillId="3" borderId="0" xfId="40" applyNumberFormat="1" applyFont="1" applyFill="1" applyAlignment="1">
      <alignment horizontal="center" vertical="center" wrapText="1"/>
    </xf>
    <xf numFmtId="0" fontId="2" fillId="0" borderId="32" xfId="36" applyBorder="1" applyProtection="1">
      <protection hidden="1"/>
    </xf>
    <xf numFmtId="0" fontId="2" fillId="0" borderId="9" xfId="36" applyBorder="1" applyProtection="1">
      <protection hidden="1"/>
    </xf>
    <xf numFmtId="41" fontId="2" fillId="13" borderId="31" xfId="93" applyFont="1" applyFill="1" applyBorder="1"/>
    <xf numFmtId="9" fontId="23" fillId="21" borderId="27" xfId="84" applyFont="1" applyFill="1" applyBorder="1" applyAlignment="1">
      <alignment horizontal="center" vertical="center" wrapText="1"/>
    </xf>
    <xf numFmtId="4" fontId="23" fillId="21" borderId="27" xfId="36" applyNumberFormat="1" applyFont="1" applyFill="1" applyBorder="1" applyAlignment="1">
      <alignment horizontal="center" vertical="center" wrapText="1"/>
    </xf>
    <xf numFmtId="175" fontId="23" fillId="21" borderId="27" xfId="36" applyNumberFormat="1" applyFont="1" applyFill="1" applyBorder="1" applyAlignment="1">
      <alignment horizontal="center" vertical="center" wrapText="1"/>
    </xf>
    <xf numFmtId="0" fontId="4" fillId="21" borderId="39" xfId="36" applyFont="1" applyFill="1" applyBorder="1" applyAlignment="1">
      <alignment horizontal="center" vertical="center" wrapText="1"/>
    </xf>
    <xf numFmtId="0" fontId="9" fillId="21" borderId="22" xfId="36" applyFont="1" applyFill="1" applyBorder="1" applyAlignment="1">
      <alignment horizontal="center" vertical="center" wrapText="1"/>
    </xf>
    <xf numFmtId="0" fontId="4" fillId="21" borderId="57" xfId="36" applyFont="1" applyFill="1" applyBorder="1" applyAlignment="1">
      <alignment horizontal="center" vertical="center" wrapText="1"/>
    </xf>
    <xf numFmtId="0" fontId="23" fillId="21" borderId="27" xfId="84" applyNumberFormat="1" applyFont="1" applyFill="1" applyBorder="1" applyAlignment="1">
      <alignment horizontal="center" vertical="center" wrapText="1"/>
    </xf>
    <xf numFmtId="0" fontId="4" fillId="23" borderId="27" xfId="84" applyNumberFormat="1" applyFont="1" applyFill="1" applyBorder="1" applyAlignment="1">
      <alignment horizontal="center" vertical="center" wrapText="1"/>
    </xf>
    <xf numFmtId="0" fontId="23" fillId="21" borderId="27" xfId="36" applyFont="1" applyFill="1" applyBorder="1" applyAlignment="1">
      <alignment horizontal="center" vertical="center" wrapText="1"/>
    </xf>
    <xf numFmtId="0" fontId="23" fillId="21" borderId="150" xfId="36" applyFont="1" applyFill="1" applyBorder="1" applyAlignment="1">
      <alignment horizontal="center" vertical="center" wrapText="1"/>
    </xf>
    <xf numFmtId="9" fontId="23" fillId="21" borderId="150" xfId="84" applyFont="1" applyFill="1" applyBorder="1" applyAlignment="1">
      <alignment horizontal="center" vertical="center" wrapText="1"/>
    </xf>
    <xf numFmtId="0" fontId="23" fillId="21" borderId="150" xfId="84" applyNumberFormat="1" applyFont="1" applyFill="1" applyBorder="1" applyAlignment="1">
      <alignment horizontal="center" vertical="center" wrapText="1"/>
    </xf>
    <xf numFmtId="0" fontId="4" fillId="23" borderId="150" xfId="84" applyNumberFormat="1" applyFont="1" applyFill="1" applyBorder="1" applyAlignment="1">
      <alignment horizontal="center" vertical="center" wrapText="1"/>
    </xf>
    <xf numFmtId="175" fontId="23" fillId="21" borderId="150" xfId="36" applyNumberFormat="1" applyFont="1" applyFill="1" applyBorder="1" applyAlignment="1">
      <alignment horizontal="center" vertical="center" wrapText="1"/>
    </xf>
    <xf numFmtId="0" fontId="23" fillId="0" borderId="28" xfId="36" applyFont="1" applyBorder="1" applyAlignment="1">
      <alignment horizontal="center" vertical="center" wrapText="1"/>
    </xf>
    <xf numFmtId="0" fontId="23" fillId="0" borderId="30" xfId="36" applyFont="1" applyBorder="1" applyAlignment="1">
      <alignment horizontal="center" vertical="center"/>
    </xf>
    <xf numFmtId="0" fontId="8" fillId="19" borderId="0" xfId="40" applyFont="1" applyFill="1" applyAlignment="1">
      <alignment horizontal="center" vertical="center" wrapText="1"/>
    </xf>
    <xf numFmtId="0" fontId="23" fillId="0" borderId="151" xfId="36" applyFont="1" applyBorder="1" applyAlignment="1">
      <alignment horizontal="center" vertical="center" wrapText="1"/>
    </xf>
    <xf numFmtId="0" fontId="5" fillId="0" borderId="0" xfId="36" applyFont="1" applyAlignment="1">
      <alignment vertical="center" wrapText="1"/>
    </xf>
    <xf numFmtId="0" fontId="4" fillId="0" borderId="78" xfId="36" applyFont="1" applyBorder="1" applyAlignment="1">
      <alignment horizontal="centerContinuous" vertical="center" wrapText="1"/>
    </xf>
    <xf numFmtId="0" fontId="58" fillId="0" borderId="0" xfId="43" applyFont="1" applyAlignment="1">
      <alignment horizontal="center" vertical="center"/>
    </xf>
    <xf numFmtId="0" fontId="9" fillId="7" borderId="58" xfId="36" quotePrefix="1" applyFont="1" applyFill="1" applyBorder="1" applyAlignment="1">
      <alignment horizontal="center" vertical="center" wrapText="1"/>
    </xf>
    <xf numFmtId="0" fontId="40" fillId="25" borderId="85" xfId="40" applyFont="1" applyFill="1" applyBorder="1" applyAlignment="1">
      <alignment horizontal="centerContinuous" vertical="center" wrapText="1"/>
    </xf>
    <xf numFmtId="0" fontId="40" fillId="25" borderId="94" xfId="40" applyFont="1" applyFill="1" applyBorder="1" applyAlignment="1">
      <alignment vertical="center" wrapText="1"/>
    </xf>
    <xf numFmtId="0" fontId="40" fillId="25" borderId="140" xfId="40" applyFont="1" applyFill="1" applyBorder="1" applyAlignment="1">
      <alignment horizontal="center" vertical="center" wrapText="1"/>
    </xf>
    <xf numFmtId="0" fontId="40" fillId="25" borderId="40" xfId="40" applyFont="1" applyFill="1" applyBorder="1" applyAlignment="1">
      <alignment horizontal="center" vertical="center"/>
    </xf>
    <xf numFmtId="0" fontId="9" fillId="0" borderId="44" xfId="40" quotePrefix="1" applyFont="1" applyBorder="1" applyAlignment="1">
      <alignment horizontal="center" vertical="center" wrapText="1"/>
    </xf>
    <xf numFmtId="164" fontId="5" fillId="0" borderId="133" xfId="91" applyNumberFormat="1" applyFont="1" applyFill="1" applyBorder="1" applyAlignment="1" applyProtection="1">
      <alignment vertical="center"/>
      <protection locked="0"/>
    </xf>
    <xf numFmtId="175" fontId="23" fillId="0" borderId="27" xfId="36" applyNumberFormat="1" applyFont="1" applyBorder="1" applyAlignment="1">
      <alignment horizontal="center" vertical="center" wrapText="1"/>
    </xf>
    <xf numFmtId="4" fontId="23" fillId="0" borderId="27" xfId="36" applyNumberFormat="1" applyFont="1" applyBorder="1" applyAlignment="1">
      <alignment horizontal="center" vertical="center" wrapText="1"/>
    </xf>
    <xf numFmtId="0" fontId="56" fillId="0" borderId="0" xfId="36" applyFont="1" applyProtection="1">
      <protection hidden="1"/>
    </xf>
    <xf numFmtId="15" fontId="20" fillId="21" borderId="27" xfId="36" applyNumberFormat="1" applyFont="1" applyFill="1" applyBorder="1" applyAlignment="1">
      <alignment horizontal="center" vertical="center" wrapText="1"/>
    </xf>
    <xf numFmtId="15" fontId="20" fillId="21" borderId="150" xfId="36" applyNumberFormat="1" applyFont="1" applyFill="1" applyBorder="1" applyAlignment="1">
      <alignment horizontal="center" vertical="center" wrapText="1"/>
    </xf>
    <xf numFmtId="1" fontId="9" fillId="0" borderId="153" xfId="36" applyNumberFormat="1" applyFont="1" applyBorder="1" applyAlignment="1">
      <alignment horizontal="center" vertical="center"/>
    </xf>
    <xf numFmtId="0" fontId="9" fillId="0" borderId="154" xfId="36" applyFont="1" applyBorder="1" applyAlignment="1">
      <alignment horizontal="center" vertical="center"/>
    </xf>
    <xf numFmtId="0" fontId="9" fillId="0" borderId="93" xfId="36" applyFont="1" applyBorder="1" applyAlignment="1">
      <alignment horizontal="center" vertical="center"/>
    </xf>
    <xf numFmtId="0" fontId="9" fillId="0" borderId="155" xfId="36" applyFont="1" applyBorder="1" applyAlignment="1">
      <alignment horizontal="center" vertical="center"/>
    </xf>
    <xf numFmtId="1" fontId="9" fillId="0" borderId="123" xfId="36" applyNumberFormat="1" applyFont="1" applyBorder="1" applyAlignment="1">
      <alignment horizontal="left" vertical="center"/>
    </xf>
    <xf numFmtId="0" fontId="9" fillId="0" borderId="156" xfId="36" applyFont="1" applyBorder="1" applyAlignment="1">
      <alignment horizontal="center" vertical="center"/>
    </xf>
    <xf numFmtId="0" fontId="9" fillId="0" borderId="157" xfId="36" applyFont="1" applyBorder="1" applyAlignment="1">
      <alignment horizontal="center" vertical="center"/>
    </xf>
    <xf numFmtId="0" fontId="44" fillId="0" borderId="123" xfId="43" applyFont="1" applyBorder="1" applyAlignment="1" applyProtection="1">
      <alignment horizontal="center" vertical="center"/>
      <protection hidden="1"/>
    </xf>
    <xf numFmtId="0" fontId="44" fillId="0" borderId="121" xfId="43" applyFont="1" applyBorder="1" applyAlignment="1" applyProtection="1">
      <alignment horizontal="center" vertical="center"/>
      <protection hidden="1"/>
    </xf>
    <xf numFmtId="1" fontId="9" fillId="0" borderId="158" xfId="36" applyNumberFormat="1" applyFont="1" applyBorder="1" applyAlignment="1">
      <alignment horizontal="left" vertical="center"/>
    </xf>
    <xf numFmtId="0" fontId="2" fillId="0" borderId="35" xfId="36" applyBorder="1" applyProtection="1">
      <protection hidden="1"/>
    </xf>
    <xf numFmtId="3" fontId="30" fillId="0" borderId="84" xfId="36" applyNumberFormat="1" applyFont="1" applyBorder="1" applyAlignment="1" applyProtection="1">
      <alignment horizontal="center" vertical="center"/>
      <protection hidden="1"/>
    </xf>
    <xf numFmtId="0" fontId="2" fillId="0" borderId="102" xfId="36" applyBorder="1" applyProtection="1">
      <protection hidden="1"/>
    </xf>
    <xf numFmtId="3" fontId="30" fillId="0" borderId="126" xfId="36" applyNumberFormat="1" applyFont="1" applyBorder="1" applyAlignment="1" applyProtection="1">
      <alignment horizontal="center" vertical="center"/>
      <protection hidden="1"/>
    </xf>
    <xf numFmtId="0" fontId="2" fillId="0" borderId="103" xfId="36" applyBorder="1" applyProtection="1">
      <protection hidden="1"/>
    </xf>
    <xf numFmtId="184" fontId="52" fillId="0" borderId="84" xfId="43" applyNumberFormat="1" applyFont="1" applyBorder="1" applyAlignment="1">
      <alignment horizontal="center" vertical="center" wrapText="1"/>
    </xf>
    <xf numFmtId="0" fontId="61" fillId="0" borderId="159" xfId="43" applyFont="1" applyBorder="1" applyAlignment="1">
      <alignment horizontal="center" vertical="center" wrapText="1"/>
    </xf>
    <xf numFmtId="184" fontId="52" fillId="0" borderId="53" xfId="43" applyNumberFormat="1" applyFont="1" applyBorder="1" applyAlignment="1">
      <alignment horizontal="center" vertical="center" wrapText="1"/>
    </xf>
    <xf numFmtId="0" fontId="9" fillId="0" borderId="55" xfId="36" applyFont="1" applyBorder="1" applyAlignment="1">
      <alignment horizontal="center" vertical="center" wrapText="1"/>
    </xf>
    <xf numFmtId="0" fontId="64" fillId="0" borderId="126" xfId="36" applyFont="1" applyBorder="1" applyAlignment="1">
      <alignment horizontal="center" vertical="center" wrapText="1"/>
    </xf>
    <xf numFmtId="0" fontId="20" fillId="30" borderId="12" xfId="36" applyFont="1" applyFill="1" applyBorder="1" applyAlignment="1">
      <alignment vertical="center"/>
    </xf>
    <xf numFmtId="0" fontId="18" fillId="30" borderId="32" xfId="36" applyFont="1" applyFill="1" applyBorder="1" applyAlignment="1">
      <alignment vertical="center"/>
    </xf>
    <xf numFmtId="0" fontId="22" fillId="30" borderId="68" xfId="36" applyFont="1" applyFill="1" applyBorder="1" applyAlignment="1">
      <alignment vertical="center" wrapText="1"/>
    </xf>
    <xf numFmtId="0" fontId="35" fillId="30" borderId="68" xfId="36" applyFont="1" applyFill="1" applyBorder="1" applyAlignment="1">
      <alignment horizontal="center" vertical="center" wrapText="1"/>
    </xf>
    <xf numFmtId="0" fontId="35" fillId="30" borderId="100" xfId="36" applyFont="1" applyFill="1" applyBorder="1" applyAlignment="1">
      <alignment horizontal="center" vertical="center" wrapText="1"/>
    </xf>
    <xf numFmtId="0" fontId="22" fillId="30" borderId="18" xfId="36" applyFont="1" applyFill="1" applyBorder="1" applyAlignment="1">
      <alignment vertical="center" wrapText="1"/>
    </xf>
    <xf numFmtId="0" fontId="22" fillId="30" borderId="100" xfId="36" applyFont="1" applyFill="1" applyBorder="1" applyAlignment="1">
      <alignment vertical="center" wrapText="1"/>
    </xf>
    <xf numFmtId="0" fontId="29" fillId="29" borderId="16" xfId="36" applyFont="1" applyFill="1" applyBorder="1" applyAlignment="1">
      <alignment horizontal="center" vertical="center" wrapText="1"/>
    </xf>
    <xf numFmtId="0" fontId="78" fillId="30" borderId="106" xfId="36" applyFont="1" applyFill="1" applyBorder="1" applyAlignment="1">
      <alignment horizontal="center" vertical="center"/>
    </xf>
    <xf numFmtId="0" fontId="78" fillId="30" borderId="107" xfId="36" applyFont="1" applyFill="1" applyBorder="1" applyAlignment="1">
      <alignment horizontal="center" vertical="center"/>
    </xf>
    <xf numFmtId="0" fontId="78" fillId="30" borderId="13" xfId="36" applyFont="1" applyFill="1" applyBorder="1" applyAlignment="1">
      <alignment horizontal="center" vertical="center"/>
    </xf>
    <xf numFmtId="0" fontId="78" fillId="30" borderId="66" xfId="36" applyFont="1" applyFill="1" applyBorder="1" applyAlignment="1">
      <alignment horizontal="center" vertical="center" wrapText="1"/>
    </xf>
    <xf numFmtId="0" fontId="40" fillId="0" borderId="103" xfId="40" applyFont="1" applyBorder="1" applyAlignment="1">
      <alignment horizontal="center" vertical="center" wrapText="1"/>
    </xf>
    <xf numFmtId="0" fontId="40" fillId="0" borderId="12" xfId="40" applyFont="1" applyBorder="1" applyAlignment="1">
      <alignment horizontal="center" vertical="center" wrapText="1"/>
    </xf>
    <xf numFmtId="0" fontId="40" fillId="0" borderId="32" xfId="40" applyFont="1" applyBorder="1" applyAlignment="1">
      <alignment horizontal="center" vertical="center"/>
    </xf>
    <xf numFmtId="0" fontId="40" fillId="0" borderId="40" xfId="40" applyFont="1" applyBorder="1" applyAlignment="1">
      <alignment horizontal="center" vertical="center"/>
    </xf>
    <xf numFmtId="200" fontId="7" fillId="32" borderId="94" xfId="40" applyNumberFormat="1" applyFont="1" applyFill="1" applyBorder="1" applyAlignment="1">
      <alignment horizontal="center"/>
    </xf>
    <xf numFmtId="0" fontId="5" fillId="32" borderId="17" xfId="40" applyFont="1" applyFill="1" applyBorder="1" applyAlignment="1">
      <alignment horizontal="center" vertical="center"/>
    </xf>
    <xf numFmtId="186" fontId="7" fillId="29" borderId="132" xfId="90" applyFont="1" applyFill="1" applyBorder="1" applyAlignment="1" applyProtection="1">
      <alignment horizontal="center" vertical="center" wrapText="1"/>
    </xf>
    <xf numFmtId="199" fontId="7" fillId="29" borderId="131" xfId="40" applyNumberFormat="1" applyFont="1" applyFill="1" applyBorder="1" applyAlignment="1">
      <alignment horizontal="center" vertical="center" wrapText="1"/>
    </xf>
    <xf numFmtId="0" fontId="5" fillId="29" borderId="48" xfId="40" applyFont="1" applyFill="1" applyBorder="1" applyAlignment="1">
      <alignment vertical="center"/>
    </xf>
    <xf numFmtId="189" fontId="7" fillId="29" borderId="94" xfId="90" applyNumberFormat="1" applyFont="1" applyFill="1" applyBorder="1" applyAlignment="1" applyProtection="1">
      <alignment horizontal="center" vertical="center" wrapText="1"/>
    </xf>
    <xf numFmtId="0" fontId="5" fillId="29" borderId="48" xfId="40" applyFont="1" applyFill="1" applyBorder="1" applyAlignment="1">
      <alignment horizontal="right" vertical="center"/>
    </xf>
    <xf numFmtId="0" fontId="40" fillId="29" borderId="3" xfId="36" applyFont="1" applyFill="1" applyBorder="1" applyAlignment="1">
      <alignment horizontal="center" vertical="center"/>
    </xf>
    <xf numFmtId="0" fontId="62" fillId="29" borderId="44" xfId="36" applyFont="1" applyFill="1" applyBorder="1" applyAlignment="1">
      <alignment horizontal="center" vertical="center" wrapText="1"/>
    </xf>
    <xf numFmtId="0" fontId="18" fillId="29" borderId="32" xfId="36" applyFont="1" applyFill="1" applyBorder="1" applyAlignment="1">
      <alignment vertical="center"/>
    </xf>
    <xf numFmtId="177" fontId="18" fillId="29" borderId="32" xfId="36" applyNumberFormat="1" applyFont="1" applyFill="1" applyBorder="1" applyAlignment="1">
      <alignment horizontal="center" vertical="center"/>
    </xf>
    <xf numFmtId="178" fontId="18" fillId="29" borderId="32" xfId="36" applyNumberFormat="1" applyFont="1" applyFill="1" applyBorder="1" applyAlignment="1">
      <alignment horizontal="center" vertical="center"/>
    </xf>
    <xf numFmtId="0" fontId="20" fillId="29" borderId="32" xfId="36" applyFont="1" applyFill="1" applyBorder="1" applyAlignment="1">
      <alignment vertical="center"/>
    </xf>
    <xf numFmtId="0" fontId="20" fillId="29" borderId="17" xfId="36" applyFont="1" applyFill="1" applyBorder="1" applyAlignment="1">
      <alignment vertical="center"/>
    </xf>
    <xf numFmtId="0" fontId="69" fillId="31" borderId="109" xfId="36" applyFont="1" applyFill="1" applyBorder="1" applyAlignment="1">
      <alignment horizontal="center" vertical="center"/>
    </xf>
    <xf numFmtId="0" fontId="69" fillId="31" borderId="110" xfId="36" applyFont="1" applyFill="1" applyBorder="1" applyAlignment="1">
      <alignment horizontal="center" vertical="center"/>
    </xf>
    <xf numFmtId="0" fontId="69" fillId="31" borderId="109" xfId="36" applyFont="1" applyFill="1" applyBorder="1" applyAlignment="1">
      <alignment horizontal="center" vertical="center" wrapText="1"/>
    </xf>
    <xf numFmtId="0" fontId="82" fillId="31" borderId="3" xfId="0" applyFont="1" applyFill="1" applyBorder="1" applyAlignment="1">
      <alignment horizontal="center" vertical="center" wrapText="1"/>
    </xf>
    <xf numFmtId="0" fontId="82" fillId="31" borderId="18" xfId="0" applyFont="1" applyFill="1" applyBorder="1" applyAlignment="1">
      <alignment horizontal="center" vertical="center" wrapText="1"/>
    </xf>
    <xf numFmtId="0" fontId="79" fillId="31" borderId="3" xfId="0" applyFont="1" applyFill="1" applyBorder="1" applyAlignment="1">
      <alignment horizontal="center" vertical="center" wrapText="1"/>
    </xf>
    <xf numFmtId="0" fontId="79" fillId="31" borderId="18" xfId="0" applyFont="1" applyFill="1" applyBorder="1" applyAlignment="1">
      <alignment horizontal="center" vertical="center" wrapText="1"/>
    </xf>
    <xf numFmtId="0" fontId="79" fillId="30" borderId="103" xfId="0" applyFont="1" applyFill="1" applyBorder="1" applyAlignment="1">
      <alignment horizontal="center" vertical="center" wrapText="1"/>
    </xf>
    <xf numFmtId="0" fontId="83" fillId="30" borderId="149" xfId="36" applyFont="1" applyFill="1" applyBorder="1" applyAlignment="1">
      <alignment horizontal="center" vertical="center" wrapText="1"/>
    </xf>
    <xf numFmtId="201" fontId="84" fillId="30" borderId="13" xfId="36" applyNumberFormat="1" applyFont="1" applyFill="1" applyBorder="1" applyAlignment="1">
      <alignment horizontal="center" vertical="center" wrapText="1"/>
    </xf>
    <xf numFmtId="195" fontId="84" fillId="30" borderId="13" xfId="36" applyNumberFormat="1" applyFont="1" applyFill="1" applyBorder="1" applyAlignment="1">
      <alignment horizontal="center" vertical="center" wrapText="1"/>
    </xf>
    <xf numFmtId="195" fontId="84" fillId="30" borderId="13" xfId="43" applyNumberFormat="1" applyFont="1" applyFill="1" applyBorder="1" applyAlignment="1">
      <alignment horizontal="center" vertical="center" wrapText="1"/>
    </xf>
    <xf numFmtId="195" fontId="84" fillId="30" borderId="13" xfId="43" applyNumberFormat="1" applyFont="1" applyFill="1" applyBorder="1" applyAlignment="1">
      <alignment vertical="center" wrapText="1"/>
    </xf>
    <xf numFmtId="15" fontId="20" fillId="0" borderId="27" xfId="36" applyNumberFormat="1" applyFont="1" applyBorder="1" applyAlignment="1">
      <alignment horizontal="center" vertical="center" wrapText="1"/>
    </xf>
    <xf numFmtId="1" fontId="9" fillId="5" borderId="166" xfId="36" applyNumberFormat="1" applyFont="1" applyFill="1" applyBorder="1" applyAlignment="1">
      <alignment horizontal="center" vertical="center" wrapText="1"/>
    </xf>
    <xf numFmtId="0" fontId="9" fillId="5" borderId="167" xfId="36" applyFont="1" applyFill="1" applyBorder="1" applyAlignment="1">
      <alignment horizontal="center" vertical="center" wrapText="1"/>
    </xf>
    <xf numFmtId="0" fontId="9" fillId="0" borderId="0" xfId="36" applyFont="1" applyAlignment="1">
      <alignment horizontal="left" vertical="center" wrapText="1"/>
    </xf>
    <xf numFmtId="10" fontId="9" fillId="0" borderId="0" xfId="36" applyNumberFormat="1" applyFont="1" applyAlignment="1">
      <alignment horizontal="center" vertical="center" wrapText="1"/>
    </xf>
    <xf numFmtId="10" fontId="9" fillId="0" borderId="168" xfId="36" applyNumberFormat="1" applyFont="1" applyBorder="1" applyAlignment="1">
      <alignment horizontal="center" vertical="center" wrapText="1"/>
    </xf>
    <xf numFmtId="0" fontId="48" fillId="0" borderId="121" xfId="43" applyFont="1" applyBorder="1" applyAlignment="1" applyProtection="1">
      <alignment horizontal="center" vertical="center"/>
      <protection hidden="1"/>
    </xf>
    <xf numFmtId="0" fontId="0" fillId="0" borderId="22" xfId="0" applyBorder="1" applyAlignment="1">
      <alignment horizontal="center"/>
    </xf>
    <xf numFmtId="0" fontId="9" fillId="0" borderId="44" xfId="40" applyFont="1" applyBorder="1" applyAlignment="1">
      <alignment horizontal="center" vertical="center" wrapText="1"/>
    </xf>
    <xf numFmtId="0" fontId="9" fillId="0" borderId="95" xfId="40" applyFont="1" applyBorder="1" applyAlignment="1">
      <alignment horizontal="center" vertical="center" wrapText="1"/>
    </xf>
    <xf numFmtId="0" fontId="9" fillId="29" borderId="66" xfId="36" applyFont="1" applyFill="1" applyBorder="1" applyAlignment="1">
      <alignment horizontal="center" vertical="center" wrapText="1"/>
    </xf>
    <xf numFmtId="0" fontId="9" fillId="29" borderId="9" xfId="36" applyFont="1" applyFill="1" applyBorder="1" applyAlignment="1">
      <alignment horizontal="center" vertical="center" wrapText="1"/>
    </xf>
    <xf numFmtId="0" fontId="9" fillId="29" borderId="115" xfId="36" applyFont="1" applyFill="1" applyBorder="1" applyAlignment="1">
      <alignment horizontal="center" vertical="center" wrapText="1"/>
    </xf>
    <xf numFmtId="0" fontId="8" fillId="0" borderId="18" xfId="40" applyFont="1" applyBorder="1" applyAlignment="1">
      <alignment horizontal="center" vertical="center" wrapText="1"/>
    </xf>
    <xf numFmtId="0" fontId="8" fillId="0" borderId="68" xfId="40" applyFont="1" applyBorder="1" applyAlignment="1">
      <alignment horizontal="center" vertical="center" wrapText="1"/>
    </xf>
    <xf numFmtId="0" fontId="8" fillId="0" borderId="95" xfId="40" applyFont="1" applyBorder="1" applyAlignment="1">
      <alignment horizontal="center" vertical="center" wrapText="1"/>
    </xf>
    <xf numFmtId="0" fontId="9" fillId="0" borderId="98" xfId="40" applyFont="1" applyBorder="1" applyAlignment="1">
      <alignment horizontal="center" vertical="center" wrapText="1"/>
    </xf>
    <xf numFmtId="0" fontId="9" fillId="0" borderId="99" xfId="40" applyFont="1" applyBorder="1" applyAlignment="1">
      <alignment horizontal="center" vertical="center" wrapText="1"/>
    </xf>
    <xf numFmtId="0" fontId="9" fillId="0" borderId="141" xfId="40" applyFont="1" applyBorder="1" applyAlignment="1">
      <alignment horizontal="center" vertical="center" wrapText="1"/>
    </xf>
    <xf numFmtId="198" fontId="8" fillId="29" borderId="3" xfId="36" applyNumberFormat="1" applyFont="1" applyFill="1" applyBorder="1" applyAlignment="1">
      <alignment horizontal="center" vertical="center"/>
    </xf>
    <xf numFmtId="0" fontId="35" fillId="0" borderId="0" xfId="36" applyFont="1" applyAlignment="1">
      <alignment horizontal="center" vertical="center" wrapText="1"/>
    </xf>
    <xf numFmtId="0" fontId="9" fillId="0" borderId="142" xfId="40" applyFont="1" applyBorder="1" applyAlignment="1">
      <alignment horizontal="center" vertical="center" wrapText="1"/>
    </xf>
    <xf numFmtId="0" fontId="3" fillId="0" borderId="0" xfId="36" applyFont="1" applyAlignment="1">
      <alignment horizontal="center" vertical="center" wrapText="1"/>
    </xf>
    <xf numFmtId="0" fontId="5" fillId="0" borderId="0" xfId="36" applyFont="1" applyAlignment="1">
      <alignment horizontal="center" vertical="center" wrapText="1"/>
    </xf>
    <xf numFmtId="0" fontId="5" fillId="0" borderId="0" xfId="36" applyFont="1" applyAlignment="1">
      <alignment horizontal="center" vertical="center"/>
    </xf>
    <xf numFmtId="0" fontId="7" fillId="0" borderId="0" xfId="36" applyFont="1" applyAlignment="1">
      <alignment horizontal="center" vertical="center" wrapText="1"/>
    </xf>
    <xf numFmtId="0" fontId="9" fillId="0" borderId="45" xfId="36" applyFont="1" applyBorder="1" applyAlignment="1">
      <alignment horizontal="center" vertical="center" wrapText="1"/>
    </xf>
    <xf numFmtId="0" fontId="18" fillId="0" borderId="0" xfId="36" applyFont="1" applyAlignment="1">
      <alignment horizontal="center" vertical="center" wrapText="1"/>
    </xf>
    <xf numFmtId="0" fontId="2" fillId="0" borderId="0" xfId="36" applyAlignment="1">
      <alignment horizontal="center"/>
    </xf>
    <xf numFmtId="0" fontId="78" fillId="30" borderId="144" xfId="36" applyFont="1" applyFill="1" applyBorder="1" applyAlignment="1">
      <alignment horizontal="center" vertical="center"/>
    </xf>
    <xf numFmtId="0" fontId="78" fillId="30" borderId="145" xfId="36" applyFont="1" applyFill="1" applyBorder="1" applyAlignment="1">
      <alignment horizontal="center" vertical="center"/>
    </xf>
    <xf numFmtId="0" fontId="78" fillId="30" borderId="108" xfId="36" applyFont="1" applyFill="1" applyBorder="1" applyAlignment="1">
      <alignment horizontal="center" vertical="center"/>
    </xf>
    <xf numFmtId="0" fontId="78" fillId="30" borderId="87" xfId="36" applyFont="1" applyFill="1" applyBorder="1" applyAlignment="1">
      <alignment horizontal="center" vertical="center"/>
    </xf>
    <xf numFmtId="0" fontId="79" fillId="30" borderId="112" xfId="36" applyFont="1" applyFill="1" applyBorder="1" applyAlignment="1" applyProtection="1">
      <alignment horizontal="center" vertical="center" wrapText="1"/>
      <protection hidden="1"/>
    </xf>
    <xf numFmtId="0" fontId="79" fillId="30" borderId="113" xfId="36" applyFont="1" applyFill="1" applyBorder="1" applyAlignment="1" applyProtection="1">
      <alignment horizontal="center" vertical="center" wrapText="1"/>
      <protection hidden="1"/>
    </xf>
    <xf numFmtId="1" fontId="46" fillId="5" borderId="0" xfId="35" applyNumberFormat="1" applyFont="1" applyFill="1" applyAlignment="1">
      <alignment horizontal="center" vertical="center" wrapText="1"/>
    </xf>
    <xf numFmtId="1" fontId="21" fillId="5" borderId="0" xfId="36" applyNumberFormat="1" applyFont="1" applyFill="1" applyAlignment="1">
      <alignment horizontal="center" vertical="center" wrapText="1"/>
    </xf>
    <xf numFmtId="1" fontId="54" fillId="5" borderId="0" xfId="35" applyNumberFormat="1" applyFont="1" applyFill="1" applyAlignment="1">
      <alignment horizontal="center"/>
    </xf>
    <xf numFmtId="1" fontId="19" fillId="5" borderId="0" xfId="36" applyNumberFormat="1" applyFont="1" applyFill="1" applyAlignment="1">
      <alignment horizontal="center" vertical="center" wrapText="1"/>
    </xf>
    <xf numFmtId="1" fontId="46" fillId="5" borderId="0" xfId="35" applyNumberFormat="1" applyFont="1" applyFill="1" applyAlignment="1">
      <alignment horizontal="center"/>
    </xf>
    <xf numFmtId="4" fontId="80" fillId="30" borderId="109" xfId="36" applyNumberFormat="1" applyFont="1" applyFill="1" applyBorder="1" applyAlignment="1">
      <alignment horizontal="center" vertical="center" wrapText="1"/>
    </xf>
    <xf numFmtId="4" fontId="80" fillId="30" borderId="110" xfId="36" applyNumberFormat="1" applyFont="1" applyFill="1" applyBorder="1" applyAlignment="1">
      <alignment horizontal="center" vertical="center" wrapText="1"/>
    </xf>
    <xf numFmtId="0" fontId="80" fillId="30" borderId="106" xfId="36" applyFont="1" applyFill="1" applyBorder="1" applyAlignment="1">
      <alignment horizontal="center" vertical="center" wrapText="1"/>
    </xf>
    <xf numFmtId="0" fontId="80" fillId="30" borderId="107" xfId="36" applyFont="1" applyFill="1" applyBorder="1" applyAlignment="1">
      <alignment horizontal="center" vertical="center" wrapText="1"/>
    </xf>
    <xf numFmtId="0" fontId="80" fillId="30" borderId="46" xfId="36" applyFont="1" applyFill="1" applyBorder="1" applyAlignment="1">
      <alignment horizontal="center" vertical="center" wrapText="1"/>
    </xf>
    <xf numFmtId="0" fontId="80" fillId="30" borderId="13" xfId="36" applyFont="1" applyFill="1" applyBorder="1" applyAlignment="1">
      <alignment horizontal="center" vertical="center" wrapText="1"/>
    </xf>
    <xf numFmtId="4" fontId="80" fillId="30" borderId="111" xfId="36" applyNumberFormat="1" applyFont="1" applyFill="1" applyBorder="1" applyAlignment="1">
      <alignment horizontal="center" vertical="center" wrapText="1"/>
    </xf>
    <xf numFmtId="4" fontId="80" fillId="30" borderId="42" xfId="36" applyNumberFormat="1" applyFont="1" applyFill="1" applyBorder="1" applyAlignment="1">
      <alignment horizontal="center" vertical="center" wrapText="1"/>
    </xf>
    <xf numFmtId="9" fontId="23" fillId="21" borderId="163" xfId="84" applyFont="1" applyFill="1" applyBorder="1" applyAlignment="1">
      <alignment horizontal="center" vertical="center" wrapText="1"/>
    </xf>
    <xf numFmtId="9" fontId="23" fillId="21" borderId="33" xfId="84" applyFont="1" applyFill="1" applyBorder="1" applyAlignment="1">
      <alignment horizontal="center" vertical="center" wrapText="1"/>
    </xf>
    <xf numFmtId="173" fontId="23" fillId="21" borderId="89" xfId="36" quotePrefix="1" applyNumberFormat="1" applyFont="1" applyFill="1" applyBorder="1" applyAlignment="1">
      <alignment vertical="center" wrapText="1"/>
    </xf>
    <xf numFmtId="173" fontId="23" fillId="21" borderId="57" xfId="36" quotePrefix="1" applyNumberFormat="1" applyFont="1" applyFill="1" applyBorder="1" applyAlignment="1">
      <alignment vertical="center" wrapText="1"/>
    </xf>
    <xf numFmtId="173" fontId="23" fillId="21" borderId="39" xfId="36" quotePrefix="1" applyNumberFormat="1" applyFont="1" applyFill="1" applyBorder="1" applyAlignment="1">
      <alignment vertical="center" wrapText="1"/>
    </xf>
    <xf numFmtId="173" fontId="23" fillId="21" borderId="48" xfId="36" quotePrefix="1" applyNumberFormat="1" applyFont="1" applyFill="1" applyBorder="1" applyAlignment="1">
      <alignment vertical="center" wrapText="1"/>
    </xf>
    <xf numFmtId="0" fontId="18" fillId="30" borderId="32" xfId="36" applyFont="1" applyFill="1" applyBorder="1" applyAlignment="1">
      <alignment horizontal="center" vertical="center"/>
    </xf>
    <xf numFmtId="9" fontId="23" fillId="21" borderId="165" xfId="84" applyFont="1" applyFill="1" applyBorder="1" applyAlignment="1">
      <alignment horizontal="center" vertical="center" wrapText="1"/>
    </xf>
    <xf numFmtId="0" fontId="26" fillId="0" borderId="105" xfId="36" applyFont="1" applyBorder="1" applyAlignment="1">
      <alignment horizontal="center" vertical="center" wrapText="1"/>
    </xf>
    <xf numFmtId="0" fontId="26" fillId="0" borderId="114" xfId="36" applyFont="1" applyBorder="1" applyAlignment="1">
      <alignment horizontal="center" vertical="center" wrapText="1"/>
    </xf>
    <xf numFmtId="0" fontId="26" fillId="0" borderId="96" xfId="36" applyFont="1" applyBorder="1" applyAlignment="1">
      <alignment horizontal="center" vertical="center" wrapText="1"/>
    </xf>
    <xf numFmtId="0" fontId="35" fillId="0" borderId="118" xfId="36" applyFont="1" applyBorder="1" applyAlignment="1">
      <alignment horizontal="center" vertical="center" wrapText="1"/>
    </xf>
    <xf numFmtId="0" fontId="35" fillId="0" borderId="86" xfId="36" applyFont="1" applyBorder="1" applyAlignment="1">
      <alignment horizontal="center" vertical="center" wrapText="1"/>
    </xf>
    <xf numFmtId="0" fontId="35" fillId="0" borderId="72" xfId="36" applyFont="1" applyBorder="1" applyAlignment="1">
      <alignment horizontal="center" vertical="center" wrapText="1"/>
    </xf>
    <xf numFmtId="0" fontId="20" fillId="0" borderId="55" xfId="36" applyFont="1" applyBorder="1" applyAlignment="1">
      <alignment horizontal="center" vertical="center"/>
    </xf>
    <xf numFmtId="0" fontId="20" fillId="0" borderId="36" xfId="36" applyFont="1" applyBorder="1" applyAlignment="1">
      <alignment horizontal="center" vertical="center"/>
    </xf>
    <xf numFmtId="0" fontId="9" fillId="7" borderId="66" xfId="36" quotePrefix="1" applyFont="1" applyFill="1" applyBorder="1" applyAlignment="1">
      <alignment horizontal="center" vertical="center" wrapText="1"/>
    </xf>
    <xf numFmtId="0" fontId="9" fillId="7" borderId="17" xfId="36" quotePrefix="1" applyFont="1" applyFill="1" applyBorder="1" applyAlignment="1">
      <alignment horizontal="center" vertical="center" wrapText="1"/>
    </xf>
    <xf numFmtId="0" fontId="22" fillId="30" borderId="68" xfId="36" applyFont="1" applyFill="1" applyBorder="1" applyAlignment="1">
      <alignment horizontal="center" vertical="center" wrapText="1"/>
    </xf>
    <xf numFmtId="0" fontId="24" fillId="0" borderId="0" xfId="36" applyFont="1" applyAlignment="1">
      <alignment horizontal="center" vertical="center"/>
    </xf>
    <xf numFmtId="0" fontId="23" fillId="0" borderId="161" xfId="36" applyFont="1" applyBorder="1" applyAlignment="1">
      <alignment horizontal="center" vertical="center" wrapText="1"/>
    </xf>
    <xf numFmtId="0" fontId="23" fillId="0" borderId="162" xfId="36" applyFont="1" applyBorder="1" applyAlignment="1">
      <alignment horizontal="center" vertical="center" wrapText="1"/>
    </xf>
    <xf numFmtId="0" fontId="23" fillId="21" borderId="163" xfId="36" applyFont="1" applyFill="1" applyBorder="1" applyAlignment="1">
      <alignment horizontal="center" vertical="center" wrapText="1"/>
    </xf>
    <xf numFmtId="0" fontId="23" fillId="21" borderId="33" xfId="36" applyFont="1" applyFill="1" applyBorder="1" applyAlignment="1">
      <alignment horizontal="center" vertical="center" wrapText="1"/>
    </xf>
    <xf numFmtId="1" fontId="19" fillId="0" borderId="0" xfId="36" applyNumberFormat="1" applyFont="1" applyAlignment="1">
      <alignment horizontal="center" vertical="center" wrapText="1"/>
    </xf>
    <xf numFmtId="1" fontId="65" fillId="0" borderId="0" xfId="36" applyNumberFormat="1" applyFont="1" applyAlignment="1">
      <alignment horizontal="center" vertical="center" wrapText="1"/>
    </xf>
    <xf numFmtId="0" fontId="19" fillId="0" borderId="0" xfId="36" applyFont="1" applyAlignment="1">
      <alignment horizontal="center" vertical="center" wrapText="1"/>
    </xf>
    <xf numFmtId="0" fontId="23" fillId="0" borderId="164" xfId="36" applyFont="1" applyBorder="1" applyAlignment="1">
      <alignment horizontal="center" vertical="center" wrapText="1"/>
    </xf>
    <xf numFmtId="0" fontId="23" fillId="21" borderId="165" xfId="36" applyFont="1" applyFill="1" applyBorder="1" applyAlignment="1">
      <alignment horizontal="center" vertical="center" wrapText="1"/>
    </xf>
    <xf numFmtId="0" fontId="44" fillId="9" borderId="18" xfId="0" applyFont="1" applyFill="1" applyBorder="1" applyAlignment="1">
      <alignment horizontal="center"/>
    </xf>
    <xf numFmtId="0" fontId="44" fillId="9" borderId="68" xfId="0" applyFont="1" applyFill="1" applyBorder="1" applyAlignment="1">
      <alignment horizontal="center"/>
    </xf>
    <xf numFmtId="0" fontId="44" fillId="9" borderId="100" xfId="0" applyFont="1" applyFill="1" applyBorder="1" applyAlignment="1">
      <alignment horizontal="center"/>
    </xf>
    <xf numFmtId="0" fontId="44" fillId="5" borderId="18" xfId="0" applyFont="1" applyFill="1" applyBorder="1" applyAlignment="1">
      <alignment horizontal="center" vertical="center" wrapText="1"/>
    </xf>
    <xf numFmtId="0" fontId="44" fillId="5" borderId="100" xfId="0" applyFont="1" applyFill="1" applyBorder="1" applyAlignment="1">
      <alignment horizontal="center" vertical="center" wrapText="1"/>
    </xf>
    <xf numFmtId="0" fontId="44" fillId="6" borderId="22" xfId="0" applyFont="1" applyFill="1" applyBorder="1" applyAlignment="1">
      <alignment horizontal="center" vertical="center" wrapText="1"/>
    </xf>
    <xf numFmtId="0" fontId="44" fillId="6" borderId="22" xfId="0" applyFont="1" applyFill="1" applyBorder="1" applyAlignment="1">
      <alignment horizontal="center" vertical="center"/>
    </xf>
    <xf numFmtId="0" fontId="0" fillId="0" borderId="93" xfId="0" applyBorder="1" applyAlignment="1">
      <alignment horizontal="center" vertical="center"/>
    </xf>
    <xf numFmtId="0" fontId="0" fillId="0" borderId="22" xfId="0" applyBorder="1" applyAlignment="1">
      <alignment horizontal="center" vertical="center"/>
    </xf>
    <xf numFmtId="0" fontId="0" fillId="5" borderId="0" xfId="0" applyFill="1" applyAlignment="1">
      <alignment horizontal="center"/>
    </xf>
    <xf numFmtId="0" fontId="0" fillId="0" borderId="55" xfId="0" applyBorder="1" applyAlignment="1">
      <alignment horizontal="center"/>
    </xf>
    <xf numFmtId="0" fontId="0" fillId="0" borderId="36" xfId="0" applyBorder="1" applyAlignment="1">
      <alignment horizontal="center"/>
    </xf>
    <xf numFmtId="0" fontId="85" fillId="27" borderId="31" xfId="40" applyFont="1" applyFill="1" applyBorder="1" applyAlignment="1">
      <alignment horizontal="center" vertical="center" textRotation="90"/>
    </xf>
    <xf numFmtId="187" fontId="63" fillId="32" borderId="45" xfId="40" applyNumberFormat="1" applyFont="1" applyFill="1" applyBorder="1" applyAlignment="1">
      <alignment horizontal="center" vertical="center"/>
    </xf>
    <xf numFmtId="187" fontId="63" fillId="32" borderId="31" xfId="40" applyNumberFormat="1" applyFont="1" applyFill="1" applyBorder="1" applyAlignment="1">
      <alignment horizontal="center" vertical="center"/>
    </xf>
    <xf numFmtId="187" fontId="63" fillId="32" borderId="12" xfId="40" applyNumberFormat="1" applyFont="1" applyFill="1" applyBorder="1" applyAlignment="1">
      <alignment horizontal="center" vertical="center"/>
    </xf>
    <xf numFmtId="187" fontId="63" fillId="32" borderId="40" xfId="40" applyNumberFormat="1" applyFont="1" applyFill="1" applyBorder="1" applyAlignment="1">
      <alignment horizontal="center" vertical="center"/>
    </xf>
    <xf numFmtId="0" fontId="5" fillId="29" borderId="9" xfId="40" applyFont="1" applyFill="1" applyBorder="1" applyAlignment="1">
      <alignment horizontal="center" vertical="center"/>
    </xf>
    <xf numFmtId="0" fontId="5" fillId="29" borderId="17" xfId="40" applyFont="1" applyFill="1" applyBorder="1" applyAlignment="1">
      <alignment horizontal="center" vertical="center"/>
    </xf>
    <xf numFmtId="0" fontId="5" fillId="3" borderId="39" xfId="40" applyFont="1" applyFill="1" applyBorder="1" applyAlignment="1">
      <alignment horizontal="right" vertical="center"/>
    </xf>
    <xf numFmtId="0" fontId="5" fillId="3" borderId="48" xfId="40" applyFont="1" applyFill="1" applyBorder="1" applyAlignment="1">
      <alignment horizontal="right" vertical="center"/>
    </xf>
    <xf numFmtId="0" fontId="5" fillId="3" borderId="36" xfId="40" applyFont="1" applyFill="1" applyBorder="1" applyAlignment="1">
      <alignment horizontal="right" vertical="center"/>
    </xf>
    <xf numFmtId="1" fontId="3" fillId="0" borderId="0" xfId="40" applyNumberFormat="1" applyFont="1" applyAlignment="1">
      <alignment horizontal="center" vertical="center" wrapText="1"/>
    </xf>
    <xf numFmtId="1" fontId="5" fillId="0" borderId="0" xfId="40" applyNumberFormat="1" applyFont="1" applyAlignment="1">
      <alignment horizontal="center" vertical="center" wrapText="1"/>
    </xf>
    <xf numFmtId="0" fontId="5" fillId="0" borderId="0" xfId="40" applyFont="1" applyAlignment="1">
      <alignment horizontal="center" vertical="center"/>
    </xf>
    <xf numFmtId="0" fontId="5" fillId="0" borderId="0" xfId="40" applyFont="1" applyAlignment="1">
      <alignment horizontal="center" vertical="center" wrapText="1"/>
    </xf>
    <xf numFmtId="0" fontId="5" fillId="29" borderId="48" xfId="40" applyFont="1" applyFill="1" applyBorder="1" applyAlignment="1">
      <alignment horizontal="center" vertical="center"/>
    </xf>
    <xf numFmtId="0" fontId="64" fillId="3" borderId="0" xfId="40" applyFont="1" applyFill="1" applyAlignment="1">
      <alignment horizontal="center" vertical="center" wrapText="1"/>
    </xf>
    <xf numFmtId="4" fontId="5" fillId="3" borderId="96" xfId="40" applyNumberFormat="1" applyFont="1" applyFill="1" applyBorder="1" applyAlignment="1">
      <alignment horizontal="right" vertical="center" wrapText="1"/>
    </xf>
    <xf numFmtId="4" fontId="5" fillId="3" borderId="13" xfId="40" applyNumberFormat="1" applyFont="1" applyFill="1" applyBorder="1" applyAlignment="1">
      <alignment horizontal="right" vertical="center" wrapText="1"/>
    </xf>
    <xf numFmtId="4" fontId="5" fillId="3" borderId="89" xfId="40" applyNumberFormat="1" applyFont="1" applyFill="1" applyBorder="1" applyAlignment="1">
      <alignment horizontal="right" vertical="center" wrapText="1"/>
    </xf>
    <xf numFmtId="4" fontId="5" fillId="3" borderId="22" xfId="40" applyNumberFormat="1" applyFont="1" applyFill="1" applyBorder="1" applyAlignment="1">
      <alignment horizontal="right" vertical="center" wrapText="1"/>
    </xf>
    <xf numFmtId="4" fontId="5" fillId="3" borderId="61" xfId="40" applyNumberFormat="1" applyFont="1" applyFill="1" applyBorder="1" applyAlignment="1">
      <alignment horizontal="right" vertical="center" wrapText="1"/>
    </xf>
    <xf numFmtId="4" fontId="5" fillId="3" borderId="47" xfId="40" applyNumberFormat="1" applyFont="1" applyFill="1" applyBorder="1" applyAlignment="1">
      <alignment horizontal="right" vertical="center" wrapText="1"/>
    </xf>
    <xf numFmtId="0" fontId="69" fillId="30" borderId="4" xfId="36" applyFont="1" applyFill="1" applyBorder="1" applyAlignment="1">
      <alignment horizontal="center" vertical="center" wrapText="1"/>
    </xf>
    <xf numFmtId="0" fontId="69" fillId="30" borderId="120" xfId="36" applyFont="1" applyFill="1" applyBorder="1" applyAlignment="1">
      <alignment horizontal="center" vertical="center" wrapText="1"/>
    </xf>
    <xf numFmtId="1" fontId="5" fillId="0" borderId="0" xfId="36" applyNumberFormat="1" applyFont="1" applyAlignment="1">
      <alignment horizontal="center" vertical="center" wrapText="1"/>
    </xf>
    <xf numFmtId="0" fontId="69" fillId="30" borderId="79" xfId="36" applyFont="1" applyFill="1" applyBorder="1" applyAlignment="1">
      <alignment horizontal="center" vertical="center"/>
    </xf>
    <xf numFmtId="0" fontId="69" fillId="30" borderId="47" xfId="36" applyFont="1" applyFill="1" applyBorder="1" applyAlignment="1">
      <alignment horizontal="center" vertical="center"/>
    </xf>
    <xf numFmtId="0" fontId="69" fillId="30" borderId="106" xfId="36" applyFont="1" applyFill="1" applyBorder="1" applyAlignment="1">
      <alignment horizontal="center" vertical="center" wrapText="1"/>
    </xf>
    <xf numFmtId="0" fontId="69" fillId="30" borderId="107" xfId="36" applyFont="1" applyFill="1" applyBorder="1" applyAlignment="1">
      <alignment horizontal="center" vertical="center" wrapText="1"/>
    </xf>
    <xf numFmtId="0" fontId="69" fillId="30" borderId="109" xfId="36" applyFont="1" applyFill="1" applyBorder="1" applyAlignment="1">
      <alignment horizontal="center" vertical="center" wrapText="1"/>
    </xf>
    <xf numFmtId="0" fontId="69" fillId="30" borderId="110" xfId="36" applyFont="1" applyFill="1" applyBorder="1" applyAlignment="1">
      <alignment horizontal="center" vertical="center" wrapText="1"/>
    </xf>
    <xf numFmtId="0" fontId="69" fillId="30" borderId="108" xfId="36" applyFont="1" applyFill="1" applyBorder="1" applyAlignment="1">
      <alignment horizontal="center" vertical="center"/>
    </xf>
    <xf numFmtId="0" fontId="69" fillId="30" borderId="66" xfId="36" applyFont="1" applyFill="1" applyBorder="1" applyAlignment="1">
      <alignment horizontal="center" vertical="center"/>
    </xf>
    <xf numFmtId="0" fontId="55" fillId="14" borderId="46" xfId="43" applyFont="1" applyFill="1" applyBorder="1" applyAlignment="1">
      <alignment horizontal="center" vertical="center" wrapText="1"/>
    </xf>
    <xf numFmtId="0" fontId="55" fillId="14" borderId="119" xfId="43" applyFont="1" applyFill="1" applyBorder="1" applyAlignment="1">
      <alignment horizontal="center" vertical="center" wrapText="1"/>
    </xf>
    <xf numFmtId="0" fontId="55" fillId="14" borderId="93" xfId="43" applyFont="1" applyFill="1" applyBorder="1" applyAlignment="1">
      <alignment horizontal="center" vertical="center" wrapText="1"/>
    </xf>
    <xf numFmtId="0" fontId="55" fillId="14" borderId="5" xfId="43" applyFont="1" applyFill="1" applyBorder="1" applyAlignment="1">
      <alignment horizontal="center" vertical="center" wrapText="1"/>
    </xf>
    <xf numFmtId="0" fontId="55" fillId="14" borderId="121" xfId="43" applyFont="1" applyFill="1" applyBorder="1" applyAlignment="1">
      <alignment horizontal="center" vertical="center" wrapText="1"/>
    </xf>
    <xf numFmtId="0" fontId="55" fillId="14" borderId="138" xfId="43" applyFont="1" applyFill="1" applyBorder="1" applyAlignment="1">
      <alignment horizontal="center" vertical="center" wrapText="1"/>
    </xf>
    <xf numFmtId="0" fontId="55" fillId="14" borderId="122" xfId="43" applyFont="1" applyFill="1" applyBorder="1" applyAlignment="1">
      <alignment horizontal="center" vertical="center" wrapText="1"/>
    </xf>
    <xf numFmtId="0" fontId="48" fillId="14" borderId="4" xfId="36" applyFont="1" applyFill="1" applyBorder="1" applyAlignment="1">
      <alignment horizontal="center" vertical="center" wrapText="1"/>
    </xf>
    <xf numFmtId="0" fontId="48" fillId="14" borderId="123" xfId="36" applyFont="1" applyFill="1" applyBorder="1" applyAlignment="1">
      <alignment horizontal="center" vertical="center" wrapText="1"/>
    </xf>
    <xf numFmtId="0" fontId="48" fillId="14" borderId="137" xfId="36" applyFont="1" applyFill="1" applyBorder="1" applyAlignment="1">
      <alignment horizontal="center" vertical="center" wrapText="1"/>
    </xf>
    <xf numFmtId="0" fontId="48" fillId="14" borderId="120" xfId="36" applyFont="1" applyFill="1" applyBorder="1" applyAlignment="1">
      <alignment horizontal="center" vertical="center" wrapText="1"/>
    </xf>
    <xf numFmtId="0" fontId="48" fillId="14" borderId="79" xfId="36" applyFont="1" applyFill="1" applyBorder="1" applyAlignment="1">
      <alignment horizontal="center" vertical="center" wrapText="1"/>
    </xf>
    <xf numFmtId="0" fontId="48" fillId="14" borderId="22" xfId="36" applyFont="1" applyFill="1" applyBorder="1" applyAlignment="1">
      <alignment horizontal="center" vertical="center" wrapText="1"/>
    </xf>
    <xf numFmtId="0" fontId="48" fillId="14" borderId="63" xfId="36" applyFont="1" applyFill="1" applyBorder="1" applyAlignment="1">
      <alignment horizontal="center" vertical="center" wrapText="1"/>
    </xf>
    <xf numFmtId="0" fontId="48" fillId="14" borderId="47" xfId="36" applyFont="1" applyFill="1" applyBorder="1" applyAlignment="1">
      <alignment horizontal="center" vertical="center" wrapText="1"/>
    </xf>
    <xf numFmtId="0" fontId="48" fillId="14" borderId="108" xfId="36" applyFont="1" applyFill="1" applyBorder="1" applyAlignment="1">
      <alignment horizontal="center" vertical="center" wrapText="1"/>
    </xf>
    <xf numFmtId="0" fontId="48" fillId="14" borderId="87" xfId="36" applyFont="1" applyFill="1" applyBorder="1" applyAlignment="1">
      <alignment horizontal="center" vertical="center" wrapText="1"/>
    </xf>
    <xf numFmtId="0" fontId="48" fillId="14" borderId="119" xfId="36" applyFont="1" applyFill="1" applyBorder="1" applyAlignment="1">
      <alignment horizontal="center" vertical="center" wrapText="1"/>
    </xf>
    <xf numFmtId="0" fontId="48" fillId="14" borderId="93" xfId="36" applyFont="1" applyFill="1" applyBorder="1" applyAlignment="1">
      <alignment horizontal="center" vertical="center" wrapText="1"/>
    </xf>
    <xf numFmtId="0" fontId="69" fillId="30" borderId="4" xfId="36" applyFont="1" applyFill="1" applyBorder="1" applyAlignment="1">
      <alignment horizontal="center" vertical="center" textRotation="90" wrapText="1"/>
    </xf>
    <xf numFmtId="0" fontId="69" fillId="30" borderId="120" xfId="36" applyFont="1" applyFill="1" applyBorder="1" applyAlignment="1">
      <alignment horizontal="center" vertical="center" textRotation="90" wrapText="1"/>
    </xf>
    <xf numFmtId="0" fontId="81" fillId="30" borderId="18" xfId="0" applyFont="1" applyFill="1" applyBorder="1" applyAlignment="1">
      <alignment horizontal="center" vertical="center" wrapText="1"/>
    </xf>
    <xf numFmtId="0" fontId="81" fillId="30" borderId="68" xfId="0" applyFont="1" applyFill="1" applyBorder="1" applyAlignment="1">
      <alignment horizontal="center" vertical="center" wrapText="1"/>
    </xf>
    <xf numFmtId="0" fontId="81" fillId="30" borderId="100" xfId="0" applyFont="1" applyFill="1" applyBorder="1" applyAlignment="1">
      <alignment horizontal="center" vertical="center" wrapText="1"/>
    </xf>
    <xf numFmtId="0" fontId="69" fillId="30" borderId="45" xfId="0" applyFont="1" applyFill="1" applyBorder="1" applyAlignment="1">
      <alignment horizontal="center" vertical="center" wrapText="1"/>
    </xf>
    <xf numFmtId="0" fontId="69" fillId="30" borderId="12" xfId="0" applyFont="1" applyFill="1" applyBorder="1" applyAlignment="1">
      <alignment horizontal="center" vertical="center" wrapText="1"/>
    </xf>
    <xf numFmtId="0" fontId="79" fillId="30" borderId="92" xfId="0" applyFont="1" applyFill="1" applyBorder="1" applyAlignment="1">
      <alignment horizontal="center" vertical="center" wrapText="1"/>
    </xf>
    <xf numFmtId="0" fontId="79" fillId="30" borderId="42" xfId="0" applyFont="1" applyFill="1" applyBorder="1" applyAlignment="1">
      <alignment horizontal="center" vertical="center" wrapText="1"/>
    </xf>
    <xf numFmtId="0" fontId="79" fillId="30" borderId="119" xfId="0" applyFont="1" applyFill="1" applyBorder="1" applyAlignment="1">
      <alignment horizontal="center" vertical="center" wrapText="1"/>
    </xf>
    <xf numFmtId="0" fontId="79" fillId="30" borderId="13" xfId="0" applyFont="1" applyFill="1" applyBorder="1" applyAlignment="1">
      <alignment horizontal="center" vertical="center" wrapText="1"/>
    </xf>
    <xf numFmtId="0" fontId="79" fillId="30" borderId="97" xfId="0" applyFont="1" applyFill="1" applyBorder="1" applyAlignment="1">
      <alignment horizontal="center" vertical="center" wrapText="1"/>
    </xf>
    <xf numFmtId="0" fontId="79" fillId="30" borderId="41" xfId="0" applyFont="1" applyFill="1" applyBorder="1" applyAlignment="1">
      <alignment horizontal="center" vertical="center" wrapText="1"/>
    </xf>
    <xf numFmtId="0" fontId="79" fillId="30" borderId="102" xfId="0" applyFont="1" applyFill="1" applyBorder="1" applyAlignment="1">
      <alignment horizontal="center" vertical="center" wrapText="1"/>
    </xf>
    <xf numFmtId="0" fontId="79" fillId="30" borderId="125" xfId="0" applyFont="1" applyFill="1" applyBorder="1" applyAlignment="1">
      <alignment horizontal="center" vertical="center" wrapText="1"/>
    </xf>
    <xf numFmtId="0" fontId="79" fillId="31" borderId="97" xfId="0" applyFont="1" applyFill="1" applyBorder="1" applyAlignment="1">
      <alignment horizontal="center" vertical="center" wrapText="1"/>
    </xf>
    <xf numFmtId="0" fontId="79" fillId="31" borderId="119" xfId="0" applyFont="1" applyFill="1" applyBorder="1" applyAlignment="1">
      <alignment horizontal="center" vertical="center" wrapText="1"/>
    </xf>
    <xf numFmtId="0" fontId="79" fillId="31" borderId="13" xfId="0" applyFont="1" applyFill="1" applyBorder="1" applyAlignment="1">
      <alignment horizontal="center" vertical="center" wrapText="1"/>
    </xf>
    <xf numFmtId="0" fontId="79" fillId="30" borderId="35" xfId="0" applyFont="1" applyFill="1" applyBorder="1" applyAlignment="1">
      <alignment horizontal="center" vertical="center" wrapText="1"/>
    </xf>
    <xf numFmtId="1" fontId="21" fillId="0" borderId="0" xfId="36" applyNumberFormat="1" applyFont="1" applyAlignment="1">
      <alignment horizontal="center" vertical="center" wrapText="1"/>
    </xf>
    <xf numFmtId="0" fontId="21" fillId="0" borderId="0" xfId="36" applyFont="1" applyAlignment="1" applyProtection="1">
      <alignment horizontal="center" vertical="center" wrapText="1"/>
      <protection hidden="1"/>
    </xf>
    <xf numFmtId="181" fontId="19" fillId="0" borderId="0" xfId="36" applyNumberFormat="1" applyFont="1" applyAlignment="1" applyProtection="1">
      <alignment horizontal="center" vertical="center" wrapText="1"/>
      <protection hidden="1"/>
    </xf>
    <xf numFmtId="0" fontId="83" fillId="30" borderId="5" xfId="43" applyFont="1" applyFill="1" applyBorder="1" applyAlignment="1">
      <alignment horizontal="center" vertical="center" wrapText="1"/>
    </xf>
    <xf numFmtId="0" fontId="83" fillId="30" borderId="121" xfId="43" applyFont="1" applyFill="1" applyBorder="1" applyAlignment="1">
      <alignment horizontal="center" vertical="center" wrapText="1"/>
    </xf>
    <xf numFmtId="0" fontId="83" fillId="30" borderId="138" xfId="43" applyFont="1" applyFill="1" applyBorder="1" applyAlignment="1">
      <alignment horizontal="center" vertical="center" wrapText="1"/>
    </xf>
    <xf numFmtId="0" fontId="83" fillId="30" borderId="122" xfId="43" applyFont="1" applyFill="1" applyBorder="1" applyAlignment="1">
      <alignment horizontal="center" vertical="center" wrapText="1"/>
    </xf>
    <xf numFmtId="0" fontId="83" fillId="30" borderId="106" xfId="36" applyFont="1" applyFill="1" applyBorder="1" applyAlignment="1">
      <alignment horizontal="center" vertical="center" wrapText="1"/>
    </xf>
    <xf numFmtId="0" fontId="83" fillId="30" borderId="139" xfId="36" applyFont="1" applyFill="1" applyBorder="1" applyAlignment="1">
      <alignment horizontal="center" vertical="center" wrapText="1"/>
    </xf>
    <xf numFmtId="0" fontId="83" fillId="30" borderId="107" xfId="36" applyFont="1" applyFill="1" applyBorder="1" applyAlignment="1">
      <alignment horizontal="center" vertical="center" wrapText="1"/>
    </xf>
    <xf numFmtId="0" fontId="83" fillId="30" borderId="79" xfId="36" applyFont="1" applyFill="1" applyBorder="1" applyAlignment="1">
      <alignment horizontal="center" vertical="center" wrapText="1"/>
    </xf>
    <xf numFmtId="0" fontId="83" fillId="30" borderId="22" xfId="36" applyFont="1" applyFill="1" applyBorder="1" applyAlignment="1">
      <alignment horizontal="center" vertical="center" wrapText="1"/>
    </xf>
    <xf numFmtId="0" fontId="83" fillId="30" borderId="63" xfId="36" applyFont="1" applyFill="1" applyBorder="1" applyAlignment="1">
      <alignment horizontal="center" vertical="center" wrapText="1"/>
    </xf>
    <xf numFmtId="0" fontId="83" fillId="30" borderId="47" xfId="36" applyFont="1" applyFill="1" applyBorder="1" applyAlignment="1">
      <alignment horizontal="center" vertical="center" wrapText="1"/>
    </xf>
    <xf numFmtId="0" fontId="83" fillId="30" borderId="46" xfId="36" applyFont="1" applyFill="1" applyBorder="1" applyAlignment="1">
      <alignment horizontal="center" vertical="center" wrapText="1"/>
    </xf>
    <xf numFmtId="0" fontId="83" fillId="30" borderId="119" xfId="36" applyFont="1" applyFill="1" applyBorder="1" applyAlignment="1">
      <alignment horizontal="center" vertical="center" wrapText="1"/>
    </xf>
    <xf numFmtId="0" fontId="83" fillId="30" borderId="13" xfId="36" applyFont="1" applyFill="1" applyBorder="1" applyAlignment="1">
      <alignment horizontal="center" vertical="center" wrapText="1"/>
    </xf>
    <xf numFmtId="0" fontId="83" fillId="30" borderId="108" xfId="36" applyFont="1" applyFill="1" applyBorder="1" applyAlignment="1">
      <alignment horizontal="center" vertical="center" wrapText="1"/>
    </xf>
    <xf numFmtId="0" fontId="83" fillId="30" borderId="87" xfId="36" applyFont="1" applyFill="1" applyBorder="1" applyAlignment="1">
      <alignment horizontal="center" vertical="center" wrapText="1"/>
    </xf>
    <xf numFmtId="0" fontId="83" fillId="30" borderId="46" xfId="43" applyFont="1" applyFill="1" applyBorder="1" applyAlignment="1">
      <alignment horizontal="center" vertical="center" wrapText="1"/>
    </xf>
    <xf numFmtId="0" fontId="83" fillId="30" borderId="119" xfId="43" applyFont="1" applyFill="1" applyBorder="1" applyAlignment="1">
      <alignment horizontal="center" vertical="center" wrapText="1"/>
    </xf>
    <xf numFmtId="0" fontId="44" fillId="0" borderId="18" xfId="0" applyFont="1" applyBorder="1" applyAlignment="1">
      <alignment horizontal="center" vertical="center"/>
    </xf>
    <xf numFmtId="0" fontId="44" fillId="0" borderId="100" xfId="0" applyFont="1" applyBorder="1" applyAlignment="1">
      <alignment horizontal="center" vertical="center"/>
    </xf>
    <xf numFmtId="0" fontId="2" fillId="0" borderId="0" xfId="36" applyFont="1"/>
    <xf numFmtId="0" fontId="2" fillId="0" borderId="0" xfId="36" applyFont="1" applyAlignment="1">
      <alignment horizontal="centerContinuous"/>
    </xf>
    <xf numFmtId="0" fontId="37" fillId="0" borderId="0" xfId="43" applyFont="1" applyAlignment="1">
      <alignment horizontal="center" vertical="center"/>
    </xf>
    <xf numFmtId="0" fontId="87" fillId="0" borderId="0" xfId="43" applyFont="1"/>
    <xf numFmtId="0" fontId="9" fillId="30" borderId="4" xfId="36" applyFont="1" applyFill="1" applyBorder="1" applyAlignment="1">
      <alignment horizontal="center" vertical="center" wrapText="1"/>
    </xf>
    <xf numFmtId="0" fontId="9" fillId="30" borderId="108" xfId="36" applyFont="1" applyFill="1" applyBorder="1" applyAlignment="1">
      <alignment horizontal="center" vertical="center"/>
    </xf>
    <xf numFmtId="0" fontId="9" fillId="30" borderId="106" xfId="36" applyFont="1" applyFill="1" applyBorder="1" applyAlignment="1">
      <alignment horizontal="center" vertical="center" wrapText="1"/>
    </xf>
    <xf numFmtId="0" fontId="9" fillId="30" borderId="46" xfId="36" applyFont="1" applyFill="1" applyBorder="1" applyAlignment="1">
      <alignment horizontal="center" vertical="center" wrapText="1"/>
    </xf>
    <xf numFmtId="0" fontId="9" fillId="30" borderId="109" xfId="36" applyFont="1" applyFill="1" applyBorder="1" applyAlignment="1">
      <alignment horizontal="center" vertical="center"/>
    </xf>
    <xf numFmtId="0" fontId="9" fillId="30" borderId="120" xfId="36" applyFont="1" applyFill="1" applyBorder="1" applyAlignment="1">
      <alignment horizontal="center" vertical="center" wrapText="1"/>
    </xf>
    <xf numFmtId="0" fontId="9" fillId="30" borderId="66" xfId="36" applyFont="1" applyFill="1" applyBorder="1" applyAlignment="1">
      <alignment horizontal="center" vertical="center"/>
    </xf>
    <xf numFmtId="0" fontId="9" fillId="30" borderId="107" xfId="36" applyFont="1" applyFill="1" applyBorder="1" applyAlignment="1">
      <alignment horizontal="center" vertical="center" wrapText="1"/>
    </xf>
    <xf numFmtId="0" fontId="9" fillId="30" borderId="13" xfId="36" applyFont="1" applyFill="1" applyBorder="1" applyAlignment="1">
      <alignment horizontal="center" vertical="center" wrapText="1"/>
    </xf>
    <xf numFmtId="0" fontId="9" fillId="30" borderId="110" xfId="36" applyFont="1" applyFill="1" applyBorder="1" applyAlignment="1">
      <alignment horizontal="center" vertical="center"/>
    </xf>
    <xf numFmtId="0" fontId="48" fillId="0" borderId="123" xfId="43" applyFont="1" applyBorder="1" applyAlignment="1" applyProtection="1">
      <alignment horizontal="center" vertical="center"/>
      <protection hidden="1"/>
    </xf>
    <xf numFmtId="0" fontId="48" fillId="0" borderId="22" xfId="43" applyFont="1" applyBorder="1" applyAlignment="1" applyProtection="1">
      <alignment horizontal="center" vertical="center"/>
      <protection hidden="1"/>
    </xf>
    <xf numFmtId="1" fontId="9" fillId="0" borderId="148" xfId="36" applyNumberFormat="1" applyFont="1" applyBorder="1" applyAlignment="1">
      <alignment horizontal="center" vertical="center"/>
    </xf>
    <xf numFmtId="0" fontId="9" fillId="30" borderId="88" xfId="36" applyFont="1" applyFill="1" applyBorder="1" applyAlignment="1">
      <alignment horizontal="center" vertical="center" wrapText="1"/>
    </xf>
    <xf numFmtId="0" fontId="9" fillId="30" borderId="4" xfId="36" applyFont="1" applyFill="1" applyBorder="1" applyAlignment="1">
      <alignment horizontal="center" vertical="center"/>
    </xf>
    <xf numFmtId="0" fontId="9" fillId="30" borderId="109" xfId="36" applyFont="1" applyFill="1" applyBorder="1" applyAlignment="1">
      <alignment horizontal="center" vertical="center" wrapText="1"/>
    </xf>
    <xf numFmtId="0" fontId="9" fillId="30" borderId="152" xfId="36" applyFont="1" applyFill="1" applyBorder="1" applyAlignment="1">
      <alignment horizontal="center" vertical="center" wrapText="1"/>
    </xf>
    <xf numFmtId="0" fontId="9" fillId="30" borderId="120" xfId="36" applyFont="1" applyFill="1" applyBorder="1" applyAlignment="1">
      <alignment horizontal="center" vertical="center"/>
    </xf>
    <xf numFmtId="0" fontId="9" fillId="30" borderId="110" xfId="36" applyFont="1" applyFill="1" applyBorder="1" applyAlignment="1">
      <alignment horizontal="center" vertical="center" wrapText="1"/>
    </xf>
    <xf numFmtId="4" fontId="50" fillId="0" borderId="22" xfId="43" applyNumberFormat="1" applyFont="1" applyBorder="1" applyAlignment="1">
      <alignment horizontal="center" vertical="center" wrapText="1"/>
    </xf>
    <xf numFmtId="4" fontId="50" fillId="0" borderId="121" xfId="43" applyNumberFormat="1" applyFont="1" applyBorder="1" applyAlignment="1">
      <alignment horizontal="center" vertical="center" wrapText="1"/>
    </xf>
    <xf numFmtId="0" fontId="9" fillId="30" borderId="79" xfId="36" applyFont="1" applyFill="1" applyBorder="1" applyAlignment="1">
      <alignment horizontal="center" vertical="center"/>
    </xf>
    <xf numFmtId="0" fontId="9" fillId="31" borderId="109" xfId="36" applyFont="1" applyFill="1" applyBorder="1" applyAlignment="1">
      <alignment horizontal="center" vertical="center"/>
    </xf>
    <xf numFmtId="0" fontId="9" fillId="30" borderId="47" xfId="36" applyFont="1" applyFill="1" applyBorder="1" applyAlignment="1">
      <alignment horizontal="center" vertical="center"/>
    </xf>
    <xf numFmtId="0" fontId="9" fillId="31" borderId="110" xfId="36" applyFont="1" applyFill="1" applyBorder="1" applyAlignment="1">
      <alignment horizontal="center" vertical="center"/>
    </xf>
    <xf numFmtId="0" fontId="88" fillId="0" borderId="77" xfId="43" applyFont="1" applyBorder="1" applyAlignment="1" applyProtection="1">
      <alignment horizontal="center" vertical="center"/>
      <protection hidden="1"/>
    </xf>
    <xf numFmtId="0" fontId="48" fillId="0" borderId="77" xfId="43" applyFont="1" applyBorder="1" applyAlignment="1" applyProtection="1">
      <alignment horizontal="center" vertical="center"/>
      <protection hidden="1"/>
    </xf>
    <xf numFmtId="0" fontId="2" fillId="3" borderId="0" xfId="40" applyFont="1" applyFill="1" applyAlignment="1">
      <alignment horizontal="center" vertical="center"/>
    </xf>
    <xf numFmtId="0" fontId="2" fillId="3" borderId="0" xfId="40" applyFont="1" applyFill="1" applyAlignment="1">
      <alignment horizontal="left" vertical="top" wrapText="1"/>
    </xf>
    <xf numFmtId="0" fontId="2" fillId="3" borderId="0" xfId="40" applyFont="1" applyFill="1" applyAlignment="1">
      <alignment wrapText="1"/>
    </xf>
    <xf numFmtId="0" fontId="2" fillId="3" borderId="0" xfId="40" applyFont="1" applyFill="1"/>
    <xf numFmtId="0" fontId="40" fillId="31" borderId="104" xfId="40" applyFont="1" applyFill="1" applyBorder="1" applyAlignment="1">
      <alignment horizontal="center" vertical="center" wrapText="1"/>
    </xf>
    <xf numFmtId="0" fontId="40" fillId="31" borderId="85" xfId="40" applyFont="1" applyFill="1" applyBorder="1" applyAlignment="1">
      <alignment horizontal="center" vertical="center" wrapText="1"/>
    </xf>
    <xf numFmtId="0" fontId="40" fillId="31" borderId="15" xfId="40" applyFont="1" applyFill="1" applyBorder="1" applyAlignment="1">
      <alignment horizontal="center" vertical="center" wrapText="1"/>
    </xf>
    <xf numFmtId="0" fontId="40" fillId="30" borderId="14" xfId="40" applyFont="1" applyFill="1" applyBorder="1" applyAlignment="1">
      <alignment horizontal="center" vertical="center" wrapText="1"/>
    </xf>
    <xf numFmtId="0" fontId="40" fillId="30" borderId="7" xfId="40" applyFont="1" applyFill="1" applyBorder="1" applyAlignment="1">
      <alignment horizontal="center" vertical="center" wrapText="1"/>
    </xf>
    <xf numFmtId="0" fontId="40" fillId="31" borderId="45" xfId="40" applyFont="1" applyFill="1" applyBorder="1" applyAlignment="1">
      <alignment horizontal="center" vertical="center" wrapText="1"/>
    </xf>
    <xf numFmtId="0" fontId="40" fillId="31" borderId="31" xfId="40" applyFont="1" applyFill="1" applyBorder="1" applyAlignment="1">
      <alignment horizontal="center" vertical="center" wrapText="1"/>
    </xf>
    <xf numFmtId="188" fontId="40" fillId="31" borderId="94" xfId="40" applyNumberFormat="1" applyFont="1" applyFill="1" applyBorder="1" applyAlignment="1">
      <alignment horizontal="center" vertical="center"/>
    </xf>
    <xf numFmtId="0" fontId="40" fillId="30" borderId="129" xfId="40" applyFont="1" applyFill="1" applyBorder="1" applyAlignment="1">
      <alignment horizontal="center" vertical="center" wrapText="1"/>
    </xf>
    <xf numFmtId="0" fontId="40" fillId="30" borderId="130" xfId="40" applyFont="1" applyFill="1" applyBorder="1" applyAlignment="1">
      <alignment horizontal="center" vertical="center" wrapText="1"/>
    </xf>
    <xf numFmtId="0" fontId="40" fillId="30" borderId="131" xfId="40" applyFont="1" applyFill="1" applyBorder="1" applyAlignment="1">
      <alignment horizontal="center" vertical="center" wrapText="1"/>
    </xf>
    <xf numFmtId="0" fontId="2" fillId="3" borderId="39" xfId="40" applyFont="1" applyFill="1" applyBorder="1"/>
    <xf numFmtId="0" fontId="2" fillId="3" borderId="48" xfId="40" applyFont="1" applyFill="1" applyBorder="1"/>
    <xf numFmtId="0" fontId="2" fillId="0" borderId="48" xfId="40" applyFont="1" applyBorder="1"/>
    <xf numFmtId="0" fontId="2" fillId="0" borderId="0" xfId="40" applyFont="1"/>
    <xf numFmtId="0" fontId="2" fillId="3" borderId="9" xfId="40" applyFont="1" applyFill="1" applyBorder="1"/>
    <xf numFmtId="0" fontId="2" fillId="0" borderId="9" xfId="40" applyFont="1" applyBorder="1"/>
    <xf numFmtId="0" fontId="2" fillId="0" borderId="0" xfId="36" applyFont="1" applyAlignment="1">
      <alignment horizontal="center" vertical="center"/>
    </xf>
    <xf numFmtId="0" fontId="40" fillId="30" borderId="14" xfId="40" applyFont="1" applyFill="1" applyBorder="1" applyAlignment="1">
      <alignment horizontal="left" vertical="center" wrapText="1"/>
    </xf>
    <xf numFmtId="0" fontId="40" fillId="30" borderId="7" xfId="40" applyFont="1" applyFill="1" applyBorder="1" applyAlignment="1">
      <alignment horizontal="left" vertical="center" wrapText="1"/>
    </xf>
    <xf numFmtId="0" fontId="40" fillId="30" borderId="15" xfId="40" applyFont="1" applyFill="1" applyBorder="1" applyAlignment="1">
      <alignment horizontal="left" vertical="center" wrapText="1"/>
    </xf>
    <xf numFmtId="0" fontId="40" fillId="30" borderId="39" xfId="40" applyFont="1" applyFill="1" applyBorder="1" applyAlignment="1">
      <alignment horizontal="left" vertical="center" wrapText="1"/>
    </xf>
    <xf numFmtId="0" fontId="40" fillId="30" borderId="48" xfId="40" applyFont="1" applyFill="1" applyBorder="1" applyAlignment="1">
      <alignment horizontal="left" vertical="center" wrapText="1"/>
    </xf>
    <xf numFmtId="0" fontId="40" fillId="30" borderId="94" xfId="40" applyFont="1" applyFill="1" applyBorder="1" applyAlignment="1">
      <alignment horizontal="left" vertical="center" wrapText="1"/>
    </xf>
    <xf numFmtId="192" fontId="2" fillId="0" borderId="0" xfId="36" applyNumberFormat="1" applyFont="1"/>
    <xf numFmtId="183" fontId="87" fillId="0" borderId="0" xfId="92" applyNumberFormat="1" applyFont="1" applyBorder="1"/>
    <xf numFmtId="0" fontId="2" fillId="3" borderId="0" xfId="40" applyFont="1" applyFill="1" applyAlignment="1">
      <alignment horizontal="center" vertical="center" wrapText="1"/>
    </xf>
    <xf numFmtId="0" fontId="40" fillId="30" borderId="18" xfId="40" applyFont="1" applyFill="1" applyBorder="1" applyAlignment="1">
      <alignment horizontal="center" vertical="center" wrapText="1"/>
    </xf>
    <xf numFmtId="0" fontId="40" fillId="30" borderId="68" xfId="40" applyFont="1" applyFill="1" applyBorder="1" applyAlignment="1">
      <alignment horizontal="center" vertical="center" wrapText="1"/>
    </xf>
    <xf numFmtId="0" fontId="40" fillId="30" borderId="68" xfId="40" applyFont="1" applyFill="1" applyBorder="1" applyAlignment="1">
      <alignment horizontal="center" vertical="center" wrapText="1"/>
    </xf>
    <xf numFmtId="183" fontId="40" fillId="30" borderId="68" xfId="92" applyNumberFormat="1" applyFont="1" applyFill="1" applyBorder="1" applyAlignment="1">
      <alignment horizontal="center" vertical="center" wrapText="1"/>
    </xf>
    <xf numFmtId="193" fontId="40" fillId="30" borderId="100" xfId="92" applyNumberFormat="1" applyFont="1" applyFill="1" applyBorder="1" applyAlignment="1">
      <alignment horizontal="center" vertical="center" wrapText="1"/>
    </xf>
    <xf numFmtId="0" fontId="2" fillId="0" borderId="0" xfId="36" applyFont="1" applyAlignment="1">
      <alignment wrapText="1"/>
    </xf>
    <xf numFmtId="0" fontId="40" fillId="30" borderId="82" xfId="40" applyFont="1" applyFill="1" applyBorder="1" applyAlignment="1">
      <alignment horizontal="centerContinuous" vertical="center" wrapText="1"/>
    </xf>
    <xf numFmtId="0" fontId="40" fillId="30" borderId="14" xfId="40" applyFont="1" applyFill="1" applyBorder="1" applyAlignment="1">
      <alignment horizontal="centerContinuous" vertical="center" wrapText="1"/>
    </xf>
    <xf numFmtId="0" fontId="40" fillId="30" borderId="7" xfId="40" applyFont="1" applyFill="1" applyBorder="1" applyAlignment="1">
      <alignment horizontal="centerContinuous" vertical="center" wrapText="1"/>
    </xf>
    <xf numFmtId="0" fontId="40" fillId="30" borderId="35" xfId="40" applyFont="1" applyFill="1" applyBorder="1" applyAlignment="1">
      <alignment horizontal="centerContinuous" vertical="center" wrapText="1"/>
    </xf>
    <xf numFmtId="0" fontId="40" fillId="30" borderId="85" xfId="40" applyFont="1" applyFill="1" applyBorder="1" applyAlignment="1">
      <alignment horizontal="centerContinuous" vertical="center" wrapText="1"/>
    </xf>
    <xf numFmtId="0" fontId="40" fillId="30" borderId="126" xfId="40" applyFont="1" applyFill="1" applyBorder="1" applyAlignment="1">
      <alignment horizontal="center" vertical="center" textRotation="90" wrapText="1"/>
    </xf>
    <xf numFmtId="0" fontId="40" fillId="30" borderId="89" xfId="40" applyFont="1" applyFill="1" applyBorder="1" applyAlignment="1">
      <alignment horizontal="center" vertical="center" wrapText="1"/>
    </xf>
    <xf numFmtId="0" fontId="40" fillId="30" borderId="22" xfId="40" applyFont="1" applyFill="1" applyBorder="1" applyAlignment="1">
      <alignment horizontal="center" vertical="center"/>
    </xf>
    <xf numFmtId="0" fontId="40" fillId="30" borderId="22" xfId="40" applyFont="1" applyFill="1" applyBorder="1" applyAlignment="1">
      <alignment horizontal="center" vertical="center" wrapText="1"/>
    </xf>
    <xf numFmtId="0" fontId="40" fillId="30" borderId="55" xfId="40" applyFont="1" applyFill="1" applyBorder="1" applyAlignment="1">
      <alignment horizontal="right" vertical="center" wrapText="1"/>
    </xf>
    <xf numFmtId="0" fontId="40" fillId="30" borderId="94" xfId="40" applyFont="1" applyFill="1" applyBorder="1" applyAlignment="1">
      <alignment horizontal="right" vertical="center" wrapText="1"/>
    </xf>
    <xf numFmtId="0" fontId="40" fillId="30" borderId="63" xfId="40" applyFont="1" applyFill="1" applyBorder="1" applyAlignment="1">
      <alignment horizontal="center" vertical="center" wrapText="1"/>
    </xf>
    <xf numFmtId="0" fontId="40" fillId="30" borderId="118" xfId="40" applyFont="1" applyFill="1" applyBorder="1" applyAlignment="1">
      <alignment horizontal="center" vertical="center" wrapText="1"/>
    </xf>
    <xf numFmtId="0" fontId="40" fillId="30" borderId="83" xfId="40" applyFont="1" applyFill="1" applyBorder="1" applyAlignment="1">
      <alignment horizontal="center" vertical="center" textRotation="90" wrapText="1"/>
    </xf>
    <xf numFmtId="0" fontId="40" fillId="30" borderId="61" xfId="40" applyFont="1" applyFill="1" applyBorder="1" applyAlignment="1">
      <alignment horizontal="center" vertical="center" wrapText="1"/>
    </xf>
    <xf numFmtId="0" fontId="40" fillId="30" borderId="47" xfId="40" applyFont="1" applyFill="1" applyBorder="1" applyAlignment="1">
      <alignment horizontal="center" vertical="center"/>
    </xf>
    <xf numFmtId="0" fontId="40" fillId="30" borderId="47" xfId="40" applyFont="1" applyFill="1" applyBorder="1" applyAlignment="1">
      <alignment horizontal="center" vertical="center" wrapText="1"/>
    </xf>
    <xf numFmtId="0" fontId="40" fillId="30" borderId="47" xfId="40" applyFont="1" applyFill="1" applyBorder="1" applyAlignment="1">
      <alignment horizontal="center" vertical="center"/>
    </xf>
    <xf numFmtId="0" fontId="40" fillId="30" borderId="47" xfId="40" applyFont="1" applyFill="1" applyBorder="1" applyAlignment="1">
      <alignment horizontal="center" vertical="center" wrapText="1"/>
    </xf>
    <xf numFmtId="0" fontId="40" fillId="30" borderId="13" xfId="40" applyFont="1" applyFill="1" applyBorder="1" applyAlignment="1">
      <alignment horizontal="center" vertical="center"/>
    </xf>
    <xf numFmtId="0" fontId="40" fillId="30" borderId="72" xfId="40" applyFont="1" applyFill="1" applyBorder="1" applyAlignment="1">
      <alignment horizontal="center" vertical="center"/>
    </xf>
    <xf numFmtId="0" fontId="5" fillId="3" borderId="104" xfId="40" applyFont="1" applyFill="1" applyBorder="1" applyAlignment="1">
      <alignment horizontal="center" vertical="center"/>
    </xf>
    <xf numFmtId="0" fontId="5" fillId="3" borderId="35" xfId="40" applyFont="1" applyFill="1" applyBorder="1" applyAlignment="1">
      <alignment horizontal="center" vertical="center"/>
    </xf>
    <xf numFmtId="0" fontId="5" fillId="3" borderId="35" xfId="40" applyFont="1" applyFill="1" applyBorder="1"/>
    <xf numFmtId="41" fontId="5" fillId="3" borderId="35" xfId="93" applyFont="1" applyFill="1" applyBorder="1" applyAlignment="1">
      <alignment horizontal="center"/>
    </xf>
    <xf numFmtId="41" fontId="5" fillId="3" borderId="85" xfId="93" applyFont="1" applyFill="1" applyBorder="1" applyAlignment="1">
      <alignment horizontal="center"/>
    </xf>
    <xf numFmtId="0" fontId="40" fillId="0" borderId="32" xfId="40" applyFont="1" applyBorder="1" applyAlignment="1">
      <alignment horizontal="center" vertical="center" wrapText="1"/>
    </xf>
    <xf numFmtId="0" fontId="2" fillId="3" borderId="45" xfId="40" applyFont="1" applyFill="1" applyBorder="1" applyAlignment="1">
      <alignment horizontal="center" vertical="center"/>
    </xf>
    <xf numFmtId="0" fontId="2" fillId="3" borderId="31" xfId="40" applyFont="1" applyFill="1" applyBorder="1"/>
    <xf numFmtId="186" fontId="2" fillId="12" borderId="45" xfId="90" applyFont="1" applyFill="1" applyBorder="1" applyAlignment="1">
      <alignment horizontal="center" vertical="center"/>
    </xf>
    <xf numFmtId="186" fontId="2" fillId="12" borderId="0" xfId="90" applyFont="1" applyFill="1" applyBorder="1" applyAlignment="1">
      <alignment horizontal="center" vertical="center"/>
    </xf>
    <xf numFmtId="186" fontId="2" fillId="3" borderId="0" xfId="90" applyFont="1" applyFill="1" applyBorder="1" applyAlignment="1">
      <alignment horizontal="center" vertical="center"/>
    </xf>
    <xf numFmtId="0" fontId="2" fillId="13" borderId="0" xfId="40" applyFont="1" applyFill="1"/>
    <xf numFmtId="186" fontId="2" fillId="3" borderId="0" xfId="90" applyFont="1" applyFill="1" applyAlignment="1">
      <alignment horizontal="center" vertical="center"/>
    </xf>
    <xf numFmtId="186" fontId="2" fillId="3" borderId="45" xfId="90" applyFont="1" applyFill="1" applyBorder="1" applyAlignment="1">
      <alignment horizontal="center" vertical="center"/>
    </xf>
    <xf numFmtId="0" fontId="2" fillId="0" borderId="31" xfId="36" applyFont="1" applyBorder="1"/>
    <xf numFmtId="0" fontId="2" fillId="3" borderId="31" xfId="40" applyFont="1" applyFill="1" applyBorder="1" applyAlignment="1">
      <alignment wrapText="1"/>
    </xf>
    <xf numFmtId="186" fontId="2" fillId="3" borderId="12" xfId="90" applyFont="1" applyFill="1" applyBorder="1" applyAlignment="1">
      <alignment horizontal="center" vertical="center"/>
    </xf>
    <xf numFmtId="186" fontId="2" fillId="3" borderId="32" xfId="90" applyFont="1" applyFill="1" applyBorder="1" applyAlignment="1">
      <alignment horizontal="center" vertical="center"/>
    </xf>
    <xf numFmtId="0" fontId="2" fillId="3" borderId="32" xfId="40" applyFont="1" applyFill="1" applyBorder="1"/>
    <xf numFmtId="0" fontId="2" fillId="3" borderId="40" xfId="40" applyFont="1" applyFill="1" applyBorder="1"/>
    <xf numFmtId="197" fontId="2" fillId="3" borderId="0" xfId="40" applyNumberFormat="1" applyFont="1" applyFill="1"/>
    <xf numFmtId="0" fontId="2" fillId="3" borderId="68" xfId="40" applyFont="1" applyFill="1" applyBorder="1"/>
    <xf numFmtId="0" fontId="20" fillId="0" borderId="0" xfId="36" applyFont="1" applyAlignment="1">
      <alignment horizontal="centerContinuous" vertical="center" wrapText="1"/>
    </xf>
    <xf numFmtId="0" fontId="20" fillId="0" borderId="0" xfId="36" applyFont="1" applyAlignment="1">
      <alignment horizontal="centerContinuous"/>
    </xf>
    <xf numFmtId="0" fontId="20" fillId="0" borderId="0" xfId="36" applyFont="1" applyAlignment="1">
      <alignment horizontal="centerContinuous" vertical="center"/>
    </xf>
    <xf numFmtId="0" fontId="89" fillId="0" borderId="0" xfId="35" applyFont="1"/>
    <xf numFmtId="9" fontId="22" fillId="30" borderId="59" xfId="81" applyNumberFormat="1" applyFont="1" applyFill="1" applyBorder="1" applyAlignment="1">
      <alignment horizontal="center" vertical="center" wrapText="1"/>
    </xf>
    <xf numFmtId="9" fontId="22" fillId="30" borderId="60" xfId="81" applyNumberFormat="1" applyFont="1" applyFill="1" applyBorder="1" applyAlignment="1">
      <alignment horizontal="center" vertical="center" wrapText="1"/>
    </xf>
    <xf numFmtId="9" fontId="22" fillId="30" borderId="61" xfId="82" applyFont="1" applyFill="1" applyBorder="1" applyAlignment="1">
      <alignment horizontal="center" vertical="center"/>
    </xf>
    <xf numFmtId="172" fontId="22" fillId="30" borderId="61" xfId="81" applyNumberFormat="1" applyFont="1" applyFill="1" applyBorder="1" applyAlignment="1">
      <alignment horizontal="center" vertical="center"/>
    </xf>
    <xf numFmtId="172" fontId="22" fillId="30" borderId="58" xfId="81" applyNumberFormat="1" applyFont="1" applyFill="1" applyBorder="1" applyAlignment="1">
      <alignment horizontal="center" vertical="center"/>
    </xf>
    <xf numFmtId="0" fontId="17" fillId="28" borderId="0" xfId="36" applyFont="1" applyFill="1" applyAlignment="1">
      <alignment horizontal="center" vertical="center"/>
    </xf>
    <xf numFmtId="0" fontId="23" fillId="0" borderId="0" xfId="36" applyFont="1" applyAlignment="1">
      <alignment horizontal="center" vertical="center"/>
    </xf>
    <xf numFmtId="168" fontId="17" fillId="0" borderId="0" xfId="36" applyNumberFormat="1" applyFont="1" applyAlignment="1">
      <alignment horizontal="center" vertical="center"/>
    </xf>
    <xf numFmtId="0" fontId="21" fillId="30" borderId="59" xfId="36" applyFont="1" applyFill="1" applyBorder="1" applyAlignment="1">
      <alignment horizontal="center" vertical="center" textRotation="90"/>
    </xf>
    <xf numFmtId="0" fontId="22" fillId="30" borderId="21" xfId="36" applyFont="1" applyFill="1" applyBorder="1" applyAlignment="1">
      <alignment horizontal="center" vertical="center" wrapText="1"/>
    </xf>
    <xf numFmtId="0" fontId="22" fillId="30" borderId="21" xfId="36" applyFont="1" applyFill="1" applyBorder="1" applyAlignment="1">
      <alignment horizontal="centerContinuous" vertical="center"/>
    </xf>
    <xf numFmtId="9" fontId="22" fillId="30" borderId="21" xfId="84" applyFont="1" applyFill="1" applyBorder="1" applyAlignment="1">
      <alignment horizontal="centerContinuous" vertical="center" wrapText="1"/>
    </xf>
    <xf numFmtId="0" fontId="22" fillId="30" borderId="21" xfId="36" applyFont="1" applyFill="1" applyBorder="1" applyAlignment="1">
      <alignment horizontal="center" vertical="center" wrapText="1"/>
    </xf>
    <xf numFmtId="0" fontId="22" fillId="30" borderId="21" xfId="36" applyFont="1" applyFill="1" applyBorder="1" applyAlignment="1">
      <alignment horizontal="center" vertical="center" textRotation="90" wrapText="1"/>
    </xf>
    <xf numFmtId="0" fontId="22" fillId="30" borderId="116" xfId="36" applyFont="1" applyFill="1" applyBorder="1" applyAlignment="1">
      <alignment horizontal="center" vertical="center"/>
    </xf>
    <xf numFmtId="0" fontId="22" fillId="30" borderId="117" xfId="36" applyFont="1" applyFill="1" applyBorder="1" applyAlignment="1">
      <alignment horizontal="center" vertical="center"/>
    </xf>
    <xf numFmtId="0" fontId="22" fillId="30" borderId="104" xfId="36" applyFont="1" applyFill="1" applyBorder="1" applyAlignment="1">
      <alignment horizontal="center"/>
    </xf>
    <xf numFmtId="0" fontId="22" fillId="30" borderId="85" xfId="36" applyFont="1" applyFill="1" applyBorder="1" applyAlignment="1">
      <alignment horizontal="center"/>
    </xf>
    <xf numFmtId="0" fontId="22" fillId="30" borderId="104" xfId="36" applyFont="1" applyFill="1" applyBorder="1" applyAlignment="1">
      <alignment horizontal="center" vertical="center" wrapText="1"/>
    </xf>
    <xf numFmtId="0" fontId="22" fillId="30" borderId="85" xfId="36" applyFont="1" applyFill="1" applyBorder="1" applyAlignment="1">
      <alignment horizontal="center" vertical="center" wrapText="1"/>
    </xf>
    <xf numFmtId="0" fontId="90" fillId="30" borderId="14" xfId="36" applyFont="1" applyFill="1" applyBorder="1" applyAlignment="1">
      <alignment horizontal="center" vertical="center" wrapText="1"/>
    </xf>
    <xf numFmtId="0" fontId="90" fillId="30" borderId="7" xfId="36" applyFont="1" applyFill="1" applyBorder="1" applyAlignment="1">
      <alignment horizontal="center" vertical="center" wrapText="1"/>
    </xf>
    <xf numFmtId="0" fontId="90" fillId="30" borderId="15" xfId="36" applyFont="1" applyFill="1" applyBorder="1" applyAlignment="1">
      <alignment horizontal="center" vertical="center" wrapText="1"/>
    </xf>
    <xf numFmtId="0" fontId="21" fillId="30" borderId="89" xfId="36" applyFont="1" applyFill="1" applyBorder="1" applyAlignment="1">
      <alignment horizontal="center" vertical="center" textRotation="90"/>
    </xf>
    <xf numFmtId="0" fontId="22" fillId="30" borderId="22" xfId="36" applyFont="1" applyFill="1" applyBorder="1" applyAlignment="1">
      <alignment horizontal="center" vertical="center" wrapText="1"/>
    </xf>
    <xf numFmtId="0" fontId="22" fillId="30" borderId="22" xfId="36" applyFont="1" applyFill="1" applyBorder="1" applyAlignment="1">
      <alignment horizontal="center" vertical="center"/>
    </xf>
    <xf numFmtId="9" fontId="22" fillId="30" borderId="22" xfId="84" applyFont="1" applyFill="1" applyBorder="1" applyAlignment="1">
      <alignment horizontal="center" vertical="center" wrapText="1"/>
    </xf>
    <xf numFmtId="0" fontId="22" fillId="30" borderId="22" xfId="36" applyFont="1" applyFill="1" applyBorder="1" applyAlignment="1">
      <alignment horizontal="center" vertical="center" wrapText="1"/>
    </xf>
    <xf numFmtId="0" fontId="22" fillId="30" borderId="22" xfId="36" applyFont="1" applyFill="1" applyBorder="1" applyAlignment="1">
      <alignment horizontal="center" vertical="center" textRotation="90" wrapText="1"/>
    </xf>
    <xf numFmtId="0" fontId="22" fillId="30" borderId="29" xfId="36" applyFont="1" applyFill="1" applyBorder="1" applyAlignment="1">
      <alignment horizontal="center" vertical="center"/>
    </xf>
    <xf numFmtId="0" fontId="22" fillId="30" borderId="26" xfId="36" applyFont="1" applyFill="1" applyBorder="1" applyAlignment="1">
      <alignment horizontal="center" vertical="center"/>
    </xf>
    <xf numFmtId="0" fontId="22" fillId="30" borderId="45" xfId="36" applyFont="1" applyFill="1" applyBorder="1" applyAlignment="1">
      <alignment horizontal="center" vertical="center" wrapText="1"/>
    </xf>
    <xf numFmtId="0" fontId="22" fillId="30" borderId="31" xfId="36" applyFont="1" applyFill="1" applyBorder="1" applyAlignment="1">
      <alignment horizontal="center" vertical="center" wrapText="1"/>
    </xf>
    <xf numFmtId="0" fontId="90" fillId="30" borderId="90" xfId="36" applyFont="1" applyFill="1" applyBorder="1" applyAlignment="1">
      <alignment horizontal="center" vertical="center" wrapText="1"/>
    </xf>
    <xf numFmtId="0" fontId="90" fillId="30" borderId="22" xfId="36" applyFont="1" applyFill="1" applyBorder="1" applyAlignment="1">
      <alignment horizontal="center" vertical="center" wrapText="1"/>
    </xf>
    <xf numFmtId="0" fontId="90" fillId="30" borderId="67" xfId="36" applyFont="1" applyFill="1" applyBorder="1" applyAlignment="1">
      <alignment horizontal="center" vertical="center" wrapText="1"/>
    </xf>
    <xf numFmtId="0" fontId="23" fillId="0" borderId="24" xfId="36" applyFont="1" applyBorder="1" applyAlignment="1">
      <alignment horizontal="center" vertical="center"/>
    </xf>
    <xf numFmtId="0" fontId="23" fillId="0" borderId="25" xfId="36" applyFont="1" applyBorder="1" applyAlignment="1">
      <alignment horizontal="center" vertical="center"/>
    </xf>
    <xf numFmtId="0" fontId="20" fillId="0" borderId="30" xfId="36" applyFont="1" applyBorder="1" applyAlignment="1">
      <alignment horizontal="center"/>
    </xf>
    <xf numFmtId="0" fontId="2" fillId="0" borderId="45" xfId="36" applyFont="1" applyBorder="1" applyAlignment="1">
      <alignment horizontal="center" vertical="center"/>
    </xf>
    <xf numFmtId="0" fontId="2" fillId="0" borderId="31" xfId="36" applyFont="1" applyBorder="1" applyAlignment="1">
      <alignment horizontal="center" vertical="center"/>
    </xf>
    <xf numFmtId="0" fontId="18" fillId="24" borderId="32" xfId="36" applyFont="1" applyFill="1" applyBorder="1" applyAlignment="1">
      <alignment horizontal="right" vertical="center"/>
    </xf>
    <xf numFmtId="167" fontId="18" fillId="24" borderId="32" xfId="36" applyNumberFormat="1" applyFont="1" applyFill="1" applyBorder="1" applyAlignment="1">
      <alignment horizontal="center" vertical="center"/>
    </xf>
    <xf numFmtId="0" fontId="17" fillId="0" borderId="0" xfId="35" applyFont="1"/>
    <xf numFmtId="0" fontId="89" fillId="0" borderId="0" xfId="35" applyFont="1" applyAlignment="1">
      <alignment vertical="center"/>
    </xf>
    <xf numFmtId="0" fontId="89" fillId="0" borderId="0" xfId="35" applyFont="1" applyAlignment="1">
      <alignment horizontal="center" vertical="center"/>
    </xf>
    <xf numFmtId="0" fontId="22" fillId="30" borderId="41" xfId="36" applyFont="1" applyFill="1" applyBorder="1" applyAlignment="1">
      <alignment horizontal="center" vertical="center" wrapText="1"/>
    </xf>
    <xf numFmtId="0" fontId="22" fillId="30" borderId="35" xfId="36" applyFont="1" applyFill="1" applyBorder="1" applyAlignment="1">
      <alignment horizontal="center" vertical="center" wrapText="1"/>
    </xf>
    <xf numFmtId="0" fontId="26" fillId="30" borderId="59" xfId="35" applyFont="1" applyFill="1" applyBorder="1" applyAlignment="1">
      <alignment vertical="center" wrapText="1"/>
    </xf>
    <xf numFmtId="0" fontId="26" fillId="30" borderId="35" xfId="35" applyFont="1" applyFill="1" applyBorder="1" applyAlignment="1">
      <alignment horizontal="center" vertical="center" wrapText="1"/>
    </xf>
    <xf numFmtId="0" fontId="22" fillId="30" borderId="55" xfId="36" applyFont="1" applyFill="1" applyBorder="1" applyAlignment="1">
      <alignment horizontal="center" vertical="center" wrapText="1"/>
    </xf>
    <xf numFmtId="0" fontId="22" fillId="30" borderId="48" xfId="36" applyFont="1" applyFill="1" applyBorder="1" applyAlignment="1">
      <alignment horizontal="center" vertical="center" wrapText="1"/>
    </xf>
    <xf numFmtId="0" fontId="22" fillId="30" borderId="36" xfId="36" applyFont="1" applyFill="1" applyBorder="1" applyAlignment="1">
      <alignment horizontal="center" vertical="center" wrapText="1"/>
    </xf>
    <xf numFmtId="0" fontId="22" fillId="30" borderId="36" xfId="36" applyFont="1" applyFill="1" applyBorder="1" applyAlignment="1">
      <alignment horizontal="center" vertical="center" wrapText="1"/>
    </xf>
    <xf numFmtId="0" fontId="92" fillId="30" borderId="22" xfId="36" applyFont="1" applyFill="1" applyBorder="1" applyAlignment="1">
      <alignment horizontal="center" vertical="center" wrapText="1"/>
    </xf>
    <xf numFmtId="0" fontId="22" fillId="30" borderId="94" xfId="36" applyFont="1" applyFill="1" applyBorder="1" applyAlignment="1">
      <alignment horizontal="center" vertical="center" wrapText="1"/>
    </xf>
    <xf numFmtId="0" fontId="22" fillId="30" borderId="57" xfId="36" applyFont="1" applyFill="1" applyBorder="1" applyAlignment="1">
      <alignment horizontal="center" vertical="center" wrapText="1"/>
    </xf>
    <xf numFmtId="0" fontId="26" fillId="30" borderId="114" xfId="35" applyFont="1" applyFill="1" applyBorder="1" applyAlignment="1">
      <alignment vertical="center" wrapText="1"/>
    </xf>
    <xf numFmtId="0" fontId="26" fillId="30" borderId="0" xfId="35" applyFont="1" applyFill="1" applyAlignment="1">
      <alignment vertical="center" wrapText="1"/>
    </xf>
    <xf numFmtId="0" fontId="22" fillId="30" borderId="23" xfId="36" applyFont="1" applyFill="1" applyBorder="1" applyAlignment="1">
      <alignment horizontal="center" vertical="center" wrapText="1"/>
    </xf>
    <xf numFmtId="0" fontId="22" fillId="30" borderId="30" xfId="36" applyFont="1" applyFill="1" applyBorder="1" applyAlignment="1">
      <alignment horizontal="center" vertical="center" wrapText="1"/>
    </xf>
    <xf numFmtId="0" fontId="22" fillId="30" borderId="26" xfId="36" applyFont="1" applyFill="1" applyBorder="1" applyAlignment="1">
      <alignment horizontal="center" vertical="center" wrapText="1"/>
    </xf>
    <xf numFmtId="0" fontId="22" fillId="30" borderId="62" xfId="36" applyFont="1" applyFill="1" applyBorder="1" applyAlignment="1">
      <alignment horizontal="center" vertical="center" wrapText="1"/>
    </xf>
    <xf numFmtId="0" fontId="22" fillId="30" borderId="55" xfId="36" applyFont="1" applyFill="1" applyBorder="1" applyAlignment="1">
      <alignment horizontal="center" vertical="center" wrapText="1"/>
    </xf>
    <xf numFmtId="0" fontId="22" fillId="30" borderId="48" xfId="36" applyFont="1" applyFill="1" applyBorder="1" applyAlignment="1">
      <alignment horizontal="center" vertical="center" wrapText="1"/>
    </xf>
    <xf numFmtId="0" fontId="62" fillId="31" borderId="125" xfId="36" applyFont="1" applyFill="1" applyBorder="1" applyAlignment="1">
      <alignment horizontal="center" vertical="center" wrapText="1"/>
    </xf>
    <xf numFmtId="0" fontId="92" fillId="30" borderId="89" xfId="35" applyFont="1" applyFill="1" applyBorder="1" applyAlignment="1">
      <alignment horizontal="center" vertical="center" wrapText="1"/>
    </xf>
    <xf numFmtId="0" fontId="92" fillId="30" borderId="25" xfId="35" applyFont="1" applyFill="1" applyBorder="1" applyAlignment="1">
      <alignment vertical="center" wrapText="1"/>
    </xf>
    <xf numFmtId="0" fontId="93" fillId="22" borderId="47" xfId="35" applyFont="1" applyFill="1" applyBorder="1" applyAlignment="1">
      <alignment horizontal="center" vertical="center"/>
    </xf>
    <xf numFmtId="0" fontId="8" fillId="0" borderId="9" xfId="35" applyFont="1" applyBorder="1" applyAlignment="1">
      <alignment vertical="center"/>
    </xf>
    <xf numFmtId="0" fontId="8" fillId="0" borderId="115" xfId="35" applyFont="1" applyBorder="1" applyAlignment="1">
      <alignment vertical="center"/>
    </xf>
    <xf numFmtId="0" fontId="22" fillId="30" borderId="12" xfId="36" applyFont="1" applyFill="1" applyBorder="1" applyAlignment="1">
      <alignment horizontal="center" vertical="center" wrapText="1"/>
    </xf>
    <xf numFmtId="0" fontId="22" fillId="30" borderId="40" xfId="36" applyFont="1" applyFill="1" applyBorder="1" applyAlignment="1">
      <alignment horizontal="center" vertical="center" wrapText="1"/>
    </xf>
    <xf numFmtId="0" fontId="26" fillId="0" borderId="22" xfId="35" applyFont="1" applyBorder="1" applyAlignment="1">
      <alignment horizontal="center" vertical="center" wrapText="1"/>
    </xf>
    <xf numFmtId="0" fontId="94" fillId="20" borderId="92" xfId="36" applyFont="1" applyFill="1" applyBorder="1" applyAlignment="1">
      <alignment horizontal="center" vertical="center" shrinkToFit="1"/>
    </xf>
    <xf numFmtId="0" fontId="94" fillId="20" borderId="0" xfId="36" applyFont="1" applyFill="1" applyAlignment="1">
      <alignment horizontal="center" vertical="center" shrinkToFit="1"/>
    </xf>
    <xf numFmtId="168" fontId="94" fillId="20" borderId="35" xfId="36" applyNumberFormat="1" applyFont="1" applyFill="1" applyBorder="1" applyAlignment="1">
      <alignment horizontal="center" vertical="center" shrinkToFit="1"/>
    </xf>
    <xf numFmtId="0" fontId="95" fillId="26" borderId="41" xfId="36" applyFont="1" applyFill="1" applyBorder="1" applyAlignment="1">
      <alignment horizontal="center" vertical="center" wrapText="1"/>
    </xf>
    <xf numFmtId="0" fontId="95" fillId="26" borderId="85" xfId="36" applyFont="1" applyFill="1" applyBorder="1" applyAlignment="1">
      <alignment horizontal="center" vertical="center" wrapText="1"/>
    </xf>
    <xf numFmtId="168" fontId="94" fillId="20" borderId="0" xfId="36" applyNumberFormat="1" applyFont="1" applyFill="1" applyAlignment="1">
      <alignment horizontal="center" vertical="center" shrinkToFit="1"/>
    </xf>
    <xf numFmtId="0" fontId="95" fillId="26" borderId="92" xfId="36" applyFont="1" applyFill="1" applyBorder="1" applyAlignment="1">
      <alignment horizontal="center" vertical="center" wrapText="1"/>
    </xf>
    <xf numFmtId="0" fontId="95" fillId="26" borderId="31" xfId="36" applyFont="1" applyFill="1" applyBorder="1" applyAlignment="1">
      <alignment horizontal="center" vertical="center" wrapText="1"/>
    </xf>
    <xf numFmtId="0" fontId="22" fillId="30" borderId="32" xfId="36" applyFont="1" applyFill="1" applyBorder="1" applyAlignment="1">
      <alignment horizontal="center" vertical="center" wrapText="1"/>
    </xf>
    <xf numFmtId="0" fontId="94" fillId="20" borderId="23" xfId="36" applyFont="1" applyFill="1" applyBorder="1" applyAlignment="1">
      <alignment horizontal="center" vertical="center" shrinkToFit="1"/>
    </xf>
    <xf numFmtId="0" fontId="94" fillId="20" borderId="30" xfId="36" applyFont="1" applyFill="1" applyBorder="1" applyAlignment="1">
      <alignment horizontal="center" vertical="center" shrinkToFit="1"/>
    </xf>
    <xf numFmtId="168" fontId="94" fillId="20" borderId="30" xfId="36" applyNumberFormat="1" applyFont="1" applyFill="1" applyBorder="1" applyAlignment="1">
      <alignment horizontal="center" vertical="center" shrinkToFit="1"/>
    </xf>
    <xf numFmtId="0" fontId="95" fillId="26" borderId="23" xfId="36" applyFont="1" applyFill="1" applyBorder="1" applyAlignment="1">
      <alignment horizontal="center" vertical="center" wrapText="1"/>
    </xf>
    <xf numFmtId="0" fontId="95" fillId="26" borderId="26" xfId="36" applyFont="1" applyFill="1" applyBorder="1" applyAlignment="1">
      <alignment horizontal="center" vertical="center" wrapText="1"/>
    </xf>
    <xf numFmtId="0" fontId="26" fillId="31" borderId="63" xfId="35" applyFont="1" applyFill="1" applyBorder="1" applyAlignment="1">
      <alignment horizontal="center" vertical="center" wrapText="1"/>
    </xf>
    <xf numFmtId="0" fontId="26" fillId="31" borderId="93" xfId="35" applyFont="1" applyFill="1" applyBorder="1" applyAlignment="1">
      <alignment horizontal="center" vertical="center" wrapText="1"/>
    </xf>
    <xf numFmtId="0" fontId="26" fillId="0" borderId="63" xfId="35" applyFont="1" applyBorder="1" applyAlignment="1">
      <alignment horizontal="center" vertical="center" wrapText="1"/>
    </xf>
    <xf numFmtId="0" fontId="5" fillId="5" borderId="63" xfId="35" applyFont="1" applyFill="1" applyBorder="1" applyAlignment="1">
      <alignment horizontal="center" vertical="center"/>
    </xf>
    <xf numFmtId="185" fontId="2" fillId="5" borderId="63" xfId="35" applyNumberFormat="1" applyFont="1" applyFill="1" applyBorder="1" applyAlignment="1">
      <alignment horizontal="center" vertical="center"/>
    </xf>
    <xf numFmtId="185" fontId="5" fillId="7" borderId="63" xfId="35" applyNumberFormat="1" applyFont="1" applyFill="1" applyBorder="1" applyAlignment="1">
      <alignment horizontal="center" vertical="center"/>
    </xf>
    <xf numFmtId="0" fontId="22" fillId="30" borderId="66" xfId="36" applyFont="1" applyFill="1" applyBorder="1" applyAlignment="1">
      <alignment horizontal="center" vertical="center" wrapText="1"/>
    </xf>
    <xf numFmtId="0" fontId="22" fillId="30" borderId="9" xfId="36" applyFont="1" applyFill="1" applyBorder="1" applyAlignment="1">
      <alignment horizontal="center" vertical="center" wrapText="1"/>
    </xf>
    <xf numFmtId="175" fontId="22" fillId="30" borderId="9" xfId="36" applyNumberFormat="1" applyFont="1" applyFill="1" applyBorder="1" applyAlignment="1">
      <alignment horizontal="center" vertical="center" wrapText="1"/>
    </xf>
    <xf numFmtId="0" fontId="22" fillId="30" borderId="32" xfId="36" applyFont="1" applyFill="1" applyBorder="1" applyAlignment="1">
      <alignment vertical="center" wrapText="1"/>
    </xf>
    <xf numFmtId="0" fontId="20" fillId="0" borderId="0" xfId="35" applyFont="1" applyAlignment="1">
      <alignment horizontal="center" vertical="center"/>
    </xf>
    <xf numFmtId="0" fontId="89" fillId="0" borderId="0" xfId="35" applyFont="1" applyAlignment="1">
      <alignment horizontal="center"/>
    </xf>
    <xf numFmtId="0" fontId="2" fillId="0" borderId="0" xfId="36" applyFont="1" applyAlignment="1">
      <alignment horizontal="centerContinuous" vertical="center" wrapText="1"/>
    </xf>
    <xf numFmtId="0" fontId="87" fillId="0" borderId="0" xfId="0" applyFont="1"/>
    <xf numFmtId="0" fontId="5" fillId="30" borderId="105" xfId="36" applyFont="1" applyFill="1" applyBorder="1" applyAlignment="1">
      <alignment horizontal="center" vertical="center" textRotation="90" wrapText="1"/>
    </xf>
    <xf numFmtId="0" fontId="9" fillId="30" borderId="41" xfId="36" applyFont="1" applyFill="1" applyBorder="1" applyAlignment="1">
      <alignment horizontal="center" vertical="center" wrapText="1"/>
    </xf>
    <xf numFmtId="0" fontId="9" fillId="30" borderId="35" xfId="36" applyFont="1" applyFill="1" applyBorder="1" applyAlignment="1">
      <alignment horizontal="center" vertical="center" wrapText="1"/>
    </xf>
    <xf numFmtId="0" fontId="9" fillId="30" borderId="101" xfId="36" applyFont="1" applyFill="1" applyBorder="1" applyAlignment="1">
      <alignment horizontal="center" vertical="center" wrapText="1"/>
    </xf>
    <xf numFmtId="0" fontId="9" fillId="30" borderId="85" xfId="36" applyFont="1" applyFill="1" applyBorder="1" applyAlignment="1">
      <alignment horizontal="center" vertical="center" wrapText="1"/>
    </xf>
    <xf numFmtId="0" fontId="9" fillId="30" borderId="102" xfId="36" applyFont="1" applyFill="1" applyBorder="1" applyAlignment="1">
      <alignment horizontal="center" vertical="center" wrapText="1"/>
    </xf>
    <xf numFmtId="0" fontId="9" fillId="31" borderId="102" xfId="36" applyFont="1" applyFill="1" applyBorder="1" applyAlignment="1">
      <alignment horizontal="center" vertical="center" wrapText="1"/>
    </xf>
    <xf numFmtId="0" fontId="5" fillId="30" borderId="96" xfId="36" applyFont="1" applyFill="1" applyBorder="1" applyAlignment="1">
      <alignment horizontal="center" vertical="center" textRotation="90" wrapText="1"/>
    </xf>
    <xf numFmtId="0" fontId="9" fillId="30" borderId="42" xfId="36" applyFont="1" applyFill="1" applyBorder="1" applyAlignment="1">
      <alignment horizontal="center" vertical="center" wrapText="1"/>
    </xf>
    <xf numFmtId="0" fontId="9" fillId="30" borderId="32" xfId="36" applyFont="1" applyFill="1" applyBorder="1" applyAlignment="1">
      <alignment horizontal="center" vertical="center" wrapText="1"/>
    </xf>
    <xf numFmtId="0" fontId="9" fillId="30" borderId="43" xfId="36" applyFont="1" applyFill="1" applyBorder="1" applyAlignment="1">
      <alignment horizontal="center" vertical="center" wrapText="1"/>
    </xf>
    <xf numFmtId="0" fontId="9" fillId="30" borderId="42" xfId="36" applyFont="1" applyFill="1" applyBorder="1" applyAlignment="1">
      <alignment horizontal="center" vertical="center" wrapText="1"/>
    </xf>
    <xf numFmtId="0" fontId="9" fillId="30" borderId="40" xfId="36" applyFont="1" applyFill="1" applyBorder="1" applyAlignment="1">
      <alignment horizontal="center" vertical="center" wrapText="1"/>
    </xf>
    <xf numFmtId="0" fontId="9" fillId="30" borderId="103" xfId="36" applyFont="1" applyFill="1" applyBorder="1" applyAlignment="1">
      <alignment horizontal="center" vertical="center" wrapText="1"/>
    </xf>
    <xf numFmtId="0" fontId="9" fillId="31" borderId="103" xfId="36" applyFont="1" applyFill="1" applyBorder="1" applyAlignment="1">
      <alignment horizontal="center" vertical="center" wrapText="1"/>
    </xf>
    <xf numFmtId="164" fontId="2" fillId="29" borderId="9" xfId="2" applyFont="1" applyFill="1" applyBorder="1" applyAlignment="1">
      <alignment horizontal="center" vertical="center"/>
    </xf>
    <xf numFmtId="4" fontId="9" fillId="30" borderId="58" xfId="41" applyNumberFormat="1" applyFont="1" applyFill="1" applyBorder="1" applyAlignment="1">
      <alignment horizontal="center" vertical="center"/>
    </xf>
    <xf numFmtId="0" fontId="2" fillId="0" borderId="0" xfId="0" applyFont="1"/>
    <xf numFmtId="1" fontId="8" fillId="0" borderId="83" xfId="82" applyNumberFormat="1" applyFont="1" applyFill="1" applyBorder="1" applyAlignment="1">
      <alignment horizontal="center" vertical="center"/>
    </xf>
    <xf numFmtId="4" fontId="9" fillId="0" borderId="83" xfId="87" applyNumberFormat="1" applyFont="1" applyFill="1" applyBorder="1" applyAlignment="1">
      <alignment horizontal="center" vertical="center" wrapText="1"/>
    </xf>
    <xf numFmtId="0" fontId="2" fillId="0" borderId="83" xfId="36" applyFont="1" applyBorder="1" applyAlignment="1">
      <alignment horizontal="center" vertical="center" wrapText="1"/>
    </xf>
    <xf numFmtId="0" fontId="7" fillId="0" borderId="51" xfId="36" applyFont="1" applyBorder="1" applyAlignment="1">
      <alignment horizontal="center" vertical="center" wrapText="1"/>
    </xf>
    <xf numFmtId="0" fontId="2" fillId="0" borderId="80" xfId="36" applyFont="1" applyBorder="1"/>
    <xf numFmtId="0" fontId="96" fillId="30" borderId="18" xfId="40" applyFont="1" applyFill="1" applyBorder="1" applyAlignment="1">
      <alignment horizontal="center" vertical="center" wrapText="1"/>
    </xf>
    <xf numFmtId="0" fontId="96" fillId="30" borderId="68" xfId="40" applyFont="1" applyFill="1" applyBorder="1" applyAlignment="1">
      <alignment horizontal="center" vertical="center" wrapText="1"/>
    </xf>
    <xf numFmtId="0" fontId="96" fillId="30" borderId="100" xfId="40" applyFont="1" applyFill="1" applyBorder="1" applyAlignment="1">
      <alignment horizontal="center" vertical="center" wrapText="1"/>
    </xf>
    <xf numFmtId="0" fontId="5" fillId="30" borderId="18" xfId="40" applyFont="1" applyFill="1" applyBorder="1" applyAlignment="1">
      <alignment horizontal="center" vertical="center" wrapText="1"/>
    </xf>
    <xf numFmtId="0" fontId="5" fillId="30" borderId="68" xfId="40" applyFont="1" applyFill="1" applyBorder="1" applyAlignment="1">
      <alignment horizontal="center" vertical="center" wrapText="1"/>
    </xf>
    <xf numFmtId="0" fontId="5" fillId="30" borderId="100" xfId="40" applyFont="1" applyFill="1" applyBorder="1" applyAlignment="1">
      <alignment vertical="center" wrapText="1"/>
    </xf>
    <xf numFmtId="0" fontId="9" fillId="30" borderId="18" xfId="36" applyFont="1" applyFill="1" applyBorder="1" applyAlignment="1">
      <alignment horizontal="center" vertical="center"/>
    </xf>
    <xf numFmtId="0" fontId="9" fillId="30" borderId="68" xfId="36" applyFont="1" applyFill="1" applyBorder="1" applyAlignment="1">
      <alignment horizontal="center" vertical="center"/>
    </xf>
    <xf numFmtId="0" fontId="9" fillId="30" borderId="95" xfId="36" applyFont="1" applyFill="1" applyBorder="1" applyAlignment="1">
      <alignment horizontal="center" vertical="center"/>
    </xf>
    <xf numFmtId="0" fontId="9" fillId="30" borderId="44" xfId="36" applyFont="1" applyFill="1" applyBorder="1" applyAlignment="1">
      <alignment horizontal="center" vertical="center"/>
    </xf>
    <xf numFmtId="0" fontId="9" fillId="30" borderId="6" xfId="40" applyFont="1" applyFill="1" applyBorder="1" applyAlignment="1">
      <alignment horizontal="center" vertical="center" wrapText="1"/>
    </xf>
    <xf numFmtId="0" fontId="9" fillId="30" borderId="44" xfId="40" applyFont="1" applyFill="1" applyBorder="1" applyAlignment="1">
      <alignment horizontal="center" vertical="center" wrapText="1"/>
    </xf>
    <xf numFmtId="167" fontId="9" fillId="30" borderId="11" xfId="40" applyNumberFormat="1" applyFont="1" applyFill="1" applyBorder="1" applyAlignment="1">
      <alignment horizontal="center" vertical="center" wrapText="1"/>
    </xf>
    <xf numFmtId="0" fontId="2" fillId="0" borderId="45" xfId="36" applyFont="1" applyBorder="1"/>
    <xf numFmtId="0" fontId="5" fillId="30" borderId="100" xfId="40" applyFont="1" applyFill="1" applyBorder="1" applyAlignment="1">
      <alignment horizontal="center" vertical="center" wrapText="1"/>
    </xf>
    <xf numFmtId="0" fontId="91" fillId="30" borderId="104" xfId="0" applyFont="1" applyFill="1" applyBorder="1" applyAlignment="1">
      <alignment horizontal="center" vertical="center"/>
    </xf>
    <xf numFmtId="0" fontId="91" fillId="30" borderId="35" xfId="0" applyFont="1" applyFill="1" applyBorder="1" applyAlignment="1">
      <alignment horizontal="center" vertical="center"/>
    </xf>
    <xf numFmtId="0" fontId="91" fillId="30" borderId="101" xfId="0" applyFont="1" applyFill="1" applyBorder="1" applyAlignment="1">
      <alignment horizontal="center" vertical="center"/>
    </xf>
    <xf numFmtId="0" fontId="91" fillId="30" borderId="41" xfId="0" applyFont="1" applyFill="1" applyBorder="1" applyAlignment="1">
      <alignment horizontal="center" vertical="center" wrapText="1"/>
    </xf>
    <xf numFmtId="0" fontId="91" fillId="30" borderId="35" xfId="0" applyFont="1" applyFill="1" applyBorder="1" applyAlignment="1">
      <alignment horizontal="center" vertical="center" wrapText="1"/>
    </xf>
    <xf numFmtId="0" fontId="91" fillId="30" borderId="101" xfId="0" applyFont="1" applyFill="1" applyBorder="1" applyAlignment="1">
      <alignment horizontal="center" vertical="center" wrapText="1"/>
    </xf>
    <xf numFmtId="0" fontId="91" fillId="30" borderId="160" xfId="0" applyFont="1" applyFill="1" applyBorder="1" applyAlignment="1">
      <alignment horizontal="center" vertical="center" wrapText="1"/>
    </xf>
    <xf numFmtId="0" fontId="87" fillId="0" borderId="59" xfId="0" applyFont="1" applyBorder="1" applyAlignment="1">
      <alignment horizontal="center"/>
    </xf>
    <xf numFmtId="0" fontId="87" fillId="0" borderId="21" xfId="0" applyFont="1" applyBorder="1" applyAlignment="1">
      <alignment horizontal="center"/>
    </xf>
    <xf numFmtId="0" fontId="87" fillId="0" borderId="21" xfId="0" applyFont="1" applyBorder="1" applyAlignment="1">
      <alignment horizontal="left" vertical="center"/>
    </xf>
    <xf numFmtId="0" fontId="87" fillId="0" borderId="60" xfId="0" applyFont="1" applyBorder="1" applyAlignment="1">
      <alignment horizontal="center" vertical="center"/>
    </xf>
    <xf numFmtId="0" fontId="87" fillId="0" borderId="89" xfId="0" applyFont="1" applyBorder="1" applyAlignment="1">
      <alignment horizontal="center"/>
    </xf>
    <xf numFmtId="0" fontId="87" fillId="0" borderId="22" xfId="0" applyFont="1" applyBorder="1" applyAlignment="1">
      <alignment horizontal="center"/>
    </xf>
    <xf numFmtId="0" fontId="87" fillId="0" borderId="22" xfId="0" applyFont="1" applyBorder="1" applyAlignment="1">
      <alignment horizontal="left" vertical="center"/>
    </xf>
    <xf numFmtId="0" fontId="87" fillId="0" borderId="57" xfId="0" applyFont="1" applyBorder="1" applyAlignment="1">
      <alignment horizontal="center" vertical="center"/>
    </xf>
    <xf numFmtId="0" fontId="87" fillId="0" borderId="61" xfId="0" applyFont="1" applyBorder="1" applyAlignment="1">
      <alignment horizontal="center"/>
    </xf>
    <xf numFmtId="0" fontId="87" fillId="0" borderId="47" xfId="0" applyFont="1" applyBorder="1" applyAlignment="1">
      <alignment horizontal="center"/>
    </xf>
    <xf numFmtId="0" fontId="87" fillId="0" borderId="47" xfId="0" applyFont="1" applyBorder="1" applyAlignment="1">
      <alignment horizontal="left" vertical="center"/>
    </xf>
    <xf numFmtId="0" fontId="87" fillId="0" borderId="58" xfId="0" applyFont="1" applyBorder="1" applyAlignment="1">
      <alignment horizontal="center" vertical="center"/>
    </xf>
    <xf numFmtId="0" fontId="97" fillId="0" borderId="0" xfId="0" applyFont="1"/>
  </cellXfs>
  <cellStyles count="98">
    <cellStyle name="Euro" xfId="1" xr:uid="{00000000-0005-0000-0000-000000000000}"/>
    <cellStyle name="Millares" xfId="2" builtinId="3"/>
    <cellStyle name="Millares [0]" xfId="87" builtinId="6"/>
    <cellStyle name="Millares [0] 2" xfId="93" xr:uid="{00000000-0005-0000-0000-000003000000}"/>
    <cellStyle name="Millares 10 2" xfId="3" xr:uid="{00000000-0005-0000-0000-000004000000}"/>
    <cellStyle name="Millares 10 3" xfId="4" xr:uid="{00000000-0005-0000-0000-000005000000}"/>
    <cellStyle name="Millares 10 4" xfId="5" xr:uid="{00000000-0005-0000-0000-000006000000}"/>
    <cellStyle name="Millares 10 5" xfId="6" xr:uid="{00000000-0005-0000-0000-000007000000}"/>
    <cellStyle name="Millares 10 6" xfId="7" xr:uid="{00000000-0005-0000-0000-000008000000}"/>
    <cellStyle name="Millares 10 7" xfId="8" xr:uid="{00000000-0005-0000-0000-000009000000}"/>
    <cellStyle name="Millares 11 2" xfId="9" xr:uid="{00000000-0005-0000-0000-00000A000000}"/>
    <cellStyle name="Millares 11 3" xfId="10" xr:uid="{00000000-0005-0000-0000-00000B000000}"/>
    <cellStyle name="Millares 11 4" xfId="11" xr:uid="{00000000-0005-0000-0000-00000C000000}"/>
    <cellStyle name="Millares 14 2" xfId="12" xr:uid="{00000000-0005-0000-0000-00000D000000}"/>
    <cellStyle name="Millares 14 3" xfId="13" xr:uid="{00000000-0005-0000-0000-00000E000000}"/>
    <cellStyle name="Millares 14 4" xfId="14" xr:uid="{00000000-0005-0000-0000-00000F000000}"/>
    <cellStyle name="Millares 14 5" xfId="15" xr:uid="{00000000-0005-0000-0000-000010000000}"/>
    <cellStyle name="Millares 14 6" xfId="16" xr:uid="{00000000-0005-0000-0000-000011000000}"/>
    <cellStyle name="Millares 14 7" xfId="17" xr:uid="{00000000-0005-0000-0000-000012000000}"/>
    <cellStyle name="Millares 2" xfId="18" xr:uid="{00000000-0005-0000-0000-000013000000}"/>
    <cellStyle name="Millares 2 2" xfId="88" xr:uid="{00000000-0005-0000-0000-000014000000}"/>
    <cellStyle name="Millares 3" xfId="19" xr:uid="{00000000-0005-0000-0000-000015000000}"/>
    <cellStyle name="Millares 4" xfId="20" xr:uid="{00000000-0005-0000-0000-000016000000}"/>
    <cellStyle name="Millares 5" xfId="90" xr:uid="{00000000-0005-0000-0000-000017000000}"/>
    <cellStyle name="Millares 6" xfId="96" xr:uid="{00000000-0005-0000-0000-000018000000}"/>
    <cellStyle name="Millares 6 10" xfId="21" xr:uid="{00000000-0005-0000-0000-000019000000}"/>
    <cellStyle name="Millares 6 11" xfId="22" xr:uid="{00000000-0005-0000-0000-00001A000000}"/>
    <cellStyle name="Millares 6 2" xfId="23" xr:uid="{00000000-0005-0000-0000-00001B000000}"/>
    <cellStyle name="Millares 6 3" xfId="24" xr:uid="{00000000-0005-0000-0000-00001C000000}"/>
    <cellStyle name="Millares 6 4" xfId="25" xr:uid="{00000000-0005-0000-0000-00001D000000}"/>
    <cellStyle name="Millares 6 5" xfId="26" xr:uid="{00000000-0005-0000-0000-00001E000000}"/>
    <cellStyle name="Millares 6 6" xfId="27" xr:uid="{00000000-0005-0000-0000-00001F000000}"/>
    <cellStyle name="Millares 6 7" xfId="28" xr:uid="{00000000-0005-0000-0000-000020000000}"/>
    <cellStyle name="Millares 6 8" xfId="29" xr:uid="{00000000-0005-0000-0000-000021000000}"/>
    <cellStyle name="Millares 6 9" xfId="30" xr:uid="{00000000-0005-0000-0000-000022000000}"/>
    <cellStyle name="Millares 7" xfId="97" xr:uid="{00000000-0005-0000-0000-000023000000}"/>
    <cellStyle name="Millares 7 2" xfId="31" xr:uid="{00000000-0005-0000-0000-000024000000}"/>
    <cellStyle name="Millares 7 3" xfId="32" xr:uid="{00000000-0005-0000-0000-000025000000}"/>
    <cellStyle name="Millares 7 4" xfId="33" xr:uid="{00000000-0005-0000-0000-000026000000}"/>
    <cellStyle name="Millares_PtosLicitacionesSRTaño03" xfId="91" xr:uid="{00000000-0005-0000-0000-000027000000}"/>
    <cellStyle name="Moneda 2" xfId="34" xr:uid="{00000000-0005-0000-0000-000028000000}"/>
    <cellStyle name="Moneda 3" xfId="92" xr:uid="{00000000-0005-0000-0000-000029000000}"/>
    <cellStyle name="Moneda 4" xfId="95" xr:uid="{00000000-0005-0000-0000-00002A000000}"/>
    <cellStyle name="Normal" xfId="0" builtinId="0"/>
    <cellStyle name="Normal 10" xfId="35" xr:uid="{00000000-0005-0000-0000-00002C000000}"/>
    <cellStyle name="Normal 2" xfId="36" xr:uid="{00000000-0005-0000-0000-00002D000000}"/>
    <cellStyle name="Normal 2 2" xfId="37" xr:uid="{00000000-0005-0000-0000-00002E000000}"/>
    <cellStyle name="Normal 2 3" xfId="38" xr:uid="{00000000-0005-0000-0000-00002F000000}"/>
    <cellStyle name="Normal 2_Kresidual" xfId="39" xr:uid="{00000000-0005-0000-0000-000030000000}"/>
    <cellStyle name="Normal 3" xfId="40" xr:uid="{00000000-0005-0000-0000-000031000000}"/>
    <cellStyle name="Normal 3 2" xfId="41" xr:uid="{00000000-0005-0000-0000-000032000000}"/>
    <cellStyle name="Normal 4" xfId="42" xr:uid="{00000000-0005-0000-0000-000033000000}"/>
    <cellStyle name="Normal 4 10" xfId="43" xr:uid="{00000000-0005-0000-0000-000034000000}"/>
    <cellStyle name="Normal 4 11" xfId="44" xr:uid="{00000000-0005-0000-0000-000035000000}"/>
    <cellStyle name="Normal 4 12" xfId="45" xr:uid="{00000000-0005-0000-0000-000036000000}"/>
    <cellStyle name="Normal 4 13" xfId="46" xr:uid="{00000000-0005-0000-0000-000037000000}"/>
    <cellStyle name="Normal 4 14" xfId="47" xr:uid="{00000000-0005-0000-0000-000038000000}"/>
    <cellStyle name="Normal 4 15" xfId="48" xr:uid="{00000000-0005-0000-0000-000039000000}"/>
    <cellStyle name="Normal 4 16" xfId="49" xr:uid="{00000000-0005-0000-0000-00003A000000}"/>
    <cellStyle name="Normal 4 17" xfId="50" xr:uid="{00000000-0005-0000-0000-00003B000000}"/>
    <cellStyle name="Normal 4 18" xfId="51" xr:uid="{00000000-0005-0000-0000-00003C000000}"/>
    <cellStyle name="Normal 4 19" xfId="52" xr:uid="{00000000-0005-0000-0000-00003D000000}"/>
    <cellStyle name="Normal 4 2" xfId="53" xr:uid="{00000000-0005-0000-0000-00003E000000}"/>
    <cellStyle name="Normal 4 20" xfId="54" xr:uid="{00000000-0005-0000-0000-00003F000000}"/>
    <cellStyle name="Normal 4 21" xfId="55" xr:uid="{00000000-0005-0000-0000-000040000000}"/>
    <cellStyle name="Normal 4 22" xfId="56" xr:uid="{00000000-0005-0000-0000-000041000000}"/>
    <cellStyle name="Normal 4 23" xfId="57" xr:uid="{00000000-0005-0000-0000-000042000000}"/>
    <cellStyle name="Normal 4 24" xfId="58" xr:uid="{00000000-0005-0000-0000-000043000000}"/>
    <cellStyle name="Normal 4 25" xfId="59" xr:uid="{00000000-0005-0000-0000-000044000000}"/>
    <cellStyle name="Normal 4 26" xfId="60" xr:uid="{00000000-0005-0000-0000-000045000000}"/>
    <cellStyle name="Normal 4 27" xfId="61" xr:uid="{00000000-0005-0000-0000-000046000000}"/>
    <cellStyle name="Normal 4 28" xfId="62" xr:uid="{00000000-0005-0000-0000-000047000000}"/>
    <cellStyle name="Normal 4 29" xfId="63" xr:uid="{00000000-0005-0000-0000-000048000000}"/>
    <cellStyle name="Normal 4 3" xfId="64" xr:uid="{00000000-0005-0000-0000-000049000000}"/>
    <cellStyle name="Normal 4 30" xfId="65" xr:uid="{00000000-0005-0000-0000-00004A000000}"/>
    <cellStyle name="Normal 4 31" xfId="66" xr:uid="{00000000-0005-0000-0000-00004B000000}"/>
    <cellStyle name="Normal 4 32" xfId="67" xr:uid="{00000000-0005-0000-0000-00004C000000}"/>
    <cellStyle name="Normal 4 33" xfId="68" xr:uid="{00000000-0005-0000-0000-00004D000000}"/>
    <cellStyle name="Normal 4 34" xfId="69" xr:uid="{00000000-0005-0000-0000-00004E000000}"/>
    <cellStyle name="Normal 4 35" xfId="70" xr:uid="{00000000-0005-0000-0000-00004F000000}"/>
    <cellStyle name="Normal 4 36" xfId="71" xr:uid="{00000000-0005-0000-0000-000050000000}"/>
    <cellStyle name="Normal 4 37" xfId="72" xr:uid="{00000000-0005-0000-0000-000051000000}"/>
    <cellStyle name="Normal 4 38" xfId="73" xr:uid="{00000000-0005-0000-0000-000052000000}"/>
    <cellStyle name="Normal 4 4" xfId="74" xr:uid="{00000000-0005-0000-0000-000053000000}"/>
    <cellStyle name="Normal 4 5" xfId="75" xr:uid="{00000000-0005-0000-0000-000054000000}"/>
    <cellStyle name="Normal 4 6" xfId="76" xr:uid="{00000000-0005-0000-0000-000055000000}"/>
    <cellStyle name="Normal 4 7" xfId="77" xr:uid="{00000000-0005-0000-0000-000056000000}"/>
    <cellStyle name="Normal 4 8" xfId="78" xr:uid="{00000000-0005-0000-0000-000057000000}"/>
    <cellStyle name="Normal 4 9" xfId="79" xr:uid="{00000000-0005-0000-0000-000058000000}"/>
    <cellStyle name="Normal_Kresidual" xfId="80" xr:uid="{00000000-0005-0000-0000-000059000000}"/>
    <cellStyle name="Notas 2" xfId="81" xr:uid="{00000000-0005-0000-0000-00005A000000}"/>
    <cellStyle name="Porcentaje" xfId="82" builtinId="5"/>
    <cellStyle name="Porcentaje 2" xfId="83" xr:uid="{00000000-0005-0000-0000-00005C000000}"/>
    <cellStyle name="Porcentaje 3" xfId="89" xr:uid="{00000000-0005-0000-0000-00005D000000}"/>
    <cellStyle name="Porcentaje 4" xfId="94" xr:uid="{00000000-0005-0000-0000-00005E000000}"/>
    <cellStyle name="Porcentual 2" xfId="84" xr:uid="{00000000-0005-0000-0000-00005F000000}"/>
    <cellStyle name="Porcentual 3" xfId="85" xr:uid="{00000000-0005-0000-0000-000060000000}"/>
    <cellStyle name="Porcentual 3 2" xfId="86" xr:uid="{00000000-0005-0000-0000-000061000000}"/>
  </cellStyles>
  <dxfs count="8076">
    <dxf>
      <font>
        <b/>
        <i val="0"/>
        <color rgb="FF0000FF"/>
      </font>
    </dxf>
    <dxf>
      <font>
        <b/>
        <i val="0"/>
        <color rgb="FF00CCFF"/>
      </font>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BEBE"/>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ont>
        <b/>
        <i val="0"/>
        <color rgb="FFFF0000"/>
      </font>
      <fill>
        <patternFill>
          <bgColor theme="5" tint="0.79998168889431442"/>
        </patternFill>
      </fill>
    </dxf>
    <dxf>
      <font>
        <b/>
        <i val="0"/>
        <color rgb="FF0000FF"/>
      </font>
      <fill>
        <patternFill>
          <bgColor rgb="FF9B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ill>
        <patternFill>
          <bgColor rgb="FF00FFFF"/>
        </patternFill>
      </fill>
    </dxf>
    <dxf>
      <fill>
        <patternFill>
          <bgColor rgb="FFFF99CC"/>
        </patternFill>
      </fill>
    </dxf>
    <dxf>
      <fill>
        <patternFill>
          <bgColor rgb="FFC8F0C8"/>
        </patternFill>
      </fill>
    </dxf>
    <dxf>
      <font>
        <b/>
        <i val="0"/>
        <color rgb="FF0000FF"/>
      </font>
      <fill>
        <patternFill>
          <bgColor rgb="FF8CFFFF"/>
        </patternFill>
      </fill>
    </dxf>
    <dxf>
      <font>
        <b/>
        <i val="0"/>
        <color rgb="FFFF0000"/>
      </font>
      <fill>
        <patternFill>
          <bgColor rgb="FFF0DCDC"/>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ill>
        <patternFill>
          <bgColor rgb="FFC8BEBE"/>
        </patternFill>
      </fill>
    </dxf>
    <dxf>
      <font>
        <b/>
        <i val="0"/>
        <color rgb="FFFF0000"/>
      </font>
      <fill>
        <patternFill>
          <bgColor rgb="FFFFE6FF"/>
        </patternFill>
      </fill>
    </dxf>
    <dxf>
      <font>
        <b/>
        <i val="0"/>
        <color rgb="FF0000FF"/>
      </font>
      <fill>
        <patternFill>
          <bgColor rgb="FFC8FFFF"/>
        </patternFill>
      </fill>
    </dxf>
    <dxf>
      <fill>
        <patternFill>
          <bgColor rgb="FFC8BEBE"/>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0000FF"/>
      </font>
      <fill>
        <patternFill>
          <bgColor rgb="FF00FFFF"/>
        </patternFill>
      </fill>
    </dxf>
    <dxf>
      <font>
        <b/>
        <i val="0"/>
        <color rgb="FFFF0000"/>
      </font>
      <fill>
        <patternFill>
          <bgColor rgb="FFFFCC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ill>
        <patternFill>
          <bgColor rgb="FFC8BEBE"/>
        </patternFill>
      </fill>
    </dxf>
    <dxf>
      <font>
        <b/>
        <i val="0"/>
      </font>
      <fill>
        <patternFill>
          <bgColor rgb="FFFF99CC"/>
        </patternFill>
      </fill>
    </dxf>
    <dxf>
      <font>
        <b/>
        <i val="0"/>
      </font>
      <fill>
        <patternFill>
          <bgColor rgb="FFFF99CC"/>
        </patternFill>
      </fill>
    </dxf>
    <dxf>
      <font>
        <b/>
        <i val="0"/>
      </font>
      <fill>
        <patternFill>
          <bgColor rgb="FF00FF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FF99"/>
        </patternFill>
      </fill>
    </dxf>
    <dxf>
      <font>
        <b/>
        <i val="0"/>
      </font>
      <fill>
        <patternFill>
          <bgColor rgb="FFFF99CC"/>
        </patternFill>
      </fill>
    </dxf>
    <dxf>
      <font>
        <b/>
        <i val="0"/>
      </font>
      <fill>
        <patternFill>
          <bgColor rgb="FFFFCCCC"/>
        </patternFill>
      </fill>
    </dxf>
    <dxf>
      <font>
        <b/>
        <i val="0"/>
      </font>
      <fill>
        <patternFill>
          <bgColor rgb="FFC8BEBE"/>
        </patternFill>
      </fill>
    </dxf>
    <dxf>
      <font>
        <b/>
        <i val="0"/>
        <color rgb="FFFF0000"/>
      </font>
      <fill>
        <patternFill>
          <bgColor rgb="FFFFCCFF"/>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font>
      <fill>
        <patternFill>
          <bgColor theme="8" tint="0.79998168889431442"/>
        </patternFill>
      </fill>
      <border>
        <left style="thin">
          <color indexed="64"/>
        </left>
        <right style="thin">
          <color theme="1"/>
        </right>
        <top style="thin">
          <color theme="1"/>
        </top>
        <bottom style="thin">
          <color theme="1"/>
        </bottom>
      </border>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theme="8" tint="0.59996337778862885"/>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val="0"/>
        <i val="0"/>
        <color auto="1"/>
      </font>
      <fill>
        <patternFill>
          <bgColor rgb="FFD2FFC8"/>
        </patternFill>
      </fill>
    </dxf>
    <dxf>
      <font>
        <b/>
        <i val="0"/>
        <color rgb="FFFF0000"/>
      </font>
    </dxf>
    <dxf>
      <font>
        <b/>
        <i val="0"/>
        <color rgb="FF0000FF"/>
      </font>
      <fill>
        <patternFill>
          <bgColor theme="6" tint="0.79998168889431442"/>
        </patternFill>
      </fill>
    </dxf>
    <dxf>
      <font>
        <b/>
        <i val="0"/>
        <color theme="0"/>
      </font>
      <fill>
        <patternFill>
          <bgColor theme="6" tint="0.39994506668294322"/>
        </patternFill>
      </fill>
    </dxf>
    <dxf>
      <font>
        <b/>
        <i val="0"/>
        <color rgb="FF0000FF"/>
      </font>
    </dxf>
    <dxf>
      <font>
        <b/>
        <i val="0"/>
        <color rgb="FFFF0000"/>
      </font>
    </dxf>
    <dxf>
      <font>
        <b/>
        <i val="0"/>
        <color rgb="FF0000FF"/>
      </font>
    </dxf>
    <dxf>
      <font>
        <b/>
        <i val="0"/>
        <color rgb="FFFF0000"/>
      </font>
    </dxf>
    <dxf>
      <font>
        <b/>
        <i val="0"/>
      </font>
    </dxf>
    <dxf>
      <font>
        <b/>
        <i val="0"/>
        <color rgb="FFFF0000"/>
      </font>
      <fill>
        <patternFill>
          <bgColor rgb="FFFFFFFF"/>
        </patternFill>
      </fill>
    </dxf>
    <dxf>
      <font>
        <b/>
        <i val="0"/>
        <color rgb="FF1F497D"/>
      </font>
    </dxf>
    <dxf>
      <font>
        <b/>
        <i val="0"/>
        <color rgb="FF1F497D"/>
      </font>
    </dxf>
    <dxf>
      <font>
        <b/>
        <i val="0"/>
        <color rgb="FF1F497D"/>
      </font>
      <fill>
        <patternFill>
          <bgColor theme="8" tint="0.59996337778862885"/>
        </patternFill>
      </fill>
    </dxf>
    <dxf>
      <font>
        <b/>
        <i val="0"/>
      </font>
    </dxf>
    <dxf>
      <font>
        <b/>
        <i val="0"/>
        <color rgb="FFFF0000"/>
      </font>
      <fill>
        <patternFill>
          <bgColor rgb="FFFFFFFF"/>
        </patternFill>
      </fill>
    </dxf>
    <dxf>
      <font>
        <b/>
        <i val="0"/>
        <color rgb="FF1F497D"/>
      </font>
    </dxf>
    <dxf>
      <font>
        <b/>
        <i val="0"/>
        <color rgb="FF1F497D"/>
      </font>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ont>
        <b/>
        <i val="0"/>
        <color rgb="FF0000FF"/>
      </font>
    </dxf>
    <dxf>
      <font>
        <b/>
        <i val="0"/>
        <color rgb="FFFF0000"/>
      </font>
    </dxf>
    <dxf>
      <font>
        <b/>
        <i val="0"/>
        <color rgb="FF0000FF"/>
      </font>
      <fill>
        <patternFill>
          <bgColor rgb="FFFFFF99"/>
        </patternFill>
      </fill>
    </dxf>
    <dxf>
      <font>
        <b/>
        <i val="0"/>
        <color rgb="FF0000FF"/>
      </font>
      <fill>
        <patternFill>
          <bgColor rgb="FFFFFF99"/>
        </patternFill>
      </fill>
    </dxf>
    <dxf>
      <fill>
        <patternFill>
          <bgColor rgb="FFC8BEBE"/>
        </patternFill>
      </fill>
    </dxf>
    <dxf>
      <fill>
        <patternFill>
          <bgColor rgb="FF00FF99"/>
        </patternFill>
      </fill>
    </dxf>
  </dxfs>
  <tableStyles count="0" defaultTableStyle="TableStyleMedium9" defaultPivotStyle="PivotStyleLight16"/>
  <colors>
    <mruColors>
      <color rgb="FFC8BEBE"/>
      <color rgb="FF644646"/>
      <color rgb="FFD28660"/>
      <color rgb="FF0000FF"/>
      <color rgb="FF50B4C8"/>
      <color rgb="FFE1EBFA"/>
      <color rgb="FF9BFFFF"/>
      <color rgb="FFF0DCC8"/>
      <color rgb="FFFFCCFF"/>
      <color rgb="FF9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Button"/>
</file>

<file path=xl/drawings/_rels/drawing1.xml.rels><?xml version="1.0" encoding="UTF-8" standalone="yes"?>
<Relationships xmlns="http://schemas.openxmlformats.org/package/2006/relationships"><Relationship Id="rId1" Type="http://schemas.openxmlformats.org/officeDocument/2006/relationships/hyperlink" Target="https://www.superfinanciera.gov.co/publicacion/60819"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10</xdr:col>
          <xdr:colOff>47625</xdr:colOff>
          <xdr:row>12</xdr:row>
          <xdr:rowOff>47625</xdr:rowOff>
        </xdr:from>
        <xdr:to>
          <xdr:col>10</xdr:col>
          <xdr:colOff>1095375</xdr:colOff>
          <xdr:row>13</xdr:row>
          <xdr:rowOff>476250</xdr:rowOff>
        </xdr:to>
        <xdr:sp macro="" textlink="">
          <xdr:nvSpPr>
            <xdr:cNvPr id="1025" name="PUBLICA"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800000"/>
                  </a:solidFill>
                  <a:latin typeface="Calibri"/>
                  <a:cs typeface="Calibri"/>
                </a:rPr>
                <a:t>MATRIZ A PUBLICAR</a:t>
              </a:r>
            </a:p>
          </xdr:txBody>
        </xdr:sp>
        <xdr:clientData fLocksWithSheet="0" fPrintsWithSheet="0"/>
      </xdr:twoCellAnchor>
    </mc:Choice>
    <mc:Fallback/>
  </mc:AlternateContent>
  <xdr:twoCellAnchor>
    <xdr:from>
      <xdr:col>12</xdr:col>
      <xdr:colOff>1071562</xdr:colOff>
      <xdr:row>9</xdr:row>
      <xdr:rowOff>0</xdr:rowOff>
    </xdr:from>
    <xdr:to>
      <xdr:col>13</xdr:col>
      <xdr:colOff>964405</xdr:colOff>
      <xdr:row>13</xdr:row>
      <xdr:rowOff>500063</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bwMode="auto">
        <a:xfrm>
          <a:off x="8870156" y="3167063"/>
          <a:ext cx="976312" cy="964406"/>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256766</xdr:colOff>
      <xdr:row>14</xdr:row>
      <xdr:rowOff>173938</xdr:rowOff>
    </xdr:from>
    <xdr:to>
      <xdr:col>6</xdr:col>
      <xdr:colOff>832766</xdr:colOff>
      <xdr:row>16</xdr:row>
      <xdr:rowOff>327525</xdr:rowOff>
    </xdr:to>
    <xdr:sp macro="[0]!VERIFICAR" textlink="">
      <xdr:nvSpPr>
        <xdr:cNvPr id="7" name="Imagen2">
          <a:extLst>
            <a:ext uri="{FF2B5EF4-FFF2-40B4-BE49-F238E27FC236}">
              <a16:creationId xmlns:a16="http://schemas.microsoft.com/office/drawing/2014/main" id="{00000000-0008-0000-0100-000007000000}"/>
            </a:ext>
          </a:extLst>
        </xdr:cNvPr>
        <xdr:cNvSpPr/>
      </xdr:nvSpPr>
      <xdr:spPr bwMode="auto">
        <a:xfrm>
          <a:off x="6650940" y="2824373"/>
          <a:ext cx="576000" cy="576000"/>
        </a:xfrm>
        <a:prstGeom prst="ellipse">
          <a:avLst/>
        </a:prstGeom>
        <a:solidFill>
          <a:srgbClr val="644646"/>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chemeClr val="bg1"/>
              </a:solidFill>
              <a:effectLst/>
              <a:uLnTx/>
              <a:uFillTx/>
            </a:rPr>
            <a:t>VERIFICAR NOMBRES</a:t>
          </a:r>
        </a:p>
      </xdr:txBody>
    </xdr:sp>
    <xdr:clientData/>
  </xdr:twoCellAnchor>
  <xdr:twoCellAnchor>
    <xdr:from>
      <xdr:col>7</xdr:col>
      <xdr:colOff>261283</xdr:colOff>
      <xdr:row>14</xdr:row>
      <xdr:rowOff>124236</xdr:rowOff>
    </xdr:from>
    <xdr:to>
      <xdr:col>7</xdr:col>
      <xdr:colOff>910714</xdr:colOff>
      <xdr:row>17</xdr:row>
      <xdr:rowOff>19948</xdr:rowOff>
    </xdr:to>
    <xdr:sp macro="[0]!OCULTAR" textlink="">
      <xdr:nvSpPr>
        <xdr:cNvPr id="8" name="Imagen3">
          <a:extLst>
            <a:ext uri="{FF2B5EF4-FFF2-40B4-BE49-F238E27FC236}">
              <a16:creationId xmlns:a16="http://schemas.microsoft.com/office/drawing/2014/main" id="{00000000-0008-0000-0100-000008000000}"/>
            </a:ext>
          </a:extLst>
        </xdr:cNvPr>
        <xdr:cNvSpPr/>
      </xdr:nvSpPr>
      <xdr:spPr bwMode="auto">
        <a:xfrm>
          <a:off x="6655457" y="2898910"/>
          <a:ext cx="649431" cy="649429"/>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9</xdr:col>
      <xdr:colOff>704441</xdr:colOff>
      <xdr:row>14</xdr:row>
      <xdr:rowOff>38101</xdr:rowOff>
    </xdr:from>
    <xdr:to>
      <xdr:col>10</xdr:col>
      <xdr:colOff>108866</xdr:colOff>
      <xdr:row>16</xdr:row>
      <xdr:rowOff>355656</xdr:rowOff>
    </xdr:to>
    <xdr:sp macro="[0]!VERIFICARINTEG" textlink="">
      <xdr:nvSpPr>
        <xdr:cNvPr id="2" name="Imagen4">
          <a:extLst>
            <a:ext uri="{FF2B5EF4-FFF2-40B4-BE49-F238E27FC236}">
              <a16:creationId xmlns:a16="http://schemas.microsoft.com/office/drawing/2014/main" id="{00000000-0008-0000-0300-000002000000}"/>
            </a:ext>
          </a:extLst>
        </xdr:cNvPr>
        <xdr:cNvSpPr>
          <a:spLocks noChangeAspect="1"/>
        </xdr:cNvSpPr>
      </xdr:nvSpPr>
      <xdr:spPr bwMode="auto">
        <a:xfrm>
          <a:off x="9543641" y="2981326"/>
          <a:ext cx="576000" cy="574730"/>
        </a:xfrm>
        <a:prstGeom prst="ellipse">
          <a:avLst/>
        </a:prstGeom>
        <a:solidFill>
          <a:srgbClr val="644646"/>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chemeClr val="bg1"/>
              </a:solidFill>
              <a:effectLst/>
              <a:uLnTx/>
              <a:uFillTx/>
            </a:rPr>
            <a:t>VERIFICAR NOMBRES</a:t>
          </a:r>
        </a:p>
      </xdr:txBody>
    </xdr:sp>
    <xdr:clientData/>
  </xdr:twoCellAnchor>
  <xdr:twoCellAnchor>
    <xdr:from>
      <xdr:col>9</xdr:col>
      <xdr:colOff>261283</xdr:colOff>
      <xdr:row>14</xdr:row>
      <xdr:rowOff>47626</xdr:rowOff>
    </xdr:from>
    <xdr:to>
      <xdr:col>9</xdr:col>
      <xdr:colOff>837283</xdr:colOff>
      <xdr:row>16</xdr:row>
      <xdr:rowOff>365181</xdr:rowOff>
    </xdr:to>
    <xdr:sp macro="[0]!OCULTARINTEGR" textlink="">
      <xdr:nvSpPr>
        <xdr:cNvPr id="3" name="Imagen5">
          <a:extLst>
            <a:ext uri="{FF2B5EF4-FFF2-40B4-BE49-F238E27FC236}">
              <a16:creationId xmlns:a16="http://schemas.microsoft.com/office/drawing/2014/main" id="{00000000-0008-0000-0300-000003000000}"/>
            </a:ext>
          </a:extLst>
        </xdr:cNvPr>
        <xdr:cNvSpPr>
          <a:spLocks noChangeAspect="1"/>
        </xdr:cNvSpPr>
      </xdr:nvSpPr>
      <xdr:spPr bwMode="auto">
        <a:xfrm>
          <a:off x="9548158" y="2990851"/>
          <a:ext cx="576000" cy="574730"/>
        </a:xfrm>
        <a:prstGeom prst="ellipse">
          <a:avLst/>
        </a:prstGeom>
        <a:solidFill>
          <a:schemeClr val="accent5">
            <a:lumMod val="20000"/>
            <a:lumOff val="80000"/>
          </a:scheme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rPr>
            <a:t>OCULTAR VERIFICAR</a:t>
          </a:r>
        </a:p>
      </xdr:txBody>
    </xdr:sp>
    <xdr:clientData/>
  </xdr:twoCellAnchor>
  <xdr:twoCellAnchor editAs="absolute">
    <xdr:from>
      <xdr:col>10</xdr:col>
      <xdr:colOff>228600</xdr:colOff>
      <xdr:row>14</xdr:row>
      <xdr:rowOff>19051</xdr:rowOff>
    </xdr:from>
    <xdr:to>
      <xdr:col>11</xdr:col>
      <xdr:colOff>42600</xdr:colOff>
      <xdr:row>16</xdr:row>
      <xdr:rowOff>336606</xdr:rowOff>
    </xdr:to>
    <xdr:sp macro="[0]!INSERTAR_INTEGRANTES" textlink="">
      <xdr:nvSpPr>
        <xdr:cNvPr id="4" name="Imagen6">
          <a:extLst>
            <a:ext uri="{FF2B5EF4-FFF2-40B4-BE49-F238E27FC236}">
              <a16:creationId xmlns:a16="http://schemas.microsoft.com/office/drawing/2014/main" id="{00000000-0008-0000-0300-000004000000}"/>
            </a:ext>
          </a:extLst>
        </xdr:cNvPr>
        <xdr:cNvSpPr>
          <a:spLocks noChangeAspect="1"/>
        </xdr:cNvSpPr>
      </xdr:nvSpPr>
      <xdr:spPr bwMode="auto">
        <a:xfrm>
          <a:off x="10239375" y="2962276"/>
          <a:ext cx="576000" cy="574730"/>
        </a:xfrm>
        <a:prstGeom prst="ellipse">
          <a:avLst/>
        </a:prstGeom>
        <a:solidFill>
          <a:srgbClr val="644646"/>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700" b="1" i="0" u="none" strike="noStrike" kern="0" cap="none" spc="0" normalizeH="0" baseline="0" noProof="0">
              <a:ln>
                <a:noFill/>
              </a:ln>
              <a:solidFill>
                <a:schemeClr val="bg1"/>
              </a:solidFill>
              <a:effectLst/>
              <a:uLnTx/>
              <a:uFillTx/>
            </a:rPr>
            <a:t>INSERTA</a:t>
          </a:r>
          <a:r>
            <a:rPr kumimoji="0" lang="en-US" sz="700" b="0" i="0" u="none" strike="noStrike" kern="0" cap="none" spc="0" normalizeH="0" baseline="0" noProof="0">
              <a:ln>
                <a:noFill/>
              </a:ln>
              <a:solidFill>
                <a:schemeClr val="bg1"/>
              </a:solidFill>
              <a:effectLst/>
              <a:uLnTx/>
              <a:uFillTx/>
            </a:rPr>
            <a:t> INTEGRANTES</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0]!BORRAR_PROPONENTES" textlink="">
      <xdr:nvSpPr>
        <xdr:cNvPr id="2" name="Rectángulo 1">
          <a:extLst>
            <a:ext uri="{FF2B5EF4-FFF2-40B4-BE49-F238E27FC236}">
              <a16:creationId xmlns:a16="http://schemas.microsoft.com/office/drawing/2014/main" id="{00000000-0008-0000-0400-000002000000}"/>
            </a:ext>
          </a:extLst>
        </xdr:cNvPr>
        <xdr:cNvSpPr/>
      </xdr:nvSpPr>
      <xdr:spPr bwMode="auto">
        <a:xfrm>
          <a:off x="0" y="0"/>
          <a:ext cx="216478" cy="245341"/>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0]!COMBINAR" textlink="">
      <xdr:nvSpPr>
        <xdr:cNvPr id="3" name="Rectángulo 2">
          <a:extLst>
            <a:ext uri="{FF2B5EF4-FFF2-40B4-BE49-F238E27FC236}">
              <a16:creationId xmlns:a16="http://schemas.microsoft.com/office/drawing/2014/main" id="{00000000-0008-0000-0400-000003000000}"/>
            </a:ext>
          </a:extLst>
        </xdr:cNvPr>
        <xdr:cNvSpPr/>
      </xdr:nvSpPr>
      <xdr:spPr bwMode="auto">
        <a:xfrm>
          <a:off x="1676797" y="473273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55</xdr:row>
      <xdr:rowOff>19843</xdr:rowOff>
    </xdr:from>
    <xdr:to>
      <xdr:col>3</xdr:col>
      <xdr:colOff>1629922</xdr:colOff>
      <xdr:row>55</xdr:row>
      <xdr:rowOff>293443</xdr:rowOff>
    </xdr:to>
    <xdr:sp macro="[0]!COMBINAR" textlink="">
      <xdr:nvSpPr>
        <xdr:cNvPr id="4" name="Rectángulo 3">
          <a:extLst>
            <a:ext uri="{FF2B5EF4-FFF2-40B4-BE49-F238E27FC236}">
              <a16:creationId xmlns:a16="http://schemas.microsoft.com/office/drawing/2014/main" id="{00000000-0008-0000-0400-000004000000}"/>
            </a:ext>
          </a:extLst>
        </xdr:cNvPr>
        <xdr:cNvSpPr/>
      </xdr:nvSpPr>
      <xdr:spPr bwMode="auto">
        <a:xfrm>
          <a:off x="1686859" y="499699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90</xdr:row>
      <xdr:rowOff>19843</xdr:rowOff>
    </xdr:from>
    <xdr:to>
      <xdr:col>3</xdr:col>
      <xdr:colOff>1629922</xdr:colOff>
      <xdr:row>90</xdr:row>
      <xdr:rowOff>293443</xdr:rowOff>
    </xdr:to>
    <xdr:sp macro="[0]!COMBINAR" textlink="">
      <xdr:nvSpPr>
        <xdr:cNvPr id="5" name="Rectángulo 4">
          <a:extLst>
            <a:ext uri="{FF2B5EF4-FFF2-40B4-BE49-F238E27FC236}">
              <a16:creationId xmlns:a16="http://schemas.microsoft.com/office/drawing/2014/main" id="{00000000-0008-0000-0400-000005000000}"/>
            </a:ext>
          </a:extLst>
        </xdr:cNvPr>
        <xdr:cNvSpPr/>
      </xdr:nvSpPr>
      <xdr:spPr bwMode="auto">
        <a:xfrm>
          <a:off x="1686859" y="1582329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xdr:row>
      <xdr:rowOff>19843</xdr:rowOff>
    </xdr:from>
    <xdr:to>
      <xdr:col>3</xdr:col>
      <xdr:colOff>1629922</xdr:colOff>
      <xdr:row>125</xdr:row>
      <xdr:rowOff>293443</xdr:rowOff>
    </xdr:to>
    <xdr:sp macro="[0]!COMBINAR" textlink="">
      <xdr:nvSpPr>
        <xdr:cNvPr id="6" name="Rectángulo 5">
          <a:extLst>
            <a:ext uri="{FF2B5EF4-FFF2-40B4-BE49-F238E27FC236}">
              <a16:creationId xmlns:a16="http://schemas.microsoft.com/office/drawing/2014/main" id="{00000000-0008-0000-0400-000006000000}"/>
            </a:ext>
          </a:extLst>
        </xdr:cNvPr>
        <xdr:cNvSpPr/>
      </xdr:nvSpPr>
      <xdr:spPr bwMode="auto">
        <a:xfrm>
          <a:off x="1686859" y="2664959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160</xdr:row>
      <xdr:rowOff>19843</xdr:rowOff>
    </xdr:from>
    <xdr:to>
      <xdr:col>3</xdr:col>
      <xdr:colOff>1629922</xdr:colOff>
      <xdr:row>160</xdr:row>
      <xdr:rowOff>293443</xdr:rowOff>
    </xdr:to>
    <xdr:sp macro="[0]!COMBINAR" textlink="">
      <xdr:nvSpPr>
        <xdr:cNvPr id="7" name="Rectángulo 6">
          <a:extLst>
            <a:ext uri="{FF2B5EF4-FFF2-40B4-BE49-F238E27FC236}">
              <a16:creationId xmlns:a16="http://schemas.microsoft.com/office/drawing/2014/main" id="{00000000-0008-0000-0400-000007000000}"/>
            </a:ext>
          </a:extLst>
        </xdr:cNvPr>
        <xdr:cNvSpPr/>
      </xdr:nvSpPr>
      <xdr:spPr bwMode="auto">
        <a:xfrm>
          <a:off x="1686859" y="3747589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195</xdr:row>
      <xdr:rowOff>19843</xdr:rowOff>
    </xdr:from>
    <xdr:to>
      <xdr:col>3</xdr:col>
      <xdr:colOff>1629922</xdr:colOff>
      <xdr:row>195</xdr:row>
      <xdr:rowOff>293443</xdr:rowOff>
    </xdr:to>
    <xdr:sp macro="[0]!COMBINAR" textlink="">
      <xdr:nvSpPr>
        <xdr:cNvPr id="8" name="Rectángulo 7">
          <a:extLst>
            <a:ext uri="{FF2B5EF4-FFF2-40B4-BE49-F238E27FC236}">
              <a16:creationId xmlns:a16="http://schemas.microsoft.com/office/drawing/2014/main" id="{00000000-0008-0000-0400-000008000000}"/>
            </a:ext>
          </a:extLst>
        </xdr:cNvPr>
        <xdr:cNvSpPr/>
      </xdr:nvSpPr>
      <xdr:spPr bwMode="auto">
        <a:xfrm>
          <a:off x="1686859" y="4830220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xdr:row>
      <xdr:rowOff>19843</xdr:rowOff>
    </xdr:from>
    <xdr:to>
      <xdr:col>3</xdr:col>
      <xdr:colOff>1629922</xdr:colOff>
      <xdr:row>230</xdr:row>
      <xdr:rowOff>293443</xdr:rowOff>
    </xdr:to>
    <xdr:sp macro="[0]!COMBINAR" textlink="">
      <xdr:nvSpPr>
        <xdr:cNvPr id="9" name="Rectángulo 8">
          <a:extLst>
            <a:ext uri="{FF2B5EF4-FFF2-40B4-BE49-F238E27FC236}">
              <a16:creationId xmlns:a16="http://schemas.microsoft.com/office/drawing/2014/main" id="{00000000-0008-0000-0400-000009000000}"/>
            </a:ext>
          </a:extLst>
        </xdr:cNvPr>
        <xdr:cNvSpPr/>
      </xdr:nvSpPr>
      <xdr:spPr bwMode="auto">
        <a:xfrm>
          <a:off x="1686859" y="5912850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265</xdr:row>
      <xdr:rowOff>19843</xdr:rowOff>
    </xdr:from>
    <xdr:to>
      <xdr:col>3</xdr:col>
      <xdr:colOff>1629922</xdr:colOff>
      <xdr:row>265</xdr:row>
      <xdr:rowOff>293443</xdr:rowOff>
    </xdr:to>
    <xdr:sp macro="[0]!COMBINAR" textlink="">
      <xdr:nvSpPr>
        <xdr:cNvPr id="10" name="Rectángulo 9">
          <a:extLst>
            <a:ext uri="{FF2B5EF4-FFF2-40B4-BE49-F238E27FC236}">
              <a16:creationId xmlns:a16="http://schemas.microsoft.com/office/drawing/2014/main" id="{00000000-0008-0000-0400-00000A000000}"/>
            </a:ext>
          </a:extLst>
        </xdr:cNvPr>
        <xdr:cNvSpPr/>
      </xdr:nvSpPr>
      <xdr:spPr bwMode="auto">
        <a:xfrm>
          <a:off x="1686859" y="6995480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300</xdr:row>
      <xdr:rowOff>19843</xdr:rowOff>
    </xdr:from>
    <xdr:to>
      <xdr:col>3</xdr:col>
      <xdr:colOff>1629922</xdr:colOff>
      <xdr:row>300</xdr:row>
      <xdr:rowOff>293443</xdr:rowOff>
    </xdr:to>
    <xdr:sp macro="[0]!COMBINAR" textlink="">
      <xdr:nvSpPr>
        <xdr:cNvPr id="11" name="Rectángulo 10">
          <a:extLst>
            <a:ext uri="{FF2B5EF4-FFF2-40B4-BE49-F238E27FC236}">
              <a16:creationId xmlns:a16="http://schemas.microsoft.com/office/drawing/2014/main" id="{00000000-0008-0000-0400-00000B000000}"/>
            </a:ext>
          </a:extLst>
        </xdr:cNvPr>
        <xdr:cNvSpPr/>
      </xdr:nvSpPr>
      <xdr:spPr bwMode="auto">
        <a:xfrm>
          <a:off x="1686859" y="8078111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335</xdr:row>
      <xdr:rowOff>19843</xdr:rowOff>
    </xdr:from>
    <xdr:to>
      <xdr:col>3</xdr:col>
      <xdr:colOff>1629922</xdr:colOff>
      <xdr:row>335</xdr:row>
      <xdr:rowOff>293443</xdr:rowOff>
    </xdr:to>
    <xdr:sp macro="[0]!COMBINAR" textlink="">
      <xdr:nvSpPr>
        <xdr:cNvPr id="12" name="Rectángulo 11">
          <a:extLst>
            <a:ext uri="{FF2B5EF4-FFF2-40B4-BE49-F238E27FC236}">
              <a16:creationId xmlns:a16="http://schemas.microsoft.com/office/drawing/2014/main" id="{00000000-0008-0000-0400-00000C000000}"/>
            </a:ext>
          </a:extLst>
        </xdr:cNvPr>
        <xdr:cNvSpPr/>
      </xdr:nvSpPr>
      <xdr:spPr bwMode="auto">
        <a:xfrm>
          <a:off x="1686859" y="9160741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370</xdr:row>
      <xdr:rowOff>19843</xdr:rowOff>
    </xdr:from>
    <xdr:to>
      <xdr:col>3</xdr:col>
      <xdr:colOff>1629922</xdr:colOff>
      <xdr:row>370</xdr:row>
      <xdr:rowOff>293443</xdr:rowOff>
    </xdr:to>
    <xdr:sp macro="[0]!COMBINAR" textlink="">
      <xdr:nvSpPr>
        <xdr:cNvPr id="13" name="Rectángulo 12">
          <a:extLst>
            <a:ext uri="{FF2B5EF4-FFF2-40B4-BE49-F238E27FC236}">
              <a16:creationId xmlns:a16="http://schemas.microsoft.com/office/drawing/2014/main" id="{00000000-0008-0000-0400-00000D000000}"/>
            </a:ext>
          </a:extLst>
        </xdr:cNvPr>
        <xdr:cNvSpPr/>
      </xdr:nvSpPr>
      <xdr:spPr bwMode="auto">
        <a:xfrm>
          <a:off x="1686859" y="10243371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405</xdr:row>
      <xdr:rowOff>19843</xdr:rowOff>
    </xdr:from>
    <xdr:to>
      <xdr:col>3</xdr:col>
      <xdr:colOff>1629922</xdr:colOff>
      <xdr:row>405</xdr:row>
      <xdr:rowOff>293443</xdr:rowOff>
    </xdr:to>
    <xdr:sp macro="[0]!COMBINAR" textlink="">
      <xdr:nvSpPr>
        <xdr:cNvPr id="14" name="Rectángulo 13">
          <a:extLst>
            <a:ext uri="{FF2B5EF4-FFF2-40B4-BE49-F238E27FC236}">
              <a16:creationId xmlns:a16="http://schemas.microsoft.com/office/drawing/2014/main" id="{00000000-0008-0000-0400-00000E000000}"/>
            </a:ext>
          </a:extLst>
        </xdr:cNvPr>
        <xdr:cNvSpPr/>
      </xdr:nvSpPr>
      <xdr:spPr bwMode="auto">
        <a:xfrm>
          <a:off x="1686859" y="11326001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440</xdr:row>
      <xdr:rowOff>19843</xdr:rowOff>
    </xdr:from>
    <xdr:to>
      <xdr:col>3</xdr:col>
      <xdr:colOff>1629922</xdr:colOff>
      <xdr:row>440</xdr:row>
      <xdr:rowOff>293443</xdr:rowOff>
    </xdr:to>
    <xdr:sp macro="[0]!COMBINAR" textlink="">
      <xdr:nvSpPr>
        <xdr:cNvPr id="15" name="Rectángulo 14">
          <a:extLst>
            <a:ext uri="{FF2B5EF4-FFF2-40B4-BE49-F238E27FC236}">
              <a16:creationId xmlns:a16="http://schemas.microsoft.com/office/drawing/2014/main" id="{00000000-0008-0000-0400-00000F000000}"/>
            </a:ext>
          </a:extLst>
        </xdr:cNvPr>
        <xdr:cNvSpPr/>
      </xdr:nvSpPr>
      <xdr:spPr bwMode="auto">
        <a:xfrm>
          <a:off x="1686859" y="12408632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475</xdr:row>
      <xdr:rowOff>19843</xdr:rowOff>
    </xdr:from>
    <xdr:to>
      <xdr:col>3</xdr:col>
      <xdr:colOff>1629922</xdr:colOff>
      <xdr:row>475</xdr:row>
      <xdr:rowOff>293443</xdr:rowOff>
    </xdr:to>
    <xdr:sp macro="[0]!COMBINAR" textlink="">
      <xdr:nvSpPr>
        <xdr:cNvPr id="16" name="Rectángulo 15">
          <a:extLst>
            <a:ext uri="{FF2B5EF4-FFF2-40B4-BE49-F238E27FC236}">
              <a16:creationId xmlns:a16="http://schemas.microsoft.com/office/drawing/2014/main" id="{00000000-0008-0000-0400-000010000000}"/>
            </a:ext>
          </a:extLst>
        </xdr:cNvPr>
        <xdr:cNvSpPr/>
      </xdr:nvSpPr>
      <xdr:spPr bwMode="auto">
        <a:xfrm>
          <a:off x="1686859" y="13491262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510</xdr:row>
      <xdr:rowOff>19843</xdr:rowOff>
    </xdr:from>
    <xdr:to>
      <xdr:col>3</xdr:col>
      <xdr:colOff>1629922</xdr:colOff>
      <xdr:row>510</xdr:row>
      <xdr:rowOff>293443</xdr:rowOff>
    </xdr:to>
    <xdr:sp macro="[0]!COMBINAR" textlink="">
      <xdr:nvSpPr>
        <xdr:cNvPr id="17" name="Rectángulo 16">
          <a:extLst>
            <a:ext uri="{FF2B5EF4-FFF2-40B4-BE49-F238E27FC236}">
              <a16:creationId xmlns:a16="http://schemas.microsoft.com/office/drawing/2014/main" id="{00000000-0008-0000-0400-000011000000}"/>
            </a:ext>
          </a:extLst>
        </xdr:cNvPr>
        <xdr:cNvSpPr/>
      </xdr:nvSpPr>
      <xdr:spPr bwMode="auto">
        <a:xfrm>
          <a:off x="1686859" y="14573892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545</xdr:row>
      <xdr:rowOff>19843</xdr:rowOff>
    </xdr:from>
    <xdr:to>
      <xdr:col>3</xdr:col>
      <xdr:colOff>1629922</xdr:colOff>
      <xdr:row>545</xdr:row>
      <xdr:rowOff>293443</xdr:rowOff>
    </xdr:to>
    <xdr:sp macro="[0]!COMBINAR" textlink="">
      <xdr:nvSpPr>
        <xdr:cNvPr id="18" name="Rectángulo 17">
          <a:extLst>
            <a:ext uri="{FF2B5EF4-FFF2-40B4-BE49-F238E27FC236}">
              <a16:creationId xmlns:a16="http://schemas.microsoft.com/office/drawing/2014/main" id="{00000000-0008-0000-0400-000012000000}"/>
            </a:ext>
          </a:extLst>
        </xdr:cNvPr>
        <xdr:cNvSpPr/>
      </xdr:nvSpPr>
      <xdr:spPr bwMode="auto">
        <a:xfrm>
          <a:off x="1686859" y="15656523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580</xdr:row>
      <xdr:rowOff>19843</xdr:rowOff>
    </xdr:from>
    <xdr:to>
      <xdr:col>3</xdr:col>
      <xdr:colOff>1629922</xdr:colOff>
      <xdr:row>580</xdr:row>
      <xdr:rowOff>293443</xdr:rowOff>
    </xdr:to>
    <xdr:sp macro="[0]!COMBINAR" textlink="">
      <xdr:nvSpPr>
        <xdr:cNvPr id="19" name="Rectángulo 18">
          <a:extLst>
            <a:ext uri="{FF2B5EF4-FFF2-40B4-BE49-F238E27FC236}">
              <a16:creationId xmlns:a16="http://schemas.microsoft.com/office/drawing/2014/main" id="{00000000-0008-0000-0400-000013000000}"/>
            </a:ext>
          </a:extLst>
        </xdr:cNvPr>
        <xdr:cNvSpPr/>
      </xdr:nvSpPr>
      <xdr:spPr bwMode="auto">
        <a:xfrm>
          <a:off x="1686859" y="16739153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615</xdr:row>
      <xdr:rowOff>19843</xdr:rowOff>
    </xdr:from>
    <xdr:to>
      <xdr:col>3</xdr:col>
      <xdr:colOff>1629922</xdr:colOff>
      <xdr:row>615</xdr:row>
      <xdr:rowOff>293443</xdr:rowOff>
    </xdr:to>
    <xdr:sp macro="[0]!COMBINAR" textlink="">
      <xdr:nvSpPr>
        <xdr:cNvPr id="20" name="Rectángulo 19">
          <a:extLst>
            <a:ext uri="{FF2B5EF4-FFF2-40B4-BE49-F238E27FC236}">
              <a16:creationId xmlns:a16="http://schemas.microsoft.com/office/drawing/2014/main" id="{00000000-0008-0000-0400-000014000000}"/>
            </a:ext>
          </a:extLst>
        </xdr:cNvPr>
        <xdr:cNvSpPr/>
      </xdr:nvSpPr>
      <xdr:spPr bwMode="auto">
        <a:xfrm>
          <a:off x="1686859" y="17821783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650</xdr:row>
      <xdr:rowOff>19843</xdr:rowOff>
    </xdr:from>
    <xdr:to>
      <xdr:col>3</xdr:col>
      <xdr:colOff>1629922</xdr:colOff>
      <xdr:row>650</xdr:row>
      <xdr:rowOff>293443</xdr:rowOff>
    </xdr:to>
    <xdr:sp macro="[0]!COMBINAR" textlink="">
      <xdr:nvSpPr>
        <xdr:cNvPr id="21" name="Rectángulo 20">
          <a:extLst>
            <a:ext uri="{FF2B5EF4-FFF2-40B4-BE49-F238E27FC236}">
              <a16:creationId xmlns:a16="http://schemas.microsoft.com/office/drawing/2014/main" id="{00000000-0008-0000-0400-000015000000}"/>
            </a:ext>
          </a:extLst>
        </xdr:cNvPr>
        <xdr:cNvSpPr/>
      </xdr:nvSpPr>
      <xdr:spPr bwMode="auto">
        <a:xfrm>
          <a:off x="1686859" y="18904413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685</xdr:row>
      <xdr:rowOff>19843</xdr:rowOff>
    </xdr:from>
    <xdr:to>
      <xdr:col>3</xdr:col>
      <xdr:colOff>1629922</xdr:colOff>
      <xdr:row>685</xdr:row>
      <xdr:rowOff>293443</xdr:rowOff>
    </xdr:to>
    <xdr:sp macro="[0]!COMBINAR" textlink="">
      <xdr:nvSpPr>
        <xdr:cNvPr id="22" name="Rectángulo 21">
          <a:extLst>
            <a:ext uri="{FF2B5EF4-FFF2-40B4-BE49-F238E27FC236}">
              <a16:creationId xmlns:a16="http://schemas.microsoft.com/office/drawing/2014/main" id="{00000000-0008-0000-0400-000016000000}"/>
            </a:ext>
          </a:extLst>
        </xdr:cNvPr>
        <xdr:cNvSpPr/>
      </xdr:nvSpPr>
      <xdr:spPr bwMode="auto">
        <a:xfrm>
          <a:off x="1686859" y="19987044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720</xdr:row>
      <xdr:rowOff>19843</xdr:rowOff>
    </xdr:from>
    <xdr:to>
      <xdr:col>3</xdr:col>
      <xdr:colOff>1629922</xdr:colOff>
      <xdr:row>720</xdr:row>
      <xdr:rowOff>293443</xdr:rowOff>
    </xdr:to>
    <xdr:sp macro="[0]!COMBINAR" textlink="">
      <xdr:nvSpPr>
        <xdr:cNvPr id="23" name="Rectángulo 22">
          <a:extLst>
            <a:ext uri="{FF2B5EF4-FFF2-40B4-BE49-F238E27FC236}">
              <a16:creationId xmlns:a16="http://schemas.microsoft.com/office/drawing/2014/main" id="{00000000-0008-0000-0400-000017000000}"/>
            </a:ext>
          </a:extLst>
        </xdr:cNvPr>
        <xdr:cNvSpPr/>
      </xdr:nvSpPr>
      <xdr:spPr bwMode="auto">
        <a:xfrm>
          <a:off x="1686859" y="21069674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755</xdr:row>
      <xdr:rowOff>19843</xdr:rowOff>
    </xdr:from>
    <xdr:to>
      <xdr:col>3</xdr:col>
      <xdr:colOff>1629922</xdr:colOff>
      <xdr:row>755</xdr:row>
      <xdr:rowOff>293443</xdr:rowOff>
    </xdr:to>
    <xdr:sp macro="[0]!COMBINAR" textlink="">
      <xdr:nvSpPr>
        <xdr:cNvPr id="24" name="Rectángulo 23">
          <a:extLst>
            <a:ext uri="{FF2B5EF4-FFF2-40B4-BE49-F238E27FC236}">
              <a16:creationId xmlns:a16="http://schemas.microsoft.com/office/drawing/2014/main" id="{00000000-0008-0000-0400-000018000000}"/>
            </a:ext>
          </a:extLst>
        </xdr:cNvPr>
        <xdr:cNvSpPr/>
      </xdr:nvSpPr>
      <xdr:spPr bwMode="auto">
        <a:xfrm>
          <a:off x="1686859" y="22152304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790</xdr:row>
      <xdr:rowOff>19843</xdr:rowOff>
    </xdr:from>
    <xdr:to>
      <xdr:col>3</xdr:col>
      <xdr:colOff>1629922</xdr:colOff>
      <xdr:row>790</xdr:row>
      <xdr:rowOff>293443</xdr:rowOff>
    </xdr:to>
    <xdr:sp macro="[0]!COMBINAR" textlink="">
      <xdr:nvSpPr>
        <xdr:cNvPr id="25" name="Rectángulo 24">
          <a:extLst>
            <a:ext uri="{FF2B5EF4-FFF2-40B4-BE49-F238E27FC236}">
              <a16:creationId xmlns:a16="http://schemas.microsoft.com/office/drawing/2014/main" id="{00000000-0008-0000-0400-000019000000}"/>
            </a:ext>
          </a:extLst>
        </xdr:cNvPr>
        <xdr:cNvSpPr/>
      </xdr:nvSpPr>
      <xdr:spPr bwMode="auto">
        <a:xfrm>
          <a:off x="1686859" y="23234935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825</xdr:row>
      <xdr:rowOff>19843</xdr:rowOff>
    </xdr:from>
    <xdr:to>
      <xdr:col>3</xdr:col>
      <xdr:colOff>1629922</xdr:colOff>
      <xdr:row>825</xdr:row>
      <xdr:rowOff>293443</xdr:rowOff>
    </xdr:to>
    <xdr:sp macro="[0]!COMBINAR" textlink="">
      <xdr:nvSpPr>
        <xdr:cNvPr id="26" name="Rectángulo 25">
          <a:extLst>
            <a:ext uri="{FF2B5EF4-FFF2-40B4-BE49-F238E27FC236}">
              <a16:creationId xmlns:a16="http://schemas.microsoft.com/office/drawing/2014/main" id="{00000000-0008-0000-0400-00001A000000}"/>
            </a:ext>
          </a:extLst>
        </xdr:cNvPr>
        <xdr:cNvSpPr/>
      </xdr:nvSpPr>
      <xdr:spPr bwMode="auto">
        <a:xfrm>
          <a:off x="1686859" y="24317565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860</xdr:row>
      <xdr:rowOff>19843</xdr:rowOff>
    </xdr:from>
    <xdr:to>
      <xdr:col>3</xdr:col>
      <xdr:colOff>1629922</xdr:colOff>
      <xdr:row>860</xdr:row>
      <xdr:rowOff>293443</xdr:rowOff>
    </xdr:to>
    <xdr:sp macro="[0]!COMBINAR" textlink="">
      <xdr:nvSpPr>
        <xdr:cNvPr id="27" name="Rectángulo 26">
          <a:extLst>
            <a:ext uri="{FF2B5EF4-FFF2-40B4-BE49-F238E27FC236}">
              <a16:creationId xmlns:a16="http://schemas.microsoft.com/office/drawing/2014/main" id="{00000000-0008-0000-0400-00001B000000}"/>
            </a:ext>
          </a:extLst>
        </xdr:cNvPr>
        <xdr:cNvSpPr/>
      </xdr:nvSpPr>
      <xdr:spPr bwMode="auto">
        <a:xfrm>
          <a:off x="1686859" y="25400195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895</xdr:row>
      <xdr:rowOff>19843</xdr:rowOff>
    </xdr:from>
    <xdr:to>
      <xdr:col>3</xdr:col>
      <xdr:colOff>1629922</xdr:colOff>
      <xdr:row>895</xdr:row>
      <xdr:rowOff>293443</xdr:rowOff>
    </xdr:to>
    <xdr:sp macro="[0]!COMBINAR" textlink="">
      <xdr:nvSpPr>
        <xdr:cNvPr id="28" name="Rectángulo 27">
          <a:extLst>
            <a:ext uri="{FF2B5EF4-FFF2-40B4-BE49-F238E27FC236}">
              <a16:creationId xmlns:a16="http://schemas.microsoft.com/office/drawing/2014/main" id="{00000000-0008-0000-0400-00001C000000}"/>
            </a:ext>
          </a:extLst>
        </xdr:cNvPr>
        <xdr:cNvSpPr/>
      </xdr:nvSpPr>
      <xdr:spPr bwMode="auto">
        <a:xfrm>
          <a:off x="1686859" y="26482825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930</xdr:row>
      <xdr:rowOff>19843</xdr:rowOff>
    </xdr:from>
    <xdr:to>
      <xdr:col>3</xdr:col>
      <xdr:colOff>1629922</xdr:colOff>
      <xdr:row>930</xdr:row>
      <xdr:rowOff>293443</xdr:rowOff>
    </xdr:to>
    <xdr:sp macro="[0]!COMBINAR" textlink="">
      <xdr:nvSpPr>
        <xdr:cNvPr id="29" name="Rectángulo 28">
          <a:extLst>
            <a:ext uri="{FF2B5EF4-FFF2-40B4-BE49-F238E27FC236}">
              <a16:creationId xmlns:a16="http://schemas.microsoft.com/office/drawing/2014/main" id="{00000000-0008-0000-0400-00001D000000}"/>
            </a:ext>
          </a:extLst>
        </xdr:cNvPr>
        <xdr:cNvSpPr/>
      </xdr:nvSpPr>
      <xdr:spPr bwMode="auto">
        <a:xfrm>
          <a:off x="1686859" y="27565456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965</xdr:row>
      <xdr:rowOff>19843</xdr:rowOff>
    </xdr:from>
    <xdr:to>
      <xdr:col>3</xdr:col>
      <xdr:colOff>1629922</xdr:colOff>
      <xdr:row>965</xdr:row>
      <xdr:rowOff>293443</xdr:rowOff>
    </xdr:to>
    <xdr:sp macro="[0]!COMBINAR" textlink="">
      <xdr:nvSpPr>
        <xdr:cNvPr id="30" name="Rectángulo 29">
          <a:extLst>
            <a:ext uri="{FF2B5EF4-FFF2-40B4-BE49-F238E27FC236}">
              <a16:creationId xmlns:a16="http://schemas.microsoft.com/office/drawing/2014/main" id="{00000000-0008-0000-0400-00001E000000}"/>
            </a:ext>
          </a:extLst>
        </xdr:cNvPr>
        <xdr:cNvSpPr/>
      </xdr:nvSpPr>
      <xdr:spPr bwMode="auto">
        <a:xfrm>
          <a:off x="1686859" y="28648086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1000</xdr:row>
      <xdr:rowOff>19843</xdr:rowOff>
    </xdr:from>
    <xdr:to>
      <xdr:col>3</xdr:col>
      <xdr:colOff>1629922</xdr:colOff>
      <xdr:row>1000</xdr:row>
      <xdr:rowOff>293443</xdr:rowOff>
    </xdr:to>
    <xdr:sp macro="[0]!COMBINAR" textlink="">
      <xdr:nvSpPr>
        <xdr:cNvPr id="31" name="Rectángulo 30">
          <a:extLst>
            <a:ext uri="{FF2B5EF4-FFF2-40B4-BE49-F238E27FC236}">
              <a16:creationId xmlns:a16="http://schemas.microsoft.com/office/drawing/2014/main" id="{00000000-0008-0000-0400-00001F000000}"/>
            </a:ext>
          </a:extLst>
        </xdr:cNvPr>
        <xdr:cNvSpPr/>
      </xdr:nvSpPr>
      <xdr:spPr bwMode="auto">
        <a:xfrm>
          <a:off x="1686859" y="29730716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1035</xdr:row>
      <xdr:rowOff>19843</xdr:rowOff>
    </xdr:from>
    <xdr:to>
      <xdr:col>3</xdr:col>
      <xdr:colOff>1629922</xdr:colOff>
      <xdr:row>1035</xdr:row>
      <xdr:rowOff>293443</xdr:rowOff>
    </xdr:to>
    <xdr:sp macro="[0]!COMBINAR" textlink="">
      <xdr:nvSpPr>
        <xdr:cNvPr id="32" name="Rectángulo 31">
          <a:extLst>
            <a:ext uri="{FF2B5EF4-FFF2-40B4-BE49-F238E27FC236}">
              <a16:creationId xmlns:a16="http://schemas.microsoft.com/office/drawing/2014/main" id="{00000000-0008-0000-0400-000020000000}"/>
            </a:ext>
          </a:extLst>
        </xdr:cNvPr>
        <xdr:cNvSpPr/>
      </xdr:nvSpPr>
      <xdr:spPr bwMode="auto">
        <a:xfrm>
          <a:off x="1686859" y="30813347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1070</xdr:row>
      <xdr:rowOff>19843</xdr:rowOff>
    </xdr:from>
    <xdr:to>
      <xdr:col>3</xdr:col>
      <xdr:colOff>1629922</xdr:colOff>
      <xdr:row>1070</xdr:row>
      <xdr:rowOff>293443</xdr:rowOff>
    </xdr:to>
    <xdr:sp macro="[0]!COMBINAR" textlink="">
      <xdr:nvSpPr>
        <xdr:cNvPr id="33" name="Rectángulo 32">
          <a:extLst>
            <a:ext uri="{FF2B5EF4-FFF2-40B4-BE49-F238E27FC236}">
              <a16:creationId xmlns:a16="http://schemas.microsoft.com/office/drawing/2014/main" id="{00000000-0008-0000-0400-000021000000}"/>
            </a:ext>
          </a:extLst>
        </xdr:cNvPr>
        <xdr:cNvSpPr/>
      </xdr:nvSpPr>
      <xdr:spPr bwMode="auto">
        <a:xfrm>
          <a:off x="1686859" y="31895977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1105</xdr:row>
      <xdr:rowOff>19843</xdr:rowOff>
    </xdr:from>
    <xdr:to>
      <xdr:col>3</xdr:col>
      <xdr:colOff>1629922</xdr:colOff>
      <xdr:row>1105</xdr:row>
      <xdr:rowOff>293443</xdr:rowOff>
    </xdr:to>
    <xdr:sp macro="[0]!COMBINAR" textlink="">
      <xdr:nvSpPr>
        <xdr:cNvPr id="34" name="Rectángulo 33">
          <a:extLst>
            <a:ext uri="{FF2B5EF4-FFF2-40B4-BE49-F238E27FC236}">
              <a16:creationId xmlns:a16="http://schemas.microsoft.com/office/drawing/2014/main" id="{00000000-0008-0000-0400-000022000000}"/>
            </a:ext>
          </a:extLst>
        </xdr:cNvPr>
        <xdr:cNvSpPr/>
      </xdr:nvSpPr>
      <xdr:spPr bwMode="auto">
        <a:xfrm>
          <a:off x="1686859" y="32978607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1140</xdr:row>
      <xdr:rowOff>19843</xdr:rowOff>
    </xdr:from>
    <xdr:to>
      <xdr:col>3</xdr:col>
      <xdr:colOff>1629922</xdr:colOff>
      <xdr:row>1140</xdr:row>
      <xdr:rowOff>293443</xdr:rowOff>
    </xdr:to>
    <xdr:sp macro="[0]!COMBINAR" textlink="">
      <xdr:nvSpPr>
        <xdr:cNvPr id="35" name="Rectángulo 34">
          <a:extLst>
            <a:ext uri="{FF2B5EF4-FFF2-40B4-BE49-F238E27FC236}">
              <a16:creationId xmlns:a16="http://schemas.microsoft.com/office/drawing/2014/main" id="{00000000-0008-0000-0400-000023000000}"/>
            </a:ext>
          </a:extLst>
        </xdr:cNvPr>
        <xdr:cNvSpPr/>
      </xdr:nvSpPr>
      <xdr:spPr bwMode="auto">
        <a:xfrm>
          <a:off x="1686859" y="34061237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1175</xdr:row>
      <xdr:rowOff>19843</xdr:rowOff>
    </xdr:from>
    <xdr:to>
      <xdr:col>3</xdr:col>
      <xdr:colOff>1629922</xdr:colOff>
      <xdr:row>1175</xdr:row>
      <xdr:rowOff>293443</xdr:rowOff>
    </xdr:to>
    <xdr:sp macro="[0]!COMBINAR" textlink="">
      <xdr:nvSpPr>
        <xdr:cNvPr id="36" name="Rectángulo 35">
          <a:extLst>
            <a:ext uri="{FF2B5EF4-FFF2-40B4-BE49-F238E27FC236}">
              <a16:creationId xmlns:a16="http://schemas.microsoft.com/office/drawing/2014/main" id="{00000000-0008-0000-0400-000024000000}"/>
            </a:ext>
          </a:extLst>
        </xdr:cNvPr>
        <xdr:cNvSpPr/>
      </xdr:nvSpPr>
      <xdr:spPr bwMode="auto">
        <a:xfrm>
          <a:off x="1686859" y="35143868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1210</xdr:row>
      <xdr:rowOff>19843</xdr:rowOff>
    </xdr:from>
    <xdr:to>
      <xdr:col>3</xdr:col>
      <xdr:colOff>1629922</xdr:colOff>
      <xdr:row>1210</xdr:row>
      <xdr:rowOff>293443</xdr:rowOff>
    </xdr:to>
    <xdr:sp macro="[0]!COMBINAR" textlink="">
      <xdr:nvSpPr>
        <xdr:cNvPr id="37" name="Rectángulo 36">
          <a:extLst>
            <a:ext uri="{FF2B5EF4-FFF2-40B4-BE49-F238E27FC236}">
              <a16:creationId xmlns:a16="http://schemas.microsoft.com/office/drawing/2014/main" id="{00000000-0008-0000-0400-000025000000}"/>
            </a:ext>
          </a:extLst>
        </xdr:cNvPr>
        <xdr:cNvSpPr/>
      </xdr:nvSpPr>
      <xdr:spPr bwMode="auto">
        <a:xfrm>
          <a:off x="1686859" y="36226498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1245</xdr:row>
      <xdr:rowOff>19843</xdr:rowOff>
    </xdr:from>
    <xdr:to>
      <xdr:col>3</xdr:col>
      <xdr:colOff>1629922</xdr:colOff>
      <xdr:row>1245</xdr:row>
      <xdr:rowOff>293443</xdr:rowOff>
    </xdr:to>
    <xdr:sp macro="[0]!COMBINAR" textlink="">
      <xdr:nvSpPr>
        <xdr:cNvPr id="38" name="Rectángulo 37">
          <a:extLst>
            <a:ext uri="{FF2B5EF4-FFF2-40B4-BE49-F238E27FC236}">
              <a16:creationId xmlns:a16="http://schemas.microsoft.com/office/drawing/2014/main" id="{00000000-0008-0000-0400-000026000000}"/>
            </a:ext>
          </a:extLst>
        </xdr:cNvPr>
        <xdr:cNvSpPr/>
      </xdr:nvSpPr>
      <xdr:spPr bwMode="auto">
        <a:xfrm>
          <a:off x="1686859" y="37309128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1280</xdr:row>
      <xdr:rowOff>19843</xdr:rowOff>
    </xdr:from>
    <xdr:to>
      <xdr:col>3</xdr:col>
      <xdr:colOff>1629922</xdr:colOff>
      <xdr:row>1280</xdr:row>
      <xdr:rowOff>293443</xdr:rowOff>
    </xdr:to>
    <xdr:sp macro="[0]!COMBINAR" textlink="">
      <xdr:nvSpPr>
        <xdr:cNvPr id="39" name="Rectángulo 38">
          <a:extLst>
            <a:ext uri="{FF2B5EF4-FFF2-40B4-BE49-F238E27FC236}">
              <a16:creationId xmlns:a16="http://schemas.microsoft.com/office/drawing/2014/main" id="{00000000-0008-0000-0400-000027000000}"/>
            </a:ext>
          </a:extLst>
        </xdr:cNvPr>
        <xdr:cNvSpPr/>
      </xdr:nvSpPr>
      <xdr:spPr bwMode="auto">
        <a:xfrm>
          <a:off x="1686859" y="38391758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1315</xdr:row>
      <xdr:rowOff>19843</xdr:rowOff>
    </xdr:from>
    <xdr:to>
      <xdr:col>3</xdr:col>
      <xdr:colOff>1629922</xdr:colOff>
      <xdr:row>1315</xdr:row>
      <xdr:rowOff>293443</xdr:rowOff>
    </xdr:to>
    <xdr:sp macro="[0]!COMBINAR" textlink="">
      <xdr:nvSpPr>
        <xdr:cNvPr id="40" name="Rectángulo 39">
          <a:extLst>
            <a:ext uri="{FF2B5EF4-FFF2-40B4-BE49-F238E27FC236}">
              <a16:creationId xmlns:a16="http://schemas.microsoft.com/office/drawing/2014/main" id="{00000000-0008-0000-0400-000028000000}"/>
            </a:ext>
          </a:extLst>
        </xdr:cNvPr>
        <xdr:cNvSpPr/>
      </xdr:nvSpPr>
      <xdr:spPr bwMode="auto">
        <a:xfrm>
          <a:off x="1686859" y="39474389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1350</xdr:row>
      <xdr:rowOff>19843</xdr:rowOff>
    </xdr:from>
    <xdr:to>
      <xdr:col>3</xdr:col>
      <xdr:colOff>1629922</xdr:colOff>
      <xdr:row>1350</xdr:row>
      <xdr:rowOff>293443</xdr:rowOff>
    </xdr:to>
    <xdr:sp macro="[0]!COMBINAR" textlink="">
      <xdr:nvSpPr>
        <xdr:cNvPr id="41" name="Rectángulo 40">
          <a:extLst>
            <a:ext uri="{FF2B5EF4-FFF2-40B4-BE49-F238E27FC236}">
              <a16:creationId xmlns:a16="http://schemas.microsoft.com/office/drawing/2014/main" id="{00000000-0008-0000-0400-000029000000}"/>
            </a:ext>
          </a:extLst>
        </xdr:cNvPr>
        <xdr:cNvSpPr/>
      </xdr:nvSpPr>
      <xdr:spPr bwMode="auto">
        <a:xfrm>
          <a:off x="1686859" y="40557019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1385</xdr:row>
      <xdr:rowOff>19843</xdr:rowOff>
    </xdr:from>
    <xdr:to>
      <xdr:col>3</xdr:col>
      <xdr:colOff>1629922</xdr:colOff>
      <xdr:row>1385</xdr:row>
      <xdr:rowOff>293443</xdr:rowOff>
    </xdr:to>
    <xdr:sp macro="[0]!COMBINAR" textlink="">
      <xdr:nvSpPr>
        <xdr:cNvPr id="42" name="Rectángulo 41">
          <a:extLst>
            <a:ext uri="{FF2B5EF4-FFF2-40B4-BE49-F238E27FC236}">
              <a16:creationId xmlns:a16="http://schemas.microsoft.com/office/drawing/2014/main" id="{00000000-0008-0000-0400-00002A000000}"/>
            </a:ext>
          </a:extLst>
        </xdr:cNvPr>
        <xdr:cNvSpPr/>
      </xdr:nvSpPr>
      <xdr:spPr bwMode="auto">
        <a:xfrm>
          <a:off x="1686859" y="41639649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1420</xdr:row>
      <xdr:rowOff>19843</xdr:rowOff>
    </xdr:from>
    <xdr:to>
      <xdr:col>3</xdr:col>
      <xdr:colOff>1629922</xdr:colOff>
      <xdr:row>1420</xdr:row>
      <xdr:rowOff>293443</xdr:rowOff>
    </xdr:to>
    <xdr:sp macro="[0]!COMBINAR" textlink="">
      <xdr:nvSpPr>
        <xdr:cNvPr id="43" name="Rectángulo 42">
          <a:extLst>
            <a:ext uri="{FF2B5EF4-FFF2-40B4-BE49-F238E27FC236}">
              <a16:creationId xmlns:a16="http://schemas.microsoft.com/office/drawing/2014/main" id="{00000000-0008-0000-0400-00002B000000}"/>
            </a:ext>
          </a:extLst>
        </xdr:cNvPr>
        <xdr:cNvSpPr/>
      </xdr:nvSpPr>
      <xdr:spPr bwMode="auto">
        <a:xfrm>
          <a:off x="1686859" y="42722280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1455</xdr:row>
      <xdr:rowOff>19843</xdr:rowOff>
    </xdr:from>
    <xdr:to>
      <xdr:col>3</xdr:col>
      <xdr:colOff>1629922</xdr:colOff>
      <xdr:row>1455</xdr:row>
      <xdr:rowOff>293443</xdr:rowOff>
    </xdr:to>
    <xdr:sp macro="[0]!COMBINAR" textlink="">
      <xdr:nvSpPr>
        <xdr:cNvPr id="44" name="Rectángulo 43">
          <a:extLst>
            <a:ext uri="{FF2B5EF4-FFF2-40B4-BE49-F238E27FC236}">
              <a16:creationId xmlns:a16="http://schemas.microsoft.com/office/drawing/2014/main" id="{00000000-0008-0000-0400-00002C000000}"/>
            </a:ext>
          </a:extLst>
        </xdr:cNvPr>
        <xdr:cNvSpPr/>
      </xdr:nvSpPr>
      <xdr:spPr bwMode="auto">
        <a:xfrm>
          <a:off x="1686859" y="43804910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1490</xdr:row>
      <xdr:rowOff>19843</xdr:rowOff>
    </xdr:from>
    <xdr:to>
      <xdr:col>3</xdr:col>
      <xdr:colOff>1629922</xdr:colOff>
      <xdr:row>1490</xdr:row>
      <xdr:rowOff>293443</xdr:rowOff>
    </xdr:to>
    <xdr:sp macro="[0]!COMBINAR" textlink="">
      <xdr:nvSpPr>
        <xdr:cNvPr id="45" name="Rectángulo 44">
          <a:extLst>
            <a:ext uri="{FF2B5EF4-FFF2-40B4-BE49-F238E27FC236}">
              <a16:creationId xmlns:a16="http://schemas.microsoft.com/office/drawing/2014/main" id="{00000000-0008-0000-0400-00002D000000}"/>
            </a:ext>
          </a:extLst>
        </xdr:cNvPr>
        <xdr:cNvSpPr/>
      </xdr:nvSpPr>
      <xdr:spPr bwMode="auto">
        <a:xfrm>
          <a:off x="1686859" y="44887540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1525</xdr:row>
      <xdr:rowOff>19843</xdr:rowOff>
    </xdr:from>
    <xdr:to>
      <xdr:col>3</xdr:col>
      <xdr:colOff>1629922</xdr:colOff>
      <xdr:row>1525</xdr:row>
      <xdr:rowOff>293443</xdr:rowOff>
    </xdr:to>
    <xdr:sp macro="[0]!COMBINAR" textlink="">
      <xdr:nvSpPr>
        <xdr:cNvPr id="46" name="Rectángulo 45">
          <a:extLst>
            <a:ext uri="{FF2B5EF4-FFF2-40B4-BE49-F238E27FC236}">
              <a16:creationId xmlns:a16="http://schemas.microsoft.com/office/drawing/2014/main" id="{00000000-0008-0000-0400-00002E000000}"/>
            </a:ext>
          </a:extLst>
        </xdr:cNvPr>
        <xdr:cNvSpPr/>
      </xdr:nvSpPr>
      <xdr:spPr bwMode="auto">
        <a:xfrm>
          <a:off x="1686859" y="45970170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1560</xdr:row>
      <xdr:rowOff>19843</xdr:rowOff>
    </xdr:from>
    <xdr:to>
      <xdr:col>3</xdr:col>
      <xdr:colOff>1629922</xdr:colOff>
      <xdr:row>1560</xdr:row>
      <xdr:rowOff>293443</xdr:rowOff>
    </xdr:to>
    <xdr:sp macro="[0]!COMBINAR" textlink="">
      <xdr:nvSpPr>
        <xdr:cNvPr id="47" name="Rectángulo 46">
          <a:extLst>
            <a:ext uri="{FF2B5EF4-FFF2-40B4-BE49-F238E27FC236}">
              <a16:creationId xmlns:a16="http://schemas.microsoft.com/office/drawing/2014/main" id="{00000000-0008-0000-0400-00002F000000}"/>
            </a:ext>
          </a:extLst>
        </xdr:cNvPr>
        <xdr:cNvSpPr/>
      </xdr:nvSpPr>
      <xdr:spPr bwMode="auto">
        <a:xfrm>
          <a:off x="1686859" y="47052801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1595</xdr:row>
      <xdr:rowOff>19843</xdr:rowOff>
    </xdr:from>
    <xdr:to>
      <xdr:col>3</xdr:col>
      <xdr:colOff>1629922</xdr:colOff>
      <xdr:row>1595</xdr:row>
      <xdr:rowOff>293443</xdr:rowOff>
    </xdr:to>
    <xdr:sp macro="[0]!COMBINAR" textlink="">
      <xdr:nvSpPr>
        <xdr:cNvPr id="48" name="Rectángulo 47">
          <a:extLst>
            <a:ext uri="{FF2B5EF4-FFF2-40B4-BE49-F238E27FC236}">
              <a16:creationId xmlns:a16="http://schemas.microsoft.com/office/drawing/2014/main" id="{00000000-0008-0000-0400-000030000000}"/>
            </a:ext>
          </a:extLst>
        </xdr:cNvPr>
        <xdr:cNvSpPr/>
      </xdr:nvSpPr>
      <xdr:spPr bwMode="auto">
        <a:xfrm>
          <a:off x="1686859" y="48135431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1630</xdr:row>
      <xdr:rowOff>19843</xdr:rowOff>
    </xdr:from>
    <xdr:to>
      <xdr:col>3</xdr:col>
      <xdr:colOff>1629922</xdr:colOff>
      <xdr:row>1630</xdr:row>
      <xdr:rowOff>293443</xdr:rowOff>
    </xdr:to>
    <xdr:sp macro="[0]!COMBINAR" textlink="">
      <xdr:nvSpPr>
        <xdr:cNvPr id="49" name="Rectángulo 48">
          <a:extLst>
            <a:ext uri="{FF2B5EF4-FFF2-40B4-BE49-F238E27FC236}">
              <a16:creationId xmlns:a16="http://schemas.microsoft.com/office/drawing/2014/main" id="{00000000-0008-0000-0400-000031000000}"/>
            </a:ext>
          </a:extLst>
        </xdr:cNvPr>
        <xdr:cNvSpPr/>
      </xdr:nvSpPr>
      <xdr:spPr bwMode="auto">
        <a:xfrm>
          <a:off x="1686859" y="492180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1665</xdr:row>
      <xdr:rowOff>19843</xdr:rowOff>
    </xdr:from>
    <xdr:to>
      <xdr:col>3</xdr:col>
      <xdr:colOff>1629922</xdr:colOff>
      <xdr:row>1665</xdr:row>
      <xdr:rowOff>293443</xdr:rowOff>
    </xdr:to>
    <xdr:sp macro="[0]!COMBINAR" textlink="">
      <xdr:nvSpPr>
        <xdr:cNvPr id="50" name="Rectángulo 49">
          <a:extLst>
            <a:ext uri="{FF2B5EF4-FFF2-40B4-BE49-F238E27FC236}">
              <a16:creationId xmlns:a16="http://schemas.microsoft.com/office/drawing/2014/main" id="{00000000-0008-0000-0400-000032000000}"/>
            </a:ext>
          </a:extLst>
        </xdr:cNvPr>
        <xdr:cNvSpPr/>
      </xdr:nvSpPr>
      <xdr:spPr bwMode="auto">
        <a:xfrm>
          <a:off x="1686859" y="50300692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1700</xdr:row>
      <xdr:rowOff>19843</xdr:rowOff>
    </xdr:from>
    <xdr:to>
      <xdr:col>3</xdr:col>
      <xdr:colOff>1629922</xdr:colOff>
      <xdr:row>1700</xdr:row>
      <xdr:rowOff>293443</xdr:rowOff>
    </xdr:to>
    <xdr:sp macro="[0]!COMBINAR" textlink="">
      <xdr:nvSpPr>
        <xdr:cNvPr id="51" name="Rectángulo 50">
          <a:extLst>
            <a:ext uri="{FF2B5EF4-FFF2-40B4-BE49-F238E27FC236}">
              <a16:creationId xmlns:a16="http://schemas.microsoft.com/office/drawing/2014/main" id="{00000000-0008-0000-0400-000033000000}"/>
            </a:ext>
          </a:extLst>
        </xdr:cNvPr>
        <xdr:cNvSpPr/>
      </xdr:nvSpPr>
      <xdr:spPr bwMode="auto">
        <a:xfrm>
          <a:off x="1686859" y="5138332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1735</xdr:row>
      <xdr:rowOff>19843</xdr:rowOff>
    </xdr:from>
    <xdr:to>
      <xdr:col>3</xdr:col>
      <xdr:colOff>1629922</xdr:colOff>
      <xdr:row>1735</xdr:row>
      <xdr:rowOff>293443</xdr:rowOff>
    </xdr:to>
    <xdr:sp macro="[0]!COMBINAR" textlink="">
      <xdr:nvSpPr>
        <xdr:cNvPr id="52" name="Rectángulo 51">
          <a:extLst>
            <a:ext uri="{FF2B5EF4-FFF2-40B4-BE49-F238E27FC236}">
              <a16:creationId xmlns:a16="http://schemas.microsoft.com/office/drawing/2014/main" id="{00000000-0008-0000-0400-000034000000}"/>
            </a:ext>
          </a:extLst>
        </xdr:cNvPr>
        <xdr:cNvSpPr/>
      </xdr:nvSpPr>
      <xdr:spPr bwMode="auto">
        <a:xfrm>
          <a:off x="1686859" y="52465952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1770</xdr:row>
      <xdr:rowOff>19843</xdr:rowOff>
    </xdr:from>
    <xdr:to>
      <xdr:col>3</xdr:col>
      <xdr:colOff>1629922</xdr:colOff>
      <xdr:row>1770</xdr:row>
      <xdr:rowOff>293443</xdr:rowOff>
    </xdr:to>
    <xdr:sp macro="[0]!COMBINAR" textlink="">
      <xdr:nvSpPr>
        <xdr:cNvPr id="53" name="Rectángulo 52">
          <a:extLst>
            <a:ext uri="{FF2B5EF4-FFF2-40B4-BE49-F238E27FC236}">
              <a16:creationId xmlns:a16="http://schemas.microsoft.com/office/drawing/2014/main" id="{00000000-0008-0000-0400-000035000000}"/>
            </a:ext>
          </a:extLst>
        </xdr:cNvPr>
        <xdr:cNvSpPr/>
      </xdr:nvSpPr>
      <xdr:spPr bwMode="auto">
        <a:xfrm>
          <a:off x="1686859" y="53548582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1805</xdr:row>
      <xdr:rowOff>19843</xdr:rowOff>
    </xdr:from>
    <xdr:to>
      <xdr:col>3</xdr:col>
      <xdr:colOff>1629922</xdr:colOff>
      <xdr:row>1805</xdr:row>
      <xdr:rowOff>293443</xdr:rowOff>
    </xdr:to>
    <xdr:sp macro="[0]!COMBINAR" textlink="">
      <xdr:nvSpPr>
        <xdr:cNvPr id="54" name="Rectángulo 53">
          <a:extLst>
            <a:ext uri="{FF2B5EF4-FFF2-40B4-BE49-F238E27FC236}">
              <a16:creationId xmlns:a16="http://schemas.microsoft.com/office/drawing/2014/main" id="{00000000-0008-0000-0400-000036000000}"/>
            </a:ext>
          </a:extLst>
        </xdr:cNvPr>
        <xdr:cNvSpPr/>
      </xdr:nvSpPr>
      <xdr:spPr bwMode="auto">
        <a:xfrm>
          <a:off x="1686859" y="54631213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1840</xdr:row>
      <xdr:rowOff>19843</xdr:rowOff>
    </xdr:from>
    <xdr:to>
      <xdr:col>3</xdr:col>
      <xdr:colOff>1629922</xdr:colOff>
      <xdr:row>1840</xdr:row>
      <xdr:rowOff>293443</xdr:rowOff>
    </xdr:to>
    <xdr:sp macro="[0]!COMBINAR" textlink="">
      <xdr:nvSpPr>
        <xdr:cNvPr id="55" name="Rectángulo 54">
          <a:extLst>
            <a:ext uri="{FF2B5EF4-FFF2-40B4-BE49-F238E27FC236}">
              <a16:creationId xmlns:a16="http://schemas.microsoft.com/office/drawing/2014/main" id="{00000000-0008-0000-0400-000037000000}"/>
            </a:ext>
          </a:extLst>
        </xdr:cNvPr>
        <xdr:cNvSpPr/>
      </xdr:nvSpPr>
      <xdr:spPr bwMode="auto">
        <a:xfrm>
          <a:off x="1686859" y="55713843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1875</xdr:row>
      <xdr:rowOff>19843</xdr:rowOff>
    </xdr:from>
    <xdr:to>
      <xdr:col>3</xdr:col>
      <xdr:colOff>1629922</xdr:colOff>
      <xdr:row>1875</xdr:row>
      <xdr:rowOff>293443</xdr:rowOff>
    </xdr:to>
    <xdr:sp macro="[0]!COMBINAR" textlink="">
      <xdr:nvSpPr>
        <xdr:cNvPr id="56" name="Rectángulo 55">
          <a:extLst>
            <a:ext uri="{FF2B5EF4-FFF2-40B4-BE49-F238E27FC236}">
              <a16:creationId xmlns:a16="http://schemas.microsoft.com/office/drawing/2014/main" id="{00000000-0008-0000-0400-000038000000}"/>
            </a:ext>
          </a:extLst>
        </xdr:cNvPr>
        <xdr:cNvSpPr/>
      </xdr:nvSpPr>
      <xdr:spPr bwMode="auto">
        <a:xfrm>
          <a:off x="1686859" y="56796473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1910</xdr:row>
      <xdr:rowOff>19843</xdr:rowOff>
    </xdr:from>
    <xdr:to>
      <xdr:col>3</xdr:col>
      <xdr:colOff>1629922</xdr:colOff>
      <xdr:row>1910</xdr:row>
      <xdr:rowOff>293443</xdr:rowOff>
    </xdr:to>
    <xdr:sp macro="[0]!COMBINAR" textlink="">
      <xdr:nvSpPr>
        <xdr:cNvPr id="57" name="Rectángulo 56">
          <a:extLst>
            <a:ext uri="{FF2B5EF4-FFF2-40B4-BE49-F238E27FC236}">
              <a16:creationId xmlns:a16="http://schemas.microsoft.com/office/drawing/2014/main" id="{00000000-0008-0000-0400-000039000000}"/>
            </a:ext>
          </a:extLst>
        </xdr:cNvPr>
        <xdr:cNvSpPr/>
      </xdr:nvSpPr>
      <xdr:spPr bwMode="auto">
        <a:xfrm>
          <a:off x="1686859" y="57879104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1945</xdr:row>
      <xdr:rowOff>19843</xdr:rowOff>
    </xdr:from>
    <xdr:to>
      <xdr:col>3</xdr:col>
      <xdr:colOff>1629922</xdr:colOff>
      <xdr:row>1945</xdr:row>
      <xdr:rowOff>293443</xdr:rowOff>
    </xdr:to>
    <xdr:sp macro="[0]!COMBINAR" textlink="">
      <xdr:nvSpPr>
        <xdr:cNvPr id="58" name="Rectángulo 57">
          <a:extLst>
            <a:ext uri="{FF2B5EF4-FFF2-40B4-BE49-F238E27FC236}">
              <a16:creationId xmlns:a16="http://schemas.microsoft.com/office/drawing/2014/main" id="{00000000-0008-0000-0400-00003A000000}"/>
            </a:ext>
          </a:extLst>
        </xdr:cNvPr>
        <xdr:cNvSpPr/>
      </xdr:nvSpPr>
      <xdr:spPr bwMode="auto">
        <a:xfrm>
          <a:off x="1686859" y="589617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1980</xdr:row>
      <xdr:rowOff>19843</xdr:rowOff>
    </xdr:from>
    <xdr:to>
      <xdr:col>3</xdr:col>
      <xdr:colOff>1629922</xdr:colOff>
      <xdr:row>1980</xdr:row>
      <xdr:rowOff>293443</xdr:rowOff>
    </xdr:to>
    <xdr:sp macro="[0]!COMBINAR" textlink="">
      <xdr:nvSpPr>
        <xdr:cNvPr id="59" name="Rectángulo 58">
          <a:extLst>
            <a:ext uri="{FF2B5EF4-FFF2-40B4-BE49-F238E27FC236}">
              <a16:creationId xmlns:a16="http://schemas.microsoft.com/office/drawing/2014/main" id="{00000000-0008-0000-0400-00003B000000}"/>
            </a:ext>
          </a:extLst>
        </xdr:cNvPr>
        <xdr:cNvSpPr/>
      </xdr:nvSpPr>
      <xdr:spPr bwMode="auto">
        <a:xfrm>
          <a:off x="1686859" y="60044364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2015</xdr:row>
      <xdr:rowOff>19843</xdr:rowOff>
    </xdr:from>
    <xdr:to>
      <xdr:col>3</xdr:col>
      <xdr:colOff>1629922</xdr:colOff>
      <xdr:row>2015</xdr:row>
      <xdr:rowOff>293443</xdr:rowOff>
    </xdr:to>
    <xdr:sp macro="[0]!COMBINAR" textlink="">
      <xdr:nvSpPr>
        <xdr:cNvPr id="60" name="Rectángulo 59">
          <a:extLst>
            <a:ext uri="{FF2B5EF4-FFF2-40B4-BE49-F238E27FC236}">
              <a16:creationId xmlns:a16="http://schemas.microsoft.com/office/drawing/2014/main" id="{00000000-0008-0000-0400-00003C000000}"/>
            </a:ext>
          </a:extLst>
        </xdr:cNvPr>
        <xdr:cNvSpPr/>
      </xdr:nvSpPr>
      <xdr:spPr bwMode="auto">
        <a:xfrm>
          <a:off x="1686859" y="61126994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2050</xdr:row>
      <xdr:rowOff>19843</xdr:rowOff>
    </xdr:from>
    <xdr:to>
      <xdr:col>3</xdr:col>
      <xdr:colOff>1629922</xdr:colOff>
      <xdr:row>2050</xdr:row>
      <xdr:rowOff>293443</xdr:rowOff>
    </xdr:to>
    <xdr:sp macro="[0]!COMBINAR" textlink="">
      <xdr:nvSpPr>
        <xdr:cNvPr id="61" name="Rectángulo 60">
          <a:extLst>
            <a:ext uri="{FF2B5EF4-FFF2-40B4-BE49-F238E27FC236}">
              <a16:creationId xmlns:a16="http://schemas.microsoft.com/office/drawing/2014/main" id="{00000000-0008-0000-0400-00003D000000}"/>
            </a:ext>
          </a:extLst>
        </xdr:cNvPr>
        <xdr:cNvSpPr/>
      </xdr:nvSpPr>
      <xdr:spPr bwMode="auto">
        <a:xfrm>
          <a:off x="1686859" y="62209625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2085</xdr:row>
      <xdr:rowOff>19843</xdr:rowOff>
    </xdr:from>
    <xdr:to>
      <xdr:col>3</xdr:col>
      <xdr:colOff>1629922</xdr:colOff>
      <xdr:row>2085</xdr:row>
      <xdr:rowOff>293443</xdr:rowOff>
    </xdr:to>
    <xdr:sp macro="[0]!COMBINAR" textlink="">
      <xdr:nvSpPr>
        <xdr:cNvPr id="62" name="Rectángulo 61">
          <a:extLst>
            <a:ext uri="{FF2B5EF4-FFF2-40B4-BE49-F238E27FC236}">
              <a16:creationId xmlns:a16="http://schemas.microsoft.com/office/drawing/2014/main" id="{00000000-0008-0000-0400-00003E000000}"/>
            </a:ext>
          </a:extLst>
        </xdr:cNvPr>
        <xdr:cNvSpPr/>
      </xdr:nvSpPr>
      <xdr:spPr bwMode="auto">
        <a:xfrm>
          <a:off x="1686859" y="63292255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2120</xdr:row>
      <xdr:rowOff>19843</xdr:rowOff>
    </xdr:from>
    <xdr:to>
      <xdr:col>3</xdr:col>
      <xdr:colOff>1629922</xdr:colOff>
      <xdr:row>2120</xdr:row>
      <xdr:rowOff>293443</xdr:rowOff>
    </xdr:to>
    <xdr:sp macro="[0]!COMBINAR" textlink="">
      <xdr:nvSpPr>
        <xdr:cNvPr id="63" name="Rectángulo 62">
          <a:extLst>
            <a:ext uri="{FF2B5EF4-FFF2-40B4-BE49-F238E27FC236}">
              <a16:creationId xmlns:a16="http://schemas.microsoft.com/office/drawing/2014/main" id="{00000000-0008-0000-0400-00003F000000}"/>
            </a:ext>
          </a:extLst>
        </xdr:cNvPr>
        <xdr:cNvSpPr/>
      </xdr:nvSpPr>
      <xdr:spPr bwMode="auto">
        <a:xfrm>
          <a:off x="1686859" y="64374885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2155</xdr:row>
      <xdr:rowOff>19843</xdr:rowOff>
    </xdr:from>
    <xdr:to>
      <xdr:col>3</xdr:col>
      <xdr:colOff>1629922</xdr:colOff>
      <xdr:row>2155</xdr:row>
      <xdr:rowOff>293443</xdr:rowOff>
    </xdr:to>
    <xdr:sp macro="[0]!COMBINAR" textlink="">
      <xdr:nvSpPr>
        <xdr:cNvPr id="64" name="Rectángulo 63">
          <a:extLst>
            <a:ext uri="{FF2B5EF4-FFF2-40B4-BE49-F238E27FC236}">
              <a16:creationId xmlns:a16="http://schemas.microsoft.com/office/drawing/2014/main" id="{00000000-0008-0000-0400-000040000000}"/>
            </a:ext>
          </a:extLst>
        </xdr:cNvPr>
        <xdr:cNvSpPr/>
      </xdr:nvSpPr>
      <xdr:spPr bwMode="auto">
        <a:xfrm>
          <a:off x="1686859" y="65457516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2190</xdr:row>
      <xdr:rowOff>19843</xdr:rowOff>
    </xdr:from>
    <xdr:to>
      <xdr:col>3</xdr:col>
      <xdr:colOff>1629922</xdr:colOff>
      <xdr:row>2190</xdr:row>
      <xdr:rowOff>293443</xdr:rowOff>
    </xdr:to>
    <xdr:sp macro="[0]!COMBINAR" textlink="">
      <xdr:nvSpPr>
        <xdr:cNvPr id="65" name="Rectángulo 64">
          <a:extLst>
            <a:ext uri="{FF2B5EF4-FFF2-40B4-BE49-F238E27FC236}">
              <a16:creationId xmlns:a16="http://schemas.microsoft.com/office/drawing/2014/main" id="{00000000-0008-0000-0400-000041000000}"/>
            </a:ext>
          </a:extLst>
        </xdr:cNvPr>
        <xdr:cNvSpPr/>
      </xdr:nvSpPr>
      <xdr:spPr bwMode="auto">
        <a:xfrm>
          <a:off x="1686859" y="6654014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2225</xdr:row>
      <xdr:rowOff>19843</xdr:rowOff>
    </xdr:from>
    <xdr:to>
      <xdr:col>3</xdr:col>
      <xdr:colOff>1629922</xdr:colOff>
      <xdr:row>2225</xdr:row>
      <xdr:rowOff>293443</xdr:rowOff>
    </xdr:to>
    <xdr:sp macro="[0]!COMBINAR" textlink="">
      <xdr:nvSpPr>
        <xdr:cNvPr id="66" name="Rectángulo 65">
          <a:extLst>
            <a:ext uri="{FF2B5EF4-FFF2-40B4-BE49-F238E27FC236}">
              <a16:creationId xmlns:a16="http://schemas.microsoft.com/office/drawing/2014/main" id="{00000000-0008-0000-0400-000042000000}"/>
            </a:ext>
          </a:extLst>
        </xdr:cNvPr>
        <xdr:cNvSpPr/>
      </xdr:nvSpPr>
      <xdr:spPr bwMode="auto">
        <a:xfrm>
          <a:off x="1686859" y="67622776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2260</xdr:row>
      <xdr:rowOff>19843</xdr:rowOff>
    </xdr:from>
    <xdr:to>
      <xdr:col>3</xdr:col>
      <xdr:colOff>1629922</xdr:colOff>
      <xdr:row>2260</xdr:row>
      <xdr:rowOff>293443</xdr:rowOff>
    </xdr:to>
    <xdr:sp macro="[0]!COMBINAR" textlink="">
      <xdr:nvSpPr>
        <xdr:cNvPr id="67" name="Rectángulo 66">
          <a:extLst>
            <a:ext uri="{FF2B5EF4-FFF2-40B4-BE49-F238E27FC236}">
              <a16:creationId xmlns:a16="http://schemas.microsoft.com/office/drawing/2014/main" id="{00000000-0008-0000-0400-000043000000}"/>
            </a:ext>
          </a:extLst>
        </xdr:cNvPr>
        <xdr:cNvSpPr/>
      </xdr:nvSpPr>
      <xdr:spPr bwMode="auto">
        <a:xfrm>
          <a:off x="1686859" y="687054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2295</xdr:row>
      <xdr:rowOff>19843</xdr:rowOff>
    </xdr:from>
    <xdr:to>
      <xdr:col>3</xdr:col>
      <xdr:colOff>1629922</xdr:colOff>
      <xdr:row>2295</xdr:row>
      <xdr:rowOff>293443</xdr:rowOff>
    </xdr:to>
    <xdr:sp macro="[0]!COMBINAR" textlink="">
      <xdr:nvSpPr>
        <xdr:cNvPr id="68" name="Rectángulo 67">
          <a:extLst>
            <a:ext uri="{FF2B5EF4-FFF2-40B4-BE49-F238E27FC236}">
              <a16:creationId xmlns:a16="http://schemas.microsoft.com/office/drawing/2014/main" id="{00000000-0008-0000-0400-000044000000}"/>
            </a:ext>
          </a:extLst>
        </xdr:cNvPr>
        <xdr:cNvSpPr/>
      </xdr:nvSpPr>
      <xdr:spPr bwMode="auto">
        <a:xfrm>
          <a:off x="1686859" y="69788037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2330</xdr:row>
      <xdr:rowOff>19843</xdr:rowOff>
    </xdr:from>
    <xdr:to>
      <xdr:col>3</xdr:col>
      <xdr:colOff>1629922</xdr:colOff>
      <xdr:row>2330</xdr:row>
      <xdr:rowOff>293443</xdr:rowOff>
    </xdr:to>
    <xdr:sp macro="[0]!COMBINAR" textlink="">
      <xdr:nvSpPr>
        <xdr:cNvPr id="69" name="Rectángulo 68">
          <a:extLst>
            <a:ext uri="{FF2B5EF4-FFF2-40B4-BE49-F238E27FC236}">
              <a16:creationId xmlns:a16="http://schemas.microsoft.com/office/drawing/2014/main" id="{00000000-0008-0000-0400-000045000000}"/>
            </a:ext>
          </a:extLst>
        </xdr:cNvPr>
        <xdr:cNvSpPr/>
      </xdr:nvSpPr>
      <xdr:spPr bwMode="auto">
        <a:xfrm>
          <a:off x="1686859" y="70870667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2365</xdr:row>
      <xdr:rowOff>19843</xdr:rowOff>
    </xdr:from>
    <xdr:to>
      <xdr:col>3</xdr:col>
      <xdr:colOff>1629922</xdr:colOff>
      <xdr:row>2365</xdr:row>
      <xdr:rowOff>293443</xdr:rowOff>
    </xdr:to>
    <xdr:sp macro="[0]!COMBINAR" textlink="">
      <xdr:nvSpPr>
        <xdr:cNvPr id="70" name="Rectángulo 69">
          <a:extLst>
            <a:ext uri="{FF2B5EF4-FFF2-40B4-BE49-F238E27FC236}">
              <a16:creationId xmlns:a16="http://schemas.microsoft.com/office/drawing/2014/main" id="{00000000-0008-0000-0400-000046000000}"/>
            </a:ext>
          </a:extLst>
        </xdr:cNvPr>
        <xdr:cNvSpPr/>
      </xdr:nvSpPr>
      <xdr:spPr bwMode="auto">
        <a:xfrm>
          <a:off x="1686859" y="71953297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2400</xdr:row>
      <xdr:rowOff>19843</xdr:rowOff>
    </xdr:from>
    <xdr:to>
      <xdr:col>3</xdr:col>
      <xdr:colOff>1629922</xdr:colOff>
      <xdr:row>2400</xdr:row>
      <xdr:rowOff>293443</xdr:rowOff>
    </xdr:to>
    <xdr:sp macro="[0]!COMBINAR" textlink="">
      <xdr:nvSpPr>
        <xdr:cNvPr id="71" name="Rectángulo 70">
          <a:extLst>
            <a:ext uri="{FF2B5EF4-FFF2-40B4-BE49-F238E27FC236}">
              <a16:creationId xmlns:a16="http://schemas.microsoft.com/office/drawing/2014/main" id="{00000000-0008-0000-0400-000047000000}"/>
            </a:ext>
          </a:extLst>
        </xdr:cNvPr>
        <xdr:cNvSpPr/>
      </xdr:nvSpPr>
      <xdr:spPr bwMode="auto">
        <a:xfrm>
          <a:off x="1686859" y="73035928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2435</xdr:row>
      <xdr:rowOff>19843</xdr:rowOff>
    </xdr:from>
    <xdr:to>
      <xdr:col>3</xdr:col>
      <xdr:colOff>1629922</xdr:colOff>
      <xdr:row>2435</xdr:row>
      <xdr:rowOff>293443</xdr:rowOff>
    </xdr:to>
    <xdr:sp macro="[0]!COMBINAR" textlink="">
      <xdr:nvSpPr>
        <xdr:cNvPr id="72" name="Rectángulo 71">
          <a:extLst>
            <a:ext uri="{FF2B5EF4-FFF2-40B4-BE49-F238E27FC236}">
              <a16:creationId xmlns:a16="http://schemas.microsoft.com/office/drawing/2014/main" id="{00000000-0008-0000-0400-000048000000}"/>
            </a:ext>
          </a:extLst>
        </xdr:cNvPr>
        <xdr:cNvSpPr/>
      </xdr:nvSpPr>
      <xdr:spPr bwMode="auto">
        <a:xfrm>
          <a:off x="1686859" y="74118558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2470</xdr:row>
      <xdr:rowOff>19843</xdr:rowOff>
    </xdr:from>
    <xdr:to>
      <xdr:col>3</xdr:col>
      <xdr:colOff>1629922</xdr:colOff>
      <xdr:row>2470</xdr:row>
      <xdr:rowOff>293443</xdr:rowOff>
    </xdr:to>
    <xdr:sp macro="[0]!COMBINAR" textlink="">
      <xdr:nvSpPr>
        <xdr:cNvPr id="73" name="Rectángulo 72">
          <a:extLst>
            <a:ext uri="{FF2B5EF4-FFF2-40B4-BE49-F238E27FC236}">
              <a16:creationId xmlns:a16="http://schemas.microsoft.com/office/drawing/2014/main" id="{00000000-0008-0000-0400-000049000000}"/>
            </a:ext>
          </a:extLst>
        </xdr:cNvPr>
        <xdr:cNvSpPr/>
      </xdr:nvSpPr>
      <xdr:spPr bwMode="auto">
        <a:xfrm>
          <a:off x="1686859" y="75201188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2505</xdr:row>
      <xdr:rowOff>19843</xdr:rowOff>
    </xdr:from>
    <xdr:to>
      <xdr:col>3</xdr:col>
      <xdr:colOff>1629922</xdr:colOff>
      <xdr:row>2505</xdr:row>
      <xdr:rowOff>293443</xdr:rowOff>
    </xdr:to>
    <xdr:sp macro="[0]!COMBINAR" textlink="">
      <xdr:nvSpPr>
        <xdr:cNvPr id="74" name="Rectángulo 73">
          <a:extLst>
            <a:ext uri="{FF2B5EF4-FFF2-40B4-BE49-F238E27FC236}">
              <a16:creationId xmlns:a16="http://schemas.microsoft.com/office/drawing/2014/main" id="{00000000-0008-0000-0400-00004A000000}"/>
            </a:ext>
          </a:extLst>
        </xdr:cNvPr>
        <xdr:cNvSpPr/>
      </xdr:nvSpPr>
      <xdr:spPr bwMode="auto">
        <a:xfrm>
          <a:off x="1686859" y="76283818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2540</xdr:row>
      <xdr:rowOff>19843</xdr:rowOff>
    </xdr:from>
    <xdr:to>
      <xdr:col>3</xdr:col>
      <xdr:colOff>1629922</xdr:colOff>
      <xdr:row>2540</xdr:row>
      <xdr:rowOff>293443</xdr:rowOff>
    </xdr:to>
    <xdr:sp macro="[0]!COMBINAR" textlink="">
      <xdr:nvSpPr>
        <xdr:cNvPr id="75" name="Rectángulo 74">
          <a:extLst>
            <a:ext uri="{FF2B5EF4-FFF2-40B4-BE49-F238E27FC236}">
              <a16:creationId xmlns:a16="http://schemas.microsoft.com/office/drawing/2014/main" id="{00000000-0008-0000-0400-00004B000000}"/>
            </a:ext>
          </a:extLst>
        </xdr:cNvPr>
        <xdr:cNvSpPr/>
      </xdr:nvSpPr>
      <xdr:spPr bwMode="auto">
        <a:xfrm>
          <a:off x="1686859" y="77366449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2575</xdr:row>
      <xdr:rowOff>19843</xdr:rowOff>
    </xdr:from>
    <xdr:to>
      <xdr:col>3</xdr:col>
      <xdr:colOff>1629922</xdr:colOff>
      <xdr:row>2575</xdr:row>
      <xdr:rowOff>293443</xdr:rowOff>
    </xdr:to>
    <xdr:sp macro="[0]!COMBINAR" textlink="">
      <xdr:nvSpPr>
        <xdr:cNvPr id="76" name="Rectángulo 75">
          <a:extLst>
            <a:ext uri="{FF2B5EF4-FFF2-40B4-BE49-F238E27FC236}">
              <a16:creationId xmlns:a16="http://schemas.microsoft.com/office/drawing/2014/main" id="{00000000-0008-0000-0400-00004C000000}"/>
            </a:ext>
          </a:extLst>
        </xdr:cNvPr>
        <xdr:cNvSpPr/>
      </xdr:nvSpPr>
      <xdr:spPr bwMode="auto">
        <a:xfrm>
          <a:off x="1686859" y="78449079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2610</xdr:row>
      <xdr:rowOff>19843</xdr:rowOff>
    </xdr:from>
    <xdr:to>
      <xdr:col>3</xdr:col>
      <xdr:colOff>1629922</xdr:colOff>
      <xdr:row>2610</xdr:row>
      <xdr:rowOff>293443</xdr:rowOff>
    </xdr:to>
    <xdr:sp macro="[0]!COMBINAR" textlink="">
      <xdr:nvSpPr>
        <xdr:cNvPr id="77" name="Rectángulo 76">
          <a:extLst>
            <a:ext uri="{FF2B5EF4-FFF2-40B4-BE49-F238E27FC236}">
              <a16:creationId xmlns:a16="http://schemas.microsoft.com/office/drawing/2014/main" id="{00000000-0008-0000-0400-00004D000000}"/>
            </a:ext>
          </a:extLst>
        </xdr:cNvPr>
        <xdr:cNvSpPr/>
      </xdr:nvSpPr>
      <xdr:spPr bwMode="auto">
        <a:xfrm>
          <a:off x="1686859" y="79531709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2645</xdr:row>
      <xdr:rowOff>19843</xdr:rowOff>
    </xdr:from>
    <xdr:to>
      <xdr:col>3</xdr:col>
      <xdr:colOff>1629922</xdr:colOff>
      <xdr:row>2645</xdr:row>
      <xdr:rowOff>293443</xdr:rowOff>
    </xdr:to>
    <xdr:sp macro="[0]!COMBINAR" textlink="">
      <xdr:nvSpPr>
        <xdr:cNvPr id="78" name="Rectángulo 77">
          <a:extLst>
            <a:ext uri="{FF2B5EF4-FFF2-40B4-BE49-F238E27FC236}">
              <a16:creationId xmlns:a16="http://schemas.microsoft.com/office/drawing/2014/main" id="{00000000-0008-0000-0400-00004E000000}"/>
            </a:ext>
          </a:extLst>
        </xdr:cNvPr>
        <xdr:cNvSpPr/>
      </xdr:nvSpPr>
      <xdr:spPr bwMode="auto">
        <a:xfrm>
          <a:off x="1686859" y="80614339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2680</xdr:row>
      <xdr:rowOff>19843</xdr:rowOff>
    </xdr:from>
    <xdr:to>
      <xdr:col>3</xdr:col>
      <xdr:colOff>1629922</xdr:colOff>
      <xdr:row>2680</xdr:row>
      <xdr:rowOff>293443</xdr:rowOff>
    </xdr:to>
    <xdr:sp macro="[0]!COMBINAR" textlink="">
      <xdr:nvSpPr>
        <xdr:cNvPr id="79" name="Rectángulo 78">
          <a:extLst>
            <a:ext uri="{FF2B5EF4-FFF2-40B4-BE49-F238E27FC236}">
              <a16:creationId xmlns:a16="http://schemas.microsoft.com/office/drawing/2014/main" id="{00000000-0008-0000-0400-00004F000000}"/>
            </a:ext>
          </a:extLst>
        </xdr:cNvPr>
        <xdr:cNvSpPr/>
      </xdr:nvSpPr>
      <xdr:spPr bwMode="auto">
        <a:xfrm>
          <a:off x="1686859" y="81696970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2715</xdr:row>
      <xdr:rowOff>19843</xdr:rowOff>
    </xdr:from>
    <xdr:to>
      <xdr:col>3</xdr:col>
      <xdr:colOff>1629922</xdr:colOff>
      <xdr:row>2715</xdr:row>
      <xdr:rowOff>293443</xdr:rowOff>
    </xdr:to>
    <xdr:sp macro="[0]!COMBINAR" textlink="">
      <xdr:nvSpPr>
        <xdr:cNvPr id="80" name="Rectángulo 79">
          <a:extLst>
            <a:ext uri="{FF2B5EF4-FFF2-40B4-BE49-F238E27FC236}">
              <a16:creationId xmlns:a16="http://schemas.microsoft.com/office/drawing/2014/main" id="{00000000-0008-0000-0400-000050000000}"/>
            </a:ext>
          </a:extLst>
        </xdr:cNvPr>
        <xdr:cNvSpPr/>
      </xdr:nvSpPr>
      <xdr:spPr bwMode="auto">
        <a:xfrm>
          <a:off x="1686859" y="82779600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2750</xdr:row>
      <xdr:rowOff>19843</xdr:rowOff>
    </xdr:from>
    <xdr:to>
      <xdr:col>3</xdr:col>
      <xdr:colOff>1629922</xdr:colOff>
      <xdr:row>2750</xdr:row>
      <xdr:rowOff>293443</xdr:rowOff>
    </xdr:to>
    <xdr:sp macro="[0]!COMBINAR" textlink="">
      <xdr:nvSpPr>
        <xdr:cNvPr id="81" name="Rectángulo 80">
          <a:extLst>
            <a:ext uri="{FF2B5EF4-FFF2-40B4-BE49-F238E27FC236}">
              <a16:creationId xmlns:a16="http://schemas.microsoft.com/office/drawing/2014/main" id="{00000000-0008-0000-0400-000051000000}"/>
            </a:ext>
          </a:extLst>
        </xdr:cNvPr>
        <xdr:cNvSpPr/>
      </xdr:nvSpPr>
      <xdr:spPr bwMode="auto">
        <a:xfrm>
          <a:off x="1686859" y="83862230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2785</xdr:row>
      <xdr:rowOff>19843</xdr:rowOff>
    </xdr:from>
    <xdr:to>
      <xdr:col>3</xdr:col>
      <xdr:colOff>1629922</xdr:colOff>
      <xdr:row>2785</xdr:row>
      <xdr:rowOff>293443</xdr:rowOff>
    </xdr:to>
    <xdr:sp macro="[0]!COMBINAR" textlink="">
      <xdr:nvSpPr>
        <xdr:cNvPr id="82" name="Rectángulo 81">
          <a:extLst>
            <a:ext uri="{FF2B5EF4-FFF2-40B4-BE49-F238E27FC236}">
              <a16:creationId xmlns:a16="http://schemas.microsoft.com/office/drawing/2014/main" id="{00000000-0008-0000-0400-000052000000}"/>
            </a:ext>
          </a:extLst>
        </xdr:cNvPr>
        <xdr:cNvSpPr/>
      </xdr:nvSpPr>
      <xdr:spPr bwMode="auto">
        <a:xfrm>
          <a:off x="1686859" y="84944861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4450" y="1186590"/>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6.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4">
    <tabColor rgb="FF7030A0"/>
    <pageSetUpPr autoPageBreaks="0" fitToPage="1"/>
  </sheetPr>
  <dimension ref="A1:U52"/>
  <sheetViews>
    <sheetView showGridLines="0" tabSelected="1" zoomScale="80" zoomScaleNormal="80" zoomScaleSheetLayoutView="80" workbookViewId="0">
      <selection activeCell="N7" sqref="N7"/>
    </sheetView>
  </sheetViews>
  <sheetFormatPr baseColWidth="10" defaultColWidth="0" defaultRowHeight="15" zeroHeight="1"/>
  <cols>
    <col min="1" max="1" width="1.85546875" style="788" customWidth="1"/>
    <col min="2" max="2" width="8" style="788" customWidth="1"/>
    <col min="3" max="3" width="3.7109375" style="788" customWidth="1"/>
    <col min="4" max="8" width="6.7109375" style="788" customWidth="1"/>
    <col min="9" max="9" width="19.140625" style="788" customWidth="1"/>
    <col min="10" max="12" width="16.7109375" style="788" customWidth="1"/>
    <col min="13" max="13" width="16.28515625" style="788" customWidth="1"/>
    <col min="14" max="17" width="14.7109375" style="788" customWidth="1"/>
    <col min="18" max="19" width="11.42578125" style="788" customWidth="1"/>
    <col min="20" max="21" width="0" style="788" hidden="1" customWidth="1"/>
    <col min="22" max="16384" width="11.42578125" style="788" hidden="1"/>
  </cols>
  <sheetData>
    <row r="1" spans="2:15" s="572" customFormat="1" ht="26.25" customHeight="1">
      <c r="B1" s="411" t="s">
        <v>0</v>
      </c>
      <c r="C1" s="411"/>
      <c r="D1" s="411"/>
      <c r="E1" s="411"/>
      <c r="F1" s="411"/>
      <c r="G1" s="411"/>
      <c r="H1" s="411"/>
      <c r="I1" s="411"/>
      <c r="J1" s="411"/>
      <c r="K1" s="411"/>
      <c r="L1" s="411"/>
      <c r="M1" s="411"/>
    </row>
    <row r="2" spans="2:15" s="572" customFormat="1" ht="39.75" customHeight="1">
      <c r="B2" s="411" t="s">
        <v>1</v>
      </c>
      <c r="C2" s="411"/>
      <c r="D2" s="411"/>
      <c r="E2" s="411"/>
      <c r="F2" s="411"/>
      <c r="G2" s="411"/>
      <c r="H2" s="411"/>
      <c r="I2" s="411"/>
      <c r="J2" s="411"/>
      <c r="K2" s="411"/>
      <c r="L2" s="411"/>
      <c r="M2" s="411"/>
    </row>
    <row r="3" spans="2:15" s="572" customFormat="1" ht="18" customHeight="1">
      <c r="B3" s="412" t="s">
        <v>273</v>
      </c>
      <c r="C3" s="412"/>
      <c r="D3" s="412"/>
      <c r="E3" s="412"/>
      <c r="F3" s="412"/>
      <c r="G3" s="412"/>
      <c r="H3" s="412"/>
      <c r="I3" s="412"/>
      <c r="J3" s="412"/>
      <c r="K3" s="412"/>
      <c r="L3" s="412"/>
      <c r="M3" s="412"/>
    </row>
    <row r="4" spans="2:15" s="572" customFormat="1" ht="18" customHeight="1">
      <c r="B4" s="413" t="s">
        <v>267</v>
      </c>
      <c r="C4" s="413"/>
      <c r="D4" s="413"/>
      <c r="E4" s="413"/>
      <c r="F4" s="413"/>
      <c r="G4" s="413"/>
      <c r="H4" s="413"/>
      <c r="I4" s="413"/>
      <c r="J4" s="413"/>
      <c r="K4" s="413"/>
      <c r="L4" s="413"/>
      <c r="M4" s="413"/>
    </row>
    <row r="5" spans="2:15" s="572" customFormat="1" ht="10.5" customHeight="1">
      <c r="B5" s="2"/>
      <c r="C5" s="2"/>
      <c r="D5" s="2"/>
      <c r="E5" s="2"/>
      <c r="F5" s="2"/>
      <c r="G5" s="2"/>
      <c r="H5" s="2"/>
      <c r="I5" s="2"/>
      <c r="J5" s="2"/>
      <c r="K5" s="2"/>
      <c r="L5" s="2"/>
      <c r="M5" s="787"/>
    </row>
    <row r="6" spans="2:15" s="572" customFormat="1" ht="14.25" customHeight="1">
      <c r="B6" s="412" t="s">
        <v>137</v>
      </c>
      <c r="C6" s="412"/>
      <c r="D6" s="412"/>
      <c r="E6" s="412"/>
      <c r="F6" s="412"/>
      <c r="G6" s="412"/>
      <c r="H6" s="412"/>
      <c r="I6" s="412"/>
      <c r="J6" s="412"/>
      <c r="K6" s="412"/>
      <c r="L6" s="412"/>
      <c r="M6" s="412"/>
    </row>
    <row r="7" spans="2:15" s="572" customFormat="1" ht="11.25" customHeight="1">
      <c r="B7" s="412" t="s">
        <v>293</v>
      </c>
      <c r="C7" s="412"/>
      <c r="D7" s="412"/>
      <c r="E7" s="412"/>
      <c r="F7" s="412"/>
      <c r="G7" s="412"/>
      <c r="H7" s="412"/>
      <c r="I7" s="412"/>
      <c r="J7" s="412"/>
      <c r="K7" s="412"/>
      <c r="L7" s="412"/>
      <c r="M7" s="412"/>
    </row>
    <row r="8" spans="2:15" s="572" customFormat="1" ht="12.75" customHeight="1">
      <c r="B8" s="2"/>
      <c r="C8" s="2"/>
      <c r="D8" s="2"/>
      <c r="E8" s="2"/>
      <c r="F8" s="2"/>
      <c r="G8" s="2"/>
      <c r="H8" s="2"/>
      <c r="I8" s="2"/>
      <c r="J8" s="2"/>
      <c r="K8" s="2"/>
      <c r="L8" s="2"/>
      <c r="M8" s="787"/>
    </row>
    <row r="9" spans="2:15" s="572" customFormat="1" ht="99.75" customHeight="1" thickBot="1">
      <c r="B9" s="412" t="s">
        <v>294</v>
      </c>
      <c r="C9" s="412"/>
      <c r="D9" s="412"/>
      <c r="E9" s="412"/>
      <c r="F9" s="412"/>
      <c r="G9" s="412"/>
      <c r="H9" s="412"/>
      <c r="I9" s="412"/>
      <c r="J9" s="412"/>
      <c r="K9" s="412"/>
      <c r="L9" s="412"/>
      <c r="M9" s="311"/>
    </row>
    <row r="10" spans="2:15" s="572" customFormat="1" ht="13.5" hidden="1" thickBot="1">
      <c r="B10" s="2"/>
      <c r="C10" s="2"/>
      <c r="D10" s="2"/>
      <c r="E10" s="2"/>
      <c r="F10" s="2"/>
      <c r="G10" s="2"/>
      <c r="H10" s="2"/>
      <c r="I10" s="2"/>
      <c r="J10" s="2"/>
      <c r="K10" s="2"/>
      <c r="L10" s="2"/>
      <c r="M10" s="787"/>
    </row>
    <row r="11" spans="2:15" s="572" customFormat="1" ht="21" hidden="1" thickBot="1">
      <c r="B11" s="414" t="s">
        <v>92</v>
      </c>
      <c r="C11" s="414"/>
      <c r="D11" s="414"/>
      <c r="E11" s="414"/>
      <c r="F11" s="414"/>
      <c r="G11" s="414"/>
      <c r="H11" s="414"/>
      <c r="I11" s="414"/>
      <c r="J11" s="414"/>
      <c r="K11" s="414"/>
      <c r="L11" s="414"/>
      <c r="M11" s="414"/>
    </row>
    <row r="12" spans="2:15" ht="15.75" hidden="1" customHeight="1" thickBot="1"/>
    <row r="13" spans="2:15" s="639" customFormat="1" ht="36.75" customHeight="1">
      <c r="B13" s="789" t="s">
        <v>62</v>
      </c>
      <c r="C13" s="790" t="s">
        <v>63</v>
      </c>
      <c r="D13" s="791"/>
      <c r="E13" s="791"/>
      <c r="F13" s="791"/>
      <c r="G13" s="791"/>
      <c r="H13" s="792"/>
      <c r="I13" s="790" t="s">
        <v>36</v>
      </c>
      <c r="J13" s="793"/>
      <c r="K13" s="415"/>
      <c r="L13" s="241"/>
      <c r="M13" s="794" t="s">
        <v>163</v>
      </c>
      <c r="N13" s="795" t="s">
        <v>226</v>
      </c>
      <c r="O13" s="795" t="s">
        <v>169</v>
      </c>
    </row>
    <row r="14" spans="2:15" s="639" customFormat="1" ht="40.5" customHeight="1" thickBot="1">
      <c r="B14" s="796"/>
      <c r="C14" s="797"/>
      <c r="D14" s="798"/>
      <c r="E14" s="798"/>
      <c r="F14" s="798"/>
      <c r="G14" s="798"/>
      <c r="H14" s="799"/>
      <c r="I14" s="800" t="s">
        <v>70</v>
      </c>
      <c r="J14" s="801" t="s">
        <v>71</v>
      </c>
      <c r="K14" s="415"/>
      <c r="L14" s="241"/>
      <c r="M14" s="802"/>
      <c r="N14" s="803"/>
      <c r="O14" s="803"/>
    </row>
    <row r="15" spans="2:15" s="4" customFormat="1" ht="2.25" customHeight="1">
      <c r="B15" s="10"/>
      <c r="C15" s="8"/>
      <c r="D15" s="8"/>
      <c r="E15" s="8"/>
      <c r="F15" s="8"/>
      <c r="G15" s="8"/>
      <c r="H15" s="8"/>
      <c r="I15" s="8"/>
      <c r="J15" s="285"/>
      <c r="K15" s="242"/>
      <c r="L15" s="242"/>
      <c r="M15" s="137"/>
      <c r="N15" s="137"/>
      <c r="O15" s="137"/>
    </row>
    <row r="16" spans="2:15" s="639" customFormat="1" ht="120" customHeight="1" thickBot="1">
      <c r="B16" s="353">
        <v>1</v>
      </c>
      <c r="C16" s="399" t="s">
        <v>295</v>
      </c>
      <c r="D16" s="400"/>
      <c r="E16" s="400"/>
      <c r="F16" s="400"/>
      <c r="G16" s="400"/>
      <c r="H16" s="401"/>
      <c r="I16" s="804">
        <v>3984945265</v>
      </c>
      <c r="J16" s="805">
        <v>3065.3425115384616</v>
      </c>
      <c r="K16" s="806"/>
      <c r="L16" s="284"/>
      <c r="M16" s="807">
        <v>80</v>
      </c>
      <c r="N16" s="808">
        <v>3904.49</v>
      </c>
      <c r="O16" s="809">
        <v>48.999999999978172</v>
      </c>
    </row>
    <row r="17" spans="2:15" s="572" customFormat="1" ht="15.75" customHeight="1" thickBot="1">
      <c r="B17" s="239"/>
      <c r="C17" s="239"/>
      <c r="D17" s="239"/>
      <c r="E17" s="240"/>
      <c r="F17" s="409"/>
      <c r="G17" s="409"/>
      <c r="H17" s="409"/>
      <c r="I17" s="409"/>
      <c r="J17" s="788"/>
      <c r="K17" s="788"/>
      <c r="L17" s="788"/>
      <c r="M17" s="369" t="s">
        <v>247</v>
      </c>
      <c r="N17" s="408">
        <v>45314</v>
      </c>
      <c r="O17" s="408"/>
    </row>
    <row r="18" spans="2:15" s="572" customFormat="1" ht="33.75" customHeight="1">
      <c r="B18" s="788"/>
      <c r="C18" s="788"/>
      <c r="D18" s="788"/>
      <c r="E18" s="788"/>
      <c r="F18" s="788"/>
      <c r="G18" s="788"/>
      <c r="H18" s="788"/>
      <c r="I18" s="788"/>
      <c r="J18" s="788"/>
      <c r="K18" s="788"/>
      <c r="L18" s="788"/>
    </row>
    <row r="19" spans="2:15" s="572" customFormat="1" ht="27.75" customHeight="1" thickBot="1">
      <c r="B19" s="810" t="s">
        <v>37</v>
      </c>
      <c r="C19" s="810"/>
      <c r="D19" s="810"/>
      <c r="E19" s="810"/>
      <c r="F19" s="810"/>
      <c r="G19" s="810"/>
      <c r="H19" s="810"/>
      <c r="I19" s="810"/>
      <c r="J19" s="810"/>
      <c r="K19" s="810"/>
      <c r="L19" s="810"/>
      <c r="M19" s="414"/>
    </row>
    <row r="20" spans="2:15" s="572" customFormat="1" ht="15.6" customHeight="1" thickTop="1" thickBot="1">
      <c r="B20" s="405" t="s">
        <v>46</v>
      </c>
      <c r="C20" s="406"/>
      <c r="D20" s="406"/>
      <c r="E20" s="406"/>
      <c r="F20" s="406"/>
      <c r="G20" s="406"/>
      <c r="H20" s="406"/>
      <c r="I20" s="406"/>
      <c r="J20" s="406"/>
      <c r="K20" s="407"/>
      <c r="L20" s="32">
        <v>26665</v>
      </c>
      <c r="M20" s="811"/>
    </row>
    <row r="21" spans="2:15" s="572" customFormat="1" ht="15.6" customHeight="1" thickTop="1" thickBot="1">
      <c r="B21" s="405" t="s">
        <v>35</v>
      </c>
      <c r="C21" s="406"/>
      <c r="D21" s="406"/>
      <c r="E21" s="406"/>
      <c r="F21" s="406"/>
      <c r="G21" s="406"/>
      <c r="H21" s="406"/>
      <c r="I21" s="406"/>
      <c r="J21" s="406"/>
      <c r="K21" s="407"/>
      <c r="L21" s="32">
        <v>45310</v>
      </c>
    </row>
    <row r="22" spans="2:15" s="572" customFormat="1" ht="15.6" customHeight="1" thickTop="1" thickBot="1">
      <c r="B22" s="410"/>
      <c r="C22" s="410"/>
      <c r="D22" s="410"/>
      <c r="E22" s="410"/>
      <c r="F22" s="410"/>
      <c r="G22" s="410"/>
      <c r="H22" s="410"/>
      <c r="I22" s="410"/>
      <c r="J22" s="410"/>
      <c r="K22" s="410"/>
      <c r="L22" s="9"/>
    </row>
    <row r="23" spans="2:15" s="572" customFormat="1" ht="17.25" customHeight="1" thickBot="1">
      <c r="B23" s="812">
        <v>1</v>
      </c>
      <c r="C23" s="813"/>
      <c r="D23" s="813"/>
      <c r="E23" s="813"/>
      <c r="F23" s="813"/>
      <c r="G23" s="814"/>
      <c r="H23" s="815" t="s">
        <v>288</v>
      </c>
      <c r="I23" s="816"/>
      <c r="J23" s="816"/>
      <c r="K23" s="816"/>
      <c r="L23" s="817"/>
    </row>
    <row r="24" spans="2:15" ht="15.75" customHeight="1" thickBot="1"/>
    <row r="25" spans="2:15" s="572" customFormat="1" ht="42.75" customHeight="1" thickBot="1">
      <c r="B25" s="818" t="s">
        <v>24</v>
      </c>
      <c r="C25" s="819"/>
      <c r="D25" s="819"/>
      <c r="E25" s="819"/>
      <c r="F25" s="819"/>
      <c r="G25" s="820"/>
      <c r="H25" s="821" t="s">
        <v>41</v>
      </c>
      <c r="I25" s="820"/>
      <c r="J25" s="822" t="s">
        <v>159</v>
      </c>
      <c r="K25" s="823" t="s">
        <v>81</v>
      </c>
      <c r="L25" s="824" t="s">
        <v>47</v>
      </c>
    </row>
    <row r="26" spans="2:15" s="572" customFormat="1" ht="70.5" customHeight="1" thickBot="1">
      <c r="B26" s="402">
        <v>1</v>
      </c>
      <c r="C26" s="403"/>
      <c r="D26" s="403"/>
      <c r="E26" s="403"/>
      <c r="F26" s="403"/>
      <c r="G26" s="404"/>
      <c r="H26" s="397" t="s">
        <v>295</v>
      </c>
      <c r="I26" s="398"/>
      <c r="J26" s="68">
        <v>67.5</v>
      </c>
      <c r="K26" s="68">
        <v>1</v>
      </c>
      <c r="L26" s="319">
        <v>7</v>
      </c>
      <c r="M26" s="825"/>
    </row>
    <row r="27" spans="2:15" s="572" customFormat="1" ht="15" customHeight="1" thickBot="1">
      <c r="B27" s="788"/>
      <c r="C27" s="788"/>
      <c r="D27" s="788"/>
      <c r="E27" s="788"/>
      <c r="F27" s="788"/>
      <c r="G27" s="788"/>
      <c r="H27" s="788"/>
      <c r="I27" s="788"/>
      <c r="K27" s="788"/>
      <c r="L27" s="788"/>
      <c r="M27" s="788"/>
    </row>
    <row r="28" spans="2:15" s="572" customFormat="1" ht="20.25" customHeight="1" thickBot="1">
      <c r="B28" s="812">
        <v>2</v>
      </c>
      <c r="C28" s="813"/>
      <c r="D28" s="813"/>
      <c r="E28" s="813"/>
      <c r="F28" s="813"/>
      <c r="G28" s="814"/>
      <c r="H28" s="815" t="s">
        <v>42</v>
      </c>
      <c r="I28" s="816"/>
      <c r="J28" s="816"/>
      <c r="K28" s="816"/>
      <c r="L28" s="826"/>
    </row>
    <row r="29" spans="2:15" s="572" customFormat="1" ht="24.75" customHeight="1" thickBot="1">
      <c r="B29" s="788"/>
      <c r="C29" s="788"/>
      <c r="D29" s="788"/>
      <c r="E29" s="788"/>
      <c r="F29" s="788"/>
      <c r="G29" s="788"/>
      <c r="I29" s="788"/>
      <c r="J29" s="788"/>
      <c r="K29" s="788"/>
      <c r="L29" s="788"/>
    </row>
    <row r="30" spans="2:15" s="572" customFormat="1" ht="15" customHeight="1" thickBot="1">
      <c r="B30" s="827" t="s">
        <v>43</v>
      </c>
      <c r="C30" s="828"/>
      <c r="D30" s="828"/>
      <c r="E30" s="828"/>
      <c r="F30" s="828"/>
      <c r="G30" s="829"/>
      <c r="H30" s="830" t="s">
        <v>42</v>
      </c>
      <c r="I30" s="831"/>
      <c r="J30" s="831"/>
      <c r="K30" s="832"/>
      <c r="L30" s="833" t="s">
        <v>20</v>
      </c>
    </row>
    <row r="31" spans="2:15" s="572" customFormat="1" ht="15" customHeight="1">
      <c r="B31" s="834">
        <v>1</v>
      </c>
      <c r="C31" s="835"/>
      <c r="D31" s="835"/>
      <c r="E31" s="835"/>
      <c r="F31" s="835"/>
      <c r="G31" s="835"/>
      <c r="H31" s="836" t="s">
        <v>97</v>
      </c>
      <c r="I31" s="836"/>
      <c r="J31" s="836"/>
      <c r="K31" s="836"/>
      <c r="L31" s="837" t="s">
        <v>225</v>
      </c>
    </row>
    <row r="32" spans="2:15" s="572" customFormat="1" ht="15" customHeight="1">
      <c r="B32" s="838">
        <v>2</v>
      </c>
      <c r="C32" s="839"/>
      <c r="D32" s="839"/>
      <c r="E32" s="839"/>
      <c r="F32" s="839"/>
      <c r="G32" s="839"/>
      <c r="H32" s="840" t="s">
        <v>218</v>
      </c>
      <c r="I32" s="840"/>
      <c r="J32" s="840"/>
      <c r="K32" s="840"/>
      <c r="L32" s="841" t="s">
        <v>224</v>
      </c>
    </row>
    <row r="33" spans="2:13" s="572" customFormat="1" ht="15" customHeight="1">
      <c r="B33" s="838">
        <v>3</v>
      </c>
      <c r="C33" s="839"/>
      <c r="D33" s="839"/>
      <c r="E33" s="839"/>
      <c r="F33" s="839"/>
      <c r="G33" s="839"/>
      <c r="H33" s="840" t="s">
        <v>274</v>
      </c>
      <c r="I33" s="840"/>
      <c r="J33" s="840"/>
      <c r="K33" s="840"/>
      <c r="L33" s="841" t="s">
        <v>289</v>
      </c>
    </row>
    <row r="34" spans="2:13" s="572" customFormat="1" ht="15" customHeight="1">
      <c r="B34" s="838">
        <v>4</v>
      </c>
      <c r="C34" s="839"/>
      <c r="D34" s="839"/>
      <c r="E34" s="839"/>
      <c r="F34" s="839"/>
      <c r="G34" s="839"/>
      <c r="H34" s="840" t="s">
        <v>165</v>
      </c>
      <c r="I34" s="840"/>
      <c r="J34" s="840"/>
      <c r="K34" s="840"/>
      <c r="L34" s="841" t="s">
        <v>289</v>
      </c>
    </row>
    <row r="35" spans="2:13" s="572" customFormat="1" ht="15" customHeight="1">
      <c r="B35" s="838">
        <v>5</v>
      </c>
      <c r="C35" s="839"/>
      <c r="D35" s="839"/>
      <c r="E35" s="839"/>
      <c r="F35" s="839"/>
      <c r="G35" s="839"/>
      <c r="H35" s="840" t="s">
        <v>282</v>
      </c>
      <c r="I35" s="840"/>
      <c r="J35" s="840"/>
      <c r="K35" s="840"/>
      <c r="L35" s="841" t="s">
        <v>283</v>
      </c>
    </row>
    <row r="36" spans="2:13" s="572" customFormat="1" ht="15" customHeight="1" thickBot="1">
      <c r="B36" s="842">
        <v>6</v>
      </c>
      <c r="C36" s="843"/>
      <c r="D36" s="843"/>
      <c r="E36" s="843"/>
      <c r="F36" s="843"/>
      <c r="G36" s="843"/>
      <c r="H36" s="844" t="s">
        <v>285</v>
      </c>
      <c r="I36" s="844"/>
      <c r="J36" s="844"/>
      <c r="K36" s="844"/>
      <c r="L36" s="845" t="s">
        <v>283</v>
      </c>
    </row>
    <row r="37" spans="2:13" s="572" customFormat="1" ht="24.75" customHeight="1">
      <c r="B37" s="788"/>
      <c r="C37" s="788"/>
      <c r="D37" s="788"/>
      <c r="E37" s="788"/>
      <c r="F37" s="788"/>
      <c r="G37" s="788"/>
      <c r="H37" s="788"/>
      <c r="I37" s="788"/>
      <c r="J37" s="846"/>
      <c r="K37" s="788"/>
      <c r="L37" s="788"/>
      <c r="M37" s="788"/>
    </row>
    <row r="38" spans="2:13" s="572" customFormat="1" ht="22.5" customHeight="1">
      <c r="B38" s="788"/>
      <c r="C38" s="788"/>
      <c r="D38" s="788"/>
      <c r="E38" s="788"/>
      <c r="F38" s="788"/>
      <c r="G38" s="788"/>
      <c r="H38" s="788"/>
      <c r="I38" s="788"/>
      <c r="J38" s="788"/>
      <c r="K38" s="788"/>
      <c r="L38" s="788"/>
      <c r="M38" s="788"/>
    </row>
    <row r="39" spans="2:13" s="572" customFormat="1" ht="21" customHeight="1">
      <c r="B39" s="788"/>
      <c r="C39" s="788"/>
      <c r="D39" s="788"/>
      <c r="E39" s="788"/>
      <c r="F39" s="788"/>
      <c r="G39" s="788"/>
      <c r="H39" s="788"/>
      <c r="I39" s="788"/>
      <c r="J39" s="788"/>
      <c r="K39" s="788"/>
      <c r="L39" s="788"/>
      <c r="M39" s="788"/>
    </row>
    <row r="40" spans="2:13" s="572" customFormat="1" ht="16.5" customHeight="1">
      <c r="B40" s="788"/>
      <c r="C40" s="788"/>
      <c r="D40" s="788"/>
      <c r="E40" s="788"/>
      <c r="F40" s="788"/>
      <c r="G40" s="788"/>
      <c r="H40" s="788"/>
      <c r="I40" s="788"/>
      <c r="J40" s="788"/>
      <c r="K40" s="788"/>
      <c r="L40" s="788"/>
      <c r="M40" s="788"/>
    </row>
    <row r="41" spans="2:13" s="572" customFormat="1" ht="14.25" customHeight="1">
      <c r="B41" s="788"/>
      <c r="C41" s="788"/>
      <c r="D41" s="788"/>
      <c r="E41" s="788"/>
      <c r="F41" s="788"/>
      <c r="G41" s="788"/>
      <c r="H41" s="788"/>
      <c r="I41" s="788"/>
      <c r="J41" s="788"/>
      <c r="K41" s="788"/>
      <c r="L41" s="788"/>
      <c r="M41" s="788"/>
    </row>
    <row r="42" spans="2:13" s="572" customFormat="1" ht="15.75" customHeight="1">
      <c r="B42" s="788"/>
      <c r="C42" s="788"/>
      <c r="D42" s="788"/>
      <c r="E42" s="788"/>
      <c r="F42" s="788"/>
      <c r="G42" s="788"/>
      <c r="H42" s="788"/>
      <c r="I42" s="788"/>
      <c r="J42" s="788"/>
      <c r="K42" s="788"/>
      <c r="L42" s="788"/>
      <c r="M42" s="788"/>
    </row>
    <row r="43" spans="2:13" s="572" customFormat="1" ht="34.5" customHeight="1">
      <c r="B43" s="788"/>
      <c r="C43" s="788"/>
      <c r="D43" s="788"/>
      <c r="E43" s="788"/>
      <c r="F43" s="788"/>
      <c r="G43" s="788"/>
      <c r="H43" s="788"/>
      <c r="I43" s="788"/>
      <c r="J43" s="788"/>
      <c r="K43" s="788"/>
      <c r="L43" s="788"/>
      <c r="M43" s="788"/>
    </row>
    <row r="44" spans="2:13" ht="30" customHeight="1"/>
    <row r="45" spans="2:13" ht="16.5" customHeight="1"/>
    <row r="46" spans="2:13" ht="34.5" customHeight="1"/>
    <row r="47" spans="2:13"/>
    <row r="48" spans="2:13"/>
    <row r="49" s="788" customFormat="1"/>
    <row r="50" s="788" customFormat="1"/>
    <row r="51" s="788" customFormat="1"/>
    <row r="52" s="788" customFormat="1"/>
  </sheetData>
  <dataConsolidate/>
  <customSheetViews>
    <customSheetView guid="{DE67EBC3-31FE-423B-B030-1FFACB67D900}" showGridLines="0" fitToPage="1" topLeftCell="A4">
      <selection activeCell="H19" sqref="H19"/>
      <colBreaks count="3" manualBreakCount="3">
        <brk id="11" max="1048575" man="1"/>
        <brk id="20" max="1048575" man="1"/>
        <brk id="29" max="1048575" man="1"/>
      </colBreaks>
      <pageMargins left="0.70866141732283472" right="0.70866141732283472" top="0.74803149606299213" bottom="0.74803149606299213" header="0.31496062992125984" footer="0.31496062992125984"/>
      <printOptions horizontalCentered="1"/>
      <pageSetup scale="71" fitToHeight="0" orientation="portrait" r:id="rId1"/>
      <headerFooter alignWithMargins="0">
        <oddFooter>&amp;L&amp;"Arial,Normal"&amp;9&amp;F
&amp;A&amp;C&amp;"Arial,Normal"&amp;10&amp;P de &amp;N&amp;R&amp;"Arial,Normal"&amp;9INSTITUTO NACIONAL DE VIAS
&amp;D</oddFooter>
      </headerFooter>
    </customSheetView>
    <customSheetView guid="{098B2E87-9C52-4BA2-B1C3-E2EE72C3347E}" showGridLines="0" fitToPage="1">
      <colBreaks count="3" manualBreakCount="3">
        <brk id="11" max="1048575" man="1"/>
        <brk id="20" max="1048575" man="1"/>
        <brk id="29" max="1048575" man="1"/>
      </colBreaks>
      <pageMargins left="0.70866141732283472" right="0.70866141732283472" top="0.74803149606299213" bottom="0.74803149606299213" header="0.31496062992125984" footer="0.31496062992125984"/>
      <printOptions horizontalCentered="1"/>
      <pageSetup scale="71" fitToHeight="0" orientation="portrait" r:id="rId2"/>
      <headerFooter alignWithMargins="0">
        <oddFooter>&amp;L&amp;"Arial,Normal"&amp;9&amp;F
&amp;A&amp;C&amp;"Arial,Normal"&amp;10&amp;P de &amp;N&amp;R&amp;"Arial,Normal"&amp;9INSTITUTO NACIONAL DE VIAS
&amp;D</oddFooter>
      </headerFooter>
    </customSheetView>
  </customSheetViews>
  <mergeCells count="44">
    <mergeCell ref="B11:M11"/>
    <mergeCell ref="M13:M14"/>
    <mergeCell ref="C13:H14"/>
    <mergeCell ref="K13:K14"/>
    <mergeCell ref="B9:L9"/>
    <mergeCell ref="B1:M1"/>
    <mergeCell ref="B2:M2"/>
    <mergeCell ref="B3:M3"/>
    <mergeCell ref="B6:M6"/>
    <mergeCell ref="B7:M7"/>
    <mergeCell ref="B4:M4"/>
    <mergeCell ref="O13:O14"/>
    <mergeCell ref="B19:M19"/>
    <mergeCell ref="B13:B14"/>
    <mergeCell ref="H25:I25"/>
    <mergeCell ref="H26:I26"/>
    <mergeCell ref="I13:J13"/>
    <mergeCell ref="C16:H16"/>
    <mergeCell ref="B23:G23"/>
    <mergeCell ref="B25:G25"/>
    <mergeCell ref="B26:G26"/>
    <mergeCell ref="B20:K20"/>
    <mergeCell ref="B21:K21"/>
    <mergeCell ref="N17:O17"/>
    <mergeCell ref="F17:I17"/>
    <mergeCell ref="B22:K22"/>
    <mergeCell ref="H23:K23"/>
    <mergeCell ref="N13:N14"/>
    <mergeCell ref="B28:G28"/>
    <mergeCell ref="B30:G30"/>
    <mergeCell ref="B31:G31"/>
    <mergeCell ref="B32:G32"/>
    <mergeCell ref="H30:K30"/>
    <mergeCell ref="H31:K31"/>
    <mergeCell ref="H32:K32"/>
    <mergeCell ref="H28:L28"/>
    <mergeCell ref="H35:K35"/>
    <mergeCell ref="B33:G33"/>
    <mergeCell ref="H33:K33"/>
    <mergeCell ref="H36:K36"/>
    <mergeCell ref="B36:G36"/>
    <mergeCell ref="B34:G34"/>
    <mergeCell ref="H34:K34"/>
    <mergeCell ref="B35:G35"/>
  </mergeCells>
  <phoneticPr fontId="16" type="noConversion"/>
  <dataValidations count="3">
    <dataValidation type="list" allowBlank="1" showInputMessage="1" showErrorMessage="1" sqref="B3:M4" xr:uid="{00000000-0002-0000-0000-000000000000}">
      <formula1>DEPENDENCIAS</formula1>
    </dataValidation>
    <dataValidation type="decimal" allowBlank="1" showInputMessage="1" showErrorMessage="1" sqref="B17:D17" xr:uid="{00000000-0002-0000-0000-000001000000}">
      <formula1>-0.0000007</formula1>
      <formula2>-0.0000007</formula2>
    </dataValidation>
    <dataValidation type="decimal" allowBlank="1" showInputMessage="1" showErrorMessage="1" sqref="O16" xr:uid="{00000000-0002-0000-0000-000002000000}">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38" fitToHeight="0" orientation="portrait" r:id="rId3"/>
  <headerFooter alignWithMargins="0">
    <oddFooter>&amp;L&amp;"Arial,Normal"&amp;9&amp;F
&amp;A&amp;C&amp;"Arial,Normal"&amp;10&amp;P de &amp;N&amp;R&amp;"Arial,Normal"&amp;9INSTITUTO NACIONAL DE VIAS
&amp;D</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1025" r:id="rId6" name="PUBLICA">
              <controlPr locked="0" defaultSize="0" print="0" autoFill="0" autoPict="0" macro="[0]!MATRIZ_A_PUBLICAR">
                <anchor>
                  <from>
                    <xdr:col>10</xdr:col>
                    <xdr:colOff>47625</xdr:colOff>
                    <xdr:row>12</xdr:row>
                    <xdr:rowOff>47625</xdr:rowOff>
                  </from>
                  <to>
                    <xdr:col>10</xdr:col>
                    <xdr:colOff>1095375</xdr:colOff>
                    <xdr:row>13</xdr:row>
                    <xdr:rowOff>476250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tabColor rgb="FF7030A0"/>
    <pageSetUpPr autoPageBreaks="0" fitToPage="1"/>
  </sheetPr>
  <dimension ref="A1:T100"/>
  <sheetViews>
    <sheetView showGridLines="0" zoomScaleNormal="100" workbookViewId="0">
      <selection activeCell="B5" sqref="B1:B1048576"/>
    </sheetView>
  </sheetViews>
  <sheetFormatPr baseColWidth="10" defaultColWidth="0" defaultRowHeight="15"/>
  <cols>
    <col min="1" max="1" width="1.85546875" customWidth="1"/>
    <col min="2" max="2" width="7.140625" hidden="1" customWidth="1"/>
    <col min="3" max="3" width="12.85546875" bestFit="1" customWidth="1"/>
    <col min="4" max="4" width="60.28515625" customWidth="1"/>
    <col min="5" max="5" width="11.42578125" bestFit="1" customWidth="1"/>
    <col min="6" max="6" width="2.28515625" customWidth="1"/>
    <col min="7" max="7" width="17.5703125" customWidth="1"/>
    <col min="8" max="8" width="17.5703125" hidden="1" customWidth="1"/>
    <col min="9" max="9" width="5.7109375" customWidth="1"/>
    <col min="10" max="10" width="11.42578125" customWidth="1"/>
    <col min="21" max="16384" width="11.42578125" hidden="1"/>
  </cols>
  <sheetData>
    <row r="1" spans="2:8" s="3" customFormat="1" ht="15" customHeight="1">
      <c r="B1" s="416" t="s">
        <v>0</v>
      </c>
      <c r="C1" s="416"/>
      <c r="D1" s="416"/>
      <c r="E1" s="416"/>
    </row>
    <row r="2" spans="2:8" s="1" customFormat="1" ht="15" customHeight="1">
      <c r="B2" s="416" t="s">
        <v>1</v>
      </c>
      <c r="C2" s="416"/>
      <c r="D2" s="416"/>
      <c r="E2" s="416"/>
    </row>
    <row r="3" spans="2:8" s="1" customFormat="1" ht="15" customHeight="1">
      <c r="B3" s="416" t="s">
        <v>273</v>
      </c>
      <c r="C3" s="416"/>
      <c r="D3" s="416"/>
      <c r="E3" s="416"/>
    </row>
    <row r="4" spans="2:8" s="1" customFormat="1" ht="12.75" customHeight="1">
      <c r="B4" s="416" t="s">
        <v>267</v>
      </c>
      <c r="C4" s="416"/>
      <c r="D4" s="416"/>
      <c r="E4" s="416"/>
    </row>
    <row r="5" spans="2:8" s="1" customFormat="1" ht="12.75">
      <c r="B5" s="17"/>
      <c r="C5" s="17"/>
      <c r="D5" s="17"/>
      <c r="E5" s="17"/>
    </row>
    <row r="6" spans="2:8" s="1" customFormat="1" ht="12.75">
      <c r="B6" s="416" t="s">
        <v>137</v>
      </c>
      <c r="C6" s="416"/>
      <c r="D6" s="416"/>
      <c r="E6" s="416"/>
    </row>
    <row r="7" spans="2:8" s="1" customFormat="1" ht="12.75" customHeight="1">
      <c r="B7" s="416" t="s">
        <v>293</v>
      </c>
      <c r="C7" s="416"/>
      <c r="D7" s="416"/>
      <c r="E7" s="416"/>
    </row>
    <row r="8" spans="2:8" s="1" customFormat="1" ht="12.75" customHeight="1">
      <c r="B8" s="17"/>
      <c r="C8" s="17"/>
      <c r="D8" s="17"/>
      <c r="E8" s="17"/>
    </row>
    <row r="9" spans="2:8" s="1" customFormat="1" ht="33" customHeight="1">
      <c r="B9" s="416" t="s">
        <v>294</v>
      </c>
      <c r="C9" s="416"/>
      <c r="D9" s="416"/>
      <c r="E9" s="416"/>
    </row>
    <row r="10" spans="2:8" s="1" customFormat="1" ht="12.75" customHeight="1">
      <c r="B10" s="17"/>
      <c r="C10" s="17"/>
      <c r="D10" s="17"/>
      <c r="E10" s="17"/>
    </row>
    <row r="11" spans="2:8" s="1" customFormat="1" ht="12.75" customHeight="1">
      <c r="B11" s="416"/>
      <c r="C11" s="416"/>
      <c r="D11" s="416"/>
      <c r="E11" s="416"/>
    </row>
    <row r="12" spans="2:8" s="1" customFormat="1" ht="12.75">
      <c r="B12" s="17"/>
      <c r="C12" s="17"/>
      <c r="D12" s="17"/>
      <c r="E12" s="17"/>
    </row>
    <row r="13" spans="2:8" s="1" customFormat="1" ht="12.75" customHeight="1">
      <c r="B13" s="416" t="s">
        <v>25</v>
      </c>
      <c r="C13" s="416"/>
      <c r="D13" s="416"/>
      <c r="E13" s="416"/>
    </row>
    <row r="14" spans="2:8" s="1" customFormat="1" ht="12.75" customHeight="1">
      <c r="B14" s="416" t="s">
        <v>72</v>
      </c>
      <c r="C14" s="416"/>
      <c r="D14" s="416"/>
      <c r="E14" s="416"/>
    </row>
    <row r="15" spans="2:8" s="1" customFormat="1" ht="14.25" customHeight="1" thickBot="1">
      <c r="B15" s="2"/>
      <c r="C15" s="2"/>
      <c r="D15" s="2"/>
      <c r="E15" s="2"/>
    </row>
    <row r="16" spans="2:8" s="1" customFormat="1" ht="18.75" customHeight="1" thickTop="1">
      <c r="B16" s="418" t="s">
        <v>34</v>
      </c>
      <c r="C16" s="354" t="s">
        <v>73</v>
      </c>
      <c r="D16" s="420" t="s">
        <v>74</v>
      </c>
      <c r="E16" s="421"/>
      <c r="F16" s="110"/>
      <c r="G16" s="417"/>
      <c r="H16" s="417"/>
    </row>
    <row r="17" spans="2:8" s="1" customFormat="1" ht="26.25" thickBot="1">
      <c r="B17" s="419"/>
      <c r="C17" s="355" t="s">
        <v>3</v>
      </c>
      <c r="D17" s="356" t="s">
        <v>75</v>
      </c>
      <c r="E17" s="357" t="s">
        <v>48</v>
      </c>
      <c r="F17" s="110"/>
      <c r="G17" s="417"/>
      <c r="H17" s="417"/>
    </row>
    <row r="18" spans="2:8" s="4" customFormat="1" ht="2.25" customHeight="1">
      <c r="B18" s="276"/>
      <c r="C18" s="11"/>
      <c r="D18" s="8"/>
      <c r="E18" s="8"/>
      <c r="F18" s="111"/>
    </row>
    <row r="19" spans="2:8" s="1" customFormat="1" ht="15" customHeight="1">
      <c r="B19" s="277">
        <v>1</v>
      </c>
      <c r="C19" s="70">
        <v>1</v>
      </c>
      <c r="D19" s="112" t="s">
        <v>296</v>
      </c>
      <c r="E19" s="69">
        <v>2</v>
      </c>
      <c r="F19" s="110"/>
      <c r="H19" s="181" t="s">
        <v>2446</v>
      </c>
    </row>
    <row r="20" spans="2:8" s="1" customFormat="1" ht="15" customHeight="1">
      <c r="B20" s="277">
        <v>2</v>
      </c>
      <c r="C20" s="70">
        <v>2</v>
      </c>
      <c r="D20" s="112" t="s">
        <v>305</v>
      </c>
      <c r="E20" s="69">
        <v>2</v>
      </c>
      <c r="F20" s="110"/>
      <c r="H20" s="181" t="s">
        <v>2446</v>
      </c>
    </row>
    <row r="21" spans="2:8" s="1" customFormat="1" ht="15" customHeight="1">
      <c r="B21" s="277">
        <v>3</v>
      </c>
      <c r="C21" s="70">
        <v>3</v>
      </c>
      <c r="D21" s="112" t="s">
        <v>312</v>
      </c>
      <c r="E21" s="69">
        <v>1</v>
      </c>
      <c r="F21" s="110"/>
      <c r="H21" s="181" t="s">
        <v>2446</v>
      </c>
    </row>
    <row r="22" spans="2:8" s="1" customFormat="1" ht="12.75">
      <c r="B22" s="277">
        <v>4</v>
      </c>
      <c r="C22" s="70">
        <v>4</v>
      </c>
      <c r="D22" s="112" t="s">
        <v>317</v>
      </c>
      <c r="E22" s="69">
        <v>2</v>
      </c>
      <c r="F22" s="110"/>
      <c r="H22" s="181" t="s">
        <v>2446</v>
      </c>
    </row>
    <row r="23" spans="2:8" s="1" customFormat="1" ht="12.75">
      <c r="B23" s="277">
        <v>5</v>
      </c>
      <c r="C23" s="70">
        <v>5</v>
      </c>
      <c r="D23" s="112" t="s">
        <v>329</v>
      </c>
      <c r="E23" s="69">
        <v>3</v>
      </c>
      <c r="F23" s="110"/>
      <c r="H23" s="181" t="s">
        <v>2446</v>
      </c>
    </row>
    <row r="24" spans="2:8" s="1" customFormat="1" ht="12.75">
      <c r="B24" s="277">
        <v>6</v>
      </c>
      <c r="C24" s="70">
        <v>6</v>
      </c>
      <c r="D24" s="112" t="s">
        <v>333</v>
      </c>
      <c r="E24" s="69">
        <v>3</v>
      </c>
      <c r="F24" s="110"/>
      <c r="H24" s="181" t="s">
        <v>2446</v>
      </c>
    </row>
    <row r="25" spans="2:8" s="1" customFormat="1" ht="12.75">
      <c r="B25" s="277">
        <v>7</v>
      </c>
      <c r="C25" s="70">
        <v>7</v>
      </c>
      <c r="D25" s="112" t="s">
        <v>337</v>
      </c>
      <c r="E25" s="69">
        <v>1</v>
      </c>
      <c r="F25" s="110"/>
      <c r="H25" s="181" t="s">
        <v>2446</v>
      </c>
    </row>
    <row r="26" spans="2:8" s="1" customFormat="1" ht="12.75">
      <c r="B26" s="277">
        <v>8</v>
      </c>
      <c r="C26" s="70">
        <v>8</v>
      </c>
      <c r="D26" s="112" t="s">
        <v>348</v>
      </c>
      <c r="E26" s="69">
        <v>2</v>
      </c>
      <c r="F26" s="110"/>
      <c r="H26" s="181" t="s">
        <v>2446</v>
      </c>
    </row>
    <row r="27" spans="2:8" s="1" customFormat="1" ht="12.75">
      <c r="B27" s="277">
        <v>9</v>
      </c>
      <c r="C27" s="70">
        <v>9</v>
      </c>
      <c r="D27" s="112" t="s">
        <v>362</v>
      </c>
      <c r="E27" s="69">
        <v>2</v>
      </c>
      <c r="F27" s="110"/>
      <c r="H27" s="181" t="s">
        <v>2446</v>
      </c>
    </row>
    <row r="28" spans="2:8" s="1" customFormat="1" ht="12.75">
      <c r="B28" s="277">
        <v>10</v>
      </c>
      <c r="C28" s="70">
        <v>10</v>
      </c>
      <c r="D28" s="112" t="s">
        <v>381</v>
      </c>
      <c r="E28" s="69">
        <v>3</v>
      </c>
      <c r="F28" s="110"/>
      <c r="H28" s="181" t="s">
        <v>2446</v>
      </c>
    </row>
    <row r="29" spans="2:8" s="1" customFormat="1" ht="12.75">
      <c r="B29" s="277">
        <v>11</v>
      </c>
      <c r="C29" s="70">
        <v>11</v>
      </c>
      <c r="D29" s="112" t="s">
        <v>390</v>
      </c>
      <c r="E29" s="69">
        <v>1</v>
      </c>
      <c r="F29" s="110"/>
      <c r="H29" s="181" t="s">
        <v>2446</v>
      </c>
    </row>
    <row r="30" spans="2:8" s="1" customFormat="1" ht="12.75">
      <c r="B30" s="277">
        <v>12</v>
      </c>
      <c r="C30" s="70">
        <v>12</v>
      </c>
      <c r="D30" s="112" t="s">
        <v>391</v>
      </c>
      <c r="E30" s="69">
        <v>2</v>
      </c>
      <c r="F30" s="110"/>
      <c r="H30" s="181" t="s">
        <v>2446</v>
      </c>
    </row>
    <row r="31" spans="2:8" s="1" customFormat="1" ht="12.75">
      <c r="B31" s="277">
        <v>13</v>
      </c>
      <c r="C31" s="70">
        <v>13</v>
      </c>
      <c r="D31" s="112" t="s">
        <v>409</v>
      </c>
      <c r="E31" s="69">
        <v>4</v>
      </c>
      <c r="F31" s="110"/>
      <c r="H31" s="181" t="s">
        <v>2446</v>
      </c>
    </row>
    <row r="32" spans="2:8" s="1" customFormat="1" ht="12.75">
      <c r="B32" s="277">
        <v>14</v>
      </c>
      <c r="C32" s="70">
        <v>14</v>
      </c>
      <c r="D32" s="112" t="s">
        <v>414</v>
      </c>
      <c r="E32" s="69">
        <v>3</v>
      </c>
      <c r="F32" s="110"/>
      <c r="H32" s="181" t="s">
        <v>2446</v>
      </c>
    </row>
    <row r="33" spans="2:8" s="1" customFormat="1" ht="12.75">
      <c r="B33" s="277">
        <v>15</v>
      </c>
      <c r="C33" s="70">
        <v>15</v>
      </c>
      <c r="D33" s="112" t="s">
        <v>424</v>
      </c>
      <c r="E33" s="69">
        <v>3</v>
      </c>
      <c r="F33" s="110"/>
      <c r="H33" s="181" t="s">
        <v>2446</v>
      </c>
    </row>
    <row r="34" spans="2:8" s="1" customFormat="1" ht="12.75">
      <c r="B34" s="277">
        <v>16</v>
      </c>
      <c r="C34" s="70">
        <v>16</v>
      </c>
      <c r="D34" s="112" t="s">
        <v>435</v>
      </c>
      <c r="E34" s="69">
        <v>3</v>
      </c>
      <c r="F34" s="110"/>
      <c r="H34" s="181" t="s">
        <v>2446</v>
      </c>
    </row>
    <row r="35" spans="2:8" s="1" customFormat="1" ht="12.75">
      <c r="B35" s="277">
        <v>17</v>
      </c>
      <c r="C35" s="70">
        <v>17</v>
      </c>
      <c r="D35" s="112" t="s">
        <v>445</v>
      </c>
      <c r="E35" s="69">
        <v>2</v>
      </c>
      <c r="F35" s="110"/>
      <c r="H35" s="181" t="s">
        <v>2446</v>
      </c>
    </row>
    <row r="36" spans="2:8" s="1" customFormat="1" ht="12.75">
      <c r="B36" s="277">
        <v>18</v>
      </c>
      <c r="C36" s="70">
        <v>18</v>
      </c>
      <c r="D36" s="112" t="s">
        <v>454</v>
      </c>
      <c r="E36" s="69">
        <v>2</v>
      </c>
      <c r="F36" s="110"/>
      <c r="H36" s="181" t="s">
        <v>2446</v>
      </c>
    </row>
    <row r="37" spans="2:8" s="1" customFormat="1" ht="12.75">
      <c r="B37" s="277">
        <v>19</v>
      </c>
      <c r="C37" s="70">
        <v>19</v>
      </c>
      <c r="D37" s="112" t="s">
        <v>466</v>
      </c>
      <c r="E37" s="69">
        <v>2</v>
      </c>
      <c r="F37" s="110"/>
      <c r="H37" s="181" t="s">
        <v>2446</v>
      </c>
    </row>
    <row r="38" spans="2:8" s="1" customFormat="1" ht="12.75">
      <c r="B38" s="277">
        <v>20</v>
      </c>
      <c r="C38" s="70">
        <v>20</v>
      </c>
      <c r="D38" s="112" t="s">
        <v>473</v>
      </c>
      <c r="E38" s="69">
        <v>3</v>
      </c>
      <c r="F38" s="110"/>
      <c r="H38" s="181" t="s">
        <v>2446</v>
      </c>
    </row>
    <row r="39" spans="2:8" s="1" customFormat="1" ht="12.75">
      <c r="B39" s="277">
        <v>21</v>
      </c>
      <c r="C39" s="70">
        <v>21</v>
      </c>
      <c r="D39" s="112" t="s">
        <v>484</v>
      </c>
      <c r="E39" s="69">
        <v>2</v>
      </c>
      <c r="F39" s="110"/>
      <c r="H39" s="181" t="s">
        <v>2446</v>
      </c>
    </row>
    <row r="40" spans="2:8" s="1" customFormat="1" ht="12.75">
      <c r="B40" s="277">
        <v>22</v>
      </c>
      <c r="C40" s="70">
        <v>22</v>
      </c>
      <c r="D40" s="112" t="s">
        <v>506</v>
      </c>
      <c r="E40" s="69">
        <v>4</v>
      </c>
      <c r="F40" s="110"/>
      <c r="H40" s="181" t="s">
        <v>2446</v>
      </c>
    </row>
    <row r="41" spans="2:8" s="1" customFormat="1" ht="12.75">
      <c r="B41" s="277">
        <v>23</v>
      </c>
      <c r="C41" s="70">
        <v>23</v>
      </c>
      <c r="D41" s="112" t="s">
        <v>503</v>
      </c>
      <c r="E41" s="69">
        <v>1</v>
      </c>
      <c r="F41" s="110"/>
      <c r="H41" s="181" t="s">
        <v>2446</v>
      </c>
    </row>
    <row r="42" spans="2:8" s="1" customFormat="1" ht="12.75">
      <c r="B42" s="277">
        <v>24</v>
      </c>
      <c r="C42" s="70">
        <v>24</v>
      </c>
      <c r="D42" s="112" t="s">
        <v>508</v>
      </c>
      <c r="E42" s="69">
        <v>2</v>
      </c>
      <c r="F42" s="110"/>
      <c r="H42" s="181" t="s">
        <v>2446</v>
      </c>
    </row>
    <row r="43" spans="2:8" s="1" customFormat="1" ht="12.75">
      <c r="B43" s="277">
        <v>25</v>
      </c>
      <c r="C43" s="70">
        <v>25</v>
      </c>
      <c r="D43" s="112" t="s">
        <v>516</v>
      </c>
      <c r="E43" s="69">
        <v>2</v>
      </c>
      <c r="F43" s="110"/>
      <c r="H43" s="181" t="s">
        <v>2446</v>
      </c>
    </row>
    <row r="44" spans="2:8" s="1" customFormat="1" ht="12.75">
      <c r="B44" s="277">
        <v>26</v>
      </c>
      <c r="C44" s="70">
        <v>26</v>
      </c>
      <c r="D44" s="112" t="s">
        <v>1125</v>
      </c>
      <c r="E44" s="69">
        <v>3</v>
      </c>
      <c r="F44" s="110"/>
      <c r="H44" s="181" t="s">
        <v>2446</v>
      </c>
    </row>
    <row r="45" spans="2:8" s="1" customFormat="1" ht="12.75">
      <c r="B45" s="277">
        <v>27</v>
      </c>
      <c r="C45" s="70">
        <v>27</v>
      </c>
      <c r="D45" s="112" t="s">
        <v>537</v>
      </c>
      <c r="E45" s="69">
        <v>4</v>
      </c>
      <c r="F45" s="110"/>
      <c r="H45" s="181" t="s">
        <v>2446</v>
      </c>
    </row>
    <row r="46" spans="2:8" s="1" customFormat="1" ht="12.75">
      <c r="B46" s="277">
        <v>28</v>
      </c>
      <c r="C46" s="70">
        <v>28</v>
      </c>
      <c r="D46" s="112" t="s">
        <v>551</v>
      </c>
      <c r="E46" s="69">
        <v>1</v>
      </c>
      <c r="F46" s="110"/>
      <c r="H46" s="181" t="s">
        <v>2446</v>
      </c>
    </row>
    <row r="47" spans="2:8" s="1" customFormat="1" ht="12.75">
      <c r="B47" s="277">
        <v>29</v>
      </c>
      <c r="C47" s="70">
        <v>29</v>
      </c>
      <c r="D47" s="112" t="s">
        <v>562</v>
      </c>
      <c r="E47" s="69">
        <v>3</v>
      </c>
      <c r="F47" s="110"/>
      <c r="H47" s="181" t="s">
        <v>2446</v>
      </c>
    </row>
    <row r="48" spans="2:8" s="1" customFormat="1" ht="12.75">
      <c r="B48" s="277">
        <v>30</v>
      </c>
      <c r="C48" s="70">
        <v>30</v>
      </c>
      <c r="D48" s="112" t="s">
        <v>582</v>
      </c>
      <c r="E48" s="69">
        <v>2</v>
      </c>
      <c r="F48" s="110"/>
      <c r="H48" s="181" t="s">
        <v>2446</v>
      </c>
    </row>
    <row r="49" spans="2:8" s="1" customFormat="1" ht="12.75">
      <c r="B49" s="277">
        <v>31</v>
      </c>
      <c r="C49" s="70">
        <v>31</v>
      </c>
      <c r="D49" s="112" t="s">
        <v>585</v>
      </c>
      <c r="E49" s="69">
        <v>4</v>
      </c>
      <c r="F49" s="110"/>
      <c r="H49" s="181" t="s">
        <v>2446</v>
      </c>
    </row>
    <row r="50" spans="2:8" s="1" customFormat="1" ht="12.75">
      <c r="B50" s="277">
        <v>32</v>
      </c>
      <c r="C50" s="70">
        <v>32</v>
      </c>
      <c r="D50" s="112" t="s">
        <v>599</v>
      </c>
      <c r="E50" s="69">
        <v>2</v>
      </c>
      <c r="F50" s="110"/>
      <c r="H50" s="181" t="s">
        <v>2446</v>
      </c>
    </row>
    <row r="51" spans="2:8" s="1" customFormat="1" ht="12.75">
      <c r="B51" s="277">
        <v>33</v>
      </c>
      <c r="C51" s="70">
        <v>33</v>
      </c>
      <c r="D51" s="112" t="s">
        <v>608</v>
      </c>
      <c r="E51" s="69">
        <v>2</v>
      </c>
      <c r="F51" s="110"/>
      <c r="H51" s="181" t="s">
        <v>2446</v>
      </c>
    </row>
    <row r="52" spans="2:8" s="1" customFormat="1" ht="15" customHeight="1">
      <c r="B52" s="277">
        <v>34</v>
      </c>
      <c r="C52" s="70">
        <v>34</v>
      </c>
      <c r="D52" s="112" t="s">
        <v>614</v>
      </c>
      <c r="E52" s="69">
        <v>1</v>
      </c>
      <c r="F52" s="110"/>
      <c r="H52" s="181" t="s">
        <v>2446</v>
      </c>
    </row>
    <row r="53" spans="2:8" s="1" customFormat="1" ht="15" customHeight="1">
      <c r="B53" s="277">
        <v>35</v>
      </c>
      <c r="C53" s="70">
        <v>35</v>
      </c>
      <c r="D53" s="112" t="s">
        <v>623</v>
      </c>
      <c r="E53" s="69">
        <v>4</v>
      </c>
      <c r="F53" s="110"/>
      <c r="H53" s="181" t="s">
        <v>2446</v>
      </c>
    </row>
    <row r="54" spans="2:8" s="1" customFormat="1" ht="12.75">
      <c r="B54" s="277">
        <v>36</v>
      </c>
      <c r="C54" s="70">
        <v>36</v>
      </c>
      <c r="D54" s="112" t="s">
        <v>635</v>
      </c>
      <c r="E54" s="69">
        <v>2</v>
      </c>
      <c r="F54" s="110"/>
      <c r="H54" s="181" t="s">
        <v>2446</v>
      </c>
    </row>
    <row r="55" spans="2:8" s="1" customFormat="1" ht="12.75">
      <c r="B55" s="277">
        <v>37</v>
      </c>
      <c r="C55" s="70">
        <v>37</v>
      </c>
      <c r="D55" s="112" t="s">
        <v>648</v>
      </c>
      <c r="E55" s="69">
        <v>2</v>
      </c>
      <c r="F55" s="110"/>
      <c r="H55" s="181" t="s">
        <v>2446</v>
      </c>
    </row>
    <row r="56" spans="2:8" s="1" customFormat="1" ht="12.75">
      <c r="B56" s="277">
        <v>38</v>
      </c>
      <c r="C56" s="70">
        <v>38</v>
      </c>
      <c r="D56" s="112" t="s">
        <v>660</v>
      </c>
      <c r="E56" s="69">
        <v>3</v>
      </c>
      <c r="F56" s="110"/>
      <c r="H56" s="181" t="s">
        <v>2446</v>
      </c>
    </row>
    <row r="57" spans="2:8" s="1" customFormat="1" ht="12.75">
      <c r="B57" s="277">
        <v>39</v>
      </c>
      <c r="C57" s="70">
        <v>39</v>
      </c>
      <c r="D57" s="112" t="s">
        <v>672</v>
      </c>
      <c r="E57" s="69">
        <v>2</v>
      </c>
      <c r="F57" s="110"/>
      <c r="H57" s="181" t="s">
        <v>2446</v>
      </c>
    </row>
    <row r="58" spans="2:8" s="1" customFormat="1" ht="12.75">
      <c r="B58" s="277">
        <v>40</v>
      </c>
      <c r="C58" s="70">
        <v>40</v>
      </c>
      <c r="D58" s="112" t="s">
        <v>687</v>
      </c>
      <c r="E58" s="69">
        <v>2</v>
      </c>
      <c r="F58" s="110"/>
      <c r="H58" s="181" t="s">
        <v>2446</v>
      </c>
    </row>
    <row r="59" spans="2:8" s="1" customFormat="1" ht="12.75">
      <c r="B59" s="277">
        <v>41</v>
      </c>
      <c r="C59" s="70">
        <v>41</v>
      </c>
      <c r="D59" s="112" t="s">
        <v>694</v>
      </c>
      <c r="E59" s="69">
        <v>3</v>
      </c>
      <c r="F59" s="110"/>
      <c r="H59" s="181" t="s">
        <v>2446</v>
      </c>
    </row>
    <row r="60" spans="2:8" s="1" customFormat="1" ht="12.75">
      <c r="B60" s="277">
        <v>42</v>
      </c>
      <c r="C60" s="70">
        <v>42</v>
      </c>
      <c r="D60" s="112" t="s">
        <v>707</v>
      </c>
      <c r="E60" s="69">
        <v>2</v>
      </c>
      <c r="F60" s="110"/>
      <c r="H60" s="181" t="s">
        <v>2446</v>
      </c>
    </row>
    <row r="61" spans="2:8" s="1" customFormat="1" ht="12.75">
      <c r="B61" s="277">
        <v>43</v>
      </c>
      <c r="C61" s="70">
        <v>43</v>
      </c>
      <c r="D61" s="112" t="s">
        <v>719</v>
      </c>
      <c r="E61" s="69">
        <v>3</v>
      </c>
      <c r="F61" s="110"/>
      <c r="H61" s="181" t="s">
        <v>2446</v>
      </c>
    </row>
    <row r="62" spans="2:8" s="1" customFormat="1" ht="12.75">
      <c r="B62" s="277">
        <v>44</v>
      </c>
      <c r="C62" s="70">
        <v>44</v>
      </c>
      <c r="D62" s="112" t="s">
        <v>736</v>
      </c>
      <c r="E62" s="69">
        <v>2</v>
      </c>
      <c r="F62" s="110"/>
      <c r="H62" s="181" t="s">
        <v>2446</v>
      </c>
    </row>
    <row r="63" spans="2:8" s="1" customFormat="1" ht="12.75">
      <c r="B63" s="277">
        <v>45</v>
      </c>
      <c r="C63" s="70">
        <v>45</v>
      </c>
      <c r="D63" s="112" t="s">
        <v>739</v>
      </c>
      <c r="E63" s="69">
        <v>1</v>
      </c>
      <c r="F63" s="110"/>
      <c r="H63" s="181" t="s">
        <v>2446</v>
      </c>
    </row>
    <row r="64" spans="2:8" s="1" customFormat="1" ht="12.75">
      <c r="B64" s="277">
        <v>46</v>
      </c>
      <c r="C64" s="70">
        <v>46</v>
      </c>
      <c r="D64" s="112" t="s">
        <v>757</v>
      </c>
      <c r="E64" s="69">
        <v>2</v>
      </c>
      <c r="F64" s="110"/>
      <c r="H64" s="181" t="s">
        <v>2446</v>
      </c>
    </row>
    <row r="65" spans="2:8" s="1" customFormat="1" ht="12.75">
      <c r="B65" s="277">
        <v>47</v>
      </c>
      <c r="C65" s="70">
        <v>47</v>
      </c>
      <c r="D65" s="112" t="s">
        <v>756</v>
      </c>
      <c r="E65" s="69">
        <v>1</v>
      </c>
      <c r="F65" s="110"/>
      <c r="H65" s="181" t="s">
        <v>2446</v>
      </c>
    </row>
    <row r="66" spans="2:8" s="1" customFormat="1" ht="12.75">
      <c r="B66" s="277">
        <v>48</v>
      </c>
      <c r="C66" s="70">
        <v>48</v>
      </c>
      <c r="D66" s="112" t="s">
        <v>763</v>
      </c>
      <c r="E66" s="69">
        <v>2</v>
      </c>
      <c r="F66" s="110"/>
      <c r="H66" s="181" t="s">
        <v>2446</v>
      </c>
    </row>
    <row r="67" spans="2:8" s="1" customFormat="1" ht="12.75">
      <c r="B67" s="277">
        <v>49</v>
      </c>
      <c r="C67" s="70">
        <v>49</v>
      </c>
      <c r="D67" s="112" t="s">
        <v>770</v>
      </c>
      <c r="E67" s="69">
        <v>2</v>
      </c>
      <c r="F67" s="110"/>
      <c r="H67" s="181" t="s">
        <v>2446</v>
      </c>
    </row>
    <row r="68" spans="2:8" s="1" customFormat="1" ht="12.75">
      <c r="B68" s="277">
        <v>50</v>
      </c>
      <c r="C68" s="70">
        <v>50</v>
      </c>
      <c r="D68" s="112" t="s">
        <v>785</v>
      </c>
      <c r="E68" s="69">
        <v>2</v>
      </c>
      <c r="F68" s="110"/>
      <c r="H68" s="181" t="s">
        <v>2446</v>
      </c>
    </row>
    <row r="69" spans="2:8" s="1" customFormat="1" ht="12.75">
      <c r="B69" s="277">
        <v>51</v>
      </c>
      <c r="C69" s="70">
        <v>51</v>
      </c>
      <c r="D69" s="112" t="s">
        <v>807</v>
      </c>
      <c r="E69" s="69">
        <v>4</v>
      </c>
      <c r="F69" s="110"/>
      <c r="H69" s="181" t="s">
        <v>2446</v>
      </c>
    </row>
    <row r="70" spans="2:8" s="1" customFormat="1" ht="12.75">
      <c r="B70" s="277">
        <v>52</v>
      </c>
      <c r="C70" s="70">
        <v>52</v>
      </c>
      <c r="D70" s="112" t="s">
        <v>809</v>
      </c>
      <c r="E70" s="69">
        <v>2</v>
      </c>
      <c r="F70" s="110"/>
      <c r="H70" s="181" t="s">
        <v>2446</v>
      </c>
    </row>
    <row r="71" spans="2:8" s="1" customFormat="1" ht="12.75">
      <c r="B71" s="277">
        <v>53</v>
      </c>
      <c r="C71" s="70">
        <v>53</v>
      </c>
      <c r="D71" s="112" t="s">
        <v>818</v>
      </c>
      <c r="E71" s="69">
        <v>2</v>
      </c>
      <c r="F71" s="110"/>
      <c r="H71" s="181" t="s">
        <v>2446</v>
      </c>
    </row>
    <row r="72" spans="2:8" s="1" customFormat="1" ht="12.75">
      <c r="B72" s="277">
        <v>54</v>
      </c>
      <c r="C72" s="70">
        <v>54</v>
      </c>
      <c r="D72" s="112" t="s">
        <v>843</v>
      </c>
      <c r="E72" s="69">
        <v>2</v>
      </c>
      <c r="F72" s="110"/>
      <c r="H72" s="181" t="s">
        <v>2446</v>
      </c>
    </row>
    <row r="73" spans="2:8" s="1" customFormat="1" ht="12.75">
      <c r="B73" s="277">
        <v>55</v>
      </c>
      <c r="C73" s="70">
        <v>55</v>
      </c>
      <c r="D73" s="112" t="s">
        <v>845</v>
      </c>
      <c r="E73" s="69">
        <v>3</v>
      </c>
      <c r="F73" s="110"/>
      <c r="H73" s="181" t="s">
        <v>2446</v>
      </c>
    </row>
    <row r="74" spans="2:8" s="1" customFormat="1" ht="12.75">
      <c r="B74" s="277">
        <v>56</v>
      </c>
      <c r="C74" s="70">
        <v>56</v>
      </c>
      <c r="D74" s="112" t="s">
        <v>849</v>
      </c>
      <c r="E74" s="69">
        <v>3</v>
      </c>
      <c r="F74" s="110"/>
      <c r="H74" s="181" t="s">
        <v>2446</v>
      </c>
    </row>
    <row r="75" spans="2:8" s="1" customFormat="1" ht="12.75">
      <c r="B75" s="277">
        <v>57</v>
      </c>
      <c r="C75" s="70">
        <v>57</v>
      </c>
      <c r="D75" s="112" t="s">
        <v>864</v>
      </c>
      <c r="E75" s="69">
        <v>2</v>
      </c>
      <c r="F75" s="110"/>
      <c r="H75" s="181" t="s">
        <v>2446</v>
      </c>
    </row>
    <row r="76" spans="2:8" s="1" customFormat="1" ht="12.75">
      <c r="B76" s="277">
        <v>58</v>
      </c>
      <c r="C76" s="70">
        <v>58</v>
      </c>
      <c r="D76" s="112" t="s">
        <v>873</v>
      </c>
      <c r="E76" s="69">
        <v>2</v>
      </c>
      <c r="F76" s="110"/>
      <c r="H76" s="181" t="s">
        <v>2446</v>
      </c>
    </row>
    <row r="77" spans="2:8" s="1" customFormat="1" ht="12.75">
      <c r="B77" s="277">
        <v>59</v>
      </c>
      <c r="C77" s="70">
        <v>59</v>
      </c>
      <c r="D77" s="112" t="s">
        <v>884</v>
      </c>
      <c r="E77" s="69">
        <v>2</v>
      </c>
      <c r="F77" s="110"/>
      <c r="H77" s="181" t="s">
        <v>2446</v>
      </c>
    </row>
    <row r="78" spans="2:8" s="1" customFormat="1" ht="12.75">
      <c r="B78" s="277">
        <v>60</v>
      </c>
      <c r="C78" s="70">
        <v>60</v>
      </c>
      <c r="D78" s="112" t="s">
        <v>891</v>
      </c>
      <c r="E78" s="69">
        <v>2</v>
      </c>
      <c r="F78" s="110"/>
      <c r="H78" s="181" t="s">
        <v>2446</v>
      </c>
    </row>
    <row r="79" spans="2:8" s="1" customFormat="1" ht="12.75">
      <c r="B79" s="277">
        <v>61</v>
      </c>
      <c r="C79" s="70">
        <v>61</v>
      </c>
      <c r="D79" s="112" t="s">
        <v>907</v>
      </c>
      <c r="E79" s="69">
        <v>3</v>
      </c>
      <c r="F79" s="110"/>
      <c r="H79" s="181" t="s">
        <v>2446</v>
      </c>
    </row>
    <row r="80" spans="2:8" s="1" customFormat="1" ht="12.75">
      <c r="B80" s="277">
        <v>62</v>
      </c>
      <c r="C80" s="70">
        <v>62</v>
      </c>
      <c r="D80" s="112" t="s">
        <v>919</v>
      </c>
      <c r="E80" s="69">
        <v>2</v>
      </c>
      <c r="F80" s="110"/>
      <c r="H80" s="181" t="s">
        <v>2446</v>
      </c>
    </row>
    <row r="81" spans="2:8" s="1" customFormat="1" ht="12.75">
      <c r="B81" s="277">
        <v>63</v>
      </c>
      <c r="C81" s="70">
        <v>63</v>
      </c>
      <c r="D81" s="112" t="s">
        <v>931</v>
      </c>
      <c r="E81" s="69">
        <v>3</v>
      </c>
      <c r="F81" s="110"/>
      <c r="H81" s="181" t="s">
        <v>2446</v>
      </c>
    </row>
    <row r="82" spans="2:8" s="1" customFormat="1" ht="12.75">
      <c r="B82" s="277">
        <v>64</v>
      </c>
      <c r="C82" s="70">
        <v>64</v>
      </c>
      <c r="D82" s="112" t="s">
        <v>943</v>
      </c>
      <c r="E82" s="69">
        <v>3</v>
      </c>
      <c r="F82" s="110"/>
      <c r="H82" s="181" t="s">
        <v>2446</v>
      </c>
    </row>
    <row r="83" spans="2:8" s="1" customFormat="1" ht="12.75">
      <c r="B83" s="277">
        <v>65</v>
      </c>
      <c r="C83" s="70">
        <v>65</v>
      </c>
      <c r="D83" s="112" t="s">
        <v>953</v>
      </c>
      <c r="E83" s="69">
        <v>3</v>
      </c>
      <c r="F83" s="110"/>
      <c r="H83" s="181" t="s">
        <v>2446</v>
      </c>
    </row>
    <row r="84" spans="2:8" s="1" customFormat="1" ht="15" customHeight="1">
      <c r="B84" s="277">
        <v>66</v>
      </c>
      <c r="C84" s="70">
        <v>66</v>
      </c>
      <c r="D84" s="112" t="s">
        <v>963</v>
      </c>
      <c r="E84" s="69">
        <v>3</v>
      </c>
      <c r="F84" s="110"/>
      <c r="H84" s="181" t="s">
        <v>2446</v>
      </c>
    </row>
    <row r="85" spans="2:8" s="1" customFormat="1" ht="15" customHeight="1">
      <c r="B85" s="277">
        <v>67</v>
      </c>
      <c r="C85" s="70">
        <v>67</v>
      </c>
      <c r="D85" s="112" t="s">
        <v>979</v>
      </c>
      <c r="E85" s="69">
        <v>3</v>
      </c>
      <c r="F85" s="110"/>
      <c r="H85" s="181" t="s">
        <v>2446</v>
      </c>
    </row>
    <row r="86" spans="2:8" s="1" customFormat="1" ht="12.75">
      <c r="B86" s="277">
        <v>68</v>
      </c>
      <c r="C86" s="70">
        <v>68</v>
      </c>
      <c r="D86" s="112" t="s">
        <v>992</v>
      </c>
      <c r="E86" s="69">
        <v>2</v>
      </c>
      <c r="F86" s="110"/>
      <c r="H86" s="181" t="s">
        <v>2446</v>
      </c>
    </row>
    <row r="87" spans="2:8" s="1" customFormat="1" ht="12.75">
      <c r="B87" s="277">
        <v>69</v>
      </c>
      <c r="C87" s="70">
        <v>69</v>
      </c>
      <c r="D87" s="112" t="s">
        <v>998</v>
      </c>
      <c r="E87" s="69">
        <v>2</v>
      </c>
      <c r="F87" s="110"/>
      <c r="H87" s="181" t="s">
        <v>2446</v>
      </c>
    </row>
    <row r="88" spans="2:8" s="1" customFormat="1" ht="12.75">
      <c r="B88" s="277">
        <v>70</v>
      </c>
      <c r="C88" s="70">
        <v>70</v>
      </c>
      <c r="D88" s="112" t="s">
        <v>1024</v>
      </c>
      <c r="E88" s="69">
        <v>3</v>
      </c>
      <c r="F88" s="110"/>
      <c r="H88" s="181" t="s">
        <v>2446</v>
      </c>
    </row>
    <row r="89" spans="2:8" s="1" customFormat="1" ht="12.75">
      <c r="B89" s="277">
        <v>71</v>
      </c>
      <c r="C89" s="70">
        <v>71</v>
      </c>
      <c r="D89" s="112" t="s">
        <v>1021</v>
      </c>
      <c r="E89" s="69">
        <v>2</v>
      </c>
      <c r="F89" s="110"/>
      <c r="H89" s="181" t="s">
        <v>2446</v>
      </c>
    </row>
    <row r="90" spans="2:8" s="1" customFormat="1" ht="12.75">
      <c r="B90" s="277">
        <v>72</v>
      </c>
      <c r="C90" s="70">
        <v>72</v>
      </c>
      <c r="D90" s="112" t="s">
        <v>1033</v>
      </c>
      <c r="E90" s="69">
        <v>4</v>
      </c>
      <c r="F90" s="110"/>
      <c r="H90" s="181" t="s">
        <v>2446</v>
      </c>
    </row>
    <row r="91" spans="2:8" s="1" customFormat="1" ht="12.75">
      <c r="B91" s="277">
        <v>73</v>
      </c>
      <c r="C91" s="70">
        <v>73</v>
      </c>
      <c r="D91" s="112" t="s">
        <v>1038</v>
      </c>
      <c r="E91" s="69">
        <v>2</v>
      </c>
      <c r="F91" s="110"/>
      <c r="H91" s="181" t="s">
        <v>2446</v>
      </c>
    </row>
    <row r="92" spans="2:8" s="1" customFormat="1" ht="12.75">
      <c r="B92" s="277">
        <v>74</v>
      </c>
      <c r="C92" s="70">
        <v>74</v>
      </c>
      <c r="D92" s="112" t="s">
        <v>1047</v>
      </c>
      <c r="E92" s="69">
        <v>3</v>
      </c>
      <c r="F92" s="110"/>
      <c r="H92" s="181" t="s">
        <v>2446</v>
      </c>
    </row>
    <row r="93" spans="2:8" s="1" customFormat="1" ht="12.75">
      <c r="B93" s="277">
        <v>75</v>
      </c>
      <c r="C93" s="70">
        <v>75</v>
      </c>
      <c r="D93" s="112" t="s">
        <v>1057</v>
      </c>
      <c r="E93" s="69">
        <v>2</v>
      </c>
      <c r="F93" s="110"/>
      <c r="H93" s="181" t="s">
        <v>2446</v>
      </c>
    </row>
    <row r="94" spans="2:8" s="1" customFormat="1" ht="12.75">
      <c r="B94" s="277">
        <v>76</v>
      </c>
      <c r="C94" s="70">
        <v>76</v>
      </c>
      <c r="D94" s="112" t="s">
        <v>1066</v>
      </c>
      <c r="E94" s="69">
        <v>2</v>
      </c>
      <c r="F94" s="110"/>
      <c r="H94" s="181" t="s">
        <v>2446</v>
      </c>
    </row>
    <row r="95" spans="2:8" s="1" customFormat="1" ht="12.75">
      <c r="B95" s="277">
        <v>77</v>
      </c>
      <c r="C95" s="70">
        <v>77</v>
      </c>
      <c r="D95" s="112" t="s">
        <v>1074</v>
      </c>
      <c r="E95" s="69">
        <v>1</v>
      </c>
      <c r="F95" s="110"/>
      <c r="H95" s="181" t="s">
        <v>2446</v>
      </c>
    </row>
    <row r="96" spans="2:8" s="1" customFormat="1" ht="12.75">
      <c r="B96" s="277">
        <v>78</v>
      </c>
      <c r="C96" s="70">
        <v>78</v>
      </c>
      <c r="D96" s="112" t="s">
        <v>1081</v>
      </c>
      <c r="E96" s="69">
        <v>2</v>
      </c>
      <c r="F96" s="110"/>
      <c r="H96" s="181" t="s">
        <v>2446</v>
      </c>
    </row>
    <row r="97" spans="2:8" s="1" customFormat="1" ht="12.75">
      <c r="B97" s="277">
        <v>79</v>
      </c>
      <c r="C97" s="70">
        <v>79</v>
      </c>
      <c r="D97" s="112" t="s">
        <v>1089</v>
      </c>
      <c r="E97" s="69">
        <v>3</v>
      </c>
      <c r="F97" s="110"/>
      <c r="H97" s="181" t="s">
        <v>2446</v>
      </c>
    </row>
    <row r="98" spans="2:8" s="1" customFormat="1" ht="12.75">
      <c r="B98" s="277">
        <v>80</v>
      </c>
      <c r="C98" s="70">
        <v>80</v>
      </c>
      <c r="D98" s="112" t="s">
        <v>1108</v>
      </c>
      <c r="E98" s="69">
        <v>4</v>
      </c>
      <c r="F98" s="110"/>
      <c r="H98" s="181" t="s">
        <v>2446</v>
      </c>
    </row>
    <row r="99" spans="2:8" s="1" customFormat="1" ht="3" customHeight="1" thickBot="1">
      <c r="B99" s="280" t="s">
        <v>170</v>
      </c>
      <c r="C99" s="175" t="s">
        <v>170</v>
      </c>
      <c r="D99" s="278"/>
      <c r="E99" s="182"/>
    </row>
    <row r="100" spans="2:8" ht="15.75" thickTop="1"/>
  </sheetData>
  <dataConsolidate/>
  <customSheetViews>
    <customSheetView guid="{DE67EBC3-31FE-423B-B030-1FFACB67D900}" scale="110" showGridLines="0" fitToPage="1" topLeftCell="A10">
      <selection activeCell="E22" sqref="E22"/>
      <colBreaks count="5" manualBreakCount="5">
        <brk id="9" max="1048575" man="1"/>
        <brk id="18" max="1048575" man="1"/>
        <brk id="27" max="1048575" man="1"/>
        <brk id="36" max="1048575" man="1"/>
        <brk id="45" max="1048575" man="1"/>
      </colBreaks>
      <pageMargins left="0.70866141732283472" right="0.70866141732283472" top="0.74803149606299213" bottom="0.74803149606299213" header="0.31496062992125984" footer="0.31496062992125984"/>
      <printOptions horizontalCentered="1"/>
      <pageSetup scale="92" fitToHeight="0" orientation="portrait" r:id="rId1"/>
      <headerFooter alignWithMargins="0">
        <oddFooter>&amp;L&amp;"Arial,Normal"&amp;9&amp;F
&amp;A&amp;C&amp;"Arial,Normal"&amp;10&amp;P de &amp;N&amp;R&amp;"Arial,Normal"&amp;9INSTITUTO NACIONAL DE VIAS
&amp;D</oddFooter>
      </headerFooter>
    </customSheetView>
    <customSheetView guid="{098B2E87-9C52-4BA2-B1C3-E2EE72C3347E}" scale="110" showGridLines="0" fitToPage="1" hiddenRows="1">
      <selection activeCell="A32" sqref="A32:IV111"/>
      <colBreaks count="5" manualBreakCount="5">
        <brk id="9" max="1048575" man="1"/>
        <brk id="18" max="1048575" man="1"/>
        <brk id="27" max="1048575" man="1"/>
        <brk id="36" max="1048575" man="1"/>
        <brk id="45" max="1048575" man="1"/>
      </colBreaks>
      <pageMargins left="0.70866141732283472" right="0.70866141732283472" top="0.74803149606299213" bottom="0.74803149606299213" header="0.31496062992125984" footer="0.31496062992125984"/>
      <printOptions horizontalCentered="1"/>
      <pageSetup scale="92" fitToHeight="0" orientation="portrait" r:id="rId2"/>
      <headerFooter alignWithMargins="0">
        <oddFooter>&amp;L&amp;"Arial,Normal"&amp;9&amp;F
&amp;A&amp;C&amp;"Arial,Normal"&amp;10&amp;P de &amp;N&amp;R&amp;"Arial,Normal"&amp;9INSTITUTO NACIONAL DE VIAS
&amp;D</oddFooter>
      </headerFooter>
    </customSheetView>
  </customSheetViews>
  <mergeCells count="14">
    <mergeCell ref="B9:E9"/>
    <mergeCell ref="B1:E1"/>
    <mergeCell ref="B2:E2"/>
    <mergeCell ref="B3:E3"/>
    <mergeCell ref="B4:E4"/>
    <mergeCell ref="B6:E6"/>
    <mergeCell ref="B7:E7"/>
    <mergeCell ref="G16:G17"/>
    <mergeCell ref="H16:H17"/>
    <mergeCell ref="B11:E11"/>
    <mergeCell ref="B13:E13"/>
    <mergeCell ref="B14:E14"/>
    <mergeCell ref="B16:B17"/>
    <mergeCell ref="D16:E16"/>
  </mergeCells>
  <phoneticPr fontId="16" type="noConversion"/>
  <conditionalFormatting sqref="B19:E98">
    <cfRule type="expression" dxfId="8075" priority="39" stopIfTrue="1">
      <formula>ROW()=CELL("ROW")</formula>
    </cfRule>
    <cfRule type="expression" dxfId="8074" priority="86">
      <formula>MOD(ROW(),2)</formula>
    </cfRule>
  </conditionalFormatting>
  <conditionalFormatting sqref="G19:H19">
    <cfRule type="expression" dxfId="8073" priority="38">
      <formula>AND(ROW()=CELL("ROW"),COLUMN()=CELL("COL"))</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20:D52 D54:D56 D58:D71 D73:D89 D91:D98" xr:uid="{00000000-0002-0000-0100-000000000000}">
      <formula1>COUNTIF($D$19:$D$98,D20)=1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3"/>
  <headerFooter alignWithMargins="0">
    <oddFooter>&amp;L&amp;"Arial,Normal"&amp;9&amp;F
&amp;A&amp;C&amp;"Arial,Normal"&amp;10&amp;P de &amp;N&amp;R&amp;"Arial,Normal"&amp;9INSTITUTO NACIONAL DE VIAS
&amp;D</odd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tabColor rgb="FF7030A0"/>
  </sheetPr>
  <dimension ref="A1:M892"/>
  <sheetViews>
    <sheetView showGridLines="0" zoomScaleNormal="100" workbookViewId="0">
      <selection activeCell="C1" sqref="C1:C1048576"/>
    </sheetView>
  </sheetViews>
  <sheetFormatPr baseColWidth="10" defaultColWidth="0" defaultRowHeight="15.75" zeroHeight="1"/>
  <cols>
    <col min="1" max="1" width="0.85546875" style="46" customWidth="1"/>
    <col min="2" max="2" width="1.7109375" style="46" customWidth="1"/>
    <col min="3" max="3" width="6.7109375" style="31" hidden="1" customWidth="1"/>
    <col min="4" max="4" width="14.28515625" style="47" customWidth="1"/>
    <col min="5" max="5" width="62.140625" style="47" customWidth="1"/>
    <col min="6" max="6" width="27.7109375" style="54" customWidth="1"/>
    <col min="7" max="7" width="23.140625" style="47" customWidth="1"/>
    <col min="8" max="8" width="2.7109375" style="47" customWidth="1"/>
    <col min="9" max="9" width="17.5703125" hidden="1" customWidth="1"/>
    <col min="10" max="10" width="17.5703125" customWidth="1"/>
    <col min="11" max="11" width="11.42578125" customWidth="1"/>
    <col min="12" max="13" width="10.140625" style="47" customWidth="1"/>
    <col min="14" max="16384" width="10.140625" style="47" hidden="1"/>
  </cols>
  <sheetData>
    <row r="1" spans="1:11" s="48" customFormat="1" ht="18" customHeight="1">
      <c r="A1" s="46" t="s">
        <v>167</v>
      </c>
      <c r="B1" s="47"/>
      <c r="C1" s="61"/>
      <c r="D1" s="426" t="s">
        <v>0</v>
      </c>
      <c r="E1" s="426"/>
      <c r="F1" s="426"/>
      <c r="G1" s="55"/>
      <c r="H1" s="47"/>
      <c r="I1" s="3"/>
      <c r="J1" s="3"/>
      <c r="K1" s="3"/>
    </row>
    <row r="2" spans="1:11" s="48" customFormat="1" ht="18" customHeight="1">
      <c r="A2" s="46"/>
      <c r="B2" s="47"/>
      <c r="D2" s="427" t="s">
        <v>1</v>
      </c>
      <c r="E2" s="427"/>
      <c r="F2" s="427"/>
      <c r="G2" s="55"/>
      <c r="H2" s="47"/>
      <c r="I2" s="1"/>
      <c r="J2" s="1"/>
      <c r="K2" s="1"/>
    </row>
    <row r="3" spans="1:11" s="48" customFormat="1" ht="18" customHeight="1">
      <c r="A3" s="46"/>
      <c r="B3" s="47"/>
      <c r="C3" s="61"/>
      <c r="D3" s="428" t="s">
        <v>273</v>
      </c>
      <c r="E3" s="428"/>
      <c r="F3" s="428"/>
      <c r="G3" s="55"/>
      <c r="H3" s="47"/>
      <c r="I3" s="1"/>
      <c r="J3" s="1"/>
      <c r="K3" s="1"/>
    </row>
    <row r="4" spans="1:11" s="48" customFormat="1" ht="15.75" customHeight="1">
      <c r="A4" s="46"/>
      <c r="B4" s="47"/>
      <c r="C4" s="61"/>
      <c r="D4" s="428" t="s">
        <v>267</v>
      </c>
      <c r="E4" s="428"/>
      <c r="F4" s="428"/>
      <c r="G4" s="55"/>
      <c r="H4" s="47"/>
      <c r="I4" s="1"/>
      <c r="J4" s="1"/>
      <c r="K4" s="1"/>
    </row>
    <row r="5" spans="1:11" s="50" customFormat="1" ht="6" customHeight="1">
      <c r="A5" s="46"/>
      <c r="B5" s="49"/>
      <c r="C5" s="61"/>
      <c r="D5" s="55"/>
      <c r="E5" s="55"/>
      <c r="F5" s="55"/>
      <c r="G5" s="55"/>
      <c r="H5" s="49"/>
      <c r="I5" s="1"/>
      <c r="J5" s="1"/>
      <c r="K5" s="1"/>
    </row>
    <row r="6" spans="1:11" s="50" customFormat="1" ht="18">
      <c r="A6" s="46"/>
      <c r="B6" s="49"/>
      <c r="C6" s="61"/>
      <c r="D6" s="428" t="s">
        <v>137</v>
      </c>
      <c r="E6" s="428"/>
      <c r="F6" s="428"/>
      <c r="G6" s="55"/>
      <c r="H6" s="49"/>
      <c r="I6" s="1"/>
      <c r="J6" s="1"/>
      <c r="K6" s="1"/>
    </row>
    <row r="7" spans="1:11" s="48" customFormat="1" ht="18">
      <c r="A7" s="46"/>
      <c r="B7" s="47"/>
      <c r="C7" s="61"/>
      <c r="D7" s="428" t="s">
        <v>293</v>
      </c>
      <c r="E7" s="428"/>
      <c r="F7" s="428"/>
      <c r="G7" s="55"/>
      <c r="H7" s="47"/>
      <c r="I7" s="1"/>
      <c r="J7" s="1"/>
      <c r="K7" s="1"/>
    </row>
    <row r="8" spans="1:11" s="48" customFormat="1" ht="9.75" customHeight="1">
      <c r="A8" s="46"/>
      <c r="B8" s="47"/>
      <c r="C8" s="61"/>
      <c r="D8" s="57"/>
      <c r="E8" s="57"/>
      <c r="F8" s="57"/>
      <c r="G8" s="55"/>
      <c r="H8" s="47"/>
      <c r="I8" s="1"/>
      <c r="J8" s="1"/>
      <c r="K8" s="1"/>
    </row>
    <row r="9" spans="1:11" s="48" customFormat="1" ht="41.25" customHeight="1">
      <c r="A9" s="46"/>
      <c r="B9" s="47"/>
      <c r="C9" s="61"/>
      <c r="D9" s="424" t="s">
        <v>294</v>
      </c>
      <c r="E9" s="424"/>
      <c r="F9" s="424"/>
      <c r="G9" s="55"/>
      <c r="H9" s="47"/>
      <c r="I9" s="1"/>
      <c r="J9" s="1"/>
      <c r="K9" s="1"/>
    </row>
    <row r="10" spans="1:11" s="48" customFormat="1" ht="9.75" customHeight="1">
      <c r="A10" s="46"/>
      <c r="B10" s="47"/>
      <c r="C10" s="61"/>
      <c r="D10" s="57"/>
      <c r="E10" s="57"/>
      <c r="F10" s="57"/>
      <c r="G10" s="55"/>
      <c r="H10" s="47"/>
      <c r="I10" s="1"/>
      <c r="J10" s="1"/>
      <c r="K10" s="1"/>
    </row>
    <row r="11" spans="1:11" s="48" customFormat="1" ht="15" customHeight="1">
      <c r="A11" s="46"/>
      <c r="B11" s="47"/>
      <c r="C11" s="61"/>
      <c r="D11" s="425"/>
      <c r="E11" s="425"/>
      <c r="F11" s="425"/>
      <c r="G11" s="47"/>
      <c r="H11" s="47"/>
      <c r="I11" s="1"/>
      <c r="J11" s="1"/>
      <c r="K11" s="1"/>
    </row>
    <row r="12" spans="1:11" s="48" customFormat="1" ht="8.25" customHeight="1">
      <c r="A12" s="46"/>
      <c r="B12" s="47"/>
      <c r="C12" s="59"/>
      <c r="D12" s="80"/>
      <c r="E12" s="56"/>
      <c r="F12" s="56"/>
      <c r="G12" s="47"/>
      <c r="H12" s="47"/>
      <c r="I12" s="1"/>
      <c r="J12" s="1"/>
      <c r="K12" s="1"/>
    </row>
    <row r="13" spans="1:11" s="48" customFormat="1" ht="18" customHeight="1">
      <c r="A13" s="46"/>
      <c r="B13" s="46"/>
      <c r="C13" s="60"/>
      <c r="D13" s="425" t="s">
        <v>44</v>
      </c>
      <c r="E13" s="425"/>
      <c r="F13" s="425"/>
      <c r="G13" s="47"/>
      <c r="H13" s="47"/>
      <c r="I13" s="1"/>
      <c r="J13" s="1"/>
      <c r="K13" s="1"/>
    </row>
    <row r="14" spans="1:11" s="48" customFormat="1" ht="18" customHeight="1">
      <c r="A14" s="46"/>
      <c r="B14" s="46"/>
      <c r="C14" s="60"/>
      <c r="D14" s="425" t="s">
        <v>76</v>
      </c>
      <c r="E14" s="425"/>
      <c r="F14" s="425"/>
      <c r="G14" s="47"/>
      <c r="H14" s="47"/>
      <c r="I14" s="1"/>
      <c r="J14" s="1"/>
      <c r="K14" s="1"/>
    </row>
    <row r="15" spans="1:11" s="48" customFormat="1" ht="4.5" customHeight="1" thickBot="1">
      <c r="A15" s="46"/>
      <c r="B15" s="46"/>
      <c r="C15" s="31"/>
      <c r="D15" s="51"/>
      <c r="E15" s="52"/>
      <c r="F15" s="53"/>
      <c r="G15" s="47"/>
      <c r="H15" s="47"/>
      <c r="I15" s="1"/>
      <c r="J15" s="1"/>
      <c r="K15" s="1"/>
    </row>
    <row r="16" spans="1:11" s="48" customFormat="1" ht="15.75" customHeight="1" thickTop="1">
      <c r="A16" s="46"/>
      <c r="B16" s="46"/>
      <c r="C16" s="422" t="s">
        <v>34</v>
      </c>
      <c r="D16" s="431" t="s">
        <v>33</v>
      </c>
      <c r="E16" s="433" t="s">
        <v>15</v>
      </c>
      <c r="F16" s="435" t="s">
        <v>65</v>
      </c>
      <c r="G16" s="429" t="s">
        <v>156</v>
      </c>
      <c r="H16" s="47"/>
      <c r="I16" s="417"/>
      <c r="J16" s="417"/>
      <c r="K16" s="1"/>
    </row>
    <row r="17" spans="1:11" s="48" customFormat="1" ht="34.5" customHeight="1" thickBot="1">
      <c r="A17" s="46"/>
      <c r="B17" s="46"/>
      <c r="C17" s="423"/>
      <c r="D17" s="432" t="s">
        <v>66</v>
      </c>
      <c r="E17" s="434"/>
      <c r="F17" s="436"/>
      <c r="G17" s="430"/>
      <c r="H17" s="47"/>
      <c r="I17" s="417"/>
      <c r="J17" s="417"/>
      <c r="K17" s="1"/>
    </row>
    <row r="18" spans="1:11" s="48" customFormat="1" ht="4.5" customHeight="1">
      <c r="A18" s="46"/>
      <c r="B18" s="46"/>
      <c r="C18" s="74"/>
      <c r="D18" s="77"/>
      <c r="E18" s="78"/>
      <c r="F18" s="166"/>
      <c r="G18" s="79"/>
      <c r="H18" s="47"/>
      <c r="I18" s="4"/>
      <c r="J18" s="4"/>
      <c r="K18" s="4"/>
    </row>
    <row r="19" spans="1:11" s="48" customFormat="1" ht="15.75" customHeight="1">
      <c r="A19" s="46"/>
      <c r="B19" s="46"/>
      <c r="C19" s="75">
        <v>1</v>
      </c>
      <c r="D19" s="126">
        <v>1</v>
      </c>
      <c r="E19" s="71" t="s">
        <v>296</v>
      </c>
      <c r="F19" s="167">
        <v>1</v>
      </c>
      <c r="G19" s="72"/>
      <c r="H19" s="47"/>
      <c r="I19" s="1"/>
      <c r="J19" s="181" t="s">
        <v>1152</v>
      </c>
      <c r="K19" s="1"/>
    </row>
    <row r="20" spans="1:11" s="48" customFormat="1" ht="15.75" customHeight="1">
      <c r="A20" s="46"/>
      <c r="B20" s="46"/>
      <c r="C20" s="75"/>
      <c r="D20" s="126">
        <v>1.1000000000000001</v>
      </c>
      <c r="E20" s="71" t="s">
        <v>297</v>
      </c>
      <c r="F20" s="167">
        <v>0.5</v>
      </c>
      <c r="G20" s="72"/>
      <c r="H20" s="47"/>
      <c r="I20" s="1"/>
      <c r="J20" s="181" t="s">
        <v>2446</v>
      </c>
      <c r="K20" s="1"/>
    </row>
    <row r="21" spans="1:11" s="48" customFormat="1" ht="15.75" customHeight="1">
      <c r="A21" s="46"/>
      <c r="B21" s="46"/>
      <c r="C21" s="75"/>
      <c r="D21" s="126">
        <v>1.2</v>
      </c>
      <c r="E21" s="71" t="s">
        <v>298</v>
      </c>
      <c r="F21" s="167">
        <v>0.5</v>
      </c>
      <c r="G21" s="72"/>
      <c r="H21" s="47"/>
      <c r="I21" s="1"/>
      <c r="J21" s="181" t="s">
        <v>2446</v>
      </c>
      <c r="K21" s="1"/>
    </row>
    <row r="22" spans="1:11" s="48" customFormat="1" ht="17.25" customHeight="1">
      <c r="A22" s="46"/>
      <c r="B22" s="46"/>
      <c r="C22" s="75">
        <v>2</v>
      </c>
      <c r="D22" s="126">
        <v>2</v>
      </c>
      <c r="E22" s="71" t="s">
        <v>305</v>
      </c>
      <c r="F22" s="167">
        <v>1</v>
      </c>
      <c r="G22" s="72"/>
      <c r="H22" s="47"/>
      <c r="I22" s="1"/>
      <c r="J22" s="181" t="s">
        <v>1152</v>
      </c>
      <c r="K22" s="1"/>
    </row>
    <row r="23" spans="1:11" s="48" customFormat="1" ht="17.25" customHeight="1">
      <c r="A23" s="46"/>
      <c r="B23" s="46"/>
      <c r="C23" s="75"/>
      <c r="D23" s="126">
        <v>2.1</v>
      </c>
      <c r="E23" s="71" t="s">
        <v>306</v>
      </c>
      <c r="F23" s="167">
        <v>0.9</v>
      </c>
      <c r="G23" s="72"/>
      <c r="H23" s="47"/>
      <c r="I23" s="1"/>
      <c r="J23" s="181" t="s">
        <v>2446</v>
      </c>
      <c r="K23" s="1"/>
    </row>
    <row r="24" spans="1:11" s="48" customFormat="1" ht="17.25" customHeight="1">
      <c r="A24" s="46"/>
      <c r="B24" s="46"/>
      <c r="C24" s="75"/>
      <c r="D24" s="126">
        <v>2.2000000000000002</v>
      </c>
      <c r="E24" s="71" t="s">
        <v>307</v>
      </c>
      <c r="F24" s="167">
        <v>0.1</v>
      </c>
      <c r="G24" s="72"/>
      <c r="H24" s="47"/>
      <c r="I24" s="1"/>
      <c r="J24" s="181" t="s">
        <v>2446</v>
      </c>
      <c r="K24" s="1"/>
    </row>
    <row r="25" spans="1:11" s="48" customFormat="1" ht="15.75" customHeight="1">
      <c r="A25" s="46"/>
      <c r="B25" s="46"/>
      <c r="C25" s="75">
        <v>3</v>
      </c>
      <c r="D25" s="126">
        <v>3</v>
      </c>
      <c r="E25" s="71" t="s">
        <v>312</v>
      </c>
      <c r="F25" s="167">
        <v>1</v>
      </c>
      <c r="G25" s="72"/>
      <c r="H25" s="47"/>
      <c r="I25" s="1"/>
      <c r="J25" s="181" t="s">
        <v>1152</v>
      </c>
      <c r="K25" s="1"/>
    </row>
    <row r="26" spans="1:11" s="48" customFormat="1" ht="15.75" customHeight="1">
      <c r="A26" s="46"/>
      <c r="B26" s="46"/>
      <c r="C26" s="75">
        <v>4</v>
      </c>
      <c r="D26" s="126">
        <v>4</v>
      </c>
      <c r="E26" s="71" t="s">
        <v>317</v>
      </c>
      <c r="F26" s="167">
        <v>1</v>
      </c>
      <c r="G26" s="72"/>
      <c r="H26" s="47"/>
      <c r="I26" s="1"/>
      <c r="J26" s="181" t="s">
        <v>1152</v>
      </c>
      <c r="K26" s="1"/>
    </row>
    <row r="27" spans="1:11" s="48" customFormat="1" ht="15.75" customHeight="1">
      <c r="A27" s="46"/>
      <c r="B27" s="46"/>
      <c r="C27" s="75"/>
      <c r="D27" s="126">
        <v>4.0999999999999996</v>
      </c>
      <c r="E27" s="71" t="s">
        <v>1122</v>
      </c>
      <c r="F27" s="167">
        <v>0.1</v>
      </c>
      <c r="G27" s="72"/>
      <c r="H27" s="47"/>
      <c r="I27" s="1"/>
      <c r="J27" s="181" t="s">
        <v>2446</v>
      </c>
      <c r="K27" s="1"/>
    </row>
    <row r="28" spans="1:11" s="48" customFormat="1" ht="15.75" customHeight="1">
      <c r="A28" s="46"/>
      <c r="B28" s="46"/>
      <c r="C28" s="75"/>
      <c r="D28" s="126">
        <v>4.2</v>
      </c>
      <c r="E28" s="71" t="s">
        <v>318</v>
      </c>
      <c r="F28" s="167">
        <v>0.9</v>
      </c>
      <c r="G28" s="72"/>
      <c r="H28" s="47"/>
      <c r="I28" s="1"/>
      <c r="J28" s="181" t="s">
        <v>2446</v>
      </c>
      <c r="K28" s="1"/>
    </row>
    <row r="29" spans="1:11" s="48" customFormat="1" ht="15.75" customHeight="1">
      <c r="A29" s="46"/>
      <c r="B29" s="46"/>
      <c r="C29" s="75">
        <v>5</v>
      </c>
      <c r="D29" s="126">
        <v>5</v>
      </c>
      <c r="E29" s="71" t="s">
        <v>329</v>
      </c>
      <c r="F29" s="167">
        <v>1</v>
      </c>
      <c r="G29" s="72"/>
      <c r="H29" s="47"/>
      <c r="I29" s="1"/>
      <c r="J29" s="181" t="s">
        <v>1152</v>
      </c>
      <c r="K29" s="1"/>
    </row>
    <row r="30" spans="1:11" s="48" customFormat="1" ht="15.75" customHeight="1">
      <c r="A30" s="46"/>
      <c r="B30" s="46"/>
      <c r="C30" s="75"/>
      <c r="D30" s="126">
        <v>5.0999999999999996</v>
      </c>
      <c r="E30" s="71" t="s">
        <v>332</v>
      </c>
      <c r="F30" s="167">
        <v>0.34</v>
      </c>
      <c r="G30" s="72"/>
      <c r="H30" s="47"/>
      <c r="I30" s="1"/>
      <c r="J30" s="181" t="s">
        <v>2446</v>
      </c>
      <c r="K30" s="1"/>
    </row>
    <row r="31" spans="1:11" s="48" customFormat="1" ht="15.75" customHeight="1">
      <c r="A31" s="46"/>
      <c r="B31" s="46"/>
      <c r="C31" s="75"/>
      <c r="D31" s="126">
        <v>5.2</v>
      </c>
      <c r="E31" s="71" t="s">
        <v>330</v>
      </c>
      <c r="F31" s="167">
        <v>0.33</v>
      </c>
      <c r="G31" s="72"/>
      <c r="H31" s="47"/>
      <c r="I31" s="1"/>
      <c r="J31" s="181" t="s">
        <v>2446</v>
      </c>
      <c r="K31" s="1"/>
    </row>
    <row r="32" spans="1:11" s="48" customFormat="1" ht="15.75" customHeight="1">
      <c r="A32" s="46"/>
      <c r="B32" s="46"/>
      <c r="C32" s="75"/>
      <c r="D32" s="126">
        <v>5.3</v>
      </c>
      <c r="E32" s="71" t="s">
        <v>331</v>
      </c>
      <c r="F32" s="167">
        <v>0.33</v>
      </c>
      <c r="G32" s="72"/>
      <c r="H32" s="47"/>
      <c r="I32" s="1"/>
      <c r="J32" s="181" t="s">
        <v>2446</v>
      </c>
      <c r="K32" s="1"/>
    </row>
    <row r="33" spans="1:11" s="48" customFormat="1" ht="15.75" customHeight="1">
      <c r="A33" s="46"/>
      <c r="B33" s="46"/>
      <c r="C33" s="75">
        <v>6</v>
      </c>
      <c r="D33" s="126">
        <v>6</v>
      </c>
      <c r="E33" s="71" t="s">
        <v>333</v>
      </c>
      <c r="F33" s="167">
        <v>1</v>
      </c>
      <c r="G33" s="72"/>
      <c r="H33" s="47"/>
      <c r="I33" s="1"/>
      <c r="J33" s="181" t="s">
        <v>1152</v>
      </c>
      <c r="K33" s="1"/>
    </row>
    <row r="34" spans="1:11" s="48" customFormat="1" ht="15.75" customHeight="1">
      <c r="A34" s="46"/>
      <c r="B34" s="46"/>
      <c r="C34" s="75"/>
      <c r="D34" s="126">
        <v>6.1</v>
      </c>
      <c r="E34" s="71" t="s">
        <v>334</v>
      </c>
      <c r="F34" s="167">
        <v>0.45</v>
      </c>
      <c r="G34" s="72"/>
      <c r="H34" s="47"/>
      <c r="I34" s="1"/>
      <c r="J34" s="181" t="s">
        <v>2446</v>
      </c>
      <c r="K34" s="1"/>
    </row>
    <row r="35" spans="1:11" s="48" customFormat="1" ht="15.75" customHeight="1">
      <c r="A35" s="46"/>
      <c r="B35" s="46"/>
      <c r="C35" s="75"/>
      <c r="D35" s="126">
        <v>6.2</v>
      </c>
      <c r="E35" s="71" t="s">
        <v>335</v>
      </c>
      <c r="F35" s="167">
        <v>0.45</v>
      </c>
      <c r="G35" s="72"/>
      <c r="H35" s="47"/>
      <c r="I35" s="1"/>
      <c r="J35" s="181" t="s">
        <v>2446</v>
      </c>
      <c r="K35" s="1"/>
    </row>
    <row r="36" spans="1:11" s="48" customFormat="1" ht="15.75" customHeight="1">
      <c r="A36" s="46"/>
      <c r="B36" s="46"/>
      <c r="C36" s="75"/>
      <c r="D36" s="126">
        <v>6.3</v>
      </c>
      <c r="E36" s="71" t="s">
        <v>336</v>
      </c>
      <c r="F36" s="167">
        <v>0.1</v>
      </c>
      <c r="G36" s="72"/>
      <c r="H36" s="47"/>
      <c r="I36" s="1"/>
      <c r="J36" s="181" t="s">
        <v>2446</v>
      </c>
      <c r="K36" s="1"/>
    </row>
    <row r="37" spans="1:11" s="48" customFormat="1" ht="15.75" customHeight="1">
      <c r="A37" s="46"/>
      <c r="B37" s="46"/>
      <c r="C37" s="75">
        <v>7</v>
      </c>
      <c r="D37" s="126">
        <v>7</v>
      </c>
      <c r="E37" s="71" t="s">
        <v>337</v>
      </c>
      <c r="F37" s="167">
        <v>1</v>
      </c>
      <c r="G37" s="72"/>
      <c r="H37" s="47"/>
      <c r="I37" s="1"/>
      <c r="J37" s="181" t="s">
        <v>1152</v>
      </c>
      <c r="K37" s="1"/>
    </row>
    <row r="38" spans="1:11" s="48" customFormat="1" ht="15.75" customHeight="1">
      <c r="A38" s="46"/>
      <c r="B38" s="46"/>
      <c r="C38" s="75">
        <v>8</v>
      </c>
      <c r="D38" s="126">
        <v>8</v>
      </c>
      <c r="E38" s="71" t="s">
        <v>348</v>
      </c>
      <c r="F38" s="167">
        <v>1</v>
      </c>
      <c r="G38" s="72"/>
      <c r="H38" s="47"/>
      <c r="I38" s="1"/>
      <c r="J38" s="181" t="s">
        <v>1152</v>
      </c>
      <c r="K38" s="1"/>
    </row>
    <row r="39" spans="1:11" s="48" customFormat="1" ht="15.75" customHeight="1">
      <c r="A39" s="46"/>
      <c r="B39" s="46"/>
      <c r="C39" s="75"/>
      <c r="D39" s="126">
        <v>8.1</v>
      </c>
      <c r="E39" s="71" t="s">
        <v>350</v>
      </c>
      <c r="F39" s="167">
        <v>0.6</v>
      </c>
      <c r="G39" s="72"/>
      <c r="H39" s="47"/>
      <c r="I39" s="1"/>
      <c r="J39" s="181" t="s">
        <v>2446</v>
      </c>
      <c r="K39" s="1"/>
    </row>
    <row r="40" spans="1:11" s="48" customFormat="1" ht="15.75" customHeight="1">
      <c r="A40" s="46"/>
      <c r="B40" s="46"/>
      <c r="C40" s="75"/>
      <c r="D40" s="126">
        <v>8.1999999999999993</v>
      </c>
      <c r="E40" s="71" t="s">
        <v>349</v>
      </c>
      <c r="F40" s="167">
        <v>0.4</v>
      </c>
      <c r="G40" s="72"/>
      <c r="H40" s="47"/>
      <c r="I40" s="1"/>
      <c r="J40" s="181" t="s">
        <v>2446</v>
      </c>
      <c r="K40" s="1"/>
    </row>
    <row r="41" spans="1:11" s="48" customFormat="1" ht="15.75" customHeight="1">
      <c r="A41" s="46"/>
      <c r="B41" s="46"/>
      <c r="C41" s="75">
        <v>9</v>
      </c>
      <c r="D41" s="126">
        <v>9</v>
      </c>
      <c r="E41" s="71" t="s">
        <v>362</v>
      </c>
      <c r="F41" s="167">
        <v>1</v>
      </c>
      <c r="G41" s="72"/>
      <c r="H41" s="47"/>
      <c r="I41" s="1"/>
      <c r="J41" s="181" t="s">
        <v>1152</v>
      </c>
      <c r="K41" s="1"/>
    </row>
    <row r="42" spans="1:11" s="48" customFormat="1" ht="15.75" customHeight="1">
      <c r="A42" s="46"/>
      <c r="B42" s="46"/>
      <c r="C42" s="75"/>
      <c r="D42" s="126">
        <v>9.1</v>
      </c>
      <c r="E42" s="71" t="s">
        <v>363</v>
      </c>
      <c r="F42" s="167">
        <v>0.5</v>
      </c>
      <c r="G42" s="72"/>
      <c r="H42" s="47"/>
      <c r="I42" s="1"/>
      <c r="J42" s="181" t="s">
        <v>2446</v>
      </c>
      <c r="K42" s="1"/>
    </row>
    <row r="43" spans="1:11" s="48" customFormat="1" ht="15.75" customHeight="1">
      <c r="A43" s="46"/>
      <c r="B43" s="46"/>
      <c r="C43" s="75"/>
      <c r="D43" s="126">
        <v>9.1999999999999993</v>
      </c>
      <c r="E43" s="71" t="s">
        <v>364</v>
      </c>
      <c r="F43" s="167">
        <v>0.5</v>
      </c>
      <c r="G43" s="72"/>
      <c r="H43" s="47"/>
      <c r="I43" s="1"/>
      <c r="J43" s="181" t="s">
        <v>2446</v>
      </c>
      <c r="K43" s="1"/>
    </row>
    <row r="44" spans="1:11" s="48" customFormat="1" ht="15.75" customHeight="1">
      <c r="A44" s="46"/>
      <c r="B44" s="46"/>
      <c r="C44" s="75">
        <v>10</v>
      </c>
      <c r="D44" s="126">
        <v>10</v>
      </c>
      <c r="E44" s="71" t="s">
        <v>381</v>
      </c>
      <c r="F44" s="167">
        <v>1</v>
      </c>
      <c r="G44" s="72"/>
      <c r="H44" s="47"/>
      <c r="I44" s="1"/>
      <c r="J44" s="181" t="s">
        <v>1152</v>
      </c>
      <c r="K44" s="1"/>
    </row>
    <row r="45" spans="1:11" s="48" customFormat="1" ht="15.75" customHeight="1">
      <c r="A45" s="46"/>
      <c r="B45" s="46"/>
      <c r="C45" s="75"/>
      <c r="D45" s="126">
        <v>10.1</v>
      </c>
      <c r="E45" s="71" t="s">
        <v>382</v>
      </c>
      <c r="F45" s="167">
        <v>0.33300000000000002</v>
      </c>
      <c r="G45" s="72"/>
      <c r="H45" s="47"/>
      <c r="I45" s="1"/>
      <c r="J45" s="181" t="s">
        <v>2446</v>
      </c>
      <c r="K45" s="1"/>
    </row>
    <row r="46" spans="1:11" s="48" customFormat="1" ht="15.75" customHeight="1">
      <c r="A46" s="46"/>
      <c r="B46" s="46"/>
      <c r="C46" s="75"/>
      <c r="D46" s="126">
        <v>10.199999999999999</v>
      </c>
      <c r="E46" s="71" t="s">
        <v>383</v>
      </c>
      <c r="F46" s="167">
        <v>0.33400000000000002</v>
      </c>
      <c r="G46" s="72"/>
      <c r="H46" s="47"/>
      <c r="I46" s="1"/>
      <c r="J46" s="181" t="s">
        <v>2446</v>
      </c>
      <c r="K46" s="1"/>
    </row>
    <row r="47" spans="1:11" s="48" customFormat="1" ht="15.75" customHeight="1">
      <c r="A47" s="46"/>
      <c r="B47" s="46"/>
      <c r="C47" s="75"/>
      <c r="D47" s="126">
        <v>10.3</v>
      </c>
      <c r="E47" s="71" t="s">
        <v>384</v>
      </c>
      <c r="F47" s="167">
        <v>0.33300000000000002</v>
      </c>
      <c r="G47" s="72"/>
      <c r="H47" s="47"/>
      <c r="I47" s="1"/>
      <c r="J47" s="181" t="s">
        <v>2446</v>
      </c>
      <c r="K47" s="1"/>
    </row>
    <row r="48" spans="1:11" s="48" customFormat="1" ht="15.75" customHeight="1">
      <c r="A48" s="46"/>
      <c r="B48" s="46"/>
      <c r="C48" s="75">
        <v>11</v>
      </c>
      <c r="D48" s="126">
        <v>11</v>
      </c>
      <c r="E48" s="71" t="s">
        <v>390</v>
      </c>
      <c r="F48" s="167">
        <v>1</v>
      </c>
      <c r="G48" s="72"/>
      <c r="H48" s="47"/>
      <c r="I48" s="1"/>
      <c r="J48" s="181" t="s">
        <v>1152</v>
      </c>
      <c r="K48" s="1"/>
    </row>
    <row r="49" spans="1:11" s="48" customFormat="1" ht="15.75" customHeight="1">
      <c r="A49" s="46"/>
      <c r="B49" s="46"/>
      <c r="C49" s="75">
        <v>12</v>
      </c>
      <c r="D49" s="126">
        <v>12</v>
      </c>
      <c r="E49" s="71" t="s">
        <v>391</v>
      </c>
      <c r="F49" s="167">
        <v>1</v>
      </c>
      <c r="G49" s="72"/>
      <c r="H49" s="47"/>
      <c r="I49" s="1"/>
      <c r="J49" s="181" t="s">
        <v>1152</v>
      </c>
      <c r="K49" s="1"/>
    </row>
    <row r="50" spans="1:11" s="48" customFormat="1" ht="15.75" customHeight="1">
      <c r="A50" s="46"/>
      <c r="B50" s="46"/>
      <c r="C50" s="75"/>
      <c r="D50" s="126">
        <v>12.1</v>
      </c>
      <c r="E50" s="71" t="s">
        <v>392</v>
      </c>
      <c r="F50" s="167">
        <v>0.8</v>
      </c>
      <c r="G50" s="72"/>
      <c r="H50" s="47"/>
      <c r="I50" s="1"/>
      <c r="J50" s="181" t="s">
        <v>2446</v>
      </c>
      <c r="K50" s="1"/>
    </row>
    <row r="51" spans="1:11" s="48" customFormat="1" ht="15.75" customHeight="1">
      <c r="A51" s="46"/>
      <c r="B51" s="46"/>
      <c r="C51" s="75"/>
      <c r="D51" s="126">
        <v>12.2</v>
      </c>
      <c r="E51" s="71" t="s">
        <v>393</v>
      </c>
      <c r="F51" s="167">
        <v>0.2</v>
      </c>
      <c r="G51" s="72"/>
      <c r="H51" s="47"/>
      <c r="I51" s="1"/>
      <c r="J51" s="181" t="s">
        <v>2446</v>
      </c>
      <c r="K51" s="1"/>
    </row>
    <row r="52" spans="1:11" s="48" customFormat="1" ht="15.75" customHeight="1">
      <c r="A52" s="46"/>
      <c r="B52" s="46"/>
      <c r="C52" s="75">
        <v>13</v>
      </c>
      <c r="D52" s="126">
        <v>13</v>
      </c>
      <c r="E52" s="71" t="s">
        <v>409</v>
      </c>
      <c r="F52" s="167">
        <v>1</v>
      </c>
      <c r="G52" s="72"/>
      <c r="H52" s="47"/>
      <c r="I52" s="1"/>
      <c r="J52" s="181" t="s">
        <v>1152</v>
      </c>
      <c r="K52" s="1"/>
    </row>
    <row r="53" spans="1:11" s="48" customFormat="1" ht="15.75" customHeight="1">
      <c r="A53" s="46"/>
      <c r="B53" s="46"/>
      <c r="C53" s="75"/>
      <c r="D53" s="126">
        <v>13.1</v>
      </c>
      <c r="E53" s="71" t="s">
        <v>410</v>
      </c>
      <c r="F53" s="167">
        <v>0.4</v>
      </c>
      <c r="G53" s="72"/>
      <c r="H53" s="47"/>
      <c r="I53" s="1"/>
      <c r="J53" s="181" t="s">
        <v>2446</v>
      </c>
      <c r="K53" s="1"/>
    </row>
    <row r="54" spans="1:11" s="48" customFormat="1" ht="15.75" customHeight="1">
      <c r="A54" s="46"/>
      <c r="B54" s="46"/>
      <c r="C54" s="75"/>
      <c r="D54" s="126">
        <v>13.2</v>
      </c>
      <c r="E54" s="71" t="s">
        <v>411</v>
      </c>
      <c r="F54" s="167">
        <v>0.375</v>
      </c>
      <c r="G54" s="72"/>
      <c r="H54" s="47"/>
      <c r="I54" s="1"/>
      <c r="J54" s="181" t="s">
        <v>2446</v>
      </c>
      <c r="K54" s="1"/>
    </row>
    <row r="55" spans="1:11" s="48" customFormat="1" ht="15.75" customHeight="1">
      <c r="A55" s="46"/>
      <c r="B55" s="46"/>
      <c r="C55" s="75"/>
      <c r="D55" s="126">
        <v>13.3</v>
      </c>
      <c r="E55" s="71" t="s">
        <v>412</v>
      </c>
      <c r="F55" s="167">
        <v>0.125</v>
      </c>
      <c r="G55" s="72"/>
      <c r="H55" s="47"/>
      <c r="I55" s="1"/>
      <c r="J55" s="181" t="s">
        <v>2446</v>
      </c>
      <c r="K55" s="1"/>
    </row>
    <row r="56" spans="1:11" s="48" customFormat="1" ht="15.75" customHeight="1">
      <c r="A56" s="46"/>
      <c r="B56" s="46"/>
      <c r="C56" s="75"/>
      <c r="D56" s="126">
        <v>13.4</v>
      </c>
      <c r="E56" s="71" t="s">
        <v>413</v>
      </c>
      <c r="F56" s="167">
        <v>0.1</v>
      </c>
      <c r="G56" s="72"/>
      <c r="H56" s="47"/>
      <c r="I56" s="1"/>
      <c r="J56" s="181" t="s">
        <v>2446</v>
      </c>
      <c r="K56" s="1"/>
    </row>
    <row r="57" spans="1:11" s="48" customFormat="1" ht="15.75" customHeight="1">
      <c r="A57" s="46"/>
      <c r="B57" s="46"/>
      <c r="C57" s="75">
        <v>14</v>
      </c>
      <c r="D57" s="126">
        <v>14</v>
      </c>
      <c r="E57" s="71" t="s">
        <v>414</v>
      </c>
      <c r="F57" s="167">
        <v>1</v>
      </c>
      <c r="G57" s="72"/>
      <c r="H57" s="47"/>
      <c r="I57" s="1"/>
      <c r="J57" s="181" t="s">
        <v>1152</v>
      </c>
      <c r="K57" s="1"/>
    </row>
    <row r="58" spans="1:11" s="48" customFormat="1" ht="15.75" customHeight="1">
      <c r="A58" s="46"/>
      <c r="B58" s="46"/>
      <c r="C58" s="75"/>
      <c r="D58" s="126">
        <v>14.1</v>
      </c>
      <c r="E58" s="71" t="s">
        <v>415</v>
      </c>
      <c r="F58" s="167">
        <v>0.6</v>
      </c>
      <c r="G58" s="72"/>
      <c r="H58" s="47"/>
      <c r="I58" s="1"/>
      <c r="J58" s="181" t="s">
        <v>2446</v>
      </c>
      <c r="K58" s="1"/>
    </row>
    <row r="59" spans="1:11" s="48" customFormat="1" ht="15.75" customHeight="1">
      <c r="A59" s="46"/>
      <c r="B59" s="46"/>
      <c r="C59" s="75"/>
      <c r="D59" s="126">
        <v>14.2</v>
      </c>
      <c r="E59" s="71" t="s">
        <v>416</v>
      </c>
      <c r="F59" s="167">
        <v>0.2</v>
      </c>
      <c r="G59" s="72"/>
      <c r="H59" s="47"/>
      <c r="I59" s="1"/>
      <c r="J59" s="181" t="s">
        <v>2446</v>
      </c>
      <c r="K59" s="1"/>
    </row>
    <row r="60" spans="1:11" s="48" customFormat="1" ht="15.75" customHeight="1">
      <c r="A60" s="46"/>
      <c r="B60" s="46"/>
      <c r="C60" s="75"/>
      <c r="D60" s="126">
        <v>14.3</v>
      </c>
      <c r="E60" s="71" t="s">
        <v>417</v>
      </c>
      <c r="F60" s="167">
        <v>0.2</v>
      </c>
      <c r="G60" s="72"/>
      <c r="H60" s="47"/>
      <c r="I60" s="1"/>
      <c r="J60" s="181" t="s">
        <v>2446</v>
      </c>
      <c r="K60" s="1"/>
    </row>
    <row r="61" spans="1:11" s="48" customFormat="1" ht="15.75" customHeight="1">
      <c r="A61" s="46"/>
      <c r="B61" s="46"/>
      <c r="C61" s="75">
        <v>15</v>
      </c>
      <c r="D61" s="126">
        <v>15</v>
      </c>
      <c r="E61" s="71" t="s">
        <v>424</v>
      </c>
      <c r="F61" s="167">
        <v>1</v>
      </c>
      <c r="G61" s="72"/>
      <c r="H61" s="47"/>
      <c r="I61" s="1"/>
      <c r="J61" s="181" t="s">
        <v>1152</v>
      </c>
      <c r="K61" s="1"/>
    </row>
    <row r="62" spans="1:11" s="48" customFormat="1" ht="15.75" customHeight="1">
      <c r="A62" s="46"/>
      <c r="B62" s="46"/>
      <c r="C62" s="75"/>
      <c r="D62" s="126">
        <v>15.1</v>
      </c>
      <c r="E62" s="71" t="s">
        <v>425</v>
      </c>
      <c r="F62" s="167">
        <v>0.3</v>
      </c>
      <c r="G62" s="72"/>
      <c r="H62" s="47"/>
      <c r="I62" s="1"/>
      <c r="J62" s="181" t="s">
        <v>2446</v>
      </c>
      <c r="K62" s="1"/>
    </row>
    <row r="63" spans="1:11" s="48" customFormat="1" ht="15.75" customHeight="1">
      <c r="A63" s="46"/>
      <c r="B63" s="46"/>
      <c r="C63" s="75"/>
      <c r="D63" s="126">
        <v>15.2</v>
      </c>
      <c r="E63" s="71" t="s">
        <v>426</v>
      </c>
      <c r="F63" s="167">
        <v>0.4</v>
      </c>
      <c r="G63" s="72"/>
      <c r="H63" s="47"/>
      <c r="I63" s="1"/>
      <c r="J63" s="181" t="s">
        <v>2446</v>
      </c>
      <c r="K63" s="1"/>
    </row>
    <row r="64" spans="1:11" s="48" customFormat="1" ht="15.75" customHeight="1">
      <c r="A64" s="46"/>
      <c r="B64" s="46"/>
      <c r="C64" s="75"/>
      <c r="D64" s="126">
        <v>15.3</v>
      </c>
      <c r="E64" s="71" t="s">
        <v>427</v>
      </c>
      <c r="F64" s="167">
        <v>0.3</v>
      </c>
      <c r="G64" s="72"/>
      <c r="H64" s="47"/>
      <c r="I64" s="1"/>
      <c r="J64" s="181" t="s">
        <v>2446</v>
      </c>
      <c r="K64" s="1"/>
    </row>
    <row r="65" spans="1:11" s="48" customFormat="1" ht="15.75" customHeight="1">
      <c r="A65" s="46"/>
      <c r="B65" s="46"/>
      <c r="C65" s="75">
        <v>16</v>
      </c>
      <c r="D65" s="126">
        <v>16</v>
      </c>
      <c r="E65" s="71" t="s">
        <v>435</v>
      </c>
      <c r="F65" s="167">
        <v>1</v>
      </c>
      <c r="G65" s="72"/>
      <c r="H65" s="47"/>
      <c r="I65" s="1"/>
      <c r="J65" s="181" t="s">
        <v>1152</v>
      </c>
      <c r="K65" s="1"/>
    </row>
    <row r="66" spans="1:11" s="48" customFormat="1" ht="15.75" customHeight="1">
      <c r="A66" s="46"/>
      <c r="B66" s="46"/>
      <c r="C66" s="75"/>
      <c r="D66" s="126">
        <v>16.100000000000001</v>
      </c>
      <c r="E66" s="71" t="s">
        <v>436</v>
      </c>
      <c r="F66" s="167">
        <v>0.5</v>
      </c>
      <c r="G66" s="72"/>
      <c r="H66" s="47"/>
      <c r="I66" s="1"/>
      <c r="J66" s="181" t="s">
        <v>2446</v>
      </c>
      <c r="K66" s="1"/>
    </row>
    <row r="67" spans="1:11" s="48" customFormat="1" ht="15.75" customHeight="1">
      <c r="A67" s="46"/>
      <c r="B67" s="46"/>
      <c r="C67" s="75"/>
      <c r="D67" s="126">
        <v>16.2</v>
      </c>
      <c r="E67" s="71" t="s">
        <v>437</v>
      </c>
      <c r="F67" s="167">
        <v>0.1</v>
      </c>
      <c r="G67" s="72"/>
      <c r="H67" s="47"/>
      <c r="I67" s="1"/>
      <c r="J67" s="181" t="s">
        <v>2446</v>
      </c>
      <c r="K67" s="1"/>
    </row>
    <row r="68" spans="1:11" s="48" customFormat="1" ht="15.75" customHeight="1">
      <c r="A68" s="46"/>
      <c r="B68" s="46"/>
      <c r="C68" s="75"/>
      <c r="D68" s="126">
        <v>16.3</v>
      </c>
      <c r="E68" s="71" t="s">
        <v>438</v>
      </c>
      <c r="F68" s="167">
        <v>0.4</v>
      </c>
      <c r="G68" s="72"/>
      <c r="H68" s="47"/>
      <c r="I68" s="1"/>
      <c r="J68" s="181" t="s">
        <v>2446</v>
      </c>
      <c r="K68" s="1"/>
    </row>
    <row r="69" spans="1:11" s="48" customFormat="1" ht="15.75" customHeight="1">
      <c r="A69" s="46"/>
      <c r="B69" s="46"/>
      <c r="C69" s="75">
        <v>17</v>
      </c>
      <c r="D69" s="126">
        <v>17</v>
      </c>
      <c r="E69" s="71" t="s">
        <v>445</v>
      </c>
      <c r="F69" s="167">
        <v>1</v>
      </c>
      <c r="G69" s="72"/>
      <c r="H69" s="47"/>
      <c r="I69" s="1"/>
      <c r="J69" s="181" t="s">
        <v>1152</v>
      </c>
      <c r="K69" s="1"/>
    </row>
    <row r="70" spans="1:11" s="48" customFormat="1" ht="15.75" customHeight="1">
      <c r="A70" s="46"/>
      <c r="B70" s="46"/>
      <c r="C70" s="75"/>
      <c r="D70" s="126">
        <v>17.100000000000001</v>
      </c>
      <c r="E70" s="71" t="s">
        <v>446</v>
      </c>
      <c r="F70" s="167">
        <v>0.7</v>
      </c>
      <c r="G70" s="72"/>
      <c r="H70" s="47"/>
      <c r="I70" s="1"/>
      <c r="J70" s="181" t="s">
        <v>2446</v>
      </c>
      <c r="K70" s="1"/>
    </row>
    <row r="71" spans="1:11" s="48" customFormat="1" ht="15.75" customHeight="1">
      <c r="A71" s="46"/>
      <c r="B71" s="46"/>
      <c r="C71" s="75"/>
      <c r="D71" s="126">
        <v>17.2</v>
      </c>
      <c r="E71" s="71" t="s">
        <v>447</v>
      </c>
      <c r="F71" s="167">
        <v>0.3</v>
      </c>
      <c r="G71" s="72"/>
      <c r="H71" s="47"/>
      <c r="I71" s="1"/>
      <c r="J71" s="181" t="s">
        <v>2446</v>
      </c>
      <c r="K71" s="1"/>
    </row>
    <row r="72" spans="1:11" s="48" customFormat="1" ht="15.75" customHeight="1">
      <c r="A72" s="46"/>
      <c r="B72" s="46"/>
      <c r="C72" s="75">
        <v>18</v>
      </c>
      <c r="D72" s="126">
        <v>18</v>
      </c>
      <c r="E72" s="71" t="s">
        <v>454</v>
      </c>
      <c r="F72" s="167">
        <v>1</v>
      </c>
      <c r="G72" s="72"/>
      <c r="H72" s="47"/>
      <c r="I72" s="1"/>
      <c r="J72" s="181" t="s">
        <v>1152</v>
      </c>
      <c r="K72" s="1"/>
    </row>
    <row r="73" spans="1:11" s="48" customFormat="1" ht="15.75" customHeight="1">
      <c r="A73" s="46"/>
      <c r="B73" s="46"/>
      <c r="C73" s="75"/>
      <c r="D73" s="126">
        <v>18.100000000000001</v>
      </c>
      <c r="E73" s="71" t="s">
        <v>455</v>
      </c>
      <c r="F73" s="167">
        <v>0.9</v>
      </c>
      <c r="G73" s="72"/>
      <c r="H73" s="47"/>
      <c r="I73" s="1"/>
      <c r="J73" s="181" t="s">
        <v>2446</v>
      </c>
      <c r="K73" s="1"/>
    </row>
    <row r="74" spans="1:11" s="48" customFormat="1" ht="15.75" customHeight="1">
      <c r="A74" s="46"/>
      <c r="B74" s="46"/>
      <c r="C74" s="75"/>
      <c r="D74" s="126">
        <v>18.2</v>
      </c>
      <c r="E74" s="71" t="s">
        <v>456</v>
      </c>
      <c r="F74" s="167">
        <v>0.1</v>
      </c>
      <c r="G74" s="72"/>
      <c r="H74" s="47"/>
      <c r="I74" s="1"/>
      <c r="J74" s="181" t="s">
        <v>2446</v>
      </c>
      <c r="K74" s="1"/>
    </row>
    <row r="75" spans="1:11" s="48" customFormat="1" ht="15.75" customHeight="1">
      <c r="A75" s="46"/>
      <c r="B75" s="46"/>
      <c r="C75" s="75">
        <v>19</v>
      </c>
      <c r="D75" s="126">
        <v>19</v>
      </c>
      <c r="E75" s="71" t="s">
        <v>466</v>
      </c>
      <c r="F75" s="167">
        <v>1</v>
      </c>
      <c r="G75" s="72"/>
      <c r="H75" s="47"/>
      <c r="I75" s="1"/>
      <c r="J75" s="181" t="s">
        <v>1152</v>
      </c>
      <c r="K75" s="1"/>
    </row>
    <row r="76" spans="1:11" s="48" customFormat="1" ht="15.75" customHeight="1">
      <c r="A76" s="46"/>
      <c r="B76" s="46"/>
      <c r="C76" s="75"/>
      <c r="D76" s="126">
        <v>19.100000000000001</v>
      </c>
      <c r="E76" s="71" t="s">
        <v>468</v>
      </c>
      <c r="F76" s="167">
        <v>0.9</v>
      </c>
      <c r="G76" s="72"/>
      <c r="H76" s="47"/>
      <c r="I76" s="1"/>
      <c r="J76" s="181" t="s">
        <v>2446</v>
      </c>
      <c r="K76" s="1"/>
    </row>
    <row r="77" spans="1:11" s="48" customFormat="1" ht="15.75" customHeight="1">
      <c r="A77" s="46"/>
      <c r="B77" s="46"/>
      <c r="C77" s="75"/>
      <c r="D77" s="126">
        <v>19.2</v>
      </c>
      <c r="E77" s="71" t="s">
        <v>467</v>
      </c>
      <c r="F77" s="167">
        <v>0.1</v>
      </c>
      <c r="G77" s="72"/>
      <c r="H77" s="47"/>
      <c r="I77" s="1"/>
      <c r="J77" s="181" t="s">
        <v>2446</v>
      </c>
      <c r="K77" s="1"/>
    </row>
    <row r="78" spans="1:11" s="48" customFormat="1" ht="15.75" customHeight="1">
      <c r="A78" s="46"/>
      <c r="B78" s="46"/>
      <c r="C78" s="75">
        <v>20</v>
      </c>
      <c r="D78" s="126">
        <v>20</v>
      </c>
      <c r="E78" s="71" t="s">
        <v>473</v>
      </c>
      <c r="F78" s="167">
        <v>1</v>
      </c>
      <c r="G78" s="72"/>
      <c r="H78" s="47"/>
      <c r="I78" s="1"/>
      <c r="J78" s="181" t="s">
        <v>1152</v>
      </c>
      <c r="K78" s="1"/>
    </row>
    <row r="79" spans="1:11" s="48" customFormat="1" ht="15.75" customHeight="1">
      <c r="A79" s="46"/>
      <c r="B79" s="46"/>
      <c r="C79" s="75"/>
      <c r="D79" s="126">
        <v>20.100000000000001</v>
      </c>
      <c r="E79" s="71" t="s">
        <v>474</v>
      </c>
      <c r="F79" s="167">
        <v>0.4</v>
      </c>
      <c r="G79" s="72"/>
      <c r="H79" s="47"/>
      <c r="I79" s="1"/>
      <c r="J79" s="181" t="s">
        <v>2446</v>
      </c>
      <c r="K79" s="1"/>
    </row>
    <row r="80" spans="1:11" s="48" customFormat="1" ht="15.75" customHeight="1">
      <c r="A80" s="46"/>
      <c r="B80" s="46"/>
      <c r="C80" s="75"/>
      <c r="D80" s="126">
        <v>20.2</v>
      </c>
      <c r="E80" s="71" t="s">
        <v>475</v>
      </c>
      <c r="F80" s="167">
        <v>0.5</v>
      </c>
      <c r="G80" s="72"/>
      <c r="H80" s="47"/>
      <c r="I80" s="1"/>
      <c r="J80" s="181" t="s">
        <v>2446</v>
      </c>
      <c r="K80" s="1"/>
    </row>
    <row r="81" spans="1:11" s="48" customFormat="1" ht="15.75" customHeight="1">
      <c r="A81" s="46"/>
      <c r="B81" s="46"/>
      <c r="C81" s="75"/>
      <c r="D81" s="126">
        <v>20.3</v>
      </c>
      <c r="E81" s="71" t="s">
        <v>476</v>
      </c>
      <c r="F81" s="167">
        <v>0.1</v>
      </c>
      <c r="G81" s="72"/>
      <c r="H81" s="47"/>
      <c r="I81" s="1"/>
      <c r="J81" s="181" t="s">
        <v>2446</v>
      </c>
      <c r="K81" s="1"/>
    </row>
    <row r="82" spans="1:11" s="48" customFormat="1" ht="15.75" customHeight="1">
      <c r="A82" s="46"/>
      <c r="B82" s="46"/>
      <c r="C82" s="75">
        <v>21</v>
      </c>
      <c r="D82" s="126">
        <v>21</v>
      </c>
      <c r="E82" s="71" t="s">
        <v>484</v>
      </c>
      <c r="F82" s="167">
        <v>1</v>
      </c>
      <c r="G82" s="72"/>
      <c r="H82" s="47"/>
      <c r="I82" s="1"/>
      <c r="J82" s="181" t="s">
        <v>1152</v>
      </c>
      <c r="K82" s="1"/>
    </row>
    <row r="83" spans="1:11" s="48" customFormat="1" ht="15.75" customHeight="1">
      <c r="A83" s="46"/>
      <c r="B83" s="46"/>
      <c r="C83" s="75"/>
      <c r="D83" s="126">
        <v>21.1</v>
      </c>
      <c r="E83" s="71" t="s">
        <v>485</v>
      </c>
      <c r="F83" s="167">
        <v>0.9</v>
      </c>
      <c r="G83" s="72"/>
      <c r="H83" s="47"/>
      <c r="I83" s="1"/>
      <c r="J83" s="181" t="s">
        <v>2446</v>
      </c>
      <c r="K83" s="1"/>
    </row>
    <row r="84" spans="1:11" s="48" customFormat="1" ht="15.75" customHeight="1">
      <c r="A84" s="46"/>
      <c r="B84" s="46"/>
      <c r="C84" s="75"/>
      <c r="D84" s="126">
        <v>21.2</v>
      </c>
      <c r="E84" s="71" t="s">
        <v>486</v>
      </c>
      <c r="F84" s="167">
        <v>0.1</v>
      </c>
      <c r="G84" s="72"/>
      <c r="H84" s="47"/>
      <c r="I84" s="1"/>
      <c r="J84" s="181" t="s">
        <v>2446</v>
      </c>
      <c r="K84" s="1"/>
    </row>
    <row r="85" spans="1:11" s="48" customFormat="1" ht="15.75" customHeight="1">
      <c r="A85" s="46"/>
      <c r="B85" s="46"/>
      <c r="C85" s="75">
        <v>22</v>
      </c>
      <c r="D85" s="126">
        <v>22</v>
      </c>
      <c r="E85" s="71" t="s">
        <v>506</v>
      </c>
      <c r="F85" s="167">
        <v>1</v>
      </c>
      <c r="G85" s="72"/>
      <c r="H85" s="47"/>
      <c r="I85" s="1"/>
      <c r="J85" s="181" t="s">
        <v>1152</v>
      </c>
      <c r="K85" s="1"/>
    </row>
    <row r="86" spans="1:11" s="48" customFormat="1" ht="15.75" customHeight="1">
      <c r="A86" s="46"/>
      <c r="B86" s="46"/>
      <c r="C86" s="75"/>
      <c r="D86" s="126">
        <v>22.1</v>
      </c>
      <c r="E86" s="71" t="s">
        <v>502</v>
      </c>
      <c r="F86" s="167">
        <v>0.4</v>
      </c>
      <c r="G86" s="72"/>
      <c r="H86" s="47"/>
      <c r="I86" s="1"/>
      <c r="J86" s="181" t="s">
        <v>2446</v>
      </c>
      <c r="K86" s="1"/>
    </row>
    <row r="87" spans="1:11" s="48" customFormat="1" ht="15.75" customHeight="1">
      <c r="A87" s="46"/>
      <c r="B87" s="46"/>
      <c r="C87" s="75"/>
      <c r="D87" s="126">
        <v>22.2</v>
      </c>
      <c r="E87" s="71" t="s">
        <v>500</v>
      </c>
      <c r="F87" s="167">
        <v>0.1</v>
      </c>
      <c r="G87" s="72"/>
      <c r="H87" s="47"/>
      <c r="I87" s="1"/>
      <c r="J87" s="181" t="s">
        <v>2446</v>
      </c>
      <c r="K87" s="1"/>
    </row>
    <row r="88" spans="1:11" s="48" customFormat="1" ht="15.75" customHeight="1">
      <c r="A88" s="46"/>
      <c r="B88" s="46"/>
      <c r="C88" s="75"/>
      <c r="D88" s="126">
        <v>22.3</v>
      </c>
      <c r="E88" s="71" t="s">
        <v>501</v>
      </c>
      <c r="F88" s="167">
        <v>0.4</v>
      </c>
      <c r="G88" s="72"/>
      <c r="H88" s="47"/>
      <c r="I88" s="1"/>
      <c r="J88" s="181" t="s">
        <v>2446</v>
      </c>
      <c r="K88" s="1"/>
    </row>
    <row r="89" spans="1:11" s="48" customFormat="1" ht="15.75" customHeight="1">
      <c r="A89" s="46"/>
      <c r="B89" s="46"/>
      <c r="C89" s="75"/>
      <c r="D89" s="126">
        <v>22.4</v>
      </c>
      <c r="E89" s="71" t="s">
        <v>507</v>
      </c>
      <c r="F89" s="167">
        <v>0.1</v>
      </c>
      <c r="G89" s="72"/>
      <c r="H89" s="47"/>
      <c r="I89" s="1"/>
      <c r="J89" s="181" t="s">
        <v>2446</v>
      </c>
      <c r="K89" s="1"/>
    </row>
    <row r="90" spans="1:11" s="48" customFormat="1" ht="15.75" customHeight="1">
      <c r="A90" s="46"/>
      <c r="B90" s="46"/>
      <c r="C90" s="75">
        <v>23</v>
      </c>
      <c r="D90" s="126">
        <v>23</v>
      </c>
      <c r="E90" s="71" t="s">
        <v>503</v>
      </c>
      <c r="F90" s="167">
        <v>1</v>
      </c>
      <c r="G90" s="72"/>
      <c r="H90" s="47"/>
      <c r="I90" s="1"/>
      <c r="J90" s="181" t="s">
        <v>1152</v>
      </c>
      <c r="K90" s="1"/>
    </row>
    <row r="91" spans="1:11" s="48" customFormat="1" ht="15.75" customHeight="1">
      <c r="A91" s="46"/>
      <c r="B91" s="46"/>
      <c r="C91" s="75">
        <v>24</v>
      </c>
      <c r="D91" s="126">
        <v>24</v>
      </c>
      <c r="E91" s="71" t="s">
        <v>508</v>
      </c>
      <c r="F91" s="167">
        <v>1</v>
      </c>
      <c r="G91" s="72"/>
      <c r="H91" s="47"/>
      <c r="I91" s="1"/>
      <c r="J91" s="181" t="s">
        <v>1152</v>
      </c>
      <c r="K91" s="1"/>
    </row>
    <row r="92" spans="1:11" s="48" customFormat="1" ht="15.75" customHeight="1">
      <c r="A92" s="46"/>
      <c r="B92" s="46"/>
      <c r="C92" s="75"/>
      <c r="D92" s="126">
        <v>24.1</v>
      </c>
      <c r="E92" s="71" t="s">
        <v>509</v>
      </c>
      <c r="F92" s="167">
        <v>0.5</v>
      </c>
      <c r="G92" s="72"/>
      <c r="H92" s="47"/>
      <c r="I92" s="1"/>
      <c r="J92" s="181"/>
      <c r="K92" s="1"/>
    </row>
    <row r="93" spans="1:11" s="48" customFormat="1" ht="15.75" customHeight="1">
      <c r="A93" s="46"/>
      <c r="B93" s="46"/>
      <c r="C93" s="75"/>
      <c r="D93" s="126">
        <v>24.2</v>
      </c>
      <c r="E93" s="71" t="s">
        <v>510</v>
      </c>
      <c r="F93" s="167">
        <v>0.5</v>
      </c>
      <c r="G93" s="72"/>
      <c r="H93" s="47"/>
      <c r="I93" s="1"/>
      <c r="J93" s="181"/>
      <c r="K93" s="1"/>
    </row>
    <row r="94" spans="1:11" s="48" customFormat="1" ht="15.75" customHeight="1">
      <c r="A94" s="46"/>
      <c r="B94" s="46"/>
      <c r="C94" s="75">
        <v>25</v>
      </c>
      <c r="D94" s="126">
        <v>25</v>
      </c>
      <c r="E94" s="71" t="s">
        <v>516</v>
      </c>
      <c r="F94" s="167">
        <v>1</v>
      </c>
      <c r="G94" s="72"/>
      <c r="H94" s="47"/>
      <c r="I94" s="1"/>
      <c r="J94" s="181" t="s">
        <v>1152</v>
      </c>
      <c r="K94" s="1"/>
    </row>
    <row r="95" spans="1:11" s="48" customFormat="1" ht="15.75" customHeight="1">
      <c r="A95" s="46"/>
      <c r="B95" s="46"/>
      <c r="C95" s="75"/>
      <c r="D95" s="126">
        <v>25.1</v>
      </c>
      <c r="E95" s="71" t="s">
        <v>517</v>
      </c>
      <c r="F95" s="167">
        <v>0.5</v>
      </c>
      <c r="G95" s="72"/>
      <c r="H95" s="47"/>
      <c r="I95" s="1"/>
      <c r="J95" s="181" t="s">
        <v>2446</v>
      </c>
      <c r="K95" s="1"/>
    </row>
    <row r="96" spans="1:11" s="48" customFormat="1" ht="15.75" customHeight="1">
      <c r="A96" s="46"/>
      <c r="B96" s="46"/>
      <c r="C96" s="75"/>
      <c r="D96" s="126">
        <v>25.2</v>
      </c>
      <c r="E96" s="71" t="s">
        <v>518</v>
      </c>
      <c r="F96" s="167">
        <v>0.5</v>
      </c>
      <c r="G96" s="72"/>
      <c r="H96" s="47"/>
      <c r="I96" s="1"/>
      <c r="J96" s="181" t="s">
        <v>2446</v>
      </c>
      <c r="K96" s="1"/>
    </row>
    <row r="97" spans="1:11" s="48" customFormat="1" ht="15.75" customHeight="1">
      <c r="A97" s="46"/>
      <c r="B97" s="46"/>
      <c r="C97" s="75">
        <v>26</v>
      </c>
      <c r="D97" s="126">
        <v>26</v>
      </c>
      <c r="E97" s="71" t="s">
        <v>1125</v>
      </c>
      <c r="F97" s="167">
        <v>1</v>
      </c>
      <c r="G97" s="72"/>
      <c r="H97" s="47"/>
      <c r="I97" s="1"/>
      <c r="J97" s="181" t="s">
        <v>1152</v>
      </c>
      <c r="K97" s="1"/>
    </row>
    <row r="98" spans="1:11" s="48" customFormat="1" ht="15.75" customHeight="1">
      <c r="A98" s="46"/>
      <c r="B98" s="46"/>
      <c r="C98" s="75"/>
      <c r="D98" s="126">
        <v>26.1</v>
      </c>
      <c r="E98" s="71" t="s">
        <v>523</v>
      </c>
      <c r="F98" s="167">
        <v>0.25</v>
      </c>
      <c r="G98" s="72"/>
      <c r="H98" s="47"/>
      <c r="I98" s="1"/>
      <c r="J98" s="181" t="s">
        <v>2446</v>
      </c>
      <c r="K98" s="1"/>
    </row>
    <row r="99" spans="1:11" s="48" customFormat="1" ht="15.75" customHeight="1">
      <c r="A99" s="46"/>
      <c r="B99" s="46"/>
      <c r="C99" s="75"/>
      <c r="D99" s="126">
        <v>26.2</v>
      </c>
      <c r="E99" s="71" t="s">
        <v>524</v>
      </c>
      <c r="F99" s="167">
        <v>0.25</v>
      </c>
      <c r="G99" s="72"/>
      <c r="H99" s="47"/>
      <c r="I99" s="1"/>
      <c r="J99" s="181" t="s">
        <v>2446</v>
      </c>
      <c r="K99" s="1"/>
    </row>
    <row r="100" spans="1:11" s="48" customFormat="1" ht="15.75" customHeight="1">
      <c r="A100" s="46"/>
      <c r="B100" s="46"/>
      <c r="C100" s="75"/>
      <c r="D100" s="126">
        <v>26.3</v>
      </c>
      <c r="E100" s="71" t="s">
        <v>525</v>
      </c>
      <c r="F100" s="167">
        <v>0.5</v>
      </c>
      <c r="G100" s="72"/>
      <c r="H100" s="47"/>
      <c r="I100" s="1"/>
      <c r="J100" s="181" t="s">
        <v>2446</v>
      </c>
      <c r="K100" s="1"/>
    </row>
    <row r="101" spans="1:11" s="48" customFormat="1" ht="15.75" customHeight="1">
      <c r="A101" s="46"/>
      <c r="B101" s="46"/>
      <c r="C101" s="75">
        <v>27</v>
      </c>
      <c r="D101" s="126">
        <v>27</v>
      </c>
      <c r="E101" s="71" t="s">
        <v>537</v>
      </c>
      <c r="F101" s="167">
        <v>1</v>
      </c>
      <c r="G101" s="72"/>
      <c r="H101" s="47"/>
      <c r="I101" s="1"/>
      <c r="J101" s="181" t="s">
        <v>1152</v>
      </c>
      <c r="K101" s="1"/>
    </row>
    <row r="102" spans="1:11" s="48" customFormat="1" ht="15.75" customHeight="1">
      <c r="A102" s="46"/>
      <c r="B102" s="46"/>
      <c r="C102" s="75"/>
      <c r="D102" s="126">
        <v>27.1</v>
      </c>
      <c r="E102" s="71" t="s">
        <v>538</v>
      </c>
      <c r="F102" s="167">
        <v>0.2</v>
      </c>
      <c r="G102" s="72"/>
      <c r="H102" s="47"/>
      <c r="I102" s="1"/>
      <c r="J102" s="181" t="s">
        <v>2446</v>
      </c>
      <c r="K102" s="1"/>
    </row>
    <row r="103" spans="1:11" s="48" customFormat="1" ht="15.75" customHeight="1">
      <c r="A103" s="46"/>
      <c r="B103" s="46"/>
      <c r="C103" s="75"/>
      <c r="D103" s="126">
        <v>27.2</v>
      </c>
      <c r="E103" s="71" t="s">
        <v>539</v>
      </c>
      <c r="F103" s="167">
        <v>0.2</v>
      </c>
      <c r="G103" s="72"/>
      <c r="H103" s="47"/>
      <c r="I103" s="1"/>
      <c r="J103" s="181" t="s">
        <v>2446</v>
      </c>
      <c r="K103" s="1"/>
    </row>
    <row r="104" spans="1:11" s="48" customFormat="1" ht="15.75" customHeight="1">
      <c r="A104" s="46"/>
      <c r="B104" s="46"/>
      <c r="C104" s="75"/>
      <c r="D104" s="126">
        <v>27.3</v>
      </c>
      <c r="E104" s="71" t="s">
        <v>540</v>
      </c>
      <c r="F104" s="167">
        <v>0.35</v>
      </c>
      <c r="G104" s="72"/>
      <c r="H104" s="47"/>
      <c r="I104" s="1"/>
      <c r="J104" s="181" t="s">
        <v>2446</v>
      </c>
      <c r="K104" s="1"/>
    </row>
    <row r="105" spans="1:11" s="48" customFormat="1" ht="15.75" customHeight="1">
      <c r="A105" s="46"/>
      <c r="B105" s="46"/>
      <c r="C105" s="75"/>
      <c r="D105" s="126">
        <v>27.4</v>
      </c>
      <c r="E105" s="71" t="s">
        <v>541</v>
      </c>
      <c r="F105" s="167">
        <v>0.25</v>
      </c>
      <c r="G105" s="72"/>
      <c r="H105" s="47"/>
      <c r="I105" s="1"/>
      <c r="J105" s="181" t="s">
        <v>2446</v>
      </c>
      <c r="K105" s="1"/>
    </row>
    <row r="106" spans="1:11" s="48" customFormat="1" ht="15.75" customHeight="1">
      <c r="A106" s="46"/>
      <c r="B106" s="46"/>
      <c r="C106" s="75">
        <v>28</v>
      </c>
      <c r="D106" s="126">
        <v>28</v>
      </c>
      <c r="E106" s="71" t="s">
        <v>551</v>
      </c>
      <c r="F106" s="167">
        <v>1</v>
      </c>
      <c r="G106" s="72"/>
      <c r="H106" s="47"/>
      <c r="I106" s="1"/>
      <c r="J106" s="181" t="s">
        <v>1152</v>
      </c>
      <c r="K106" s="1"/>
    </row>
    <row r="107" spans="1:11" s="48" customFormat="1" ht="15.75" customHeight="1">
      <c r="A107" s="46"/>
      <c r="B107" s="46"/>
      <c r="C107" s="75">
        <v>29</v>
      </c>
      <c r="D107" s="126">
        <v>29</v>
      </c>
      <c r="E107" s="71" t="s">
        <v>562</v>
      </c>
      <c r="F107" s="167">
        <v>0.99999999999999989</v>
      </c>
      <c r="G107" s="72"/>
      <c r="H107" s="47"/>
      <c r="I107" s="1"/>
      <c r="J107" s="181" t="s">
        <v>1152</v>
      </c>
      <c r="K107" s="1"/>
    </row>
    <row r="108" spans="1:11" s="48" customFormat="1" ht="15.75" customHeight="1">
      <c r="A108" s="46"/>
      <c r="B108" s="46"/>
      <c r="C108" s="75"/>
      <c r="D108" s="126">
        <v>29.1</v>
      </c>
      <c r="E108" s="71" t="s">
        <v>563</v>
      </c>
      <c r="F108" s="167">
        <v>0.3</v>
      </c>
      <c r="G108" s="72"/>
      <c r="H108" s="47"/>
      <c r="I108" s="1"/>
      <c r="J108" s="181" t="s">
        <v>2446</v>
      </c>
      <c r="K108" s="1"/>
    </row>
    <row r="109" spans="1:11" s="48" customFormat="1" ht="15.75" customHeight="1">
      <c r="A109" s="46"/>
      <c r="B109" s="46"/>
      <c r="C109" s="75"/>
      <c r="D109" s="126">
        <v>29.2</v>
      </c>
      <c r="E109" s="71" t="s">
        <v>564</v>
      </c>
      <c r="F109" s="167">
        <v>0.35</v>
      </c>
      <c r="G109" s="72"/>
      <c r="H109" s="47"/>
      <c r="I109" s="1"/>
      <c r="J109" s="181" t="s">
        <v>2446</v>
      </c>
      <c r="K109" s="1"/>
    </row>
    <row r="110" spans="1:11" s="48" customFormat="1" ht="15.75" customHeight="1">
      <c r="A110" s="46"/>
      <c r="B110" s="46"/>
      <c r="C110" s="75"/>
      <c r="D110" s="126">
        <v>29.3</v>
      </c>
      <c r="E110" s="71" t="s">
        <v>565</v>
      </c>
      <c r="F110" s="167">
        <v>0.35</v>
      </c>
      <c r="G110" s="72"/>
      <c r="H110" s="47"/>
      <c r="I110" s="1"/>
      <c r="J110" s="181" t="s">
        <v>2446</v>
      </c>
      <c r="K110" s="1"/>
    </row>
    <row r="111" spans="1:11" s="48" customFormat="1" ht="15.75" customHeight="1">
      <c r="A111" s="46"/>
      <c r="B111" s="46"/>
      <c r="C111" s="75">
        <v>30</v>
      </c>
      <c r="D111" s="126">
        <v>30</v>
      </c>
      <c r="E111" s="71" t="s">
        <v>582</v>
      </c>
      <c r="F111" s="167">
        <v>1</v>
      </c>
      <c r="G111" s="72"/>
      <c r="H111" s="47"/>
      <c r="I111" s="1"/>
      <c r="J111" s="181" t="s">
        <v>1152</v>
      </c>
      <c r="K111" s="1"/>
    </row>
    <row r="112" spans="1:11" s="48" customFormat="1" ht="15.75" customHeight="1">
      <c r="A112" s="46"/>
      <c r="B112" s="46"/>
      <c r="C112" s="75"/>
      <c r="D112" s="126">
        <v>30.1</v>
      </c>
      <c r="E112" s="71" t="s">
        <v>583</v>
      </c>
      <c r="F112" s="167">
        <v>0.5</v>
      </c>
      <c r="G112" s="72"/>
      <c r="H112" s="47"/>
      <c r="I112" s="1"/>
      <c r="J112" s="181" t="s">
        <v>2446</v>
      </c>
      <c r="K112" s="1"/>
    </row>
    <row r="113" spans="1:11" s="48" customFormat="1" ht="15.75" customHeight="1">
      <c r="A113" s="46"/>
      <c r="B113" s="46"/>
      <c r="C113" s="75"/>
      <c r="D113" s="126">
        <v>30.2</v>
      </c>
      <c r="E113" s="71" t="s">
        <v>584</v>
      </c>
      <c r="F113" s="167">
        <v>0.5</v>
      </c>
      <c r="G113" s="72"/>
      <c r="H113" s="47"/>
      <c r="I113" s="1"/>
      <c r="J113" s="181" t="s">
        <v>2446</v>
      </c>
      <c r="K113" s="1"/>
    </row>
    <row r="114" spans="1:11" s="48" customFormat="1" ht="15.75" customHeight="1">
      <c r="A114" s="46"/>
      <c r="B114" s="46"/>
      <c r="C114" s="75">
        <v>31</v>
      </c>
      <c r="D114" s="126">
        <v>31</v>
      </c>
      <c r="E114" s="71" t="s">
        <v>585</v>
      </c>
      <c r="F114" s="167">
        <v>1</v>
      </c>
      <c r="G114" s="72"/>
      <c r="H114" s="47"/>
      <c r="I114" s="1"/>
      <c r="J114" s="181" t="s">
        <v>1152</v>
      </c>
      <c r="K114" s="1"/>
    </row>
    <row r="115" spans="1:11" s="48" customFormat="1" ht="15.75" customHeight="1">
      <c r="A115" s="46"/>
      <c r="B115" s="46"/>
      <c r="C115" s="75"/>
      <c r="D115" s="126">
        <v>31.1</v>
      </c>
      <c r="E115" s="71" t="s">
        <v>586</v>
      </c>
      <c r="F115" s="167">
        <v>0.35</v>
      </c>
      <c r="G115" s="72"/>
      <c r="H115" s="47"/>
      <c r="I115" s="1"/>
      <c r="J115" s="181" t="s">
        <v>2446</v>
      </c>
      <c r="K115" s="1"/>
    </row>
    <row r="116" spans="1:11" s="48" customFormat="1" ht="15.75" customHeight="1">
      <c r="A116" s="46"/>
      <c r="B116" s="46"/>
      <c r="C116" s="75"/>
      <c r="D116" s="126">
        <v>31.2</v>
      </c>
      <c r="E116" s="71" t="s">
        <v>587</v>
      </c>
      <c r="F116" s="167">
        <v>0.45</v>
      </c>
      <c r="G116" s="72"/>
      <c r="H116" s="47"/>
      <c r="I116" s="1"/>
      <c r="J116" s="181" t="s">
        <v>2446</v>
      </c>
      <c r="K116" s="1"/>
    </row>
    <row r="117" spans="1:11" s="48" customFormat="1" ht="15.75" customHeight="1">
      <c r="A117" s="46"/>
      <c r="B117" s="46"/>
      <c r="C117" s="75"/>
      <c r="D117" s="126">
        <v>31.3</v>
      </c>
      <c r="E117" s="71" t="s">
        <v>588</v>
      </c>
      <c r="F117" s="167">
        <v>0.1</v>
      </c>
      <c r="G117" s="72"/>
      <c r="H117" s="47"/>
      <c r="I117" s="1"/>
      <c r="J117" s="181" t="s">
        <v>2446</v>
      </c>
      <c r="K117" s="1"/>
    </row>
    <row r="118" spans="1:11" s="48" customFormat="1" ht="15.75" customHeight="1">
      <c r="A118" s="46"/>
      <c r="B118" s="46"/>
      <c r="C118" s="75"/>
      <c r="D118" s="126">
        <v>31.4</v>
      </c>
      <c r="E118" s="71" t="s">
        <v>589</v>
      </c>
      <c r="F118" s="167">
        <v>0.1</v>
      </c>
      <c r="G118" s="72"/>
      <c r="H118" s="47"/>
      <c r="I118" s="1"/>
      <c r="J118" s="181" t="s">
        <v>2446</v>
      </c>
      <c r="K118" s="1"/>
    </row>
    <row r="119" spans="1:11" s="48" customFormat="1" ht="15.75" customHeight="1">
      <c r="A119" s="46"/>
      <c r="B119" s="46"/>
      <c r="C119" s="75">
        <v>32</v>
      </c>
      <c r="D119" s="126">
        <v>32</v>
      </c>
      <c r="E119" s="71" t="s">
        <v>599</v>
      </c>
      <c r="F119" s="167">
        <v>1</v>
      </c>
      <c r="G119" s="72"/>
      <c r="H119" s="47"/>
      <c r="I119" s="1"/>
      <c r="J119" s="181" t="s">
        <v>1152</v>
      </c>
      <c r="K119" s="1"/>
    </row>
    <row r="120" spans="1:11" s="48" customFormat="1" ht="15.75" customHeight="1">
      <c r="A120" s="46"/>
      <c r="B120" s="46"/>
      <c r="C120" s="75"/>
      <c r="D120" s="126">
        <v>32.1</v>
      </c>
      <c r="E120" s="71" t="s">
        <v>600</v>
      </c>
      <c r="F120" s="167">
        <v>0.9</v>
      </c>
      <c r="G120" s="72"/>
      <c r="H120" s="47"/>
      <c r="I120" s="1"/>
      <c r="J120" s="181" t="s">
        <v>2446</v>
      </c>
      <c r="K120" s="1"/>
    </row>
    <row r="121" spans="1:11" s="48" customFormat="1" ht="15.75" customHeight="1">
      <c r="A121" s="46"/>
      <c r="B121" s="46"/>
      <c r="C121" s="75"/>
      <c r="D121" s="126">
        <v>32.200000000000003</v>
      </c>
      <c r="E121" s="71" t="s">
        <v>601</v>
      </c>
      <c r="F121" s="167">
        <v>0.1</v>
      </c>
      <c r="G121" s="72"/>
      <c r="H121" s="47"/>
      <c r="I121" s="1"/>
      <c r="J121" s="181" t="s">
        <v>2446</v>
      </c>
      <c r="K121" s="1"/>
    </row>
    <row r="122" spans="1:11" s="48" customFormat="1" ht="15.75" customHeight="1">
      <c r="A122" s="46"/>
      <c r="B122" s="46"/>
      <c r="C122" s="75">
        <v>33</v>
      </c>
      <c r="D122" s="126">
        <v>33</v>
      </c>
      <c r="E122" s="71" t="s">
        <v>608</v>
      </c>
      <c r="F122" s="167">
        <v>1</v>
      </c>
      <c r="G122" s="72"/>
      <c r="H122" s="47"/>
      <c r="I122" s="1"/>
      <c r="J122" s="181" t="s">
        <v>1152</v>
      </c>
      <c r="K122" s="1"/>
    </row>
    <row r="123" spans="1:11" s="48" customFormat="1" ht="15.75" customHeight="1">
      <c r="A123" s="46"/>
      <c r="B123" s="46"/>
      <c r="C123" s="75"/>
      <c r="D123" s="126">
        <v>33.1</v>
      </c>
      <c r="E123" s="71" t="s">
        <v>609</v>
      </c>
      <c r="F123" s="167">
        <v>0.5</v>
      </c>
      <c r="G123" s="72"/>
      <c r="H123" s="47"/>
      <c r="I123" s="1"/>
      <c r="J123" s="181" t="s">
        <v>2446</v>
      </c>
      <c r="K123" s="1"/>
    </row>
    <row r="124" spans="1:11" s="48" customFormat="1" ht="15.75" customHeight="1">
      <c r="A124" s="46"/>
      <c r="B124" s="46"/>
      <c r="C124" s="75"/>
      <c r="D124" s="126">
        <v>33.200000000000003</v>
      </c>
      <c r="E124" s="71" t="s">
        <v>610</v>
      </c>
      <c r="F124" s="167">
        <v>0.5</v>
      </c>
      <c r="G124" s="72"/>
      <c r="H124" s="47"/>
      <c r="I124" s="1"/>
      <c r="J124" s="181" t="s">
        <v>2446</v>
      </c>
      <c r="K124" s="1"/>
    </row>
    <row r="125" spans="1:11" s="48" customFormat="1" ht="17.25" customHeight="1">
      <c r="A125" s="46"/>
      <c r="B125" s="46"/>
      <c r="C125" s="75">
        <v>34</v>
      </c>
      <c r="D125" s="126">
        <v>34</v>
      </c>
      <c r="E125" s="71" t="s">
        <v>614</v>
      </c>
      <c r="F125" s="167">
        <v>1</v>
      </c>
      <c r="G125" s="72"/>
      <c r="H125" s="47"/>
      <c r="I125" s="1"/>
      <c r="J125" s="181" t="s">
        <v>1152</v>
      </c>
      <c r="K125" s="1"/>
    </row>
    <row r="126" spans="1:11" s="48" customFormat="1" ht="15.75" customHeight="1">
      <c r="A126" s="46"/>
      <c r="B126" s="46"/>
      <c r="C126" s="75">
        <v>35</v>
      </c>
      <c r="D126" s="126">
        <v>35</v>
      </c>
      <c r="E126" s="71" t="s">
        <v>623</v>
      </c>
      <c r="F126" s="167">
        <v>1</v>
      </c>
      <c r="G126" s="72"/>
      <c r="H126" s="47"/>
      <c r="I126" s="1"/>
      <c r="J126" s="181" t="s">
        <v>1152</v>
      </c>
      <c r="K126" s="1"/>
    </row>
    <row r="127" spans="1:11" s="48" customFormat="1" ht="15.75" customHeight="1">
      <c r="A127" s="46"/>
      <c r="B127" s="46"/>
      <c r="C127" s="75"/>
      <c r="D127" s="126">
        <v>35.1</v>
      </c>
      <c r="E127" s="71" t="s">
        <v>624</v>
      </c>
      <c r="F127" s="167">
        <v>0.25</v>
      </c>
      <c r="G127" s="72"/>
      <c r="H127" s="47"/>
      <c r="I127" s="1"/>
      <c r="J127" s="181" t="s">
        <v>2446</v>
      </c>
      <c r="K127" s="1"/>
    </row>
    <row r="128" spans="1:11" s="48" customFormat="1" ht="15.75" customHeight="1">
      <c r="A128" s="46"/>
      <c r="B128" s="46"/>
      <c r="C128" s="75"/>
      <c r="D128" s="126">
        <v>35.200000000000003</v>
      </c>
      <c r="E128" s="71" t="s">
        <v>625</v>
      </c>
      <c r="F128" s="167">
        <v>0.25</v>
      </c>
      <c r="G128" s="72"/>
      <c r="H128" s="47"/>
      <c r="I128" s="1"/>
      <c r="J128" s="181" t="s">
        <v>2446</v>
      </c>
      <c r="K128" s="1"/>
    </row>
    <row r="129" spans="1:11" s="48" customFormat="1" ht="15.75" customHeight="1">
      <c r="A129" s="46"/>
      <c r="B129" s="46"/>
      <c r="C129" s="75"/>
      <c r="D129" s="126">
        <v>35.299999999999997</v>
      </c>
      <c r="E129" s="71" t="s">
        <v>626</v>
      </c>
      <c r="F129" s="167">
        <v>0.1</v>
      </c>
      <c r="G129" s="72"/>
      <c r="H129" s="47"/>
      <c r="I129" s="1"/>
      <c r="J129" s="181" t="s">
        <v>2446</v>
      </c>
      <c r="K129" s="1"/>
    </row>
    <row r="130" spans="1:11" s="48" customFormat="1" ht="15.75" customHeight="1">
      <c r="A130" s="46"/>
      <c r="B130" s="46"/>
      <c r="C130" s="75"/>
      <c r="D130" s="126">
        <v>35.4</v>
      </c>
      <c r="E130" s="71" t="s">
        <v>627</v>
      </c>
      <c r="F130" s="167">
        <v>0.4</v>
      </c>
      <c r="G130" s="72"/>
      <c r="H130" s="47"/>
      <c r="I130" s="1"/>
      <c r="J130" s="181" t="s">
        <v>2446</v>
      </c>
      <c r="K130" s="1"/>
    </row>
    <row r="131" spans="1:11" s="48" customFormat="1" ht="15.75" customHeight="1">
      <c r="A131" s="46"/>
      <c r="B131" s="46"/>
      <c r="C131" s="75">
        <v>36</v>
      </c>
      <c r="D131" s="126">
        <v>36</v>
      </c>
      <c r="E131" s="71" t="s">
        <v>635</v>
      </c>
      <c r="F131" s="167">
        <v>1</v>
      </c>
      <c r="G131" s="72"/>
      <c r="H131" s="47"/>
      <c r="I131" s="1"/>
      <c r="J131" s="181" t="s">
        <v>1152</v>
      </c>
      <c r="K131" s="1"/>
    </row>
    <row r="132" spans="1:11" s="48" customFormat="1" ht="15.75" customHeight="1">
      <c r="A132" s="46"/>
      <c r="B132" s="46"/>
      <c r="C132" s="75"/>
      <c r="D132" s="126">
        <v>36.1</v>
      </c>
      <c r="E132" s="71" t="s">
        <v>636</v>
      </c>
      <c r="F132" s="167">
        <v>0.9</v>
      </c>
      <c r="G132" s="72"/>
      <c r="H132" s="47"/>
      <c r="I132" s="1"/>
      <c r="J132" s="181" t="s">
        <v>2446</v>
      </c>
      <c r="K132" s="1"/>
    </row>
    <row r="133" spans="1:11" s="48" customFormat="1" ht="15.75" customHeight="1">
      <c r="A133" s="46"/>
      <c r="B133" s="46"/>
      <c r="C133" s="75"/>
      <c r="D133" s="126">
        <v>36.200000000000003</v>
      </c>
      <c r="E133" s="71" t="s">
        <v>637</v>
      </c>
      <c r="F133" s="167">
        <v>0.1</v>
      </c>
      <c r="G133" s="72"/>
      <c r="H133" s="47"/>
      <c r="I133" s="1"/>
      <c r="J133" s="181" t="s">
        <v>2446</v>
      </c>
      <c r="K133" s="1"/>
    </row>
    <row r="134" spans="1:11" s="48" customFormat="1" ht="15.75" customHeight="1">
      <c r="A134" s="46"/>
      <c r="B134" s="46"/>
      <c r="C134" s="75">
        <v>37</v>
      </c>
      <c r="D134" s="126">
        <v>37</v>
      </c>
      <c r="E134" s="71" t="s">
        <v>648</v>
      </c>
      <c r="F134" s="167">
        <v>1</v>
      </c>
      <c r="G134" s="72"/>
      <c r="H134" s="47"/>
      <c r="I134" s="1"/>
      <c r="J134" s="181" t="s">
        <v>1152</v>
      </c>
      <c r="K134" s="1"/>
    </row>
    <row r="135" spans="1:11" s="48" customFormat="1" ht="15.75" customHeight="1">
      <c r="A135" s="46"/>
      <c r="B135" s="46"/>
      <c r="C135" s="75"/>
      <c r="D135" s="126">
        <v>37.1</v>
      </c>
      <c r="E135" s="71" t="s">
        <v>649</v>
      </c>
      <c r="F135" s="167">
        <v>0.7</v>
      </c>
      <c r="G135" s="72"/>
      <c r="H135" s="47"/>
      <c r="I135" s="1"/>
      <c r="J135" s="181" t="s">
        <v>2446</v>
      </c>
      <c r="K135" s="1"/>
    </row>
    <row r="136" spans="1:11" s="48" customFormat="1" ht="15.75" customHeight="1">
      <c r="A136" s="46"/>
      <c r="B136" s="46"/>
      <c r="C136" s="75"/>
      <c r="D136" s="126">
        <v>37.200000000000003</v>
      </c>
      <c r="E136" s="71" t="s">
        <v>650</v>
      </c>
      <c r="F136" s="167">
        <v>0.3</v>
      </c>
      <c r="G136" s="72"/>
      <c r="H136" s="47"/>
      <c r="I136" s="1"/>
      <c r="J136" s="181" t="s">
        <v>2446</v>
      </c>
      <c r="K136" s="1"/>
    </row>
    <row r="137" spans="1:11" s="48" customFormat="1" ht="15.75" customHeight="1">
      <c r="A137" s="46"/>
      <c r="B137" s="46"/>
      <c r="C137" s="75">
        <v>38</v>
      </c>
      <c r="D137" s="126">
        <v>38</v>
      </c>
      <c r="E137" s="71" t="s">
        <v>660</v>
      </c>
      <c r="F137" s="167">
        <v>1</v>
      </c>
      <c r="G137" s="72"/>
      <c r="H137" s="47"/>
      <c r="I137" s="1"/>
      <c r="J137" s="181" t="s">
        <v>1152</v>
      </c>
      <c r="K137" s="1"/>
    </row>
    <row r="138" spans="1:11" s="48" customFormat="1" ht="15.75" customHeight="1">
      <c r="A138" s="46"/>
      <c r="B138" s="46"/>
      <c r="C138" s="75"/>
      <c r="D138" s="126">
        <v>38.1</v>
      </c>
      <c r="E138" s="71" t="s">
        <v>661</v>
      </c>
      <c r="F138" s="167">
        <v>0.34</v>
      </c>
      <c r="G138" s="72"/>
      <c r="H138" s="47"/>
      <c r="I138" s="1"/>
      <c r="J138" s="181" t="s">
        <v>2446</v>
      </c>
      <c r="K138" s="1"/>
    </row>
    <row r="139" spans="1:11" s="48" customFormat="1" ht="15.75" customHeight="1">
      <c r="A139" s="46"/>
      <c r="B139" s="46"/>
      <c r="C139" s="75"/>
      <c r="D139" s="126">
        <v>38.200000000000003</v>
      </c>
      <c r="E139" s="71" t="s">
        <v>662</v>
      </c>
      <c r="F139" s="167">
        <v>0.33</v>
      </c>
      <c r="G139" s="72"/>
      <c r="H139" s="47"/>
      <c r="I139" s="1"/>
      <c r="J139" s="181" t="s">
        <v>2446</v>
      </c>
      <c r="K139" s="1"/>
    </row>
    <row r="140" spans="1:11" s="48" customFormat="1" ht="15.75" customHeight="1">
      <c r="A140" s="46"/>
      <c r="B140" s="46"/>
      <c r="C140" s="75"/>
      <c r="D140" s="126">
        <v>38.299999999999997</v>
      </c>
      <c r="E140" s="71" t="s">
        <v>663</v>
      </c>
      <c r="F140" s="167">
        <v>0.33</v>
      </c>
      <c r="G140" s="72"/>
      <c r="H140" s="47"/>
      <c r="I140" s="1"/>
      <c r="J140" s="181" t="s">
        <v>2446</v>
      </c>
      <c r="K140" s="1"/>
    </row>
    <row r="141" spans="1:11" s="48" customFormat="1" ht="15.75" customHeight="1">
      <c r="A141" s="46"/>
      <c r="B141" s="46"/>
      <c r="C141" s="75">
        <v>39</v>
      </c>
      <c r="D141" s="126">
        <v>39</v>
      </c>
      <c r="E141" s="71" t="s">
        <v>672</v>
      </c>
      <c r="F141" s="167">
        <v>1</v>
      </c>
      <c r="G141" s="72"/>
      <c r="H141" s="47"/>
      <c r="I141" s="1"/>
      <c r="J141" s="181" t="s">
        <v>1152</v>
      </c>
      <c r="K141" s="1"/>
    </row>
    <row r="142" spans="1:11" s="48" customFormat="1" ht="15.75" customHeight="1">
      <c r="A142" s="46"/>
      <c r="B142" s="46"/>
      <c r="C142" s="75"/>
      <c r="D142" s="126">
        <v>39.1</v>
      </c>
      <c r="E142" s="71" t="s">
        <v>673</v>
      </c>
      <c r="F142" s="167">
        <v>0.6</v>
      </c>
      <c r="G142" s="72"/>
      <c r="H142" s="47"/>
      <c r="I142" s="1"/>
      <c r="J142" s="181" t="s">
        <v>2446</v>
      </c>
      <c r="K142" s="1"/>
    </row>
    <row r="143" spans="1:11" s="48" customFormat="1" ht="15.75" customHeight="1">
      <c r="A143" s="46"/>
      <c r="B143" s="46"/>
      <c r="C143" s="75"/>
      <c r="D143" s="126">
        <v>39.200000000000003</v>
      </c>
      <c r="E143" s="71" t="s">
        <v>674</v>
      </c>
      <c r="F143" s="167">
        <v>0.4</v>
      </c>
      <c r="G143" s="72"/>
      <c r="H143" s="47"/>
      <c r="I143" s="1"/>
      <c r="J143" s="181" t="s">
        <v>2446</v>
      </c>
      <c r="K143" s="1"/>
    </row>
    <row r="144" spans="1:11" s="48" customFormat="1" ht="15.75" customHeight="1">
      <c r="A144" s="46"/>
      <c r="B144" s="46"/>
      <c r="C144" s="75">
        <v>40</v>
      </c>
      <c r="D144" s="126">
        <v>40</v>
      </c>
      <c r="E144" s="71" t="s">
        <v>687</v>
      </c>
      <c r="F144" s="167">
        <v>1</v>
      </c>
      <c r="G144" s="72"/>
      <c r="H144" s="47"/>
      <c r="I144" s="1"/>
      <c r="J144" s="181" t="s">
        <v>1152</v>
      </c>
      <c r="K144" s="1"/>
    </row>
    <row r="145" spans="1:11" s="48" customFormat="1" ht="15.75" customHeight="1">
      <c r="A145" s="46"/>
      <c r="B145" s="46"/>
      <c r="C145" s="75"/>
      <c r="D145" s="126">
        <v>40.1</v>
      </c>
      <c r="E145" s="71" t="s">
        <v>688</v>
      </c>
      <c r="F145" s="167">
        <v>0.5</v>
      </c>
      <c r="G145" s="72"/>
      <c r="H145" s="47"/>
      <c r="I145" s="1"/>
      <c r="J145" s="181" t="s">
        <v>2446</v>
      </c>
      <c r="K145" s="1"/>
    </row>
    <row r="146" spans="1:11" s="48" customFormat="1" ht="15.75" customHeight="1">
      <c r="A146" s="46"/>
      <c r="B146" s="46"/>
      <c r="C146" s="75"/>
      <c r="D146" s="126">
        <v>40.200000000000003</v>
      </c>
      <c r="E146" s="71" t="s">
        <v>689</v>
      </c>
      <c r="F146" s="167">
        <v>0.5</v>
      </c>
      <c r="G146" s="72"/>
      <c r="H146" s="47"/>
      <c r="I146" s="1"/>
      <c r="J146" s="181" t="s">
        <v>2446</v>
      </c>
      <c r="K146" s="1"/>
    </row>
    <row r="147" spans="1:11" s="48" customFormat="1" ht="15.75" customHeight="1">
      <c r="A147" s="46"/>
      <c r="B147" s="46"/>
      <c r="C147" s="75">
        <v>41</v>
      </c>
      <c r="D147" s="126">
        <v>41</v>
      </c>
      <c r="E147" s="71" t="s">
        <v>694</v>
      </c>
      <c r="F147" s="167">
        <v>1</v>
      </c>
      <c r="G147" s="72"/>
      <c r="H147" s="47"/>
      <c r="I147" s="1"/>
      <c r="J147" s="181" t="s">
        <v>1152</v>
      </c>
      <c r="K147" s="1"/>
    </row>
    <row r="148" spans="1:11" s="48" customFormat="1" ht="15.75" customHeight="1">
      <c r="A148" s="46"/>
      <c r="B148" s="46"/>
      <c r="C148" s="75"/>
      <c r="D148" s="126">
        <v>41.1</v>
      </c>
      <c r="E148" s="71" t="s">
        <v>695</v>
      </c>
      <c r="F148" s="167">
        <v>0.33</v>
      </c>
      <c r="G148" s="72"/>
      <c r="H148" s="47"/>
      <c r="I148" s="1"/>
      <c r="J148" s="181" t="s">
        <v>2446</v>
      </c>
      <c r="K148" s="1"/>
    </row>
    <row r="149" spans="1:11" s="48" customFormat="1" ht="15.75" customHeight="1">
      <c r="A149" s="46"/>
      <c r="B149" s="46"/>
      <c r="C149" s="75"/>
      <c r="D149" s="126">
        <v>41.2</v>
      </c>
      <c r="E149" s="71" t="s">
        <v>696</v>
      </c>
      <c r="F149" s="167">
        <v>0.33</v>
      </c>
      <c r="G149" s="72"/>
      <c r="H149" s="47"/>
      <c r="I149" s="1"/>
      <c r="J149" s="181" t="s">
        <v>2446</v>
      </c>
      <c r="K149" s="1"/>
    </row>
    <row r="150" spans="1:11" s="48" customFormat="1" ht="15.75" customHeight="1">
      <c r="A150" s="46"/>
      <c r="B150" s="46"/>
      <c r="C150" s="75"/>
      <c r="D150" s="126">
        <v>41.3</v>
      </c>
      <c r="E150" s="71" t="s">
        <v>697</v>
      </c>
      <c r="F150" s="167">
        <v>0.34</v>
      </c>
      <c r="G150" s="72"/>
      <c r="H150" s="47"/>
      <c r="I150" s="1"/>
      <c r="J150" s="181" t="s">
        <v>2446</v>
      </c>
      <c r="K150" s="1"/>
    </row>
    <row r="151" spans="1:11" s="48" customFormat="1" ht="15.75" customHeight="1">
      <c r="A151" s="46"/>
      <c r="B151" s="46"/>
      <c r="C151" s="75">
        <v>42</v>
      </c>
      <c r="D151" s="126">
        <v>42</v>
      </c>
      <c r="E151" s="71" t="s">
        <v>707</v>
      </c>
      <c r="F151" s="167">
        <v>1</v>
      </c>
      <c r="G151" s="72"/>
      <c r="H151" s="47"/>
      <c r="I151" s="1"/>
      <c r="J151" s="181" t="s">
        <v>1152</v>
      </c>
      <c r="K151" s="1"/>
    </row>
    <row r="152" spans="1:11" s="48" customFormat="1" ht="15.75" customHeight="1">
      <c r="A152" s="46"/>
      <c r="B152" s="46"/>
      <c r="C152" s="75"/>
      <c r="D152" s="126">
        <v>42.1</v>
      </c>
      <c r="E152" s="71" t="s">
        <v>708</v>
      </c>
      <c r="F152" s="167">
        <v>0.5</v>
      </c>
      <c r="G152" s="72"/>
      <c r="H152" s="47"/>
      <c r="I152" s="1"/>
      <c r="J152" s="181" t="s">
        <v>2446</v>
      </c>
      <c r="K152" s="1"/>
    </row>
    <row r="153" spans="1:11" s="48" customFormat="1" ht="15.75" customHeight="1">
      <c r="A153" s="46"/>
      <c r="B153" s="46"/>
      <c r="C153" s="75"/>
      <c r="D153" s="126">
        <v>42.2</v>
      </c>
      <c r="E153" s="71" t="s">
        <v>709</v>
      </c>
      <c r="F153" s="167">
        <v>0.5</v>
      </c>
      <c r="G153" s="72"/>
      <c r="H153" s="47"/>
      <c r="I153" s="1"/>
      <c r="J153" s="181" t="s">
        <v>2446</v>
      </c>
      <c r="K153" s="1"/>
    </row>
    <row r="154" spans="1:11" s="48" customFormat="1" ht="15.75" customHeight="1">
      <c r="A154" s="46"/>
      <c r="B154" s="46"/>
      <c r="C154" s="75">
        <v>43</v>
      </c>
      <c r="D154" s="126">
        <v>43</v>
      </c>
      <c r="E154" s="71" t="s">
        <v>719</v>
      </c>
      <c r="F154" s="167">
        <v>1</v>
      </c>
      <c r="G154" s="72"/>
      <c r="H154" s="47"/>
      <c r="I154" s="1"/>
      <c r="J154" s="181" t="s">
        <v>1152</v>
      </c>
      <c r="K154" s="1"/>
    </row>
    <row r="155" spans="1:11" s="48" customFormat="1" ht="15.75" customHeight="1">
      <c r="A155" s="46"/>
      <c r="B155" s="46"/>
      <c r="C155" s="75"/>
      <c r="D155" s="126">
        <v>43.1</v>
      </c>
      <c r="E155" s="71" t="s">
        <v>720</v>
      </c>
      <c r="F155" s="167">
        <v>0.45</v>
      </c>
      <c r="G155" s="72"/>
      <c r="H155" s="47"/>
      <c r="I155" s="1"/>
      <c r="J155" s="181" t="s">
        <v>2446</v>
      </c>
      <c r="K155" s="1"/>
    </row>
    <row r="156" spans="1:11" s="48" customFormat="1" ht="15.75" customHeight="1">
      <c r="A156" s="46"/>
      <c r="B156" s="46"/>
      <c r="C156" s="75"/>
      <c r="D156" s="126">
        <v>43.2</v>
      </c>
      <c r="E156" s="71" t="s">
        <v>721</v>
      </c>
      <c r="F156" s="167">
        <v>0.45</v>
      </c>
      <c r="G156" s="72"/>
      <c r="H156" s="47"/>
      <c r="I156" s="1"/>
      <c r="J156" s="181" t="s">
        <v>2446</v>
      </c>
      <c r="K156" s="1"/>
    </row>
    <row r="157" spans="1:11" s="48" customFormat="1" ht="15.75" customHeight="1">
      <c r="A157" s="46"/>
      <c r="B157" s="46"/>
      <c r="C157" s="75"/>
      <c r="D157" s="126">
        <v>43.3</v>
      </c>
      <c r="E157" s="71" t="s">
        <v>722</v>
      </c>
      <c r="F157" s="167">
        <v>0.1</v>
      </c>
      <c r="G157" s="72"/>
      <c r="H157" s="47"/>
      <c r="I157" s="1"/>
      <c r="J157" s="181" t="s">
        <v>2446</v>
      </c>
      <c r="K157" s="1"/>
    </row>
    <row r="158" spans="1:11" s="48" customFormat="1" ht="15.75" customHeight="1">
      <c r="A158" s="46"/>
      <c r="B158" s="46"/>
      <c r="C158" s="75">
        <v>44</v>
      </c>
      <c r="D158" s="126">
        <v>44</v>
      </c>
      <c r="E158" s="71" t="s">
        <v>736</v>
      </c>
      <c r="F158" s="167">
        <v>1</v>
      </c>
      <c r="G158" s="72"/>
      <c r="H158" s="47"/>
      <c r="I158" s="1"/>
      <c r="J158" s="181" t="s">
        <v>1152</v>
      </c>
      <c r="K158" s="1"/>
    </row>
    <row r="159" spans="1:11" s="48" customFormat="1" ht="15.75" customHeight="1">
      <c r="A159" s="46"/>
      <c r="B159" s="46"/>
      <c r="C159" s="75"/>
      <c r="D159" s="126">
        <v>44.1</v>
      </c>
      <c r="E159" s="71" t="s">
        <v>737</v>
      </c>
      <c r="F159" s="167">
        <v>0.9</v>
      </c>
      <c r="G159" s="72"/>
      <c r="H159" s="47"/>
      <c r="I159" s="1"/>
      <c r="J159" s="181" t="s">
        <v>2446</v>
      </c>
      <c r="K159" s="1"/>
    </row>
    <row r="160" spans="1:11" s="48" customFormat="1" ht="15.75" customHeight="1">
      <c r="A160" s="46"/>
      <c r="B160" s="46"/>
      <c r="C160" s="75"/>
      <c r="D160" s="126">
        <v>44.2</v>
      </c>
      <c r="E160" s="71" t="s">
        <v>738</v>
      </c>
      <c r="F160" s="167">
        <v>0.1</v>
      </c>
      <c r="G160" s="72"/>
      <c r="H160" s="47"/>
      <c r="I160" s="1"/>
      <c r="J160" s="181" t="s">
        <v>2446</v>
      </c>
      <c r="K160" s="1"/>
    </row>
    <row r="161" spans="1:11" s="48" customFormat="1" ht="15.75" customHeight="1">
      <c r="A161" s="46"/>
      <c r="B161" s="46"/>
      <c r="C161" s="75">
        <v>45</v>
      </c>
      <c r="D161" s="126">
        <v>45</v>
      </c>
      <c r="E161" s="71" t="s">
        <v>739</v>
      </c>
      <c r="F161" s="167">
        <v>1</v>
      </c>
      <c r="G161" s="72"/>
      <c r="H161" s="47"/>
      <c r="I161" s="1"/>
      <c r="J161" s="181" t="s">
        <v>1152</v>
      </c>
      <c r="K161" s="1"/>
    </row>
    <row r="162" spans="1:11" s="48" customFormat="1" ht="15.75" customHeight="1">
      <c r="A162" s="46"/>
      <c r="B162" s="46"/>
      <c r="C162" s="75">
        <v>46</v>
      </c>
      <c r="D162" s="126">
        <v>46</v>
      </c>
      <c r="E162" s="71" t="s">
        <v>757</v>
      </c>
      <c r="F162" s="167">
        <v>1</v>
      </c>
      <c r="G162" s="72"/>
      <c r="H162" s="47"/>
      <c r="I162" s="1"/>
      <c r="J162" s="181" t="s">
        <v>1152</v>
      </c>
      <c r="K162" s="1"/>
    </row>
    <row r="163" spans="1:11" s="48" customFormat="1" ht="15.75" customHeight="1">
      <c r="A163" s="46"/>
      <c r="B163" s="46"/>
      <c r="C163" s="75"/>
      <c r="D163" s="126">
        <v>46.1</v>
      </c>
      <c r="E163" s="71" t="s">
        <v>758</v>
      </c>
      <c r="F163" s="167">
        <v>0.9</v>
      </c>
      <c r="G163" s="72"/>
      <c r="H163" s="47"/>
      <c r="I163" s="1"/>
      <c r="J163" s="181" t="s">
        <v>2446</v>
      </c>
      <c r="K163" s="1"/>
    </row>
    <row r="164" spans="1:11" s="48" customFormat="1" ht="15.75" customHeight="1">
      <c r="A164" s="46"/>
      <c r="B164" s="46"/>
      <c r="C164" s="75"/>
      <c r="D164" s="126">
        <v>46.2</v>
      </c>
      <c r="E164" s="71" t="s">
        <v>755</v>
      </c>
      <c r="F164" s="167">
        <v>0.1</v>
      </c>
      <c r="G164" s="72"/>
      <c r="H164" s="47"/>
      <c r="I164" s="1"/>
      <c r="J164" s="181" t="s">
        <v>2446</v>
      </c>
      <c r="K164" s="1"/>
    </row>
    <row r="165" spans="1:11" s="48" customFormat="1" ht="15.75" customHeight="1">
      <c r="A165" s="46"/>
      <c r="B165" s="46"/>
      <c r="C165" s="75">
        <v>47</v>
      </c>
      <c r="D165" s="126">
        <v>47</v>
      </c>
      <c r="E165" s="71" t="s">
        <v>756</v>
      </c>
      <c r="F165" s="167">
        <v>1</v>
      </c>
      <c r="G165" s="72"/>
      <c r="H165" s="47"/>
      <c r="I165" s="1"/>
      <c r="J165" s="181" t="s">
        <v>1152</v>
      </c>
      <c r="K165" s="1"/>
    </row>
    <row r="166" spans="1:11" s="48" customFormat="1" ht="15.75" customHeight="1">
      <c r="A166" s="46"/>
      <c r="B166" s="46"/>
      <c r="C166" s="75">
        <v>48</v>
      </c>
      <c r="D166" s="126">
        <v>48</v>
      </c>
      <c r="E166" s="71" t="s">
        <v>763</v>
      </c>
      <c r="F166" s="167">
        <v>1</v>
      </c>
      <c r="G166" s="72"/>
      <c r="H166" s="47"/>
      <c r="I166" s="1"/>
      <c r="J166" s="181" t="s">
        <v>1152</v>
      </c>
      <c r="K166" s="1"/>
    </row>
    <row r="167" spans="1:11" s="48" customFormat="1" ht="15.75" customHeight="1">
      <c r="A167" s="46"/>
      <c r="B167" s="46"/>
      <c r="C167" s="75"/>
      <c r="D167" s="126">
        <v>48.1</v>
      </c>
      <c r="E167" s="71" t="s">
        <v>764</v>
      </c>
      <c r="F167" s="167">
        <v>0.5</v>
      </c>
      <c r="G167" s="72"/>
      <c r="H167" s="47"/>
      <c r="I167" s="1"/>
      <c r="J167" s="181" t="s">
        <v>2446</v>
      </c>
      <c r="K167" s="1"/>
    </row>
    <row r="168" spans="1:11" s="48" customFormat="1" ht="15.75" customHeight="1">
      <c r="A168" s="46"/>
      <c r="B168" s="46"/>
      <c r="C168" s="75"/>
      <c r="D168" s="126">
        <v>48.2</v>
      </c>
      <c r="E168" s="71" t="s">
        <v>765</v>
      </c>
      <c r="F168" s="167">
        <v>0.5</v>
      </c>
      <c r="G168" s="72"/>
      <c r="H168" s="47"/>
      <c r="I168" s="1"/>
      <c r="J168" s="181" t="s">
        <v>2446</v>
      </c>
      <c r="K168" s="1"/>
    </row>
    <row r="169" spans="1:11" s="48" customFormat="1" ht="15.75" customHeight="1">
      <c r="A169" s="46"/>
      <c r="B169" s="46"/>
      <c r="C169" s="75">
        <v>49</v>
      </c>
      <c r="D169" s="126">
        <v>49</v>
      </c>
      <c r="E169" s="71" t="s">
        <v>770</v>
      </c>
      <c r="F169" s="167">
        <v>1</v>
      </c>
      <c r="G169" s="72"/>
      <c r="H169" s="47"/>
      <c r="I169" s="1"/>
      <c r="J169" s="181" t="s">
        <v>1152</v>
      </c>
      <c r="K169" s="1"/>
    </row>
    <row r="170" spans="1:11" s="48" customFormat="1" ht="15.75" customHeight="1">
      <c r="A170" s="46"/>
      <c r="B170" s="46"/>
      <c r="C170" s="75"/>
      <c r="D170" s="126">
        <v>49.1</v>
      </c>
      <c r="E170" s="71" t="s">
        <v>771</v>
      </c>
      <c r="F170" s="167">
        <v>0.5</v>
      </c>
      <c r="G170" s="72"/>
      <c r="H170" s="47"/>
      <c r="I170" s="1"/>
      <c r="J170" s="181" t="s">
        <v>2446</v>
      </c>
      <c r="K170" s="1"/>
    </row>
    <row r="171" spans="1:11" s="48" customFormat="1" ht="15.75" customHeight="1">
      <c r="A171" s="46"/>
      <c r="B171" s="46"/>
      <c r="C171" s="75"/>
      <c r="D171" s="126">
        <v>49.2</v>
      </c>
      <c r="E171" s="71" t="s">
        <v>772</v>
      </c>
      <c r="F171" s="167">
        <v>0.5</v>
      </c>
      <c r="G171" s="72"/>
      <c r="H171" s="47"/>
      <c r="I171" s="1"/>
      <c r="J171" s="181" t="s">
        <v>2446</v>
      </c>
      <c r="K171" s="1"/>
    </row>
    <row r="172" spans="1:11" s="48" customFormat="1" ht="15.75" customHeight="1">
      <c r="A172" s="46"/>
      <c r="B172" s="46"/>
      <c r="C172" s="75">
        <v>50</v>
      </c>
      <c r="D172" s="126">
        <v>50</v>
      </c>
      <c r="E172" s="71" t="s">
        <v>785</v>
      </c>
      <c r="F172" s="167">
        <v>1</v>
      </c>
      <c r="G172" s="72"/>
      <c r="H172" s="47"/>
      <c r="I172" s="1"/>
      <c r="J172" s="181" t="s">
        <v>1152</v>
      </c>
      <c r="K172" s="1"/>
    </row>
    <row r="173" spans="1:11" s="48" customFormat="1" ht="15.75" customHeight="1">
      <c r="A173" s="46"/>
      <c r="B173" s="46"/>
      <c r="C173" s="75"/>
      <c r="D173" s="126">
        <v>50.1</v>
      </c>
      <c r="E173" s="71" t="s">
        <v>786</v>
      </c>
      <c r="F173" s="167">
        <v>0.5</v>
      </c>
      <c r="G173" s="72"/>
      <c r="H173" s="47"/>
      <c r="I173" s="1"/>
      <c r="J173" s="181" t="s">
        <v>2446</v>
      </c>
      <c r="K173" s="1"/>
    </row>
    <row r="174" spans="1:11" s="48" customFormat="1" ht="15.75" customHeight="1">
      <c r="A174" s="46"/>
      <c r="B174" s="46"/>
      <c r="C174" s="75"/>
      <c r="D174" s="126">
        <v>50.2</v>
      </c>
      <c r="E174" s="71" t="s">
        <v>787</v>
      </c>
      <c r="F174" s="167">
        <v>0.5</v>
      </c>
      <c r="G174" s="72"/>
      <c r="H174" s="47"/>
      <c r="I174" s="1"/>
      <c r="J174" s="181" t="s">
        <v>2446</v>
      </c>
      <c r="K174" s="1"/>
    </row>
    <row r="175" spans="1:11" s="48" customFormat="1" ht="15.75" customHeight="1">
      <c r="A175" s="46"/>
      <c r="B175" s="46"/>
      <c r="C175" s="75">
        <v>51</v>
      </c>
      <c r="D175" s="126">
        <v>51</v>
      </c>
      <c r="E175" s="71" t="s">
        <v>807</v>
      </c>
      <c r="F175" s="167">
        <v>0.99999999999999989</v>
      </c>
      <c r="G175" s="72"/>
      <c r="H175" s="47"/>
      <c r="I175" s="1"/>
      <c r="J175" s="181" t="s">
        <v>1152</v>
      </c>
      <c r="K175" s="1"/>
    </row>
    <row r="176" spans="1:11" s="48" customFormat="1" ht="15.75" customHeight="1">
      <c r="A176" s="46"/>
      <c r="B176" s="46"/>
      <c r="C176" s="75"/>
      <c r="D176" s="126">
        <v>51.1</v>
      </c>
      <c r="E176" s="71" t="s">
        <v>804</v>
      </c>
      <c r="F176" s="167">
        <v>0.6</v>
      </c>
      <c r="G176" s="72"/>
      <c r="H176" s="47"/>
      <c r="I176" s="1"/>
      <c r="J176" s="181" t="s">
        <v>2446</v>
      </c>
      <c r="K176" s="1"/>
    </row>
    <row r="177" spans="1:11" s="48" customFormat="1" ht="15.75" customHeight="1">
      <c r="A177" s="46"/>
      <c r="B177" s="46"/>
      <c r="C177" s="75"/>
      <c r="D177" s="126">
        <v>51.2</v>
      </c>
      <c r="E177" s="71" t="s">
        <v>805</v>
      </c>
      <c r="F177" s="167">
        <v>0.1</v>
      </c>
      <c r="G177" s="72"/>
      <c r="H177" s="47"/>
      <c r="I177" s="1"/>
      <c r="J177" s="181" t="s">
        <v>2446</v>
      </c>
      <c r="K177" s="1"/>
    </row>
    <row r="178" spans="1:11" s="48" customFormat="1" ht="15.75" customHeight="1">
      <c r="A178" s="46"/>
      <c r="B178" s="46"/>
      <c r="C178" s="75"/>
      <c r="D178" s="126">
        <v>51.3</v>
      </c>
      <c r="E178" s="71" t="s">
        <v>806</v>
      </c>
      <c r="F178" s="167">
        <v>0.2</v>
      </c>
      <c r="G178" s="72"/>
      <c r="H178" s="47"/>
      <c r="I178" s="1"/>
      <c r="J178" s="181" t="s">
        <v>2446</v>
      </c>
      <c r="K178" s="1"/>
    </row>
    <row r="179" spans="1:11" s="48" customFormat="1" ht="15.75" customHeight="1">
      <c r="A179" s="46"/>
      <c r="B179" s="46"/>
      <c r="C179" s="75"/>
      <c r="D179" s="126">
        <v>51.4</v>
      </c>
      <c r="E179" s="71" t="s">
        <v>808</v>
      </c>
      <c r="F179" s="167">
        <v>0.1</v>
      </c>
      <c r="G179" s="72"/>
      <c r="H179" s="47"/>
      <c r="I179" s="1"/>
      <c r="J179" s="181" t="s">
        <v>2446</v>
      </c>
      <c r="K179" s="1"/>
    </row>
    <row r="180" spans="1:11" s="48" customFormat="1" ht="15.75" customHeight="1">
      <c r="A180" s="46"/>
      <c r="B180" s="46"/>
      <c r="C180" s="75">
        <v>52</v>
      </c>
      <c r="D180" s="126">
        <v>52</v>
      </c>
      <c r="E180" s="71" t="s">
        <v>809</v>
      </c>
      <c r="F180" s="167">
        <v>1</v>
      </c>
      <c r="G180" s="72"/>
      <c r="H180" s="47"/>
      <c r="I180" s="1"/>
      <c r="J180" s="181" t="s">
        <v>1152</v>
      </c>
      <c r="K180" s="1"/>
    </row>
    <row r="181" spans="1:11" s="48" customFormat="1" ht="15.75" customHeight="1">
      <c r="A181" s="46"/>
      <c r="B181" s="46"/>
      <c r="C181" s="75"/>
      <c r="D181" s="126">
        <v>52.1</v>
      </c>
      <c r="E181" s="71" t="s">
        <v>810</v>
      </c>
      <c r="F181" s="167">
        <v>0.15</v>
      </c>
      <c r="G181" s="72"/>
      <c r="H181" s="47"/>
      <c r="I181" s="1"/>
      <c r="J181" s="181" t="s">
        <v>2446</v>
      </c>
      <c r="K181" s="1"/>
    </row>
    <row r="182" spans="1:11" s="48" customFormat="1" ht="15.75" customHeight="1">
      <c r="A182" s="46"/>
      <c r="B182" s="46"/>
      <c r="C182" s="75"/>
      <c r="D182" s="126">
        <v>52.2</v>
      </c>
      <c r="E182" s="71" t="s">
        <v>811</v>
      </c>
      <c r="F182" s="167">
        <v>0.85</v>
      </c>
      <c r="G182" s="72"/>
      <c r="H182" s="47"/>
      <c r="I182" s="1"/>
      <c r="J182" s="181" t="s">
        <v>2446</v>
      </c>
      <c r="K182" s="1"/>
    </row>
    <row r="183" spans="1:11" s="48" customFormat="1" ht="15.75" customHeight="1">
      <c r="A183" s="46"/>
      <c r="B183" s="46"/>
      <c r="C183" s="75">
        <v>53</v>
      </c>
      <c r="D183" s="126">
        <v>53</v>
      </c>
      <c r="E183" s="71" t="s">
        <v>818</v>
      </c>
      <c r="F183" s="167">
        <v>1</v>
      </c>
      <c r="G183" s="72"/>
      <c r="H183" s="47"/>
      <c r="I183" s="1"/>
      <c r="J183" s="181" t="s">
        <v>1152</v>
      </c>
      <c r="K183" s="1"/>
    </row>
    <row r="184" spans="1:11" s="48" customFormat="1" ht="15.75" customHeight="1">
      <c r="A184" s="46"/>
      <c r="B184" s="46"/>
      <c r="C184" s="75"/>
      <c r="D184" s="126">
        <v>53.1</v>
      </c>
      <c r="E184" s="71" t="s">
        <v>819</v>
      </c>
      <c r="F184" s="167">
        <v>0.5</v>
      </c>
      <c r="G184" s="72"/>
      <c r="H184" s="47"/>
      <c r="I184" s="1"/>
      <c r="J184" s="181" t="s">
        <v>2446</v>
      </c>
      <c r="K184" s="1"/>
    </row>
    <row r="185" spans="1:11" s="48" customFormat="1" ht="15.75" customHeight="1">
      <c r="A185" s="46"/>
      <c r="B185" s="46"/>
      <c r="C185" s="75"/>
      <c r="D185" s="126">
        <v>53.2</v>
      </c>
      <c r="E185" s="71" t="s">
        <v>820</v>
      </c>
      <c r="F185" s="167">
        <v>0.5</v>
      </c>
      <c r="G185" s="72"/>
      <c r="H185" s="47"/>
      <c r="I185" s="1"/>
      <c r="J185" s="181" t="s">
        <v>2446</v>
      </c>
      <c r="K185" s="1"/>
    </row>
    <row r="186" spans="1:11" s="48" customFormat="1" ht="15.75" customHeight="1">
      <c r="A186" s="46"/>
      <c r="B186" s="46"/>
      <c r="C186" s="75">
        <v>54</v>
      </c>
      <c r="D186" s="126">
        <v>54</v>
      </c>
      <c r="E186" s="71" t="s">
        <v>843</v>
      </c>
      <c r="F186" s="167">
        <v>1</v>
      </c>
      <c r="G186" s="72"/>
      <c r="H186" s="47"/>
      <c r="I186" s="1"/>
      <c r="J186" s="181" t="s">
        <v>1152</v>
      </c>
      <c r="K186" s="1"/>
    </row>
    <row r="187" spans="1:11" s="48" customFormat="1" ht="15.75" customHeight="1">
      <c r="A187" s="46"/>
      <c r="B187" s="46"/>
      <c r="C187" s="75"/>
      <c r="D187" s="126">
        <v>54.1</v>
      </c>
      <c r="E187" s="71" t="s">
        <v>844</v>
      </c>
      <c r="F187" s="167">
        <v>0.5</v>
      </c>
      <c r="G187" s="72"/>
      <c r="H187" s="47"/>
      <c r="I187" s="1"/>
      <c r="J187" s="181" t="s">
        <v>2446</v>
      </c>
      <c r="K187" s="1"/>
    </row>
    <row r="188" spans="1:11" s="48" customFormat="1" ht="15.75" customHeight="1">
      <c r="A188" s="46"/>
      <c r="B188" s="46"/>
      <c r="C188" s="75"/>
      <c r="D188" s="126">
        <v>54.2</v>
      </c>
      <c r="E188" s="71" t="s">
        <v>835</v>
      </c>
      <c r="F188" s="167">
        <v>0.5</v>
      </c>
      <c r="G188" s="72"/>
      <c r="H188" s="47"/>
      <c r="I188" s="1"/>
      <c r="J188" s="181" t="s">
        <v>2446</v>
      </c>
      <c r="K188" s="1"/>
    </row>
    <row r="189" spans="1:11" s="48" customFormat="1" ht="15.75" customHeight="1">
      <c r="A189" s="46"/>
      <c r="B189" s="46"/>
      <c r="C189" s="75">
        <v>55</v>
      </c>
      <c r="D189" s="126">
        <v>55</v>
      </c>
      <c r="E189" s="71" t="s">
        <v>845</v>
      </c>
      <c r="F189" s="167">
        <v>1</v>
      </c>
      <c r="G189" s="72"/>
      <c r="H189" s="47"/>
      <c r="I189" s="1"/>
      <c r="J189" s="181" t="s">
        <v>1152</v>
      </c>
      <c r="K189" s="1"/>
    </row>
    <row r="190" spans="1:11" s="48" customFormat="1" ht="15.75" customHeight="1">
      <c r="A190" s="46"/>
      <c r="B190" s="46"/>
      <c r="C190" s="75"/>
      <c r="D190" s="126">
        <v>55.1</v>
      </c>
      <c r="E190" s="71" t="s">
        <v>846</v>
      </c>
      <c r="F190" s="167">
        <v>0.5</v>
      </c>
      <c r="G190" s="72"/>
      <c r="H190" s="47"/>
      <c r="I190" s="1"/>
      <c r="J190" s="181" t="s">
        <v>2446</v>
      </c>
      <c r="K190" s="1"/>
    </row>
    <row r="191" spans="1:11" s="48" customFormat="1" ht="15.75" customHeight="1">
      <c r="A191" s="46"/>
      <c r="B191" s="46"/>
      <c r="C191" s="75"/>
      <c r="D191" s="126">
        <v>55.2</v>
      </c>
      <c r="E191" s="71" t="s">
        <v>847</v>
      </c>
      <c r="F191" s="167">
        <v>0.2</v>
      </c>
      <c r="G191" s="72"/>
      <c r="H191" s="47"/>
      <c r="I191" s="1"/>
      <c r="J191" s="181" t="s">
        <v>2446</v>
      </c>
      <c r="K191" s="1"/>
    </row>
    <row r="192" spans="1:11" s="48" customFormat="1" ht="15.75" customHeight="1">
      <c r="A192" s="46"/>
      <c r="B192" s="46"/>
      <c r="C192" s="75"/>
      <c r="D192" s="126">
        <v>55.3</v>
      </c>
      <c r="E192" s="71" t="s">
        <v>848</v>
      </c>
      <c r="F192" s="167">
        <v>0.3</v>
      </c>
      <c r="G192" s="72"/>
      <c r="H192" s="47"/>
      <c r="I192" s="1"/>
      <c r="J192" s="181" t="s">
        <v>2446</v>
      </c>
      <c r="K192" s="1"/>
    </row>
    <row r="193" spans="1:11" s="48" customFormat="1" ht="15.75" customHeight="1">
      <c r="A193" s="46"/>
      <c r="B193" s="46"/>
      <c r="C193" s="75">
        <v>56</v>
      </c>
      <c r="D193" s="126">
        <v>56</v>
      </c>
      <c r="E193" s="71" t="s">
        <v>849</v>
      </c>
      <c r="F193" s="167">
        <v>1</v>
      </c>
      <c r="G193" s="72"/>
      <c r="H193" s="47"/>
      <c r="I193" s="1"/>
      <c r="J193" s="181" t="s">
        <v>1152</v>
      </c>
      <c r="K193" s="1"/>
    </row>
    <row r="194" spans="1:11" s="48" customFormat="1" ht="15.75" customHeight="1">
      <c r="A194" s="46"/>
      <c r="B194" s="46"/>
      <c r="C194" s="75"/>
      <c r="D194" s="126">
        <v>56.1</v>
      </c>
      <c r="E194" s="71" t="s">
        <v>850</v>
      </c>
      <c r="F194" s="167">
        <v>0.4</v>
      </c>
      <c r="G194" s="72"/>
      <c r="H194" s="47"/>
      <c r="I194" s="1"/>
      <c r="J194" s="181" t="s">
        <v>2446</v>
      </c>
      <c r="K194" s="1"/>
    </row>
    <row r="195" spans="1:11" s="48" customFormat="1" ht="15.75" customHeight="1">
      <c r="A195" s="46"/>
      <c r="B195" s="46"/>
      <c r="C195" s="75"/>
      <c r="D195" s="126">
        <v>56.2</v>
      </c>
      <c r="E195" s="71" t="s">
        <v>851</v>
      </c>
      <c r="F195" s="167">
        <v>0.4</v>
      </c>
      <c r="G195" s="72"/>
      <c r="H195" s="47"/>
      <c r="I195" s="1"/>
      <c r="J195" s="181" t="s">
        <v>2446</v>
      </c>
      <c r="K195" s="1"/>
    </row>
    <row r="196" spans="1:11" s="48" customFormat="1" ht="15.75" customHeight="1">
      <c r="A196" s="46"/>
      <c r="B196" s="46"/>
      <c r="C196" s="75"/>
      <c r="D196" s="126">
        <v>56.3</v>
      </c>
      <c r="E196" s="71" t="s">
        <v>852</v>
      </c>
      <c r="F196" s="167">
        <v>0.2</v>
      </c>
      <c r="G196" s="72"/>
      <c r="H196" s="47"/>
      <c r="I196" s="1"/>
      <c r="J196" s="181" t="s">
        <v>2446</v>
      </c>
      <c r="K196" s="1"/>
    </row>
    <row r="197" spans="1:11" s="48" customFormat="1" ht="15.75" customHeight="1">
      <c r="A197" s="46"/>
      <c r="B197" s="46"/>
      <c r="C197" s="75">
        <v>57</v>
      </c>
      <c r="D197" s="126">
        <v>57</v>
      </c>
      <c r="E197" s="71" t="s">
        <v>864</v>
      </c>
      <c r="F197" s="167">
        <v>1</v>
      </c>
      <c r="G197" s="72"/>
      <c r="H197" s="47"/>
      <c r="I197" s="1"/>
      <c r="J197" s="181" t="s">
        <v>1152</v>
      </c>
      <c r="K197" s="1"/>
    </row>
    <row r="198" spans="1:11" s="48" customFormat="1" ht="15.75" customHeight="1">
      <c r="A198" s="46"/>
      <c r="B198" s="46"/>
      <c r="C198" s="75"/>
      <c r="D198" s="126">
        <v>57.1</v>
      </c>
      <c r="E198" s="71" t="s">
        <v>865</v>
      </c>
      <c r="F198" s="167">
        <v>0.5</v>
      </c>
      <c r="G198" s="72"/>
      <c r="H198" s="47"/>
      <c r="I198" s="1"/>
      <c r="J198" s="181" t="s">
        <v>2446</v>
      </c>
      <c r="K198" s="1"/>
    </row>
    <row r="199" spans="1:11" s="48" customFormat="1" ht="15.75" customHeight="1">
      <c r="A199" s="46"/>
      <c r="B199" s="46"/>
      <c r="C199" s="75"/>
      <c r="D199" s="126">
        <v>57.2</v>
      </c>
      <c r="E199" s="71" t="s">
        <v>866</v>
      </c>
      <c r="F199" s="167">
        <v>0.5</v>
      </c>
      <c r="G199" s="72"/>
      <c r="H199" s="47"/>
      <c r="I199" s="1"/>
      <c r="J199" s="181" t="s">
        <v>2446</v>
      </c>
      <c r="K199" s="1"/>
    </row>
    <row r="200" spans="1:11" s="48" customFormat="1" ht="15.75" customHeight="1">
      <c r="A200" s="46"/>
      <c r="B200" s="46"/>
      <c r="C200" s="75">
        <v>58</v>
      </c>
      <c r="D200" s="126">
        <v>58</v>
      </c>
      <c r="E200" s="71" t="s">
        <v>873</v>
      </c>
      <c r="F200" s="167">
        <v>1</v>
      </c>
      <c r="G200" s="72"/>
      <c r="H200" s="47"/>
      <c r="I200" s="1"/>
      <c r="J200" s="181" t="s">
        <v>1152</v>
      </c>
      <c r="K200" s="1"/>
    </row>
    <row r="201" spans="1:11" s="48" customFormat="1" ht="15.75" customHeight="1">
      <c r="A201" s="46"/>
      <c r="B201" s="46"/>
      <c r="C201" s="75"/>
      <c r="D201" s="126">
        <v>58.1</v>
      </c>
      <c r="E201" s="71" t="s">
        <v>874</v>
      </c>
      <c r="F201" s="167">
        <v>0.5</v>
      </c>
      <c r="G201" s="72"/>
      <c r="H201" s="47"/>
      <c r="I201" s="1"/>
      <c r="J201" s="181" t="s">
        <v>2446</v>
      </c>
      <c r="K201" s="1"/>
    </row>
    <row r="202" spans="1:11" s="48" customFormat="1" ht="15.75" customHeight="1">
      <c r="A202" s="46"/>
      <c r="B202" s="46"/>
      <c r="C202" s="75"/>
      <c r="D202" s="126">
        <v>58.2</v>
      </c>
      <c r="E202" s="71" t="s">
        <v>875</v>
      </c>
      <c r="F202" s="167">
        <v>0.5</v>
      </c>
      <c r="G202" s="72"/>
      <c r="H202" s="47"/>
      <c r="I202" s="1"/>
      <c r="J202" s="181" t="s">
        <v>2446</v>
      </c>
      <c r="K202" s="1"/>
    </row>
    <row r="203" spans="1:11" s="48" customFormat="1" ht="15.75" customHeight="1">
      <c r="A203" s="46"/>
      <c r="B203" s="46"/>
      <c r="C203" s="75">
        <v>59</v>
      </c>
      <c r="D203" s="126">
        <v>59</v>
      </c>
      <c r="E203" s="71" t="s">
        <v>884</v>
      </c>
      <c r="F203" s="167">
        <v>1</v>
      </c>
      <c r="G203" s="72"/>
      <c r="H203" s="47"/>
      <c r="I203" s="1"/>
      <c r="J203" s="181" t="s">
        <v>1152</v>
      </c>
      <c r="K203" s="1"/>
    </row>
    <row r="204" spans="1:11" s="48" customFormat="1" ht="15.75" customHeight="1">
      <c r="A204" s="46"/>
      <c r="B204" s="46"/>
      <c r="C204" s="75"/>
      <c r="D204" s="126">
        <v>59.1</v>
      </c>
      <c r="E204" s="71" t="s">
        <v>885</v>
      </c>
      <c r="F204" s="167">
        <v>0.5</v>
      </c>
      <c r="G204" s="72"/>
      <c r="H204" s="47"/>
      <c r="I204" s="1"/>
      <c r="J204" s="181" t="s">
        <v>2446</v>
      </c>
      <c r="K204" s="1"/>
    </row>
    <row r="205" spans="1:11" s="48" customFormat="1" ht="15.75" customHeight="1">
      <c r="A205" s="46"/>
      <c r="B205" s="46"/>
      <c r="C205" s="75"/>
      <c r="D205" s="126">
        <v>59.2</v>
      </c>
      <c r="E205" s="71" t="s">
        <v>886</v>
      </c>
      <c r="F205" s="167">
        <v>0.5</v>
      </c>
      <c r="G205" s="72"/>
      <c r="H205" s="47"/>
      <c r="I205" s="1"/>
      <c r="J205" s="181" t="s">
        <v>2446</v>
      </c>
      <c r="K205" s="1"/>
    </row>
    <row r="206" spans="1:11" s="48" customFormat="1" ht="15.75" customHeight="1">
      <c r="A206" s="46"/>
      <c r="B206" s="46"/>
      <c r="C206" s="75">
        <v>60</v>
      </c>
      <c r="D206" s="126">
        <v>60</v>
      </c>
      <c r="E206" s="71" t="s">
        <v>891</v>
      </c>
      <c r="F206" s="167">
        <v>1</v>
      </c>
      <c r="G206" s="72"/>
      <c r="H206" s="47"/>
      <c r="I206" s="1"/>
      <c r="J206" s="181" t="s">
        <v>1152</v>
      </c>
      <c r="K206" s="1"/>
    </row>
    <row r="207" spans="1:11" s="48" customFormat="1" ht="15.75" customHeight="1">
      <c r="A207" s="46"/>
      <c r="B207" s="46"/>
      <c r="C207" s="75"/>
      <c r="D207" s="126">
        <v>60.1</v>
      </c>
      <c r="E207" s="71" t="s">
        <v>892</v>
      </c>
      <c r="F207" s="167">
        <v>0.5</v>
      </c>
      <c r="G207" s="72"/>
      <c r="H207" s="47"/>
      <c r="I207" s="1"/>
      <c r="J207" s="181" t="s">
        <v>2446</v>
      </c>
      <c r="K207" s="1"/>
    </row>
    <row r="208" spans="1:11" s="48" customFormat="1" ht="15.75" customHeight="1">
      <c r="A208" s="46"/>
      <c r="B208" s="46"/>
      <c r="C208" s="75"/>
      <c r="D208" s="126">
        <v>60.2</v>
      </c>
      <c r="E208" s="71" t="s">
        <v>893</v>
      </c>
      <c r="F208" s="167">
        <v>0.5</v>
      </c>
      <c r="G208" s="72"/>
      <c r="H208" s="47"/>
      <c r="I208" s="1"/>
      <c r="J208" s="181" t="s">
        <v>2446</v>
      </c>
      <c r="K208" s="1"/>
    </row>
    <row r="209" spans="1:11" s="48" customFormat="1" ht="15.75" customHeight="1">
      <c r="A209" s="46"/>
      <c r="B209" s="46"/>
      <c r="C209" s="75">
        <v>61</v>
      </c>
      <c r="D209" s="126">
        <v>61</v>
      </c>
      <c r="E209" s="71" t="s">
        <v>907</v>
      </c>
      <c r="F209" s="167">
        <v>1</v>
      </c>
      <c r="G209" s="72"/>
      <c r="H209" s="47"/>
      <c r="I209" s="1"/>
      <c r="J209" s="181" t="s">
        <v>1152</v>
      </c>
      <c r="K209" s="1"/>
    </row>
    <row r="210" spans="1:11" s="48" customFormat="1" ht="15.75" customHeight="1">
      <c r="A210" s="46"/>
      <c r="B210" s="46"/>
      <c r="C210" s="75"/>
      <c r="D210" s="126">
        <v>61.1</v>
      </c>
      <c r="E210" s="71" t="s">
        <v>908</v>
      </c>
      <c r="F210" s="167">
        <v>0.4</v>
      </c>
      <c r="G210" s="72"/>
      <c r="H210" s="47"/>
      <c r="I210" s="1"/>
      <c r="J210" s="181" t="s">
        <v>2446</v>
      </c>
      <c r="K210" s="1"/>
    </row>
    <row r="211" spans="1:11" s="48" customFormat="1" ht="15.75" customHeight="1">
      <c r="A211" s="46"/>
      <c r="B211" s="46"/>
      <c r="C211" s="75"/>
      <c r="D211" s="126">
        <v>61.2</v>
      </c>
      <c r="E211" s="71" t="s">
        <v>909</v>
      </c>
      <c r="F211" s="167">
        <v>0.4</v>
      </c>
      <c r="G211" s="72"/>
      <c r="H211" s="47"/>
      <c r="I211" s="1"/>
      <c r="J211" s="181" t="s">
        <v>2446</v>
      </c>
      <c r="K211" s="1"/>
    </row>
    <row r="212" spans="1:11" s="48" customFormat="1" ht="15.75" customHeight="1">
      <c r="A212" s="46"/>
      <c r="B212" s="46"/>
      <c r="C212" s="75"/>
      <c r="D212" s="126">
        <v>61.3</v>
      </c>
      <c r="E212" s="71" t="s">
        <v>910</v>
      </c>
      <c r="F212" s="167">
        <v>0.2</v>
      </c>
      <c r="G212" s="72"/>
      <c r="H212" s="47"/>
      <c r="I212" s="1"/>
      <c r="J212" s="181" t="s">
        <v>2446</v>
      </c>
      <c r="K212" s="1"/>
    </row>
    <row r="213" spans="1:11" s="48" customFormat="1" ht="15.75" customHeight="1">
      <c r="A213" s="46"/>
      <c r="B213" s="46"/>
      <c r="C213" s="75">
        <v>62</v>
      </c>
      <c r="D213" s="126">
        <v>62</v>
      </c>
      <c r="E213" s="71" t="s">
        <v>919</v>
      </c>
      <c r="F213" s="167">
        <v>1</v>
      </c>
      <c r="G213" s="72"/>
      <c r="H213" s="47"/>
      <c r="I213" s="1"/>
      <c r="J213" s="181" t="s">
        <v>1152</v>
      </c>
      <c r="K213" s="1"/>
    </row>
    <row r="214" spans="1:11" s="48" customFormat="1" ht="15.75" customHeight="1">
      <c r="A214" s="46"/>
      <c r="B214" s="46"/>
      <c r="C214" s="75"/>
      <c r="D214" s="126">
        <v>62.1</v>
      </c>
      <c r="E214" s="71" t="s">
        <v>920</v>
      </c>
      <c r="F214" s="167">
        <v>0.5</v>
      </c>
      <c r="G214" s="72"/>
      <c r="H214" s="47"/>
      <c r="I214" s="1"/>
      <c r="J214" s="181" t="s">
        <v>2446</v>
      </c>
      <c r="K214" s="1"/>
    </row>
    <row r="215" spans="1:11" s="48" customFormat="1" ht="15.75" customHeight="1">
      <c r="A215" s="46"/>
      <c r="B215" s="46"/>
      <c r="C215" s="75"/>
      <c r="D215" s="126">
        <v>62.2</v>
      </c>
      <c r="E215" s="71" t="s">
        <v>921</v>
      </c>
      <c r="F215" s="167">
        <v>0.5</v>
      </c>
      <c r="G215" s="72"/>
      <c r="H215" s="47"/>
      <c r="I215" s="1"/>
      <c r="J215" s="181" t="s">
        <v>2446</v>
      </c>
      <c r="K215" s="1"/>
    </row>
    <row r="216" spans="1:11" s="48" customFormat="1" ht="15.75" customHeight="1">
      <c r="A216" s="46"/>
      <c r="B216" s="46"/>
      <c r="C216" s="75">
        <v>63</v>
      </c>
      <c r="D216" s="126">
        <v>63</v>
      </c>
      <c r="E216" s="71" t="s">
        <v>931</v>
      </c>
      <c r="F216" s="167">
        <v>1</v>
      </c>
      <c r="G216" s="72"/>
      <c r="H216" s="47"/>
      <c r="I216" s="1"/>
      <c r="J216" s="181" t="s">
        <v>1152</v>
      </c>
      <c r="K216" s="1"/>
    </row>
    <row r="217" spans="1:11" s="48" customFormat="1" ht="15.75" customHeight="1">
      <c r="A217" s="46"/>
      <c r="B217" s="46"/>
      <c r="C217" s="75"/>
      <c r="D217" s="126">
        <v>63.1</v>
      </c>
      <c r="E217" s="71" t="s">
        <v>932</v>
      </c>
      <c r="F217" s="167">
        <v>0.34</v>
      </c>
      <c r="G217" s="72"/>
      <c r="H217" s="47"/>
      <c r="I217" s="1"/>
      <c r="J217" s="181" t="s">
        <v>2446</v>
      </c>
      <c r="K217" s="1"/>
    </row>
    <row r="218" spans="1:11" s="48" customFormat="1" ht="15.75" customHeight="1">
      <c r="A218" s="46"/>
      <c r="B218" s="46"/>
      <c r="C218" s="75"/>
      <c r="D218" s="126">
        <v>63.2</v>
      </c>
      <c r="E218" s="71" t="s">
        <v>933</v>
      </c>
      <c r="F218" s="167">
        <v>0.33</v>
      </c>
      <c r="G218" s="72"/>
      <c r="H218" s="47"/>
      <c r="I218" s="1"/>
      <c r="J218" s="181" t="s">
        <v>2446</v>
      </c>
      <c r="K218" s="1"/>
    </row>
    <row r="219" spans="1:11" s="48" customFormat="1" ht="15.75" customHeight="1">
      <c r="A219" s="46"/>
      <c r="B219" s="46"/>
      <c r="C219" s="75"/>
      <c r="D219" s="126">
        <v>63.3</v>
      </c>
      <c r="E219" s="71" t="s">
        <v>934</v>
      </c>
      <c r="F219" s="167">
        <v>0.33</v>
      </c>
      <c r="G219" s="72"/>
      <c r="H219" s="47"/>
      <c r="I219" s="1"/>
      <c r="J219" s="181" t="s">
        <v>2446</v>
      </c>
      <c r="K219" s="1"/>
    </row>
    <row r="220" spans="1:11" s="48" customFormat="1" ht="15.75" customHeight="1">
      <c r="A220" s="46"/>
      <c r="B220" s="46"/>
      <c r="C220" s="75">
        <v>64</v>
      </c>
      <c r="D220" s="126">
        <v>64</v>
      </c>
      <c r="E220" s="71" t="s">
        <v>943</v>
      </c>
      <c r="F220" s="167">
        <v>1</v>
      </c>
      <c r="G220" s="72"/>
      <c r="H220" s="47"/>
      <c r="I220" s="1"/>
      <c r="J220" s="181" t="s">
        <v>1152</v>
      </c>
      <c r="K220" s="1"/>
    </row>
    <row r="221" spans="1:11" s="48" customFormat="1" ht="15.75" customHeight="1">
      <c r="A221" s="46"/>
      <c r="B221" s="46"/>
      <c r="C221" s="75"/>
      <c r="D221" s="126">
        <v>64.099999999999994</v>
      </c>
      <c r="E221" s="71" t="s">
        <v>944</v>
      </c>
      <c r="F221" s="167">
        <v>0.3</v>
      </c>
      <c r="G221" s="72"/>
      <c r="H221" s="47"/>
      <c r="I221" s="1"/>
      <c r="J221" s="181" t="s">
        <v>2446</v>
      </c>
      <c r="K221" s="1"/>
    </row>
    <row r="222" spans="1:11" s="48" customFormat="1" ht="15.75" customHeight="1">
      <c r="A222" s="46"/>
      <c r="B222" s="46"/>
      <c r="C222" s="75"/>
      <c r="D222" s="126">
        <v>64.2</v>
      </c>
      <c r="E222" s="71" t="s">
        <v>945</v>
      </c>
      <c r="F222" s="167">
        <v>0.3</v>
      </c>
      <c r="G222" s="72"/>
      <c r="H222" s="47"/>
      <c r="I222" s="1"/>
      <c r="J222" s="181" t="s">
        <v>2446</v>
      </c>
      <c r="K222" s="1"/>
    </row>
    <row r="223" spans="1:11" s="48" customFormat="1" ht="15.75" customHeight="1">
      <c r="A223" s="46"/>
      <c r="B223" s="46"/>
      <c r="C223" s="75"/>
      <c r="D223" s="126">
        <v>64.3</v>
      </c>
      <c r="E223" s="71" t="s">
        <v>946</v>
      </c>
      <c r="F223" s="167">
        <v>0.4</v>
      </c>
      <c r="G223" s="72"/>
      <c r="H223" s="47"/>
      <c r="I223" s="1"/>
      <c r="J223" s="181" t="s">
        <v>2446</v>
      </c>
      <c r="K223" s="1"/>
    </row>
    <row r="224" spans="1:11" s="48" customFormat="1" ht="15.75" customHeight="1">
      <c r="A224" s="46"/>
      <c r="B224" s="46"/>
      <c r="C224" s="75">
        <v>65</v>
      </c>
      <c r="D224" s="126">
        <v>65</v>
      </c>
      <c r="E224" s="71" t="s">
        <v>953</v>
      </c>
      <c r="F224" s="167">
        <v>1</v>
      </c>
      <c r="G224" s="72"/>
      <c r="H224" s="47"/>
      <c r="I224" s="1"/>
      <c r="J224" s="181" t="s">
        <v>1152</v>
      </c>
      <c r="K224" s="1"/>
    </row>
    <row r="225" spans="1:11" s="48" customFormat="1" ht="15.75" customHeight="1">
      <c r="A225" s="46"/>
      <c r="B225" s="46"/>
      <c r="C225" s="75"/>
      <c r="D225" s="126">
        <v>65.099999999999994</v>
      </c>
      <c r="E225" s="71" t="s">
        <v>954</v>
      </c>
      <c r="F225" s="167">
        <v>0.5</v>
      </c>
      <c r="G225" s="72"/>
      <c r="H225" s="47"/>
      <c r="I225" s="1"/>
      <c r="J225" s="181" t="s">
        <v>2446</v>
      </c>
      <c r="K225" s="1"/>
    </row>
    <row r="226" spans="1:11" s="48" customFormat="1" ht="15.75" customHeight="1">
      <c r="A226" s="46"/>
      <c r="B226" s="46"/>
      <c r="C226" s="75"/>
      <c r="D226" s="126">
        <v>65.2</v>
      </c>
      <c r="E226" s="71" t="s">
        <v>955</v>
      </c>
      <c r="F226" s="167">
        <v>0.25</v>
      </c>
      <c r="G226" s="72"/>
      <c r="H226" s="47"/>
      <c r="I226" s="1"/>
      <c r="J226" s="181" t="s">
        <v>2446</v>
      </c>
      <c r="K226" s="1"/>
    </row>
    <row r="227" spans="1:11" s="48" customFormat="1" ht="15.75" customHeight="1">
      <c r="A227" s="46"/>
      <c r="B227" s="46"/>
      <c r="C227" s="75"/>
      <c r="D227" s="126">
        <v>65.3</v>
      </c>
      <c r="E227" s="71" t="s">
        <v>956</v>
      </c>
      <c r="F227" s="167">
        <v>0.25</v>
      </c>
      <c r="G227" s="72"/>
      <c r="H227" s="47"/>
      <c r="I227" s="1"/>
      <c r="J227" s="181" t="s">
        <v>2446</v>
      </c>
      <c r="K227" s="1"/>
    </row>
    <row r="228" spans="1:11" s="48" customFormat="1" ht="17.25" customHeight="1">
      <c r="A228" s="46"/>
      <c r="B228" s="46"/>
      <c r="C228" s="75">
        <v>66</v>
      </c>
      <c r="D228" s="126">
        <v>66</v>
      </c>
      <c r="E228" s="71" t="s">
        <v>963</v>
      </c>
      <c r="F228" s="167">
        <v>1</v>
      </c>
      <c r="G228" s="72"/>
      <c r="H228" s="47"/>
      <c r="I228" s="1"/>
      <c r="J228" s="181" t="s">
        <v>1152</v>
      </c>
      <c r="K228" s="1"/>
    </row>
    <row r="229" spans="1:11" s="48" customFormat="1" ht="17.25" customHeight="1">
      <c r="A229" s="46"/>
      <c r="B229" s="46"/>
      <c r="C229" s="75"/>
      <c r="D229" s="126">
        <v>66.099999999999994</v>
      </c>
      <c r="E229" s="71" t="s">
        <v>964</v>
      </c>
      <c r="F229" s="167">
        <v>0.6</v>
      </c>
      <c r="G229" s="72"/>
      <c r="H229" s="47"/>
      <c r="I229" s="1"/>
      <c r="J229" s="181" t="s">
        <v>2446</v>
      </c>
      <c r="K229" s="1"/>
    </row>
    <row r="230" spans="1:11" s="48" customFormat="1" ht="17.25" customHeight="1">
      <c r="A230" s="46"/>
      <c r="B230" s="46"/>
      <c r="C230" s="75"/>
      <c r="D230" s="126">
        <v>66.2</v>
      </c>
      <c r="E230" s="71" t="s">
        <v>965</v>
      </c>
      <c r="F230" s="167">
        <v>0.1</v>
      </c>
      <c r="G230" s="72"/>
      <c r="H230" s="47"/>
      <c r="I230" s="1"/>
      <c r="J230" s="181" t="s">
        <v>2446</v>
      </c>
      <c r="K230" s="1"/>
    </row>
    <row r="231" spans="1:11" s="48" customFormat="1" ht="17.25" customHeight="1">
      <c r="A231" s="46"/>
      <c r="B231" s="46"/>
      <c r="C231" s="75"/>
      <c r="D231" s="126">
        <v>66.3</v>
      </c>
      <c r="E231" s="71" t="s">
        <v>966</v>
      </c>
      <c r="F231" s="167">
        <v>0.3</v>
      </c>
      <c r="G231" s="72"/>
      <c r="H231" s="47"/>
      <c r="I231" s="1"/>
      <c r="J231" s="181" t="s">
        <v>2446</v>
      </c>
      <c r="K231" s="1"/>
    </row>
    <row r="232" spans="1:11" s="48" customFormat="1" ht="15.75" customHeight="1">
      <c r="A232" s="46"/>
      <c r="B232" s="46"/>
      <c r="C232" s="75">
        <v>67</v>
      </c>
      <c r="D232" s="126">
        <v>67</v>
      </c>
      <c r="E232" s="71" t="s">
        <v>979</v>
      </c>
      <c r="F232" s="167">
        <v>1</v>
      </c>
      <c r="G232" s="72"/>
      <c r="H232" s="47"/>
      <c r="I232" s="1"/>
      <c r="J232" s="181" t="s">
        <v>1152</v>
      </c>
      <c r="K232" s="1"/>
    </row>
    <row r="233" spans="1:11" s="48" customFormat="1" ht="15.75" customHeight="1">
      <c r="A233" s="46"/>
      <c r="B233" s="46"/>
      <c r="C233" s="75"/>
      <c r="D233" s="126">
        <v>67.099999999999994</v>
      </c>
      <c r="E233" s="71" t="s">
        <v>980</v>
      </c>
      <c r="F233" s="167">
        <v>0.2</v>
      </c>
      <c r="G233" s="72"/>
      <c r="H233" s="47"/>
      <c r="I233" s="1"/>
      <c r="J233" s="181" t="s">
        <v>2446</v>
      </c>
      <c r="K233" s="1"/>
    </row>
    <row r="234" spans="1:11" s="48" customFormat="1" ht="15.75" customHeight="1">
      <c r="A234" s="46"/>
      <c r="B234" s="46"/>
      <c r="C234" s="75"/>
      <c r="D234" s="126">
        <v>67.2</v>
      </c>
      <c r="E234" s="71" t="s">
        <v>981</v>
      </c>
      <c r="F234" s="167">
        <v>0.4</v>
      </c>
      <c r="G234" s="72"/>
      <c r="H234" s="47"/>
      <c r="I234" s="1"/>
      <c r="J234" s="181" t="s">
        <v>2446</v>
      </c>
      <c r="K234" s="1"/>
    </row>
    <row r="235" spans="1:11" s="48" customFormat="1" ht="15.75" customHeight="1">
      <c r="A235" s="46"/>
      <c r="B235" s="46"/>
      <c r="C235" s="75"/>
      <c r="D235" s="126">
        <v>67.3</v>
      </c>
      <c r="E235" s="71" t="s">
        <v>982</v>
      </c>
      <c r="F235" s="167">
        <v>0.4</v>
      </c>
      <c r="G235" s="72"/>
      <c r="H235" s="47"/>
      <c r="I235" s="1"/>
      <c r="J235" s="181" t="s">
        <v>2446</v>
      </c>
      <c r="K235" s="1"/>
    </row>
    <row r="236" spans="1:11" s="48" customFormat="1" ht="15.75" customHeight="1">
      <c r="A236" s="46"/>
      <c r="B236" s="46"/>
      <c r="C236" s="75">
        <v>68</v>
      </c>
      <c r="D236" s="126">
        <v>68</v>
      </c>
      <c r="E236" s="71" t="s">
        <v>992</v>
      </c>
      <c r="F236" s="167">
        <v>1</v>
      </c>
      <c r="G236" s="72"/>
      <c r="H236" s="47"/>
      <c r="I236" s="1"/>
      <c r="J236" s="181" t="s">
        <v>1152</v>
      </c>
      <c r="K236" s="1"/>
    </row>
    <row r="237" spans="1:11" s="48" customFormat="1" ht="15.75" customHeight="1">
      <c r="A237" s="46"/>
      <c r="B237" s="46"/>
      <c r="C237" s="75"/>
      <c r="D237" s="126">
        <v>68.099999999999994</v>
      </c>
      <c r="E237" s="71" t="s">
        <v>993</v>
      </c>
      <c r="F237" s="167">
        <v>0.5</v>
      </c>
      <c r="G237" s="72"/>
      <c r="H237" s="47"/>
      <c r="I237" s="1"/>
      <c r="J237" s="181" t="s">
        <v>2446</v>
      </c>
      <c r="K237" s="1"/>
    </row>
    <row r="238" spans="1:11" s="48" customFormat="1" ht="15.75" customHeight="1">
      <c r="A238" s="46"/>
      <c r="B238" s="46"/>
      <c r="C238" s="75"/>
      <c r="D238" s="126">
        <v>68.2</v>
      </c>
      <c r="E238" s="71" t="s">
        <v>994</v>
      </c>
      <c r="F238" s="167">
        <v>0.5</v>
      </c>
      <c r="G238" s="72"/>
      <c r="H238" s="47"/>
      <c r="I238" s="1"/>
      <c r="J238" s="181" t="s">
        <v>2446</v>
      </c>
      <c r="K238" s="1"/>
    </row>
    <row r="239" spans="1:11" s="48" customFormat="1" ht="15.75" customHeight="1">
      <c r="A239" s="46"/>
      <c r="B239" s="46"/>
      <c r="C239" s="75">
        <v>69</v>
      </c>
      <c r="D239" s="126">
        <v>69</v>
      </c>
      <c r="E239" s="71" t="s">
        <v>998</v>
      </c>
      <c r="F239" s="167">
        <v>1</v>
      </c>
      <c r="G239" s="72"/>
      <c r="H239" s="47"/>
      <c r="I239" s="1"/>
      <c r="J239" s="181" t="s">
        <v>1152</v>
      </c>
      <c r="K239" s="1"/>
    </row>
    <row r="240" spans="1:11" s="48" customFormat="1" ht="15.75" customHeight="1">
      <c r="A240" s="46"/>
      <c r="B240" s="46"/>
      <c r="C240" s="75"/>
      <c r="D240" s="126">
        <v>69.099999999999994</v>
      </c>
      <c r="E240" s="71" t="s">
        <v>999</v>
      </c>
      <c r="F240" s="167">
        <v>0.5</v>
      </c>
      <c r="G240" s="72"/>
      <c r="H240" s="47"/>
      <c r="I240" s="1"/>
      <c r="J240" s="181" t="s">
        <v>2446</v>
      </c>
      <c r="K240" s="1"/>
    </row>
    <row r="241" spans="1:11" s="48" customFormat="1" ht="15.75" customHeight="1">
      <c r="A241" s="46"/>
      <c r="B241" s="46"/>
      <c r="C241" s="75"/>
      <c r="D241" s="126">
        <v>69.2</v>
      </c>
      <c r="E241" s="71" t="s">
        <v>1000</v>
      </c>
      <c r="F241" s="167">
        <v>0.5</v>
      </c>
      <c r="G241" s="72"/>
      <c r="H241" s="47"/>
      <c r="I241" s="1"/>
      <c r="J241" s="181" t="s">
        <v>2446</v>
      </c>
      <c r="K241" s="1"/>
    </row>
    <row r="242" spans="1:11" s="48" customFormat="1" ht="15.75" customHeight="1">
      <c r="A242" s="46"/>
      <c r="B242" s="46"/>
      <c r="C242" s="75">
        <v>70</v>
      </c>
      <c r="D242" s="126">
        <v>70</v>
      </c>
      <c r="E242" s="71" t="s">
        <v>1024</v>
      </c>
      <c r="F242" s="167">
        <v>1</v>
      </c>
      <c r="G242" s="72"/>
      <c r="H242" s="47"/>
      <c r="I242" s="1"/>
      <c r="J242" s="181" t="s">
        <v>1152</v>
      </c>
      <c r="K242" s="1"/>
    </row>
    <row r="243" spans="1:11" s="48" customFormat="1" ht="15.75" customHeight="1">
      <c r="A243" s="46"/>
      <c r="B243" s="46"/>
      <c r="C243" s="75"/>
      <c r="D243" s="126">
        <v>70.099999999999994</v>
      </c>
      <c r="E243" s="71" t="s">
        <v>1025</v>
      </c>
      <c r="F243" s="167">
        <v>0.34</v>
      </c>
      <c r="G243" s="72"/>
      <c r="H243" s="47"/>
      <c r="I243" s="1"/>
      <c r="J243" s="181" t="s">
        <v>2446</v>
      </c>
      <c r="K243" s="1"/>
    </row>
    <row r="244" spans="1:11" s="48" customFormat="1" ht="15.75" customHeight="1">
      <c r="A244" s="46"/>
      <c r="B244" s="46"/>
      <c r="C244" s="75"/>
      <c r="D244" s="126">
        <v>70.2</v>
      </c>
      <c r="E244" s="71" t="s">
        <v>1026</v>
      </c>
      <c r="F244" s="167">
        <v>0.33</v>
      </c>
      <c r="G244" s="72"/>
      <c r="H244" s="47"/>
      <c r="I244" s="1"/>
      <c r="J244" s="181" t="s">
        <v>2446</v>
      </c>
      <c r="K244" s="1"/>
    </row>
    <row r="245" spans="1:11" s="48" customFormat="1" ht="15.75" customHeight="1">
      <c r="A245" s="46"/>
      <c r="B245" s="46"/>
      <c r="C245" s="75"/>
      <c r="D245" s="126">
        <v>70.3</v>
      </c>
      <c r="E245" s="71" t="s">
        <v>1014</v>
      </c>
      <c r="F245" s="167">
        <v>0.33</v>
      </c>
      <c r="G245" s="72"/>
      <c r="H245" s="47"/>
      <c r="I245" s="1"/>
      <c r="J245" s="181" t="s">
        <v>2446</v>
      </c>
      <c r="K245" s="1"/>
    </row>
    <row r="246" spans="1:11" s="48" customFormat="1" ht="15.75" customHeight="1">
      <c r="A246" s="46"/>
      <c r="B246" s="46"/>
      <c r="C246" s="75">
        <v>71</v>
      </c>
      <c r="D246" s="126">
        <v>71</v>
      </c>
      <c r="E246" s="71" t="s">
        <v>1021</v>
      </c>
      <c r="F246" s="167">
        <v>1</v>
      </c>
      <c r="G246" s="72"/>
      <c r="H246" s="47"/>
      <c r="I246" s="1"/>
      <c r="J246" s="181" t="s">
        <v>1152</v>
      </c>
      <c r="K246" s="1"/>
    </row>
    <row r="247" spans="1:11" s="48" customFormat="1" ht="15.75" customHeight="1">
      <c r="A247" s="46"/>
      <c r="B247" s="46"/>
      <c r="C247" s="75"/>
      <c r="D247" s="126">
        <v>71.099999999999994</v>
      </c>
      <c r="E247" s="71" t="s">
        <v>1022</v>
      </c>
      <c r="F247" s="167">
        <v>0.95</v>
      </c>
      <c r="G247" s="72"/>
      <c r="H247" s="47"/>
      <c r="I247" s="1"/>
      <c r="J247" s="181" t="s">
        <v>2446</v>
      </c>
      <c r="K247" s="1"/>
    </row>
    <row r="248" spans="1:11" s="48" customFormat="1" ht="15.75" customHeight="1">
      <c r="A248" s="46"/>
      <c r="B248" s="46"/>
      <c r="C248" s="75"/>
      <c r="D248" s="126">
        <v>71.2</v>
      </c>
      <c r="E248" s="71" t="s">
        <v>1023</v>
      </c>
      <c r="F248" s="167">
        <v>0.05</v>
      </c>
      <c r="G248" s="72"/>
      <c r="H248" s="47"/>
      <c r="I248" s="1"/>
      <c r="J248" s="181" t="s">
        <v>2446</v>
      </c>
      <c r="K248" s="1"/>
    </row>
    <row r="249" spans="1:11" s="48" customFormat="1" ht="15.75" customHeight="1">
      <c r="A249" s="46"/>
      <c r="B249" s="46"/>
      <c r="C249" s="75">
        <v>72</v>
      </c>
      <c r="D249" s="126">
        <v>72</v>
      </c>
      <c r="E249" s="71" t="s">
        <v>1033</v>
      </c>
      <c r="F249" s="167">
        <v>1</v>
      </c>
      <c r="G249" s="72"/>
      <c r="H249" s="47"/>
      <c r="I249" s="1"/>
      <c r="J249" s="181" t="s">
        <v>1152</v>
      </c>
      <c r="K249" s="1"/>
    </row>
    <row r="250" spans="1:11" s="48" customFormat="1" ht="15.75" customHeight="1">
      <c r="A250" s="46"/>
      <c r="B250" s="46"/>
      <c r="C250" s="75"/>
      <c r="D250" s="126">
        <v>72.099999999999994</v>
      </c>
      <c r="E250" s="71" t="s">
        <v>1034</v>
      </c>
      <c r="F250" s="167">
        <v>0.25</v>
      </c>
      <c r="G250" s="72"/>
      <c r="H250" s="47"/>
      <c r="I250" s="1"/>
      <c r="J250" s="181" t="s">
        <v>2446</v>
      </c>
      <c r="K250" s="1"/>
    </row>
    <row r="251" spans="1:11" s="48" customFormat="1" ht="15.75" customHeight="1">
      <c r="A251" s="46"/>
      <c r="B251" s="46"/>
      <c r="C251" s="75"/>
      <c r="D251" s="126">
        <v>72.2</v>
      </c>
      <c r="E251" s="71" t="s">
        <v>1035</v>
      </c>
      <c r="F251" s="167">
        <v>0.25</v>
      </c>
      <c r="G251" s="72"/>
      <c r="H251" s="47"/>
      <c r="I251" s="1"/>
      <c r="J251" s="181" t="s">
        <v>2446</v>
      </c>
      <c r="K251" s="1"/>
    </row>
    <row r="252" spans="1:11" s="48" customFormat="1" ht="15.75" customHeight="1">
      <c r="A252" s="46"/>
      <c r="B252" s="46"/>
      <c r="C252" s="75"/>
      <c r="D252" s="126">
        <v>72.3</v>
      </c>
      <c r="E252" s="71" t="s">
        <v>1036</v>
      </c>
      <c r="F252" s="167">
        <v>0.25</v>
      </c>
      <c r="G252" s="72"/>
      <c r="H252" s="47"/>
      <c r="I252" s="1"/>
      <c r="J252" s="181" t="s">
        <v>2446</v>
      </c>
      <c r="K252" s="1"/>
    </row>
    <row r="253" spans="1:11" s="48" customFormat="1" ht="15.75" customHeight="1">
      <c r="A253" s="46"/>
      <c r="B253" s="46"/>
      <c r="C253" s="75"/>
      <c r="D253" s="126">
        <v>72.400000000000006</v>
      </c>
      <c r="E253" s="71" t="s">
        <v>1037</v>
      </c>
      <c r="F253" s="167">
        <v>0.25</v>
      </c>
      <c r="G253" s="72"/>
      <c r="H253" s="47"/>
      <c r="I253" s="1"/>
      <c r="J253" s="181" t="s">
        <v>2446</v>
      </c>
      <c r="K253" s="1"/>
    </row>
    <row r="254" spans="1:11" s="48" customFormat="1" ht="15.75" customHeight="1">
      <c r="A254" s="46"/>
      <c r="B254" s="46"/>
      <c r="C254" s="75">
        <v>73</v>
      </c>
      <c r="D254" s="126">
        <v>73</v>
      </c>
      <c r="E254" s="71" t="s">
        <v>1038</v>
      </c>
      <c r="F254" s="167">
        <v>1</v>
      </c>
      <c r="G254" s="72"/>
      <c r="H254" s="47"/>
      <c r="I254" s="1"/>
      <c r="J254" s="181" t="s">
        <v>1152</v>
      </c>
      <c r="K254" s="1"/>
    </row>
    <row r="255" spans="1:11" s="48" customFormat="1" ht="15.75" customHeight="1">
      <c r="A255" s="46"/>
      <c r="B255" s="46"/>
      <c r="C255" s="75"/>
      <c r="D255" s="126">
        <v>73.099999999999994</v>
      </c>
      <c r="E255" s="71" t="s">
        <v>1039</v>
      </c>
      <c r="F255" s="167">
        <v>0.5</v>
      </c>
      <c r="G255" s="72"/>
      <c r="H255" s="47"/>
      <c r="I255" s="1"/>
      <c r="J255" s="181" t="s">
        <v>2446</v>
      </c>
      <c r="K255" s="1"/>
    </row>
    <row r="256" spans="1:11" s="48" customFormat="1" ht="15.75" customHeight="1">
      <c r="A256" s="46"/>
      <c r="B256" s="46"/>
      <c r="C256" s="75"/>
      <c r="D256" s="126">
        <v>73.2</v>
      </c>
      <c r="E256" s="71" t="s">
        <v>1040</v>
      </c>
      <c r="F256" s="167">
        <v>0.5</v>
      </c>
      <c r="G256" s="72"/>
      <c r="H256" s="47"/>
      <c r="I256" s="1"/>
      <c r="J256" s="181" t="s">
        <v>2446</v>
      </c>
      <c r="K256" s="1"/>
    </row>
    <row r="257" spans="1:11" s="48" customFormat="1" ht="15.75" customHeight="1">
      <c r="A257" s="46"/>
      <c r="B257" s="46"/>
      <c r="C257" s="75">
        <v>74</v>
      </c>
      <c r="D257" s="126">
        <v>74</v>
      </c>
      <c r="E257" s="71" t="s">
        <v>1047</v>
      </c>
      <c r="F257" s="167">
        <v>1</v>
      </c>
      <c r="G257" s="72"/>
      <c r="H257" s="47"/>
      <c r="I257" s="1"/>
      <c r="J257" s="181" t="s">
        <v>1152</v>
      </c>
      <c r="K257" s="1"/>
    </row>
    <row r="258" spans="1:11" s="48" customFormat="1" ht="15.75" customHeight="1">
      <c r="A258" s="46"/>
      <c r="B258" s="46"/>
      <c r="C258" s="75"/>
      <c r="D258" s="126">
        <v>74.099999999999994</v>
      </c>
      <c r="E258" s="71" t="s">
        <v>1048</v>
      </c>
      <c r="F258" s="167">
        <v>0.6</v>
      </c>
      <c r="G258" s="72"/>
      <c r="H258" s="47"/>
      <c r="I258" s="1"/>
      <c r="J258" s="181" t="s">
        <v>2446</v>
      </c>
      <c r="K258" s="1"/>
    </row>
    <row r="259" spans="1:11" s="48" customFormat="1" ht="15.75" customHeight="1">
      <c r="A259" s="46"/>
      <c r="B259" s="46"/>
      <c r="C259" s="75"/>
      <c r="D259" s="126">
        <v>74.2</v>
      </c>
      <c r="E259" s="71" t="s">
        <v>1049</v>
      </c>
      <c r="F259" s="167">
        <v>0.2</v>
      </c>
      <c r="G259" s="72"/>
      <c r="H259" s="47"/>
      <c r="I259" s="1"/>
      <c r="J259" s="181" t="s">
        <v>2446</v>
      </c>
      <c r="K259" s="1"/>
    </row>
    <row r="260" spans="1:11" s="48" customFormat="1" ht="15.75" customHeight="1">
      <c r="A260" s="46"/>
      <c r="B260" s="46"/>
      <c r="C260" s="75"/>
      <c r="D260" s="126">
        <v>74.3</v>
      </c>
      <c r="E260" s="71" t="s">
        <v>1050</v>
      </c>
      <c r="F260" s="167">
        <v>0.2</v>
      </c>
      <c r="G260" s="72"/>
      <c r="H260" s="47"/>
      <c r="I260" s="1"/>
      <c r="J260" s="181" t="s">
        <v>2446</v>
      </c>
      <c r="K260" s="1"/>
    </row>
    <row r="261" spans="1:11" s="48" customFormat="1" ht="15.75" customHeight="1">
      <c r="A261" s="46"/>
      <c r="B261" s="46"/>
      <c r="C261" s="75">
        <v>75</v>
      </c>
      <c r="D261" s="126">
        <v>75</v>
      </c>
      <c r="E261" s="71" t="s">
        <v>1057</v>
      </c>
      <c r="F261" s="167">
        <v>1</v>
      </c>
      <c r="G261" s="72"/>
      <c r="H261" s="47"/>
      <c r="I261" s="1"/>
      <c r="J261" s="181" t="s">
        <v>1152</v>
      </c>
      <c r="K261" s="1"/>
    </row>
    <row r="262" spans="1:11" s="48" customFormat="1" ht="15.75" customHeight="1">
      <c r="A262" s="46"/>
      <c r="B262" s="46"/>
      <c r="C262" s="75"/>
      <c r="D262" s="126">
        <v>75.099999999999994</v>
      </c>
      <c r="E262" s="71" t="s">
        <v>1058</v>
      </c>
      <c r="F262" s="167">
        <v>0.7</v>
      </c>
      <c r="G262" s="72"/>
      <c r="H262" s="47"/>
      <c r="I262" s="1"/>
      <c r="J262" s="181" t="s">
        <v>2446</v>
      </c>
      <c r="K262" s="1"/>
    </row>
    <row r="263" spans="1:11" s="48" customFormat="1" ht="15.75" customHeight="1">
      <c r="A263" s="46"/>
      <c r="B263" s="46"/>
      <c r="C263" s="75"/>
      <c r="D263" s="126">
        <v>75.2</v>
      </c>
      <c r="E263" s="71" t="s">
        <v>1059</v>
      </c>
      <c r="F263" s="167">
        <v>0.3</v>
      </c>
      <c r="G263" s="72"/>
      <c r="H263" s="47"/>
      <c r="I263" s="1"/>
      <c r="J263" s="181" t="s">
        <v>2446</v>
      </c>
      <c r="K263" s="1"/>
    </row>
    <row r="264" spans="1:11" s="48" customFormat="1" ht="15.75" customHeight="1">
      <c r="A264" s="46"/>
      <c r="B264" s="46"/>
      <c r="C264" s="75">
        <v>76</v>
      </c>
      <c r="D264" s="126">
        <v>76</v>
      </c>
      <c r="E264" s="71" t="s">
        <v>1066</v>
      </c>
      <c r="F264" s="167">
        <v>1</v>
      </c>
      <c r="G264" s="72"/>
      <c r="H264" s="47"/>
      <c r="I264" s="1"/>
      <c r="J264" s="181" t="s">
        <v>1152</v>
      </c>
      <c r="K264" s="1"/>
    </row>
    <row r="265" spans="1:11" s="48" customFormat="1" ht="15.75" customHeight="1">
      <c r="A265" s="46"/>
      <c r="B265" s="46"/>
      <c r="C265" s="75"/>
      <c r="D265" s="126">
        <v>76.099999999999994</v>
      </c>
      <c r="E265" s="71" t="s">
        <v>1067</v>
      </c>
      <c r="F265" s="167">
        <v>0.9</v>
      </c>
      <c r="G265" s="72"/>
      <c r="H265" s="47"/>
      <c r="I265" s="1"/>
      <c r="J265" s="181" t="s">
        <v>2446</v>
      </c>
      <c r="K265" s="1"/>
    </row>
    <row r="266" spans="1:11" s="48" customFormat="1" ht="15.75" customHeight="1">
      <c r="A266" s="46"/>
      <c r="B266" s="46"/>
      <c r="C266" s="75"/>
      <c r="D266" s="126">
        <v>76.2</v>
      </c>
      <c r="E266" s="71" t="s">
        <v>1068</v>
      </c>
      <c r="F266" s="167">
        <v>0.1</v>
      </c>
      <c r="G266" s="72"/>
      <c r="H266" s="47"/>
      <c r="I266" s="1"/>
      <c r="J266" s="181" t="s">
        <v>2446</v>
      </c>
      <c r="K266" s="1"/>
    </row>
    <row r="267" spans="1:11" s="48" customFormat="1" ht="15.75" customHeight="1">
      <c r="A267" s="46"/>
      <c r="B267" s="46"/>
      <c r="C267" s="75">
        <v>77</v>
      </c>
      <c r="D267" s="126">
        <v>77</v>
      </c>
      <c r="E267" s="71" t="s">
        <v>1074</v>
      </c>
      <c r="F267" s="167">
        <v>1</v>
      </c>
      <c r="G267" s="72"/>
      <c r="H267" s="47"/>
      <c r="I267" s="1"/>
      <c r="J267" s="181" t="s">
        <v>1152</v>
      </c>
      <c r="K267" s="1"/>
    </row>
    <row r="268" spans="1:11" s="48" customFormat="1" ht="15.75" customHeight="1">
      <c r="A268" s="46"/>
      <c r="B268" s="46"/>
      <c r="C268" s="75">
        <v>78</v>
      </c>
      <c r="D268" s="126">
        <v>78</v>
      </c>
      <c r="E268" s="71" t="s">
        <v>1081</v>
      </c>
      <c r="F268" s="167">
        <v>1</v>
      </c>
      <c r="G268" s="72"/>
      <c r="H268" s="47"/>
      <c r="I268" s="1"/>
      <c r="J268" s="181" t="s">
        <v>1152</v>
      </c>
      <c r="K268" s="1"/>
    </row>
    <row r="269" spans="1:11" s="48" customFormat="1" ht="15.75" customHeight="1">
      <c r="A269" s="46"/>
      <c r="B269" s="46"/>
      <c r="C269" s="75"/>
      <c r="D269" s="126">
        <v>78.099999999999994</v>
      </c>
      <c r="E269" s="71" t="s">
        <v>1082</v>
      </c>
      <c r="F269" s="167">
        <v>0.75</v>
      </c>
      <c r="G269" s="72"/>
      <c r="H269" s="47"/>
      <c r="I269" s="1"/>
      <c r="J269" s="181" t="s">
        <v>2446</v>
      </c>
      <c r="K269" s="1"/>
    </row>
    <row r="270" spans="1:11" s="48" customFormat="1" ht="15.75" customHeight="1">
      <c r="A270" s="46"/>
      <c r="B270" s="46"/>
      <c r="C270" s="75"/>
      <c r="D270" s="126">
        <v>78.2</v>
      </c>
      <c r="E270" s="71" t="s">
        <v>1083</v>
      </c>
      <c r="F270" s="167">
        <v>0.25</v>
      </c>
      <c r="G270" s="72"/>
      <c r="H270" s="47"/>
      <c r="I270" s="1"/>
      <c r="J270" s="181" t="s">
        <v>2446</v>
      </c>
      <c r="K270" s="1"/>
    </row>
    <row r="271" spans="1:11" s="48" customFormat="1" ht="15.75" customHeight="1">
      <c r="A271" s="46"/>
      <c r="B271" s="46"/>
      <c r="C271" s="75">
        <v>79</v>
      </c>
      <c r="D271" s="126">
        <v>79</v>
      </c>
      <c r="E271" s="71" t="s">
        <v>1089</v>
      </c>
      <c r="F271" s="167">
        <v>1</v>
      </c>
      <c r="G271" s="72"/>
      <c r="H271" s="47"/>
      <c r="I271" s="1"/>
      <c r="J271" s="181" t="s">
        <v>1152</v>
      </c>
      <c r="K271" s="1"/>
    </row>
    <row r="272" spans="1:11" s="48" customFormat="1" ht="15.75" customHeight="1">
      <c r="A272" s="46"/>
      <c r="B272" s="46"/>
      <c r="C272" s="75"/>
      <c r="D272" s="126">
        <v>79.099999999999994</v>
      </c>
      <c r="E272" s="71" t="s">
        <v>1090</v>
      </c>
      <c r="F272" s="167">
        <v>0.51</v>
      </c>
      <c r="G272" s="72"/>
      <c r="H272" s="47"/>
      <c r="I272" s="1"/>
      <c r="J272" s="181" t="s">
        <v>2446</v>
      </c>
      <c r="K272" s="1"/>
    </row>
    <row r="273" spans="1:11" s="48" customFormat="1" ht="15.75" customHeight="1">
      <c r="A273" s="46"/>
      <c r="B273" s="46"/>
      <c r="C273" s="75"/>
      <c r="D273" s="126">
        <v>79.2</v>
      </c>
      <c r="E273" s="71" t="s">
        <v>1091</v>
      </c>
      <c r="F273" s="167">
        <v>0.25</v>
      </c>
      <c r="G273" s="72"/>
      <c r="H273" s="47"/>
      <c r="I273" s="1"/>
      <c r="J273" s="181" t="s">
        <v>2446</v>
      </c>
      <c r="K273" s="1"/>
    </row>
    <row r="274" spans="1:11" s="48" customFormat="1" ht="15.75" customHeight="1">
      <c r="A274" s="46"/>
      <c r="B274" s="46"/>
      <c r="C274" s="75"/>
      <c r="D274" s="126">
        <v>79.3</v>
      </c>
      <c r="E274" s="71" t="s">
        <v>1092</v>
      </c>
      <c r="F274" s="167">
        <v>0.24</v>
      </c>
      <c r="G274" s="72"/>
      <c r="H274" s="47"/>
      <c r="I274" s="1"/>
      <c r="J274" s="181" t="s">
        <v>2446</v>
      </c>
      <c r="K274" s="1"/>
    </row>
    <row r="275" spans="1:11" s="48" customFormat="1" ht="15.75" customHeight="1">
      <c r="A275" s="46"/>
      <c r="B275" s="46"/>
      <c r="C275" s="75">
        <v>80</v>
      </c>
      <c r="D275" s="126">
        <v>80</v>
      </c>
      <c r="E275" s="71" t="s">
        <v>1108</v>
      </c>
      <c r="F275" s="167">
        <v>0.99999999999999989</v>
      </c>
      <c r="G275" s="72"/>
      <c r="H275" s="47"/>
      <c r="I275" s="1"/>
      <c r="J275" s="181" t="s">
        <v>1152</v>
      </c>
      <c r="K275" s="1"/>
    </row>
    <row r="276" spans="1:11" s="48" customFormat="1" ht="15.75" customHeight="1">
      <c r="A276" s="46"/>
      <c r="B276" s="46"/>
      <c r="C276" s="390"/>
      <c r="D276" s="391">
        <v>80.099999999999994</v>
      </c>
      <c r="E276" s="392" t="s">
        <v>1109</v>
      </c>
      <c r="F276" s="393">
        <v>0.7</v>
      </c>
      <c r="G276" s="394"/>
      <c r="H276" s="47"/>
      <c r="I276" s="1"/>
      <c r="J276" s="181" t="s">
        <v>2446</v>
      </c>
      <c r="K276" s="1"/>
    </row>
    <row r="277" spans="1:11" s="48" customFormat="1" ht="15.75" customHeight="1">
      <c r="A277" s="46"/>
      <c r="B277" s="46"/>
      <c r="C277" s="390"/>
      <c r="D277" s="391">
        <v>80.2</v>
      </c>
      <c r="E277" s="392" t="s">
        <v>1110</v>
      </c>
      <c r="F277" s="393">
        <v>0.1</v>
      </c>
      <c r="G277" s="394"/>
      <c r="H277" s="47"/>
      <c r="I277" s="1"/>
      <c r="J277" s="181" t="s">
        <v>2446</v>
      </c>
      <c r="K277" s="1"/>
    </row>
    <row r="278" spans="1:11" s="48" customFormat="1" ht="15.75" customHeight="1">
      <c r="A278" s="46"/>
      <c r="B278" s="46"/>
      <c r="C278" s="390"/>
      <c r="D278" s="391">
        <v>80.3</v>
      </c>
      <c r="E278" s="392" t="s">
        <v>1111</v>
      </c>
      <c r="F278" s="393">
        <v>0.1</v>
      </c>
      <c r="G278" s="394"/>
      <c r="H278" s="47"/>
      <c r="I278" s="1"/>
      <c r="J278" s="181" t="s">
        <v>2446</v>
      </c>
      <c r="K278" s="1"/>
    </row>
    <row r="279" spans="1:11" s="48" customFormat="1" ht="15.75" customHeight="1">
      <c r="A279" s="46"/>
      <c r="B279" s="46"/>
      <c r="C279" s="390"/>
      <c r="D279" s="391">
        <v>80.400000000000006</v>
      </c>
      <c r="E279" s="392" t="s">
        <v>1112</v>
      </c>
      <c r="F279" s="393">
        <v>0.1</v>
      </c>
      <c r="G279" s="394"/>
      <c r="H279" s="47"/>
      <c r="I279" s="1"/>
      <c r="J279" s="181" t="s">
        <v>2446</v>
      </c>
      <c r="K279" s="1"/>
    </row>
    <row r="280" spans="1:11" s="48" customFormat="1" ht="3" customHeight="1" thickBot="1">
      <c r="A280" s="46"/>
      <c r="B280" s="46"/>
      <c r="C280" s="281"/>
      <c r="D280" s="283" t="s">
        <v>170</v>
      </c>
      <c r="E280" s="73"/>
      <c r="F280" s="73"/>
      <c r="G280" s="168"/>
      <c r="H280" s="47"/>
      <c r="I280" s="1"/>
      <c r="J280" s="181"/>
      <c r="K280" s="1"/>
    </row>
    <row r="281" spans="1:11" s="48" customFormat="1" ht="15.75" customHeight="1" thickTop="1">
      <c r="A281" s="46"/>
      <c r="B281" s="46"/>
      <c r="C281" s="31"/>
      <c r="D281" s="47"/>
      <c r="E281" s="47"/>
      <c r="F281" s="54"/>
      <c r="G281" s="47"/>
      <c r="H281" s="47"/>
      <c r="I281" s="1"/>
      <c r="J281" s="181"/>
      <c r="K281" s="1"/>
    </row>
    <row r="282" spans="1:11" ht="3.95" customHeight="1">
      <c r="I282" s="1"/>
      <c r="J282" s="1"/>
      <c r="K282" s="1"/>
    </row>
    <row r="283" spans="1:11"/>
    <row r="284" spans="1:11"/>
    <row r="285" spans="1:11"/>
    <row r="286" spans="1:11"/>
    <row r="287" spans="1:11"/>
    <row r="288" spans="1:11"/>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row r="827"/>
    <row r="828"/>
    <row r="829"/>
    <row r="830"/>
    <row r="831"/>
    <row r="832"/>
    <row r="833"/>
    <row r="834"/>
    <row r="835"/>
    <row r="836"/>
    <row r="837"/>
    <row r="838"/>
    <row r="839"/>
    <row r="840"/>
    <row r="841"/>
    <row r="842"/>
    <row r="843"/>
    <row r="844"/>
    <row r="845"/>
    <row r="846"/>
    <row r="847"/>
    <row r="848"/>
    <row r="849"/>
    <row r="850"/>
    <row r="851"/>
    <row r="852"/>
    <row r="853"/>
    <row r="854"/>
    <row r="855"/>
    <row r="856"/>
    <row r="857"/>
    <row r="858"/>
    <row r="859"/>
    <row r="860"/>
    <row r="861"/>
    <row r="862"/>
    <row r="863"/>
    <row r="864"/>
    <row r="865"/>
    <row r="866"/>
    <row r="867"/>
    <row r="868"/>
    <row r="869"/>
    <row r="870"/>
    <row r="871"/>
    <row r="872"/>
    <row r="873"/>
    <row r="874"/>
    <row r="875"/>
    <row r="876"/>
    <row r="877"/>
    <row r="878"/>
    <row r="879"/>
    <row r="880"/>
    <row r="881"/>
    <row r="882"/>
    <row r="883"/>
    <row r="884"/>
    <row r="885"/>
    <row r="886"/>
    <row r="887"/>
    <row r="888"/>
    <row r="889"/>
    <row r="890"/>
    <row r="891"/>
    <row r="892"/>
  </sheetData>
  <mergeCells count="17">
    <mergeCell ref="D7:F7"/>
    <mergeCell ref="G16:G17"/>
    <mergeCell ref="D14:F14"/>
    <mergeCell ref="D16:D17"/>
    <mergeCell ref="E16:E17"/>
    <mergeCell ref="F16:F17"/>
    <mergeCell ref="D1:F1"/>
    <mergeCell ref="D2:F2"/>
    <mergeCell ref="D3:F3"/>
    <mergeCell ref="D4:F4"/>
    <mergeCell ref="D6:F6"/>
    <mergeCell ref="I16:I17"/>
    <mergeCell ref="J16:J17"/>
    <mergeCell ref="C16:C17"/>
    <mergeCell ref="D9:F9"/>
    <mergeCell ref="D11:F11"/>
    <mergeCell ref="D13:F13"/>
  </mergeCells>
  <conditionalFormatting sqref="J19:J279">
    <cfRule type="expression" dxfId="8072" priority="49">
      <formula>AND(ROW()=CELL("ROW"),COLUMN()=CELL("COL"))</formula>
    </cfRule>
    <cfRule type="cellIs" dxfId="8071" priority="51" operator="notEqual">
      <formula>"CORRECTO"</formula>
    </cfRule>
    <cfRule type="cellIs" dxfId="8070" priority="52" operator="equal">
      <formula>"CORRECTO"</formula>
    </cfRule>
  </conditionalFormatting>
  <conditionalFormatting sqref="D19:G279">
    <cfRule type="expression" dxfId="8069" priority="57">
      <formula>IF($D19-INT($D19)=0,TRUE,FALSE)</formula>
    </cfRule>
    <cfRule type="expression" dxfId="8068" priority="77" stopIfTrue="1">
      <formula>IF($D19-INT($D19)&gt;0,TRUE,FALSE)</formula>
    </cfRule>
  </conditionalFormatting>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71">
    <tabColor theme="9"/>
    <pageSetUpPr fitToPage="1"/>
  </sheetPr>
  <dimension ref="A1:W46249"/>
  <sheetViews>
    <sheetView showGridLines="0" zoomScale="50" zoomScaleNormal="50" zoomScaleSheetLayoutView="77" workbookViewId="0">
      <selection activeCell="B2" sqref="B2:V2"/>
    </sheetView>
  </sheetViews>
  <sheetFormatPr baseColWidth="10" defaultColWidth="13.140625" defaultRowHeight="15.75" zeroHeight="1"/>
  <cols>
    <col min="1" max="1" width="3.5703125" style="730" bestFit="1" customWidth="1"/>
    <col min="2" max="2" width="6" style="686" customWidth="1"/>
    <col min="3" max="3" width="15.42578125" style="686" customWidth="1"/>
    <col min="4" max="4" width="26.85546875" style="686" customWidth="1"/>
    <col min="5" max="5" width="37.140625" style="686" customWidth="1"/>
    <col min="6" max="6" width="17.28515625" style="686" customWidth="1"/>
    <col min="7" max="7" width="14.7109375" style="686" customWidth="1"/>
    <col min="8" max="8" width="17" style="686" customWidth="1"/>
    <col min="9" max="9" width="4.7109375" style="686" customWidth="1"/>
    <col min="10" max="10" width="32.85546875" style="686" customWidth="1"/>
    <col min="11" max="12" width="19.5703125" style="686" customWidth="1"/>
    <col min="13" max="13" width="18.85546875" style="686" customWidth="1"/>
    <col min="14" max="14" width="19.85546875" style="686" customWidth="1"/>
    <col min="15" max="15" width="28.28515625" style="686" customWidth="1"/>
    <col min="16" max="16" width="22.85546875" style="686" customWidth="1"/>
    <col min="17" max="17" width="25.28515625" style="686" customWidth="1"/>
    <col min="18" max="18" width="15.85546875" style="686" customWidth="1"/>
    <col min="19" max="19" width="18.42578125" style="686" customWidth="1"/>
    <col min="20" max="20" width="20.7109375" style="686" customWidth="1"/>
    <col min="21" max="21" width="24.5703125" style="686" customWidth="1"/>
    <col min="22" max="22" width="23" style="686" customWidth="1"/>
    <col min="23" max="23" width="3.28515625" style="686" customWidth="1"/>
    <col min="24" max="16384" width="13.140625" style="686"/>
  </cols>
  <sheetData>
    <row r="1" spans="1:23" s="67" customFormat="1" ht="18">
      <c r="A1" s="62"/>
      <c r="B1" s="461" t="s">
        <v>0</v>
      </c>
      <c r="C1" s="461"/>
      <c r="D1" s="461"/>
      <c r="E1" s="461"/>
      <c r="F1" s="461"/>
      <c r="G1" s="461"/>
      <c r="H1" s="461"/>
      <c r="I1" s="461"/>
      <c r="J1" s="461"/>
      <c r="K1" s="461"/>
      <c r="L1" s="461"/>
      <c r="M1" s="461"/>
      <c r="N1" s="461"/>
      <c r="O1" s="461"/>
      <c r="P1" s="461"/>
      <c r="Q1" s="461"/>
      <c r="R1" s="461"/>
      <c r="S1" s="461"/>
      <c r="T1" s="461"/>
      <c r="U1" s="461"/>
      <c r="V1" s="461"/>
      <c r="W1" s="188"/>
    </row>
    <row r="2" spans="1:23" s="67" customFormat="1" ht="18">
      <c r="A2" s="62"/>
      <c r="B2" s="461" t="s">
        <v>1</v>
      </c>
      <c r="C2" s="461"/>
      <c r="D2" s="461"/>
      <c r="E2" s="461"/>
      <c r="F2" s="461"/>
      <c r="G2" s="461"/>
      <c r="H2" s="461"/>
      <c r="I2" s="461"/>
      <c r="J2" s="461"/>
      <c r="K2" s="461"/>
      <c r="L2" s="461"/>
      <c r="M2" s="461"/>
      <c r="N2" s="461"/>
      <c r="O2" s="461"/>
      <c r="P2" s="461"/>
      <c r="Q2" s="461"/>
      <c r="R2" s="461"/>
      <c r="S2" s="461"/>
      <c r="T2" s="461"/>
      <c r="U2" s="461"/>
      <c r="V2" s="461"/>
      <c r="W2" s="188"/>
    </row>
    <row r="3" spans="1:23" s="67" customFormat="1" ht="18">
      <c r="A3" s="62"/>
      <c r="B3" s="461" t="s">
        <v>273</v>
      </c>
      <c r="C3" s="461"/>
      <c r="D3" s="461"/>
      <c r="E3" s="461"/>
      <c r="F3" s="461"/>
      <c r="G3" s="461"/>
      <c r="H3" s="461"/>
      <c r="I3" s="461"/>
      <c r="J3" s="461"/>
      <c r="K3" s="461"/>
      <c r="L3" s="461"/>
      <c r="M3" s="461"/>
      <c r="N3" s="461"/>
      <c r="O3" s="461"/>
      <c r="P3" s="461"/>
      <c r="Q3" s="461"/>
      <c r="R3" s="461"/>
      <c r="S3" s="461"/>
      <c r="T3" s="461"/>
      <c r="U3" s="461"/>
      <c r="V3" s="461"/>
      <c r="W3" s="188"/>
    </row>
    <row r="4" spans="1:23" s="67" customFormat="1" ht="18">
      <c r="A4" s="62"/>
      <c r="B4" s="461" t="s">
        <v>267</v>
      </c>
      <c r="C4" s="461"/>
      <c r="D4" s="461"/>
      <c r="E4" s="461"/>
      <c r="F4" s="461"/>
      <c r="G4" s="461"/>
      <c r="H4" s="461"/>
      <c r="I4" s="461"/>
      <c r="J4" s="461"/>
      <c r="K4" s="461"/>
      <c r="L4" s="461"/>
      <c r="M4" s="461"/>
      <c r="N4" s="461"/>
      <c r="O4" s="461"/>
      <c r="P4" s="461"/>
      <c r="Q4" s="461"/>
      <c r="R4" s="461"/>
      <c r="S4" s="461"/>
      <c r="T4" s="461"/>
      <c r="U4" s="461"/>
      <c r="V4" s="461"/>
      <c r="W4" s="188"/>
    </row>
    <row r="5" spans="1:23" s="67" customFormat="1" ht="18">
      <c r="A5" s="62"/>
      <c r="B5" s="63"/>
      <c r="C5" s="15"/>
      <c r="D5" s="15"/>
      <c r="E5" s="64"/>
      <c r="F5" s="64"/>
      <c r="G5" s="64"/>
      <c r="H5" s="64"/>
      <c r="I5" s="64"/>
      <c r="J5" s="64"/>
      <c r="K5" s="64"/>
      <c r="L5" s="64"/>
      <c r="M5" s="65"/>
      <c r="N5" s="65"/>
      <c r="O5" s="65"/>
      <c r="P5" s="66"/>
      <c r="Q5" s="66"/>
      <c r="R5" s="66"/>
      <c r="S5" s="66"/>
      <c r="T5" s="66"/>
      <c r="U5" s="65"/>
    </row>
    <row r="6" spans="1:23" s="67" customFormat="1" ht="18">
      <c r="A6" s="62"/>
      <c r="B6" s="461" t="s">
        <v>137</v>
      </c>
      <c r="C6" s="461"/>
      <c r="D6" s="461"/>
      <c r="E6" s="461"/>
      <c r="F6" s="461"/>
      <c r="G6" s="461"/>
      <c r="H6" s="461"/>
      <c r="I6" s="461"/>
      <c r="J6" s="461"/>
      <c r="K6" s="461"/>
      <c r="L6" s="461"/>
      <c r="M6" s="461"/>
      <c r="N6" s="461"/>
      <c r="O6" s="461"/>
      <c r="P6" s="461"/>
      <c r="Q6" s="461"/>
      <c r="R6" s="461"/>
      <c r="S6" s="461"/>
      <c r="T6" s="461"/>
      <c r="U6" s="461"/>
      <c r="V6" s="461"/>
      <c r="W6" s="188"/>
    </row>
    <row r="7" spans="1:23" s="67" customFormat="1" ht="18">
      <c r="A7" s="62"/>
      <c r="B7" s="461" t="s">
        <v>293</v>
      </c>
      <c r="C7" s="461"/>
      <c r="D7" s="461"/>
      <c r="E7" s="461"/>
      <c r="F7" s="461"/>
      <c r="G7" s="461"/>
      <c r="H7" s="461"/>
      <c r="I7" s="461"/>
      <c r="J7" s="461"/>
      <c r="K7" s="461"/>
      <c r="L7" s="461"/>
      <c r="M7" s="461"/>
      <c r="N7" s="461"/>
      <c r="O7" s="461"/>
      <c r="P7" s="461"/>
      <c r="Q7" s="461"/>
      <c r="R7" s="461"/>
      <c r="S7" s="461"/>
      <c r="T7" s="461"/>
      <c r="U7" s="461"/>
      <c r="V7" s="461"/>
      <c r="W7" s="188"/>
    </row>
    <row r="8" spans="1:23" s="67" customFormat="1" ht="18">
      <c r="A8" s="62"/>
      <c r="B8" s="63"/>
      <c r="C8" s="15"/>
      <c r="D8" s="15"/>
      <c r="E8" s="64"/>
      <c r="F8" s="64"/>
      <c r="G8" s="64"/>
      <c r="H8" s="64"/>
      <c r="I8" s="64"/>
      <c r="J8" s="64"/>
      <c r="K8" s="64"/>
      <c r="L8" s="64"/>
      <c r="M8" s="65"/>
      <c r="N8" s="65"/>
      <c r="O8" s="65"/>
      <c r="P8" s="66"/>
      <c r="Q8" s="66"/>
      <c r="R8" s="66"/>
      <c r="S8" s="66"/>
      <c r="T8" s="66"/>
      <c r="U8" s="65"/>
    </row>
    <row r="9" spans="1:23" s="67" customFormat="1" ht="18">
      <c r="A9" s="62"/>
      <c r="B9" s="461" t="s">
        <v>294</v>
      </c>
      <c r="C9" s="461"/>
      <c r="D9" s="461"/>
      <c r="E9" s="461"/>
      <c r="F9" s="461"/>
      <c r="G9" s="461"/>
      <c r="H9" s="461"/>
      <c r="I9" s="461"/>
      <c r="J9" s="461"/>
      <c r="K9" s="461"/>
      <c r="L9" s="461"/>
      <c r="M9" s="461"/>
      <c r="N9" s="461"/>
      <c r="O9" s="461"/>
      <c r="P9" s="461"/>
      <c r="Q9" s="461"/>
      <c r="R9" s="461"/>
      <c r="S9" s="461"/>
      <c r="T9" s="461"/>
      <c r="U9" s="461"/>
      <c r="V9" s="461"/>
      <c r="W9" s="188"/>
    </row>
    <row r="10" spans="1:23" s="67" customFormat="1" ht="18">
      <c r="A10" s="62"/>
      <c r="B10" s="63"/>
      <c r="C10" s="15"/>
      <c r="D10" s="15"/>
      <c r="E10" s="64"/>
      <c r="F10" s="64"/>
      <c r="G10" s="64"/>
      <c r="H10" s="64"/>
      <c r="I10" s="64"/>
      <c r="J10" s="64"/>
      <c r="K10" s="64"/>
      <c r="L10" s="64"/>
      <c r="M10" s="65"/>
      <c r="N10" s="65"/>
      <c r="O10" s="65"/>
      <c r="P10" s="64"/>
      <c r="Q10" s="64"/>
      <c r="R10" s="64"/>
      <c r="S10" s="64"/>
      <c r="T10" s="64"/>
      <c r="U10" s="65"/>
    </row>
    <row r="11" spans="1:23" s="67" customFormat="1" ht="24.75" customHeight="1">
      <c r="A11" s="62"/>
      <c r="B11" s="462"/>
      <c r="C11" s="462"/>
      <c r="D11" s="462"/>
      <c r="E11" s="462"/>
      <c r="F11" s="462"/>
      <c r="G11" s="462"/>
      <c r="H11" s="462"/>
      <c r="I11" s="462"/>
      <c r="J11" s="462"/>
      <c r="K11" s="462"/>
      <c r="L11" s="462"/>
      <c r="M11" s="462"/>
      <c r="N11" s="462"/>
      <c r="O11" s="462"/>
      <c r="P11" s="462"/>
      <c r="Q11" s="462"/>
      <c r="R11" s="462"/>
      <c r="S11" s="462"/>
      <c r="T11" s="462"/>
      <c r="U11" s="462"/>
      <c r="V11" s="462"/>
      <c r="W11" s="188"/>
    </row>
    <row r="12" spans="1:23" s="67" customFormat="1" ht="18">
      <c r="A12" s="62"/>
      <c r="B12" s="63"/>
      <c r="C12" s="15"/>
      <c r="D12" s="15"/>
      <c r="E12" s="64"/>
      <c r="F12" s="64"/>
      <c r="G12" s="64"/>
      <c r="H12" s="64"/>
      <c r="I12" s="64"/>
      <c r="J12" s="64"/>
      <c r="K12" s="64"/>
      <c r="L12" s="64"/>
      <c r="M12" s="65"/>
      <c r="N12" s="65"/>
      <c r="O12" s="65"/>
      <c r="P12" s="64"/>
      <c r="Q12" s="64"/>
      <c r="R12" s="64"/>
      <c r="S12" s="64"/>
      <c r="T12" s="64"/>
      <c r="U12" s="65"/>
    </row>
    <row r="13" spans="1:23" s="67" customFormat="1" ht="26.25" customHeight="1">
      <c r="A13" s="62"/>
      <c r="B13" s="463" t="s">
        <v>67</v>
      </c>
      <c r="C13" s="463"/>
      <c r="D13" s="463"/>
      <c r="E13" s="463"/>
      <c r="F13" s="463"/>
      <c r="G13" s="463"/>
      <c r="H13" s="463"/>
      <c r="I13" s="463"/>
      <c r="J13" s="463"/>
      <c r="K13" s="463"/>
      <c r="L13" s="463"/>
      <c r="M13" s="463"/>
      <c r="N13" s="463"/>
      <c r="O13" s="463"/>
      <c r="P13" s="463"/>
      <c r="Q13" s="463"/>
      <c r="R13" s="463"/>
      <c r="S13" s="463"/>
      <c r="T13" s="463"/>
      <c r="U13" s="463"/>
      <c r="V13" s="463"/>
      <c r="W13" s="189"/>
    </row>
    <row r="14" spans="1:23" s="67" customFormat="1" ht="18">
      <c r="A14" s="62"/>
      <c r="B14" s="463" t="s">
        <v>49</v>
      </c>
      <c r="C14" s="463"/>
      <c r="D14" s="463"/>
      <c r="E14" s="463"/>
      <c r="F14" s="463"/>
      <c r="G14" s="463"/>
      <c r="H14" s="463"/>
      <c r="I14" s="463"/>
      <c r="J14" s="463"/>
      <c r="K14" s="463"/>
      <c r="L14" s="463"/>
      <c r="M14" s="463"/>
      <c r="N14" s="463"/>
      <c r="O14" s="463"/>
      <c r="P14" s="463"/>
      <c r="Q14" s="463"/>
      <c r="R14" s="463"/>
      <c r="S14" s="463"/>
      <c r="T14" s="463"/>
      <c r="U14" s="463"/>
      <c r="V14" s="463"/>
      <c r="W14" s="189"/>
    </row>
    <row r="15" spans="1:23" s="16" customFormat="1" ht="13.5" thickBot="1">
      <c r="A15" s="14"/>
      <c r="B15" s="17"/>
      <c r="C15" s="17"/>
      <c r="D15" s="17"/>
      <c r="E15" s="683"/>
      <c r="F15" s="683"/>
      <c r="G15" s="683"/>
      <c r="H15" s="683"/>
      <c r="I15" s="683"/>
      <c r="J15" s="683"/>
      <c r="K15" s="683"/>
      <c r="L15" s="683"/>
      <c r="M15" s="684"/>
      <c r="N15" s="684"/>
      <c r="O15" s="684"/>
      <c r="P15" s="685"/>
      <c r="Q15" s="685"/>
      <c r="R15" s="685"/>
      <c r="S15" s="685"/>
      <c r="T15" s="685"/>
    </row>
    <row r="16" spans="1:23" s="16" customFormat="1" ht="26.25" customHeight="1">
      <c r="A16" s="14"/>
      <c r="C16" s="18"/>
      <c r="H16" s="19"/>
      <c r="P16" s="687" t="s">
        <v>227</v>
      </c>
      <c r="Q16" s="687" t="s">
        <v>60</v>
      </c>
      <c r="R16" s="688" t="s">
        <v>59</v>
      </c>
    </row>
    <row r="17" spans="1:23" s="16" customFormat="1" ht="26.25" customHeight="1" thickBot="1">
      <c r="A17" s="14"/>
      <c r="B17" s="20"/>
      <c r="C17" s="21"/>
      <c r="D17" s="20"/>
      <c r="E17" s="20"/>
      <c r="F17" s="20"/>
      <c r="G17" s="19"/>
      <c r="H17" s="19"/>
      <c r="P17" s="689">
        <v>0.5</v>
      </c>
      <c r="Q17" s="690">
        <v>26665</v>
      </c>
      <c r="R17" s="691">
        <v>45310</v>
      </c>
    </row>
    <row r="18" spans="1:23" s="16" customFormat="1" ht="12.75">
      <c r="A18" s="14"/>
      <c r="C18" s="18"/>
      <c r="G18" s="19"/>
      <c r="H18" s="19"/>
    </row>
    <row r="19" spans="1:23" s="16" customFormat="1" ht="12.75">
      <c r="A19" s="692"/>
      <c r="B19" s="693">
        <v>2</v>
      </c>
      <c r="C19" s="693">
        <v>3</v>
      </c>
      <c r="D19" s="693">
        <v>4</v>
      </c>
      <c r="E19" s="693">
        <v>5</v>
      </c>
      <c r="F19" s="693">
        <v>6</v>
      </c>
      <c r="G19" s="693">
        <v>7</v>
      </c>
      <c r="H19" s="693">
        <v>8</v>
      </c>
      <c r="I19" s="693">
        <v>9</v>
      </c>
      <c r="J19" s="693">
        <v>10</v>
      </c>
      <c r="K19" s="693">
        <v>11</v>
      </c>
      <c r="L19" s="693">
        <v>12</v>
      </c>
      <c r="M19" s="693">
        <v>13</v>
      </c>
      <c r="N19" s="693">
        <v>14</v>
      </c>
      <c r="O19" s="693">
        <v>15</v>
      </c>
      <c r="P19" s="693">
        <v>16</v>
      </c>
      <c r="Q19" s="693">
        <v>17</v>
      </c>
      <c r="R19" s="693">
        <v>18</v>
      </c>
      <c r="S19" s="693">
        <v>19</v>
      </c>
      <c r="T19" s="693">
        <v>20</v>
      </c>
      <c r="U19" s="693">
        <v>21</v>
      </c>
      <c r="V19" s="693">
        <v>22</v>
      </c>
      <c r="W19" s="693">
        <v>23</v>
      </c>
    </row>
    <row r="20" spans="1:23" s="16" customFormat="1" ht="24" thickBot="1">
      <c r="A20" s="694">
        <v>1</v>
      </c>
      <c r="B20" s="456" t="s">
        <v>45</v>
      </c>
      <c r="C20" s="456"/>
      <c r="D20" s="456"/>
      <c r="E20" s="22">
        <v>1</v>
      </c>
      <c r="F20" s="23" t="s">
        <v>296</v>
      </c>
      <c r="G20" s="19"/>
      <c r="H20" s="19"/>
      <c r="I20" s="23"/>
      <c r="J20" s="23"/>
      <c r="K20" s="23"/>
      <c r="L20" s="23"/>
      <c r="M20" s="24"/>
      <c r="N20" s="24"/>
      <c r="O20" s="19"/>
      <c r="P20" s="19"/>
      <c r="Q20" s="685"/>
      <c r="R20" s="685"/>
      <c r="S20" s="685"/>
      <c r="T20" s="685"/>
      <c r="U20" s="186"/>
    </row>
    <row r="21" spans="1:23" s="16" customFormat="1" ht="24.75" customHeight="1">
      <c r="A21" s="14"/>
      <c r="B21" s="695" t="s">
        <v>50</v>
      </c>
      <c r="C21" s="696" t="s">
        <v>51</v>
      </c>
      <c r="D21" s="697" t="s">
        <v>16</v>
      </c>
      <c r="E21" s="697"/>
      <c r="F21" s="697" t="s">
        <v>52</v>
      </c>
      <c r="G21" s="698"/>
      <c r="H21" s="699" t="s">
        <v>53</v>
      </c>
      <c r="I21" s="700" t="s">
        <v>266</v>
      </c>
      <c r="J21" s="699" t="s">
        <v>17</v>
      </c>
      <c r="K21" s="699" t="s">
        <v>229</v>
      </c>
      <c r="L21" s="699" t="s">
        <v>54</v>
      </c>
      <c r="M21" s="699" t="s">
        <v>150</v>
      </c>
      <c r="N21" s="701" t="s">
        <v>244</v>
      </c>
      <c r="O21" s="702"/>
      <c r="P21" s="703" t="s">
        <v>19</v>
      </c>
      <c r="Q21" s="704"/>
      <c r="R21" s="705" t="s">
        <v>152</v>
      </c>
      <c r="S21" s="706"/>
      <c r="T21" s="707" t="s">
        <v>138</v>
      </c>
      <c r="U21" s="708"/>
      <c r="V21" s="709"/>
    </row>
    <row r="22" spans="1:23" s="16" customFormat="1" ht="92.25" customHeight="1">
      <c r="A22" s="14"/>
      <c r="B22" s="710"/>
      <c r="C22" s="711" t="s">
        <v>55</v>
      </c>
      <c r="D22" s="712" t="s">
        <v>3</v>
      </c>
      <c r="E22" s="712" t="s">
        <v>18</v>
      </c>
      <c r="F22" s="712" t="s">
        <v>56</v>
      </c>
      <c r="G22" s="713" t="s">
        <v>57</v>
      </c>
      <c r="H22" s="714"/>
      <c r="I22" s="715"/>
      <c r="J22" s="714"/>
      <c r="K22" s="714"/>
      <c r="L22" s="714"/>
      <c r="M22" s="714"/>
      <c r="N22" s="711" t="s">
        <v>149</v>
      </c>
      <c r="O22" s="712" t="s">
        <v>68</v>
      </c>
      <c r="P22" s="716"/>
      <c r="Q22" s="717"/>
      <c r="R22" s="718"/>
      <c r="S22" s="719"/>
      <c r="T22" s="720" t="s">
        <v>139</v>
      </c>
      <c r="U22" s="721" t="s">
        <v>148</v>
      </c>
      <c r="V22" s="722" t="s">
        <v>164</v>
      </c>
    </row>
    <row r="23" spans="1:23" s="16" customFormat="1" ht="26.25" customHeight="1">
      <c r="A23" s="14"/>
      <c r="B23" s="723"/>
      <c r="C23" s="724">
        <v>3</v>
      </c>
      <c r="D23" s="724">
        <v>4</v>
      </c>
      <c r="E23" s="724">
        <v>5</v>
      </c>
      <c r="F23" s="724">
        <v>6</v>
      </c>
      <c r="G23" s="724">
        <v>7</v>
      </c>
      <c r="H23" s="724">
        <v>8</v>
      </c>
      <c r="I23" s="724">
        <v>9</v>
      </c>
      <c r="J23" s="724">
        <v>10</v>
      </c>
      <c r="K23" s="724">
        <v>11</v>
      </c>
      <c r="L23" s="724">
        <v>12</v>
      </c>
      <c r="M23" s="724">
        <v>13</v>
      </c>
      <c r="N23" s="724">
        <v>14</v>
      </c>
      <c r="O23" s="724">
        <v>15</v>
      </c>
      <c r="P23" s="19">
        <v>16</v>
      </c>
      <c r="Q23" s="725">
        <v>17</v>
      </c>
      <c r="R23" s="19">
        <v>18</v>
      </c>
      <c r="S23" s="725">
        <v>19</v>
      </c>
      <c r="T23" s="726">
        <v>20</v>
      </c>
      <c r="U23" s="624">
        <v>21</v>
      </c>
      <c r="V23" s="727">
        <v>22</v>
      </c>
    </row>
    <row r="24" spans="1:23" s="26" customFormat="1" ht="24.95" customHeight="1">
      <c r="A24" s="25" t="s">
        <v>58</v>
      </c>
      <c r="B24" s="307">
        <v>1</v>
      </c>
      <c r="C24" s="301" t="s">
        <v>300</v>
      </c>
      <c r="D24" s="301" t="s">
        <v>301</v>
      </c>
      <c r="E24" s="301" t="s">
        <v>299</v>
      </c>
      <c r="F24" s="301" t="s">
        <v>304</v>
      </c>
      <c r="G24" s="293">
        <v>1</v>
      </c>
      <c r="H24" s="293" t="s">
        <v>22</v>
      </c>
      <c r="I24" s="299">
        <v>1</v>
      </c>
      <c r="J24" s="300" t="s">
        <v>297</v>
      </c>
      <c r="K24" s="324">
        <v>37082</v>
      </c>
      <c r="L24" s="324">
        <v>38199</v>
      </c>
      <c r="M24" s="294">
        <v>1680.47</v>
      </c>
      <c r="N24" s="321">
        <v>1680.47</v>
      </c>
      <c r="O24" s="172">
        <v>1680.47</v>
      </c>
      <c r="P24" s="441"/>
      <c r="Q24" s="442"/>
      <c r="R24" s="439"/>
      <c r="S24" s="440"/>
      <c r="T24" s="296" t="s">
        <v>22</v>
      </c>
      <c r="U24" s="297">
        <v>23</v>
      </c>
      <c r="V24" s="298" t="s">
        <v>22</v>
      </c>
    </row>
    <row r="25" spans="1:23" s="26" customFormat="1" ht="24.95" customHeight="1">
      <c r="A25" s="25" t="s">
        <v>1157</v>
      </c>
      <c r="B25" s="307">
        <v>2</v>
      </c>
      <c r="C25" s="301" t="s">
        <v>300</v>
      </c>
      <c r="D25" s="301" t="s">
        <v>302</v>
      </c>
      <c r="E25" s="301" t="s">
        <v>299</v>
      </c>
      <c r="F25" s="301" t="s">
        <v>304</v>
      </c>
      <c r="G25" s="293">
        <v>1</v>
      </c>
      <c r="H25" s="293" t="s">
        <v>22</v>
      </c>
      <c r="I25" s="299">
        <v>2</v>
      </c>
      <c r="J25" s="300" t="s">
        <v>298</v>
      </c>
      <c r="K25" s="324">
        <v>38890</v>
      </c>
      <c r="L25" s="324">
        <v>39812</v>
      </c>
      <c r="M25" s="294">
        <v>1390.38</v>
      </c>
      <c r="N25" s="321">
        <v>1390.38</v>
      </c>
      <c r="O25" s="172">
        <v>1390.38</v>
      </c>
      <c r="P25" s="441"/>
      <c r="Q25" s="442"/>
      <c r="R25" s="439"/>
      <c r="S25" s="440"/>
      <c r="T25" s="296" t="s">
        <v>22</v>
      </c>
      <c r="U25" s="297">
        <v>28</v>
      </c>
      <c r="V25" s="298" t="s">
        <v>22</v>
      </c>
    </row>
    <row r="26" spans="1:23" s="26" customFormat="1" ht="24.95" customHeight="1">
      <c r="A26" s="25" t="s">
        <v>321</v>
      </c>
      <c r="B26" s="307">
        <v>3</v>
      </c>
      <c r="C26" s="301" t="s">
        <v>300</v>
      </c>
      <c r="D26" s="301" t="s">
        <v>303</v>
      </c>
      <c r="E26" s="301" t="s">
        <v>299</v>
      </c>
      <c r="F26" s="301" t="s">
        <v>304</v>
      </c>
      <c r="G26" s="293">
        <v>1</v>
      </c>
      <c r="H26" s="293" t="s">
        <v>22</v>
      </c>
      <c r="I26" s="299">
        <v>2</v>
      </c>
      <c r="J26" s="300" t="s">
        <v>298</v>
      </c>
      <c r="K26" s="324">
        <v>39846</v>
      </c>
      <c r="L26" s="324">
        <v>40760</v>
      </c>
      <c r="M26" s="294">
        <v>1528.27</v>
      </c>
      <c r="N26" s="321">
        <v>1528.27</v>
      </c>
      <c r="O26" s="172">
        <v>1528.27</v>
      </c>
      <c r="P26" s="441"/>
      <c r="Q26" s="442"/>
      <c r="R26" s="439"/>
      <c r="S26" s="440"/>
      <c r="T26" s="296" t="s">
        <v>22</v>
      </c>
      <c r="U26" s="297">
        <v>20</v>
      </c>
      <c r="V26" s="298" t="s">
        <v>22</v>
      </c>
    </row>
    <row r="27" spans="1:23" s="26" customFormat="1" ht="24.95" customHeight="1">
      <c r="A27" s="25" t="s">
        <v>1158</v>
      </c>
      <c r="B27" s="307" t="s">
        <v>1152</v>
      </c>
      <c r="C27" s="301"/>
      <c r="D27" s="301"/>
      <c r="E27" s="301"/>
      <c r="F27" s="301"/>
      <c r="G27" s="293"/>
      <c r="H27" s="293"/>
      <c r="I27" s="299"/>
      <c r="J27" s="300" t="s">
        <v>1152</v>
      </c>
      <c r="K27" s="389"/>
      <c r="L27" s="324"/>
      <c r="M27" s="294"/>
      <c r="N27" s="321" t="s">
        <v>1152</v>
      </c>
      <c r="O27" s="172" t="s">
        <v>1152</v>
      </c>
      <c r="P27" s="441"/>
      <c r="Q27" s="442"/>
      <c r="R27" s="439"/>
      <c r="S27" s="440"/>
      <c r="T27" s="296"/>
      <c r="U27" s="297"/>
      <c r="V27" s="298"/>
    </row>
    <row r="28" spans="1:23" s="26" customFormat="1" ht="24.95" customHeight="1">
      <c r="A28" s="25" t="s">
        <v>1159</v>
      </c>
      <c r="B28" s="307" t="s">
        <v>1152</v>
      </c>
      <c r="C28" s="301"/>
      <c r="D28" s="301"/>
      <c r="E28" s="301"/>
      <c r="F28" s="301"/>
      <c r="G28" s="293"/>
      <c r="H28" s="293"/>
      <c r="I28" s="299"/>
      <c r="J28" s="300" t="s">
        <v>1152</v>
      </c>
      <c r="K28" s="324"/>
      <c r="L28" s="324"/>
      <c r="M28" s="294"/>
      <c r="N28" s="321" t="s">
        <v>1152</v>
      </c>
      <c r="O28" s="172" t="s">
        <v>1152</v>
      </c>
      <c r="P28" s="441"/>
      <c r="Q28" s="442"/>
      <c r="R28" s="439"/>
      <c r="S28" s="440"/>
      <c r="T28" s="296"/>
      <c r="U28" s="297"/>
      <c r="V28" s="298"/>
    </row>
    <row r="29" spans="1:23" s="26" customFormat="1" ht="24.95" customHeight="1">
      <c r="A29" s="25" t="s">
        <v>1160</v>
      </c>
      <c r="B29" s="307" t="s">
        <v>1152</v>
      </c>
      <c r="C29" s="301"/>
      <c r="D29" s="301"/>
      <c r="E29" s="301"/>
      <c r="F29" s="301"/>
      <c r="G29" s="293"/>
      <c r="H29" s="293"/>
      <c r="I29" s="299"/>
      <c r="J29" s="300" t="s">
        <v>1152</v>
      </c>
      <c r="K29" s="324"/>
      <c r="L29" s="324"/>
      <c r="M29" s="294"/>
      <c r="N29" s="321" t="s">
        <v>1152</v>
      </c>
      <c r="O29" s="172" t="s">
        <v>1152</v>
      </c>
      <c r="P29" s="441"/>
      <c r="Q29" s="442"/>
      <c r="R29" s="439"/>
      <c r="S29" s="440"/>
      <c r="T29" s="296"/>
      <c r="U29" s="297"/>
      <c r="V29" s="298"/>
    </row>
    <row r="30" spans="1:23" s="26" customFormat="1" ht="24.95" customHeight="1">
      <c r="A30" s="25"/>
      <c r="B30" s="307" t="s">
        <v>1152</v>
      </c>
      <c r="C30" s="301"/>
      <c r="D30" s="301"/>
      <c r="E30" s="301"/>
      <c r="F30" s="301"/>
      <c r="G30" s="293"/>
      <c r="H30" s="293"/>
      <c r="I30" s="299"/>
      <c r="J30" s="300" t="s">
        <v>1152</v>
      </c>
      <c r="K30" s="324"/>
      <c r="L30" s="324"/>
      <c r="M30" s="294"/>
      <c r="N30" s="321" t="s">
        <v>1152</v>
      </c>
      <c r="O30" s="172" t="s">
        <v>1152</v>
      </c>
      <c r="P30" s="441"/>
      <c r="Q30" s="442"/>
      <c r="R30" s="439"/>
      <c r="S30" s="440"/>
      <c r="T30" s="296"/>
      <c r="U30" s="297"/>
      <c r="V30" s="298"/>
    </row>
    <row r="31" spans="1:23" s="26" customFormat="1" ht="24.95" customHeight="1">
      <c r="A31" s="25"/>
      <c r="B31" s="307" t="s">
        <v>1152</v>
      </c>
      <c r="C31" s="301"/>
      <c r="D31" s="301"/>
      <c r="E31" s="301"/>
      <c r="F31" s="301"/>
      <c r="G31" s="293"/>
      <c r="H31" s="293"/>
      <c r="I31" s="299"/>
      <c r="J31" s="300" t="s">
        <v>1152</v>
      </c>
      <c r="K31" s="324"/>
      <c r="L31" s="324"/>
      <c r="M31" s="294"/>
      <c r="N31" s="321" t="s">
        <v>1152</v>
      </c>
      <c r="O31" s="172" t="s">
        <v>1152</v>
      </c>
      <c r="P31" s="441"/>
      <c r="Q31" s="442"/>
      <c r="R31" s="439"/>
      <c r="S31" s="440"/>
      <c r="T31" s="296"/>
      <c r="U31" s="297"/>
      <c r="V31" s="298"/>
    </row>
    <row r="32" spans="1:23" s="26" customFormat="1" ht="24.95" customHeight="1">
      <c r="A32" s="25"/>
      <c r="B32" s="307" t="s">
        <v>1152</v>
      </c>
      <c r="C32" s="301"/>
      <c r="D32" s="301"/>
      <c r="E32" s="301"/>
      <c r="F32" s="301"/>
      <c r="G32" s="293"/>
      <c r="H32" s="293"/>
      <c r="I32" s="299"/>
      <c r="J32" s="300" t="s">
        <v>1152</v>
      </c>
      <c r="K32" s="324"/>
      <c r="L32" s="324"/>
      <c r="M32" s="294"/>
      <c r="N32" s="321" t="s">
        <v>1152</v>
      </c>
      <c r="O32" s="172" t="s">
        <v>1152</v>
      </c>
      <c r="P32" s="441"/>
      <c r="Q32" s="442"/>
      <c r="R32" s="439"/>
      <c r="S32" s="440"/>
      <c r="T32" s="296"/>
      <c r="U32" s="297"/>
      <c r="V32" s="298"/>
    </row>
    <row r="33" spans="1:23" s="26" customFormat="1" ht="24.95" customHeight="1">
      <c r="A33" s="25"/>
      <c r="B33" s="307" t="s">
        <v>1152</v>
      </c>
      <c r="C33" s="301"/>
      <c r="D33" s="301"/>
      <c r="E33" s="301"/>
      <c r="F33" s="301"/>
      <c r="G33" s="293"/>
      <c r="H33" s="293"/>
      <c r="I33" s="299"/>
      <c r="J33" s="300" t="s">
        <v>1152</v>
      </c>
      <c r="K33" s="324"/>
      <c r="L33" s="324"/>
      <c r="M33" s="294"/>
      <c r="N33" s="321" t="s">
        <v>1152</v>
      </c>
      <c r="O33" s="172" t="s">
        <v>1152</v>
      </c>
      <c r="P33" s="441"/>
      <c r="Q33" s="442"/>
      <c r="R33" s="439"/>
      <c r="S33" s="440"/>
      <c r="T33" s="296"/>
      <c r="U33" s="297"/>
      <c r="V33" s="298"/>
    </row>
    <row r="34" spans="1:23" s="26" customFormat="1" ht="24.95" customHeight="1">
      <c r="A34" s="25"/>
      <c r="B34" s="307" t="s">
        <v>1152</v>
      </c>
      <c r="C34" s="301"/>
      <c r="D34" s="301"/>
      <c r="E34" s="301"/>
      <c r="F34" s="301"/>
      <c r="G34" s="293"/>
      <c r="H34" s="293"/>
      <c r="I34" s="299"/>
      <c r="J34" s="300" t="s">
        <v>1152</v>
      </c>
      <c r="K34" s="324"/>
      <c r="L34" s="324"/>
      <c r="M34" s="294"/>
      <c r="N34" s="321" t="s">
        <v>1152</v>
      </c>
      <c r="O34" s="172" t="s">
        <v>1152</v>
      </c>
      <c r="P34" s="441"/>
      <c r="Q34" s="442"/>
      <c r="R34" s="439"/>
      <c r="S34" s="440"/>
      <c r="T34" s="296"/>
      <c r="U34" s="297"/>
      <c r="V34" s="298"/>
    </row>
    <row r="35" spans="1:23" s="26" customFormat="1" ht="24.95" customHeight="1">
      <c r="A35" s="25" t="s">
        <v>1161</v>
      </c>
      <c r="B35" s="307" t="s">
        <v>1152</v>
      </c>
      <c r="C35" s="301"/>
      <c r="D35" s="301"/>
      <c r="E35" s="301"/>
      <c r="F35" s="301"/>
      <c r="G35" s="293"/>
      <c r="H35" s="293"/>
      <c r="I35" s="299"/>
      <c r="J35" s="300" t="s">
        <v>1152</v>
      </c>
      <c r="K35" s="324"/>
      <c r="L35" s="324"/>
      <c r="M35" s="294"/>
      <c r="N35" s="322" t="s">
        <v>1152</v>
      </c>
      <c r="O35" s="172" t="s">
        <v>1152</v>
      </c>
      <c r="P35" s="441"/>
      <c r="Q35" s="442"/>
      <c r="R35" s="439"/>
      <c r="S35" s="440"/>
      <c r="T35" s="296"/>
      <c r="U35" s="297"/>
      <c r="V35" s="298"/>
    </row>
    <row r="36" spans="1:23" s="26" customFormat="1" ht="24.95" customHeight="1">
      <c r="A36" s="25" t="s">
        <v>1162</v>
      </c>
      <c r="B36" s="307" t="s">
        <v>1152</v>
      </c>
      <c r="C36" s="301"/>
      <c r="D36" s="301"/>
      <c r="E36" s="301"/>
      <c r="F36" s="301"/>
      <c r="G36" s="293"/>
      <c r="H36" s="293"/>
      <c r="I36" s="299"/>
      <c r="J36" s="300" t="s">
        <v>1152</v>
      </c>
      <c r="K36" s="324"/>
      <c r="L36" s="324"/>
      <c r="M36" s="295"/>
      <c r="N36" s="322" t="s">
        <v>1152</v>
      </c>
      <c r="O36" s="172" t="s">
        <v>1152</v>
      </c>
      <c r="P36" s="441"/>
      <c r="Q36" s="442"/>
      <c r="R36" s="439"/>
      <c r="S36" s="440"/>
      <c r="T36" s="296"/>
      <c r="U36" s="297"/>
      <c r="V36" s="298"/>
    </row>
    <row r="37" spans="1:23" s="26" customFormat="1" ht="24.95" customHeight="1">
      <c r="A37" s="25" t="s">
        <v>1163</v>
      </c>
      <c r="B37" s="307" t="s">
        <v>1152</v>
      </c>
      <c r="C37" s="301"/>
      <c r="D37" s="301"/>
      <c r="E37" s="301"/>
      <c r="F37" s="301"/>
      <c r="G37" s="293"/>
      <c r="H37" s="293"/>
      <c r="I37" s="299"/>
      <c r="J37" s="300" t="s">
        <v>1152</v>
      </c>
      <c r="K37" s="324"/>
      <c r="L37" s="324"/>
      <c r="M37" s="295"/>
      <c r="N37" s="322" t="s">
        <v>1152</v>
      </c>
      <c r="O37" s="172" t="s">
        <v>1152</v>
      </c>
      <c r="P37" s="441"/>
      <c r="Q37" s="442"/>
      <c r="R37" s="439"/>
      <c r="S37" s="440"/>
      <c r="T37" s="296"/>
      <c r="U37" s="297"/>
      <c r="V37" s="298"/>
    </row>
    <row r="38" spans="1:23" s="26" customFormat="1" ht="24.95" customHeight="1" thickBot="1">
      <c r="A38" s="25" t="s">
        <v>1164</v>
      </c>
      <c r="B38" s="310" t="s">
        <v>1152</v>
      </c>
      <c r="C38" s="302"/>
      <c r="D38" s="302"/>
      <c r="E38" s="302"/>
      <c r="F38" s="302"/>
      <c r="G38" s="303"/>
      <c r="H38" s="303"/>
      <c r="I38" s="304"/>
      <c r="J38" s="305" t="s">
        <v>1152</v>
      </c>
      <c r="K38" s="325"/>
      <c r="L38" s="325"/>
      <c r="M38" s="306"/>
      <c r="N38" s="322" t="s">
        <v>1152</v>
      </c>
      <c r="O38" s="172" t="s">
        <v>1152</v>
      </c>
      <c r="P38" s="441"/>
      <c r="Q38" s="442"/>
      <c r="R38" s="439"/>
      <c r="S38" s="440"/>
      <c r="T38" s="296"/>
      <c r="U38" s="297"/>
      <c r="V38" s="298"/>
    </row>
    <row r="39" spans="1:23" s="16" customFormat="1" ht="12" customHeight="1">
      <c r="A39" s="25"/>
      <c r="B39" s="27"/>
      <c r="C39" s="28"/>
      <c r="D39" s="28"/>
      <c r="E39" s="28"/>
      <c r="F39" s="28"/>
      <c r="G39" s="28"/>
      <c r="H39" s="308"/>
      <c r="I39" s="28"/>
      <c r="J39" s="28"/>
      <c r="K39" s="28"/>
      <c r="L39" s="28"/>
      <c r="M39" s="28"/>
      <c r="N39" s="28"/>
      <c r="O39" s="171"/>
      <c r="P39" s="28"/>
      <c r="Q39" s="28"/>
      <c r="R39" s="171"/>
      <c r="S39" s="28"/>
      <c r="T39" s="28"/>
      <c r="U39" s="29"/>
      <c r="V39" s="30"/>
    </row>
    <row r="40" spans="1:23" s="16" customFormat="1" ht="17.25" customHeight="1" thickBot="1">
      <c r="A40" s="25" t="s">
        <v>1165</v>
      </c>
      <c r="B40" s="346"/>
      <c r="C40" s="347"/>
      <c r="D40" s="347"/>
      <c r="E40" s="347"/>
      <c r="F40" s="347"/>
      <c r="G40" s="347"/>
      <c r="H40" s="347"/>
      <c r="I40" s="347"/>
      <c r="J40" s="347"/>
      <c r="K40" s="347"/>
      <c r="L40" s="347"/>
      <c r="M40" s="347"/>
      <c r="N40" s="728" t="s">
        <v>251</v>
      </c>
      <c r="O40" s="729">
        <v>1533.0400000000002</v>
      </c>
      <c r="P40" s="371"/>
      <c r="Q40" s="371"/>
      <c r="R40" s="372"/>
      <c r="S40" s="372"/>
      <c r="T40" s="373"/>
      <c r="U40" s="374"/>
      <c r="V40" s="375"/>
      <c r="W40" s="186"/>
    </row>
    <row r="41" spans="1:23" ht="17.25" customHeight="1">
      <c r="B41" s="731"/>
      <c r="C41" s="731"/>
      <c r="D41" s="731"/>
      <c r="E41" s="731"/>
      <c r="F41" s="731"/>
      <c r="G41" s="732"/>
      <c r="H41" s="732"/>
      <c r="I41" s="732"/>
      <c r="J41" s="732"/>
      <c r="K41" s="732"/>
      <c r="L41" s="732"/>
      <c r="M41" s="732"/>
      <c r="N41" s="732"/>
      <c r="O41" s="732"/>
      <c r="P41" s="732"/>
      <c r="Q41" s="732"/>
      <c r="R41" s="732"/>
      <c r="S41" s="732"/>
      <c r="T41" s="732"/>
      <c r="U41" s="732"/>
      <c r="V41" s="732"/>
      <c r="W41" s="732"/>
    </row>
    <row r="42" spans="1:23" s="16" customFormat="1" ht="16.5" customHeight="1" thickBot="1">
      <c r="A42" s="14"/>
      <c r="B42" s="443" t="s">
        <v>61</v>
      </c>
      <c r="C42" s="443"/>
      <c r="D42" s="443"/>
      <c r="E42" s="443"/>
      <c r="F42" s="443"/>
      <c r="G42" s="443"/>
      <c r="H42" s="443"/>
      <c r="I42" s="443"/>
      <c r="J42" s="443"/>
      <c r="K42" s="443"/>
      <c r="L42" s="443"/>
      <c r="M42" s="443"/>
      <c r="N42" s="443"/>
      <c r="O42" s="443"/>
      <c r="P42" s="443"/>
      <c r="Q42" s="443"/>
      <c r="R42" s="443"/>
      <c r="S42" s="443"/>
      <c r="T42" s="443"/>
      <c r="U42" s="443"/>
      <c r="V42" s="443"/>
      <c r="W42" s="187"/>
    </row>
    <row r="43" spans="1:23" s="18" customFormat="1" ht="22.5" customHeight="1">
      <c r="A43" s="87" t="s">
        <v>1166</v>
      </c>
      <c r="B43" s="445" t="s">
        <v>58</v>
      </c>
      <c r="C43" s="733" t="s">
        <v>78</v>
      </c>
      <c r="D43" s="734"/>
      <c r="E43" s="734"/>
      <c r="F43" s="734"/>
      <c r="G43" s="734"/>
      <c r="H43" s="734"/>
      <c r="I43" s="734"/>
      <c r="J43" s="734"/>
      <c r="K43" s="734"/>
      <c r="L43" s="734"/>
      <c r="M43" s="706"/>
      <c r="N43" s="735"/>
      <c r="O43" s="736"/>
      <c r="P43" s="733" t="s">
        <v>84</v>
      </c>
      <c r="Q43" s="734"/>
      <c r="R43" s="734"/>
      <c r="S43" s="706"/>
      <c r="T43" s="705" t="s">
        <v>279</v>
      </c>
      <c r="U43" s="706"/>
      <c r="V43" s="448" t="s">
        <v>6</v>
      </c>
      <c r="W43" s="185"/>
    </row>
    <row r="44" spans="1:23" s="18" customFormat="1" ht="22.5" customHeight="1">
      <c r="A44" s="87" t="s">
        <v>1167</v>
      </c>
      <c r="B44" s="446"/>
      <c r="C44" s="737" t="s">
        <v>79</v>
      </c>
      <c r="D44" s="738"/>
      <c r="E44" s="739"/>
      <c r="F44" s="740">
        <v>2</v>
      </c>
      <c r="G44" s="741" t="s">
        <v>223</v>
      </c>
      <c r="H44" s="714" t="s">
        <v>222</v>
      </c>
      <c r="I44" s="714"/>
      <c r="J44" s="737" t="s">
        <v>221</v>
      </c>
      <c r="K44" s="742"/>
      <c r="L44" s="743"/>
      <c r="M44" s="743"/>
      <c r="N44" s="744"/>
      <c r="O44" s="745"/>
      <c r="P44" s="746"/>
      <c r="Q44" s="747"/>
      <c r="R44" s="747"/>
      <c r="S44" s="748"/>
      <c r="T44" s="718"/>
      <c r="U44" s="719"/>
      <c r="V44" s="449"/>
      <c r="W44" s="185"/>
    </row>
    <row r="45" spans="1:23" s="18" customFormat="1" ht="51.75" customHeight="1" thickBot="1">
      <c r="A45" s="87" t="s">
        <v>1168</v>
      </c>
      <c r="B45" s="446"/>
      <c r="C45" s="738" t="s">
        <v>77</v>
      </c>
      <c r="D45" s="739"/>
      <c r="E45" s="749" t="s">
        <v>80</v>
      </c>
      <c r="F45" s="750" t="s">
        <v>242</v>
      </c>
      <c r="G45" s="741"/>
      <c r="H45" s="714"/>
      <c r="I45" s="714"/>
      <c r="J45" s="711" t="s">
        <v>220</v>
      </c>
      <c r="K45" s="751" t="s">
        <v>228</v>
      </c>
      <c r="L45" s="752" t="s">
        <v>290</v>
      </c>
      <c r="M45" s="752"/>
      <c r="N45" s="753" t="s">
        <v>260</v>
      </c>
      <c r="O45" s="754"/>
      <c r="P45" s="755" t="s">
        <v>1169</v>
      </c>
      <c r="Q45" s="756" t="s">
        <v>85</v>
      </c>
      <c r="R45" s="757"/>
      <c r="S45" s="88">
        <v>3</v>
      </c>
      <c r="T45" s="758"/>
      <c r="U45" s="759"/>
      <c r="V45" s="450"/>
      <c r="W45" s="185"/>
    </row>
    <row r="46" spans="1:23" s="18" customFormat="1" ht="15.75" customHeight="1">
      <c r="A46" s="87" t="s">
        <v>1170</v>
      </c>
      <c r="B46" s="446"/>
      <c r="C46" s="33">
        <v>1</v>
      </c>
      <c r="D46" s="76" t="s">
        <v>297</v>
      </c>
      <c r="E46" s="82">
        <v>0.5</v>
      </c>
      <c r="F46" s="233">
        <v>1680.47</v>
      </c>
      <c r="G46" s="233">
        <v>1532.67</v>
      </c>
      <c r="H46" s="451" t="s">
        <v>6</v>
      </c>
      <c r="I46" s="452"/>
      <c r="J46" s="83" t="s">
        <v>6</v>
      </c>
      <c r="K46" s="81" t="s">
        <v>1152</v>
      </c>
      <c r="L46" s="344"/>
      <c r="M46" s="345" t="s">
        <v>1152</v>
      </c>
      <c r="N46" s="760" t="s">
        <v>22</v>
      </c>
      <c r="O46" s="761" t="s">
        <v>15</v>
      </c>
      <c r="P46" s="762"/>
      <c r="Q46" s="763">
        <v>1</v>
      </c>
      <c r="R46" s="764" t="s">
        <v>1152</v>
      </c>
      <c r="S46" s="765"/>
      <c r="T46" s="705" t="s">
        <v>64</v>
      </c>
      <c r="U46" s="734"/>
      <c r="V46" s="706"/>
      <c r="W46" s="184"/>
    </row>
    <row r="47" spans="1:23" s="18" customFormat="1" ht="15.75" customHeight="1" thickBot="1">
      <c r="A47" s="87" t="s">
        <v>1171</v>
      </c>
      <c r="B47" s="446"/>
      <c r="C47" s="33">
        <v>2</v>
      </c>
      <c r="D47" s="76" t="s">
        <v>298</v>
      </c>
      <c r="E47" s="82">
        <v>0.5</v>
      </c>
      <c r="F47" s="233">
        <v>2918.65</v>
      </c>
      <c r="G47" s="233">
        <v>1532.67</v>
      </c>
      <c r="H47" s="451" t="s">
        <v>6</v>
      </c>
      <c r="I47" s="452"/>
      <c r="J47" s="83" t="s">
        <v>6</v>
      </c>
      <c r="K47" s="81" t="s">
        <v>1152</v>
      </c>
      <c r="L47" s="344"/>
      <c r="M47" s="345" t="s">
        <v>1152</v>
      </c>
      <c r="N47" s="760" t="s">
        <v>22</v>
      </c>
      <c r="O47" s="761"/>
      <c r="P47" s="762"/>
      <c r="Q47" s="766"/>
      <c r="R47" s="767"/>
      <c r="S47" s="768"/>
      <c r="T47" s="758"/>
      <c r="U47" s="769"/>
      <c r="V47" s="759"/>
      <c r="W47" s="184"/>
    </row>
    <row r="48" spans="1:23" s="18" customFormat="1" ht="15.75" customHeight="1">
      <c r="A48" s="87" t="s">
        <v>1172</v>
      </c>
      <c r="B48" s="446"/>
      <c r="C48" s="33">
        <v>3</v>
      </c>
      <c r="D48" s="76" t="s">
        <v>1152</v>
      </c>
      <c r="E48" s="82" t="s">
        <v>1152</v>
      </c>
      <c r="F48" s="233" t="s">
        <v>1152</v>
      </c>
      <c r="G48" s="233" t="s">
        <v>1152</v>
      </c>
      <c r="H48" s="451" t="s">
        <v>1152</v>
      </c>
      <c r="I48" s="452"/>
      <c r="J48" s="83" t="s">
        <v>1152</v>
      </c>
      <c r="K48" s="81" t="s">
        <v>1152</v>
      </c>
      <c r="L48" s="344"/>
      <c r="M48" s="345" t="s">
        <v>1152</v>
      </c>
      <c r="N48" s="760"/>
      <c r="O48" s="770"/>
      <c r="P48" s="771"/>
      <c r="Q48" s="772"/>
      <c r="R48" s="773"/>
      <c r="S48" s="774"/>
      <c r="T48" s="191"/>
      <c r="U48" s="191"/>
      <c r="V48" s="192"/>
      <c r="W48" s="185"/>
    </row>
    <row r="49" spans="1:23" s="18" customFormat="1" ht="15.75" customHeight="1">
      <c r="A49" s="87" t="s">
        <v>1173</v>
      </c>
      <c r="B49" s="446"/>
      <c r="C49" s="33">
        <v>4</v>
      </c>
      <c r="D49" s="76" t="s">
        <v>1152</v>
      </c>
      <c r="E49" s="82" t="s">
        <v>1152</v>
      </c>
      <c r="F49" s="233" t="s">
        <v>1152</v>
      </c>
      <c r="G49" s="233" t="s">
        <v>1152</v>
      </c>
      <c r="H49" s="451" t="s">
        <v>1152</v>
      </c>
      <c r="I49" s="452"/>
      <c r="J49" s="83" t="s">
        <v>1152</v>
      </c>
      <c r="K49" s="81" t="s">
        <v>1152</v>
      </c>
      <c r="L49" s="344"/>
      <c r="M49" s="345" t="s">
        <v>1152</v>
      </c>
      <c r="N49" s="760"/>
      <c r="O49" s="775" t="s">
        <v>246</v>
      </c>
      <c r="P49" s="737" t="s">
        <v>245</v>
      </c>
      <c r="Q49" s="738"/>
      <c r="R49" s="738"/>
      <c r="S49" s="739"/>
      <c r="T49" s="185"/>
      <c r="U49" s="185"/>
      <c r="V49" s="193"/>
      <c r="W49" s="185"/>
    </row>
    <row r="50" spans="1:23" s="18" customFormat="1" ht="17.25" customHeight="1">
      <c r="A50" s="87" t="s">
        <v>1174</v>
      </c>
      <c r="B50" s="446"/>
      <c r="C50" s="33">
        <v>5</v>
      </c>
      <c r="D50" s="76" t="s">
        <v>1152</v>
      </c>
      <c r="E50" s="82" t="s">
        <v>1152</v>
      </c>
      <c r="F50" s="233" t="s">
        <v>1152</v>
      </c>
      <c r="G50" s="233" t="s">
        <v>1152</v>
      </c>
      <c r="H50" s="451" t="s">
        <v>1152</v>
      </c>
      <c r="I50" s="452"/>
      <c r="J50" s="83" t="s">
        <v>1152</v>
      </c>
      <c r="K50" s="81" t="s">
        <v>1152</v>
      </c>
      <c r="L50" s="344"/>
      <c r="M50" s="345" t="s">
        <v>1152</v>
      </c>
      <c r="N50" s="760"/>
      <c r="O50" s="776"/>
      <c r="P50" s="711" t="s">
        <v>86</v>
      </c>
      <c r="Q50" s="711" t="s">
        <v>230</v>
      </c>
      <c r="R50" s="714" t="s">
        <v>243</v>
      </c>
      <c r="S50" s="714"/>
      <c r="T50" s="185"/>
      <c r="U50" s="185"/>
      <c r="V50" s="193"/>
      <c r="W50" s="185"/>
    </row>
    <row r="51" spans="1:23" s="18" customFormat="1" ht="16.5" customHeight="1" thickBot="1">
      <c r="A51" s="87" t="s">
        <v>1175</v>
      </c>
      <c r="B51" s="446"/>
      <c r="C51" s="84">
        <v>6</v>
      </c>
      <c r="D51" s="85" t="s">
        <v>1152</v>
      </c>
      <c r="E51" s="86" t="s">
        <v>1152</v>
      </c>
      <c r="F51" s="233" t="s">
        <v>1152</v>
      </c>
      <c r="G51" s="233" t="s">
        <v>1152</v>
      </c>
      <c r="H51" s="451" t="s">
        <v>1152</v>
      </c>
      <c r="I51" s="452"/>
      <c r="J51" s="83" t="s">
        <v>1152</v>
      </c>
      <c r="K51" s="81" t="s">
        <v>1152</v>
      </c>
      <c r="L51" s="344"/>
      <c r="M51" s="345" t="s">
        <v>1152</v>
      </c>
      <c r="N51" s="777"/>
      <c r="O51" s="248" t="s">
        <v>6</v>
      </c>
      <c r="P51" s="778">
        <v>1</v>
      </c>
      <c r="Q51" s="779">
        <v>3065.3425115</v>
      </c>
      <c r="R51" s="780">
        <v>4599.1200000000008</v>
      </c>
      <c r="S51" s="780"/>
      <c r="T51" s="185"/>
      <c r="U51" s="185"/>
      <c r="V51" s="193"/>
      <c r="W51" s="185"/>
    </row>
    <row r="52" spans="1:23" s="18" customFormat="1" ht="16.5" customHeight="1" thickBot="1">
      <c r="A52" s="87" t="s">
        <v>1176</v>
      </c>
      <c r="B52" s="447"/>
      <c r="C52" s="781" t="s">
        <v>82</v>
      </c>
      <c r="D52" s="782"/>
      <c r="E52" s="782"/>
      <c r="F52" s="783"/>
      <c r="G52" s="784"/>
      <c r="H52" s="453" t="s">
        <v>6</v>
      </c>
      <c r="I52" s="454"/>
      <c r="J52" s="314" t="s">
        <v>6</v>
      </c>
      <c r="K52" s="194" t="s">
        <v>6</v>
      </c>
      <c r="L52" s="351"/>
      <c r="M52" s="370"/>
      <c r="N52" s="352"/>
      <c r="O52" s="455" t="s">
        <v>1152</v>
      </c>
      <c r="P52" s="455"/>
      <c r="Q52" s="455"/>
      <c r="R52" s="455"/>
      <c r="S52" s="455"/>
      <c r="T52" s="348"/>
      <c r="U52" s="349"/>
      <c r="V52" s="350"/>
      <c r="W52" s="185"/>
    </row>
    <row r="53" spans="1:23" ht="24.95" customHeight="1">
      <c r="A53" s="785">
        <v>1</v>
      </c>
      <c r="B53" s="785">
        <v>2</v>
      </c>
      <c r="C53" s="785">
        <v>3</v>
      </c>
      <c r="D53" s="785">
        <v>4</v>
      </c>
      <c r="E53" s="785">
        <v>5</v>
      </c>
      <c r="F53" s="785">
        <v>6</v>
      </c>
      <c r="G53" s="785">
        <v>7</v>
      </c>
      <c r="H53" s="785">
        <v>8</v>
      </c>
      <c r="I53" s="785">
        <v>9</v>
      </c>
      <c r="J53" s="785">
        <v>9</v>
      </c>
      <c r="K53" s="785">
        <v>10</v>
      </c>
      <c r="L53" s="785">
        <v>11</v>
      </c>
      <c r="M53" s="785">
        <v>12</v>
      </c>
      <c r="N53" s="785">
        <v>13</v>
      </c>
      <c r="O53" s="785">
        <v>14</v>
      </c>
      <c r="P53" s="785">
        <v>15</v>
      </c>
      <c r="Q53" s="785">
        <v>16</v>
      </c>
      <c r="R53" s="785">
        <v>17</v>
      </c>
      <c r="S53" s="785">
        <v>18</v>
      </c>
      <c r="T53" s="785">
        <v>19</v>
      </c>
      <c r="U53" s="785">
        <v>20</v>
      </c>
      <c r="V53" s="785">
        <v>21</v>
      </c>
      <c r="W53" s="785">
        <v>22</v>
      </c>
    </row>
    <row r="54" spans="1:23" ht="24.95" customHeight="1">
      <c r="B54" s="786"/>
      <c r="C54" s="786"/>
      <c r="D54" s="786"/>
      <c r="E54" s="786"/>
      <c r="F54" s="786"/>
      <c r="G54" s="786"/>
      <c r="H54" s="786"/>
      <c r="I54" s="786"/>
      <c r="J54" s="786"/>
      <c r="K54" s="786"/>
      <c r="L54" s="786"/>
      <c r="M54" s="786"/>
      <c r="N54" s="786"/>
      <c r="O54" s="786"/>
      <c r="P54" s="786"/>
      <c r="Q54" s="786"/>
      <c r="R54" s="786"/>
      <c r="S54" s="786"/>
      <c r="T54" s="786"/>
      <c r="U54" s="786"/>
      <c r="V54" s="786"/>
      <c r="W54" s="786"/>
    </row>
    <row r="55" spans="1:23" s="16" customFormat="1" ht="24" thickBot="1">
      <c r="A55" s="694">
        <v>2</v>
      </c>
      <c r="B55" s="456" t="s">
        <v>45</v>
      </c>
      <c r="C55" s="456"/>
      <c r="D55" s="456"/>
      <c r="E55" s="22">
        <v>2</v>
      </c>
      <c r="F55" s="23" t="s">
        <v>305</v>
      </c>
      <c r="G55" s="19"/>
      <c r="H55" s="19"/>
      <c r="I55" s="23"/>
      <c r="J55" s="23"/>
      <c r="K55" s="23"/>
      <c r="L55" s="23"/>
      <c r="M55" s="24"/>
      <c r="N55" s="24"/>
      <c r="O55" s="19"/>
      <c r="P55" s="19"/>
      <c r="Q55" s="685"/>
      <c r="R55" s="685"/>
      <c r="S55" s="685"/>
      <c r="T55" s="685"/>
      <c r="U55" s="186"/>
    </row>
    <row r="56" spans="1:23" s="16" customFormat="1" ht="24.75" customHeight="1">
      <c r="A56" s="14"/>
      <c r="B56" s="695" t="s">
        <v>50</v>
      </c>
      <c r="C56" s="696" t="s">
        <v>51</v>
      </c>
      <c r="D56" s="697" t="s">
        <v>16</v>
      </c>
      <c r="E56" s="697"/>
      <c r="F56" s="697" t="s">
        <v>52</v>
      </c>
      <c r="G56" s="698"/>
      <c r="H56" s="699" t="s">
        <v>53</v>
      </c>
      <c r="I56" s="700" t="s">
        <v>266</v>
      </c>
      <c r="J56" s="699" t="s">
        <v>17</v>
      </c>
      <c r="K56" s="699" t="s">
        <v>229</v>
      </c>
      <c r="L56" s="699" t="s">
        <v>54</v>
      </c>
      <c r="M56" s="699" t="s">
        <v>150</v>
      </c>
      <c r="N56" s="701" t="s">
        <v>244</v>
      </c>
      <c r="O56" s="702"/>
      <c r="P56" s="703" t="s">
        <v>19</v>
      </c>
      <c r="Q56" s="704"/>
      <c r="R56" s="705" t="s">
        <v>152</v>
      </c>
      <c r="S56" s="706"/>
      <c r="T56" s="707" t="s">
        <v>138</v>
      </c>
      <c r="U56" s="708"/>
      <c r="V56" s="709"/>
    </row>
    <row r="57" spans="1:23" s="16" customFormat="1" ht="92.25" customHeight="1">
      <c r="A57" s="14"/>
      <c r="B57" s="710"/>
      <c r="C57" s="711" t="s">
        <v>55</v>
      </c>
      <c r="D57" s="712" t="s">
        <v>3</v>
      </c>
      <c r="E57" s="712" t="s">
        <v>18</v>
      </c>
      <c r="F57" s="712" t="s">
        <v>56</v>
      </c>
      <c r="G57" s="713" t="s">
        <v>57</v>
      </c>
      <c r="H57" s="714"/>
      <c r="I57" s="715"/>
      <c r="J57" s="714"/>
      <c r="K57" s="714"/>
      <c r="L57" s="714"/>
      <c r="M57" s="714"/>
      <c r="N57" s="711" t="s">
        <v>149</v>
      </c>
      <c r="O57" s="712" t="s">
        <v>68</v>
      </c>
      <c r="P57" s="716"/>
      <c r="Q57" s="717"/>
      <c r="R57" s="718"/>
      <c r="S57" s="719"/>
      <c r="T57" s="720" t="s">
        <v>139</v>
      </c>
      <c r="U57" s="721" t="s">
        <v>148</v>
      </c>
      <c r="V57" s="722" t="s">
        <v>164</v>
      </c>
    </row>
    <row r="58" spans="1:23" s="16" customFormat="1" ht="26.25" customHeight="1">
      <c r="A58" s="14"/>
      <c r="B58" s="723"/>
      <c r="C58" s="724">
        <v>3</v>
      </c>
      <c r="D58" s="724">
        <v>4</v>
      </c>
      <c r="E58" s="724">
        <v>5</v>
      </c>
      <c r="F58" s="724">
        <v>6</v>
      </c>
      <c r="G58" s="724">
        <v>7</v>
      </c>
      <c r="H58" s="724">
        <v>8</v>
      </c>
      <c r="I58" s="724">
        <v>9</v>
      </c>
      <c r="J58" s="724">
        <v>10</v>
      </c>
      <c r="K58" s="724">
        <v>11</v>
      </c>
      <c r="L58" s="724">
        <v>12</v>
      </c>
      <c r="M58" s="724">
        <v>13</v>
      </c>
      <c r="N58" s="724">
        <v>14</v>
      </c>
      <c r="O58" s="724">
        <v>15</v>
      </c>
      <c r="P58" s="19">
        <v>16</v>
      </c>
      <c r="Q58" s="725">
        <v>17</v>
      </c>
      <c r="R58" s="19">
        <v>18</v>
      </c>
      <c r="S58" s="725">
        <v>19</v>
      </c>
      <c r="T58" s="726">
        <v>20</v>
      </c>
      <c r="U58" s="624">
        <v>21</v>
      </c>
      <c r="V58" s="727">
        <v>22</v>
      </c>
    </row>
    <row r="59" spans="1:23" s="26" customFormat="1" ht="77.45" customHeight="1">
      <c r="A59" s="25" t="s">
        <v>1177</v>
      </c>
      <c r="B59" s="307">
        <v>1</v>
      </c>
      <c r="C59" s="301" t="s">
        <v>300</v>
      </c>
      <c r="D59" s="301" t="s">
        <v>308</v>
      </c>
      <c r="E59" s="301" t="s">
        <v>310</v>
      </c>
      <c r="F59" s="301" t="s">
        <v>304</v>
      </c>
      <c r="G59" s="293">
        <v>1</v>
      </c>
      <c r="H59" s="293" t="s">
        <v>22</v>
      </c>
      <c r="I59" s="299">
        <v>1</v>
      </c>
      <c r="J59" s="300" t="s">
        <v>306</v>
      </c>
      <c r="K59" s="324">
        <v>38883</v>
      </c>
      <c r="L59" s="324">
        <v>39813</v>
      </c>
      <c r="M59" s="294">
        <v>1355.09</v>
      </c>
      <c r="N59" s="321">
        <v>1355.09</v>
      </c>
      <c r="O59" s="172">
        <v>1355.09</v>
      </c>
      <c r="P59" s="441"/>
      <c r="Q59" s="442"/>
      <c r="R59" s="439"/>
      <c r="S59" s="440"/>
      <c r="T59" s="296" t="s">
        <v>22</v>
      </c>
      <c r="U59" s="297">
        <v>2</v>
      </c>
      <c r="V59" s="298" t="s">
        <v>22</v>
      </c>
    </row>
    <row r="60" spans="1:23" s="26" customFormat="1" ht="46.9" customHeight="1">
      <c r="A60" s="25" t="s">
        <v>1157</v>
      </c>
      <c r="B60" s="307">
        <v>2</v>
      </c>
      <c r="C60" s="301" t="s">
        <v>300</v>
      </c>
      <c r="D60" s="301" t="s">
        <v>309</v>
      </c>
      <c r="E60" s="301" t="s">
        <v>311</v>
      </c>
      <c r="F60" s="301" t="s">
        <v>304</v>
      </c>
      <c r="G60" s="293">
        <v>1</v>
      </c>
      <c r="H60" s="293" t="s">
        <v>22</v>
      </c>
      <c r="I60" s="299">
        <v>1</v>
      </c>
      <c r="J60" s="300" t="s">
        <v>306</v>
      </c>
      <c r="K60" s="324">
        <v>43830</v>
      </c>
      <c r="L60" s="324">
        <v>45153</v>
      </c>
      <c r="M60" s="294">
        <v>2401.5500000000002</v>
      </c>
      <c r="N60" s="321">
        <v>2401.5500000000002</v>
      </c>
      <c r="O60" s="172">
        <v>2401.5500000000002</v>
      </c>
      <c r="P60" s="441"/>
      <c r="Q60" s="442"/>
      <c r="R60" s="439"/>
      <c r="S60" s="440"/>
      <c r="T60" s="296" t="s">
        <v>22</v>
      </c>
      <c r="U60" s="297">
        <v>50</v>
      </c>
      <c r="V60" s="298" t="s">
        <v>22</v>
      </c>
    </row>
    <row r="61" spans="1:23" s="26" customFormat="1" ht="24.95" customHeight="1">
      <c r="A61" s="25" t="s">
        <v>321</v>
      </c>
      <c r="B61" s="307" t="s">
        <v>1152</v>
      </c>
      <c r="C61" s="301"/>
      <c r="D61" s="301"/>
      <c r="E61" s="301"/>
      <c r="F61" s="301"/>
      <c r="G61" s="293"/>
      <c r="H61" s="293"/>
      <c r="I61" s="299"/>
      <c r="J61" s="300" t="s">
        <v>1152</v>
      </c>
      <c r="K61" s="324"/>
      <c r="L61" s="324"/>
      <c r="M61" s="294"/>
      <c r="N61" s="321" t="s">
        <v>1152</v>
      </c>
      <c r="O61" s="172" t="s">
        <v>1152</v>
      </c>
      <c r="P61" s="441"/>
      <c r="Q61" s="442"/>
      <c r="R61" s="439"/>
      <c r="S61" s="440"/>
      <c r="T61" s="296"/>
      <c r="U61" s="297"/>
      <c r="V61" s="298"/>
    </row>
    <row r="62" spans="1:23" s="26" customFormat="1" ht="24.95" customHeight="1">
      <c r="A62" s="25" t="s">
        <v>1158</v>
      </c>
      <c r="B62" s="307" t="s">
        <v>1152</v>
      </c>
      <c r="C62" s="301"/>
      <c r="D62" s="301"/>
      <c r="E62" s="301"/>
      <c r="F62" s="301"/>
      <c r="G62" s="293"/>
      <c r="H62" s="293"/>
      <c r="I62" s="299"/>
      <c r="J62" s="300" t="s">
        <v>1152</v>
      </c>
      <c r="K62" s="389"/>
      <c r="L62" s="324"/>
      <c r="M62" s="294"/>
      <c r="N62" s="321" t="s">
        <v>1152</v>
      </c>
      <c r="O62" s="172" t="s">
        <v>1152</v>
      </c>
      <c r="P62" s="441"/>
      <c r="Q62" s="442"/>
      <c r="R62" s="439"/>
      <c r="S62" s="440"/>
      <c r="T62" s="296"/>
      <c r="U62" s="297"/>
      <c r="V62" s="298"/>
    </row>
    <row r="63" spans="1:23" s="26" customFormat="1" ht="24.95" customHeight="1">
      <c r="A63" s="25" t="s">
        <v>1159</v>
      </c>
      <c r="B63" s="307" t="s">
        <v>1152</v>
      </c>
      <c r="C63" s="301"/>
      <c r="D63" s="301"/>
      <c r="E63" s="301"/>
      <c r="F63" s="301"/>
      <c r="G63" s="293"/>
      <c r="H63" s="293"/>
      <c r="I63" s="299"/>
      <c r="J63" s="300" t="s">
        <v>1152</v>
      </c>
      <c r="K63" s="324"/>
      <c r="L63" s="324"/>
      <c r="M63" s="294"/>
      <c r="N63" s="321" t="s">
        <v>1152</v>
      </c>
      <c r="O63" s="172" t="s">
        <v>1152</v>
      </c>
      <c r="P63" s="441"/>
      <c r="Q63" s="442"/>
      <c r="R63" s="439"/>
      <c r="S63" s="440"/>
      <c r="T63" s="296"/>
      <c r="U63" s="297"/>
      <c r="V63" s="298"/>
    </row>
    <row r="64" spans="1:23" s="26" customFormat="1" ht="24.95" customHeight="1">
      <c r="A64" s="25" t="s">
        <v>1160</v>
      </c>
      <c r="B64" s="307" t="s">
        <v>1152</v>
      </c>
      <c r="C64" s="301"/>
      <c r="D64" s="301"/>
      <c r="E64" s="301"/>
      <c r="F64" s="301"/>
      <c r="G64" s="293"/>
      <c r="H64" s="293"/>
      <c r="I64" s="299"/>
      <c r="J64" s="300" t="s">
        <v>1152</v>
      </c>
      <c r="K64" s="324"/>
      <c r="L64" s="324"/>
      <c r="M64" s="294"/>
      <c r="N64" s="321" t="s">
        <v>1152</v>
      </c>
      <c r="O64" s="172" t="s">
        <v>1152</v>
      </c>
      <c r="P64" s="441"/>
      <c r="Q64" s="442"/>
      <c r="R64" s="439"/>
      <c r="S64" s="440"/>
      <c r="T64" s="296"/>
      <c r="U64" s="297"/>
      <c r="V64" s="298"/>
    </row>
    <row r="65" spans="1:23" s="26" customFormat="1" ht="24.95" customHeight="1">
      <c r="A65" s="25"/>
      <c r="B65" s="307" t="s">
        <v>1152</v>
      </c>
      <c r="C65" s="301"/>
      <c r="D65" s="301"/>
      <c r="E65" s="301"/>
      <c r="F65" s="301"/>
      <c r="G65" s="293"/>
      <c r="H65" s="293"/>
      <c r="I65" s="299"/>
      <c r="J65" s="300" t="s">
        <v>1152</v>
      </c>
      <c r="K65" s="324"/>
      <c r="L65" s="324"/>
      <c r="M65" s="294"/>
      <c r="N65" s="321" t="s">
        <v>1152</v>
      </c>
      <c r="O65" s="172" t="s">
        <v>1152</v>
      </c>
      <c r="P65" s="441"/>
      <c r="Q65" s="442"/>
      <c r="R65" s="439"/>
      <c r="S65" s="440"/>
      <c r="T65" s="296"/>
      <c r="U65" s="297"/>
      <c r="V65" s="298"/>
    </row>
    <row r="66" spans="1:23" s="26" customFormat="1" ht="24.95" customHeight="1">
      <c r="A66" s="25"/>
      <c r="B66" s="307" t="s">
        <v>1152</v>
      </c>
      <c r="C66" s="301"/>
      <c r="D66" s="301"/>
      <c r="E66" s="301"/>
      <c r="F66" s="301"/>
      <c r="G66" s="293"/>
      <c r="H66" s="293"/>
      <c r="I66" s="299"/>
      <c r="J66" s="300" t="s">
        <v>1152</v>
      </c>
      <c r="K66" s="324"/>
      <c r="L66" s="324"/>
      <c r="M66" s="294"/>
      <c r="N66" s="321" t="s">
        <v>1152</v>
      </c>
      <c r="O66" s="172" t="s">
        <v>1152</v>
      </c>
      <c r="P66" s="441"/>
      <c r="Q66" s="442"/>
      <c r="R66" s="439"/>
      <c r="S66" s="440"/>
      <c r="T66" s="296"/>
      <c r="U66" s="297"/>
      <c r="V66" s="298"/>
    </row>
    <row r="67" spans="1:23" s="26" customFormat="1" ht="24.95" customHeight="1">
      <c r="A67" s="25"/>
      <c r="B67" s="307" t="s">
        <v>1152</v>
      </c>
      <c r="C67" s="301"/>
      <c r="D67" s="301"/>
      <c r="E67" s="301"/>
      <c r="F67" s="301"/>
      <c r="G67" s="293"/>
      <c r="H67" s="293"/>
      <c r="I67" s="299"/>
      <c r="J67" s="300" t="s">
        <v>1152</v>
      </c>
      <c r="K67" s="324"/>
      <c r="L67" s="324"/>
      <c r="M67" s="294"/>
      <c r="N67" s="321" t="s">
        <v>1152</v>
      </c>
      <c r="O67" s="172" t="s">
        <v>1152</v>
      </c>
      <c r="P67" s="441"/>
      <c r="Q67" s="442"/>
      <c r="R67" s="439"/>
      <c r="S67" s="440"/>
      <c r="T67" s="296"/>
      <c r="U67" s="297"/>
      <c r="V67" s="298"/>
    </row>
    <row r="68" spans="1:23" s="26" customFormat="1" ht="24.95" customHeight="1">
      <c r="A68" s="25"/>
      <c r="B68" s="307" t="s">
        <v>1152</v>
      </c>
      <c r="C68" s="301"/>
      <c r="D68" s="301"/>
      <c r="E68" s="301"/>
      <c r="F68" s="301"/>
      <c r="G68" s="293"/>
      <c r="H68" s="293"/>
      <c r="I68" s="299"/>
      <c r="J68" s="300" t="s">
        <v>1152</v>
      </c>
      <c r="K68" s="324"/>
      <c r="L68" s="324"/>
      <c r="M68" s="294"/>
      <c r="N68" s="321" t="s">
        <v>1152</v>
      </c>
      <c r="O68" s="172" t="s">
        <v>1152</v>
      </c>
      <c r="P68" s="441"/>
      <c r="Q68" s="442"/>
      <c r="R68" s="439"/>
      <c r="S68" s="440"/>
      <c r="T68" s="296"/>
      <c r="U68" s="297"/>
      <c r="V68" s="298"/>
    </row>
    <row r="69" spans="1:23" s="26" customFormat="1" ht="24.95" customHeight="1">
      <c r="A69" s="25"/>
      <c r="B69" s="307" t="s">
        <v>1152</v>
      </c>
      <c r="C69" s="301"/>
      <c r="D69" s="301"/>
      <c r="E69" s="301"/>
      <c r="F69" s="301"/>
      <c r="G69" s="293"/>
      <c r="H69" s="293"/>
      <c r="I69" s="299"/>
      <c r="J69" s="300" t="s">
        <v>1152</v>
      </c>
      <c r="K69" s="324"/>
      <c r="L69" s="324"/>
      <c r="M69" s="294"/>
      <c r="N69" s="321" t="s">
        <v>1152</v>
      </c>
      <c r="O69" s="172" t="s">
        <v>1152</v>
      </c>
      <c r="P69" s="441"/>
      <c r="Q69" s="442"/>
      <c r="R69" s="439"/>
      <c r="S69" s="440"/>
      <c r="T69" s="296"/>
      <c r="U69" s="297"/>
      <c r="V69" s="298"/>
    </row>
    <row r="70" spans="1:23" s="26" customFormat="1" ht="24.95" customHeight="1">
      <c r="A70" s="25" t="s">
        <v>1178</v>
      </c>
      <c r="B70" s="307" t="s">
        <v>1152</v>
      </c>
      <c r="C70" s="301"/>
      <c r="D70" s="301"/>
      <c r="E70" s="301"/>
      <c r="F70" s="301"/>
      <c r="G70" s="293"/>
      <c r="H70" s="293"/>
      <c r="I70" s="299"/>
      <c r="J70" s="300" t="s">
        <v>1152</v>
      </c>
      <c r="K70" s="324"/>
      <c r="L70" s="324"/>
      <c r="M70" s="294"/>
      <c r="N70" s="322" t="s">
        <v>1152</v>
      </c>
      <c r="O70" s="172" t="s">
        <v>1152</v>
      </c>
      <c r="P70" s="441"/>
      <c r="Q70" s="442"/>
      <c r="R70" s="439"/>
      <c r="S70" s="440"/>
      <c r="T70" s="296"/>
      <c r="U70" s="297"/>
      <c r="V70" s="298"/>
    </row>
    <row r="71" spans="1:23" s="26" customFormat="1" ht="24.95" customHeight="1">
      <c r="A71" s="25" t="s">
        <v>1179</v>
      </c>
      <c r="B71" s="307" t="s">
        <v>1152</v>
      </c>
      <c r="C71" s="301"/>
      <c r="D71" s="301"/>
      <c r="E71" s="301"/>
      <c r="F71" s="301"/>
      <c r="G71" s="293"/>
      <c r="H71" s="293"/>
      <c r="I71" s="299"/>
      <c r="J71" s="300" t="s">
        <v>1152</v>
      </c>
      <c r="K71" s="324"/>
      <c r="L71" s="324"/>
      <c r="M71" s="295"/>
      <c r="N71" s="322" t="s">
        <v>1152</v>
      </c>
      <c r="O71" s="172" t="s">
        <v>1152</v>
      </c>
      <c r="P71" s="441"/>
      <c r="Q71" s="442"/>
      <c r="R71" s="439"/>
      <c r="S71" s="440"/>
      <c r="T71" s="296"/>
      <c r="U71" s="297"/>
      <c r="V71" s="298"/>
    </row>
    <row r="72" spans="1:23" s="26" customFormat="1" ht="24.95" customHeight="1">
      <c r="A72" s="25" t="s">
        <v>1180</v>
      </c>
      <c r="B72" s="307" t="s">
        <v>1152</v>
      </c>
      <c r="C72" s="301"/>
      <c r="D72" s="301"/>
      <c r="E72" s="301"/>
      <c r="F72" s="301"/>
      <c r="G72" s="293"/>
      <c r="H72" s="293"/>
      <c r="I72" s="299"/>
      <c r="J72" s="300" t="s">
        <v>1152</v>
      </c>
      <c r="K72" s="324"/>
      <c r="L72" s="324"/>
      <c r="M72" s="295"/>
      <c r="N72" s="322" t="s">
        <v>1152</v>
      </c>
      <c r="O72" s="172" t="s">
        <v>1152</v>
      </c>
      <c r="P72" s="441"/>
      <c r="Q72" s="442"/>
      <c r="R72" s="439"/>
      <c r="S72" s="440"/>
      <c r="T72" s="296"/>
      <c r="U72" s="297"/>
      <c r="V72" s="298"/>
    </row>
    <row r="73" spans="1:23" s="26" customFormat="1" ht="24.95" customHeight="1" thickBot="1">
      <c r="A73" s="25" t="s">
        <v>1181</v>
      </c>
      <c r="B73" s="310" t="s">
        <v>1152</v>
      </c>
      <c r="C73" s="302"/>
      <c r="D73" s="302"/>
      <c r="E73" s="302"/>
      <c r="F73" s="302"/>
      <c r="G73" s="303"/>
      <c r="H73" s="303"/>
      <c r="I73" s="304"/>
      <c r="J73" s="305" t="s">
        <v>1152</v>
      </c>
      <c r="K73" s="325"/>
      <c r="L73" s="325"/>
      <c r="M73" s="306"/>
      <c r="N73" s="322" t="s">
        <v>1152</v>
      </c>
      <c r="O73" s="172" t="s">
        <v>1152</v>
      </c>
      <c r="P73" s="441"/>
      <c r="Q73" s="442"/>
      <c r="R73" s="439"/>
      <c r="S73" s="440"/>
      <c r="T73" s="296"/>
      <c r="U73" s="297"/>
      <c r="V73" s="298"/>
    </row>
    <row r="74" spans="1:23" s="16" customFormat="1" ht="12" customHeight="1">
      <c r="A74" s="25"/>
      <c r="B74" s="27"/>
      <c r="C74" s="28"/>
      <c r="D74" s="28"/>
      <c r="E74" s="28"/>
      <c r="F74" s="28"/>
      <c r="G74" s="28"/>
      <c r="H74" s="308"/>
      <c r="I74" s="28"/>
      <c r="J74" s="28"/>
      <c r="K74" s="28"/>
      <c r="L74" s="28"/>
      <c r="M74" s="28"/>
      <c r="N74" s="28"/>
      <c r="O74" s="171"/>
      <c r="P74" s="28"/>
      <c r="Q74" s="28"/>
      <c r="R74" s="171"/>
      <c r="S74" s="28"/>
      <c r="T74" s="28"/>
      <c r="U74" s="29"/>
      <c r="V74" s="30"/>
    </row>
    <row r="75" spans="1:23" s="16" customFormat="1" ht="17.25" customHeight="1" thickBot="1">
      <c r="A75" s="25" t="s">
        <v>1182</v>
      </c>
      <c r="B75" s="346"/>
      <c r="C75" s="347"/>
      <c r="D75" s="347"/>
      <c r="E75" s="347"/>
      <c r="F75" s="347"/>
      <c r="G75" s="347"/>
      <c r="H75" s="347"/>
      <c r="I75" s="347"/>
      <c r="J75" s="347"/>
      <c r="K75" s="347"/>
      <c r="L75" s="347"/>
      <c r="M75" s="347"/>
      <c r="N75" s="728" t="s">
        <v>251</v>
      </c>
      <c r="O75" s="729">
        <v>1878.3200000000002</v>
      </c>
      <c r="P75" s="371"/>
      <c r="Q75" s="371"/>
      <c r="R75" s="372"/>
      <c r="S75" s="372"/>
      <c r="T75" s="373"/>
      <c r="U75" s="374"/>
      <c r="V75" s="375"/>
      <c r="W75" s="186"/>
    </row>
    <row r="76" spans="1:23" ht="17.25" customHeight="1">
      <c r="B76" s="731"/>
      <c r="C76" s="731"/>
      <c r="D76" s="731"/>
      <c r="E76" s="731"/>
      <c r="F76" s="731"/>
      <c r="G76" s="732"/>
      <c r="H76" s="732"/>
      <c r="I76" s="732"/>
      <c r="J76" s="732"/>
      <c r="K76" s="732"/>
      <c r="L76" s="732"/>
      <c r="M76" s="732"/>
      <c r="N76" s="732"/>
      <c r="O76" s="732"/>
      <c r="P76" s="732"/>
      <c r="Q76" s="732"/>
      <c r="R76" s="732"/>
      <c r="S76" s="732"/>
      <c r="T76" s="732"/>
      <c r="U76" s="732"/>
      <c r="V76" s="732"/>
      <c r="W76" s="732"/>
    </row>
    <row r="77" spans="1:23" s="16" customFormat="1" ht="16.5" customHeight="1" thickBot="1">
      <c r="A77" s="14"/>
      <c r="B77" s="443" t="s">
        <v>61</v>
      </c>
      <c r="C77" s="443"/>
      <c r="D77" s="443"/>
      <c r="E77" s="443"/>
      <c r="F77" s="443"/>
      <c r="G77" s="443"/>
      <c r="H77" s="443"/>
      <c r="I77" s="443"/>
      <c r="J77" s="443"/>
      <c r="K77" s="443"/>
      <c r="L77" s="443"/>
      <c r="M77" s="443"/>
      <c r="N77" s="443"/>
      <c r="O77" s="443"/>
      <c r="P77" s="443"/>
      <c r="Q77" s="443"/>
      <c r="R77" s="443"/>
      <c r="S77" s="443"/>
      <c r="T77" s="443"/>
      <c r="U77" s="443"/>
      <c r="V77" s="443"/>
      <c r="W77" s="187"/>
    </row>
    <row r="78" spans="1:23" s="18" customFormat="1" ht="22.5" customHeight="1">
      <c r="A78" s="87" t="s">
        <v>1183</v>
      </c>
      <c r="B78" s="445" t="s">
        <v>58</v>
      </c>
      <c r="C78" s="733" t="s">
        <v>78</v>
      </c>
      <c r="D78" s="734"/>
      <c r="E78" s="734"/>
      <c r="F78" s="734"/>
      <c r="G78" s="734"/>
      <c r="H78" s="734"/>
      <c r="I78" s="734"/>
      <c r="J78" s="734"/>
      <c r="K78" s="734"/>
      <c r="L78" s="734"/>
      <c r="M78" s="706"/>
      <c r="N78" s="735"/>
      <c r="O78" s="736"/>
      <c r="P78" s="733" t="s">
        <v>84</v>
      </c>
      <c r="Q78" s="734"/>
      <c r="R78" s="734"/>
      <c r="S78" s="706"/>
      <c r="T78" s="705" t="s">
        <v>279</v>
      </c>
      <c r="U78" s="706"/>
      <c r="V78" s="448" t="s">
        <v>6</v>
      </c>
      <c r="W78" s="185"/>
    </row>
    <row r="79" spans="1:23" s="18" customFormat="1" ht="22.5" customHeight="1">
      <c r="A79" s="87" t="s">
        <v>1184</v>
      </c>
      <c r="B79" s="446"/>
      <c r="C79" s="737" t="s">
        <v>79</v>
      </c>
      <c r="D79" s="738"/>
      <c r="E79" s="739"/>
      <c r="F79" s="740">
        <v>2</v>
      </c>
      <c r="G79" s="741" t="s">
        <v>223</v>
      </c>
      <c r="H79" s="714" t="s">
        <v>222</v>
      </c>
      <c r="I79" s="714"/>
      <c r="J79" s="737" t="s">
        <v>221</v>
      </c>
      <c r="K79" s="742"/>
      <c r="L79" s="743"/>
      <c r="M79" s="743"/>
      <c r="N79" s="744"/>
      <c r="O79" s="745"/>
      <c r="P79" s="746"/>
      <c r="Q79" s="747"/>
      <c r="R79" s="747"/>
      <c r="S79" s="748"/>
      <c r="T79" s="718"/>
      <c r="U79" s="719"/>
      <c r="V79" s="449"/>
      <c r="W79" s="185"/>
    </row>
    <row r="80" spans="1:23" s="18" customFormat="1" ht="51.75" customHeight="1" thickBot="1">
      <c r="A80" s="87" t="s">
        <v>1185</v>
      </c>
      <c r="B80" s="446"/>
      <c r="C80" s="738" t="s">
        <v>77</v>
      </c>
      <c r="D80" s="739"/>
      <c r="E80" s="749" t="s">
        <v>80</v>
      </c>
      <c r="F80" s="750" t="s">
        <v>242</v>
      </c>
      <c r="G80" s="741"/>
      <c r="H80" s="714"/>
      <c r="I80" s="714"/>
      <c r="J80" s="711" t="s">
        <v>220</v>
      </c>
      <c r="K80" s="751" t="s">
        <v>228</v>
      </c>
      <c r="L80" s="752" t="s">
        <v>290</v>
      </c>
      <c r="M80" s="752"/>
      <c r="N80" s="753" t="s">
        <v>260</v>
      </c>
      <c r="O80" s="754"/>
      <c r="P80" s="755" t="s">
        <v>1169</v>
      </c>
      <c r="Q80" s="756" t="s">
        <v>85</v>
      </c>
      <c r="R80" s="757"/>
      <c r="S80" s="88">
        <v>2</v>
      </c>
      <c r="T80" s="758"/>
      <c r="U80" s="759"/>
      <c r="V80" s="450"/>
      <c r="W80" s="185"/>
    </row>
    <row r="81" spans="1:23" s="18" customFormat="1" ht="15.75" customHeight="1">
      <c r="A81" s="87" t="s">
        <v>1186</v>
      </c>
      <c r="B81" s="446"/>
      <c r="C81" s="33">
        <v>1</v>
      </c>
      <c r="D81" s="76" t="s">
        <v>306</v>
      </c>
      <c r="E81" s="82">
        <v>0.9</v>
      </c>
      <c r="F81" s="233">
        <v>3756.6400000000003</v>
      </c>
      <c r="G81" s="233">
        <v>1532.67</v>
      </c>
      <c r="H81" s="451" t="s">
        <v>6</v>
      </c>
      <c r="I81" s="452"/>
      <c r="J81" s="83" t="s">
        <v>6</v>
      </c>
      <c r="K81" s="81" t="s">
        <v>1152</v>
      </c>
      <c r="L81" s="344"/>
      <c r="M81" s="345" t="s">
        <v>1152</v>
      </c>
      <c r="N81" s="760" t="s">
        <v>22</v>
      </c>
      <c r="O81" s="761" t="s">
        <v>15</v>
      </c>
      <c r="P81" s="762"/>
      <c r="Q81" s="763">
        <v>2</v>
      </c>
      <c r="R81" s="764" t="s">
        <v>1152</v>
      </c>
      <c r="S81" s="765"/>
      <c r="T81" s="705" t="s">
        <v>64</v>
      </c>
      <c r="U81" s="734"/>
      <c r="V81" s="706"/>
      <c r="W81" s="184"/>
    </row>
    <row r="82" spans="1:23" s="18" customFormat="1" ht="15.75" customHeight="1" thickBot="1">
      <c r="A82" s="87" t="s">
        <v>1187</v>
      </c>
      <c r="B82" s="446"/>
      <c r="C82" s="33">
        <v>2</v>
      </c>
      <c r="D82" s="76" t="s">
        <v>307</v>
      </c>
      <c r="E82" s="82">
        <v>0.1</v>
      </c>
      <c r="F82" s="233" t="s">
        <v>1188</v>
      </c>
      <c r="G82" s="233">
        <v>1532.67</v>
      </c>
      <c r="H82" s="451" t="s">
        <v>27</v>
      </c>
      <c r="I82" s="452"/>
      <c r="J82" s="83" t="s">
        <v>6</v>
      </c>
      <c r="K82" s="81" t="s">
        <v>1152</v>
      </c>
      <c r="L82" s="344"/>
      <c r="M82" s="345" t="s">
        <v>1152</v>
      </c>
      <c r="N82" s="760" t="s">
        <v>22</v>
      </c>
      <c r="O82" s="761"/>
      <c r="P82" s="762"/>
      <c r="Q82" s="766"/>
      <c r="R82" s="767"/>
      <c r="S82" s="768"/>
      <c r="T82" s="758"/>
      <c r="U82" s="769"/>
      <c r="V82" s="759"/>
      <c r="W82" s="184"/>
    </row>
    <row r="83" spans="1:23" s="18" customFormat="1" ht="15.75" customHeight="1">
      <c r="A83" s="87" t="s">
        <v>1189</v>
      </c>
      <c r="B83" s="446"/>
      <c r="C83" s="33">
        <v>3</v>
      </c>
      <c r="D83" s="76" t="s">
        <v>1152</v>
      </c>
      <c r="E83" s="82" t="s">
        <v>1152</v>
      </c>
      <c r="F83" s="233" t="s">
        <v>1152</v>
      </c>
      <c r="G83" s="233" t="s">
        <v>1152</v>
      </c>
      <c r="H83" s="451" t="s">
        <v>1152</v>
      </c>
      <c r="I83" s="452"/>
      <c r="J83" s="83" t="s">
        <v>1152</v>
      </c>
      <c r="K83" s="81" t="s">
        <v>1152</v>
      </c>
      <c r="L83" s="344"/>
      <c r="M83" s="345" t="s">
        <v>1152</v>
      </c>
      <c r="N83" s="760"/>
      <c r="O83" s="770"/>
      <c r="P83" s="771"/>
      <c r="Q83" s="772"/>
      <c r="R83" s="773"/>
      <c r="S83" s="774"/>
      <c r="T83" s="191"/>
      <c r="U83" s="191"/>
      <c r="V83" s="192"/>
      <c r="W83" s="185"/>
    </row>
    <row r="84" spans="1:23" s="18" customFormat="1" ht="15.75" customHeight="1">
      <c r="A84" s="87" t="s">
        <v>1190</v>
      </c>
      <c r="B84" s="446"/>
      <c r="C84" s="33">
        <v>4</v>
      </c>
      <c r="D84" s="76" t="s">
        <v>1152</v>
      </c>
      <c r="E84" s="82" t="s">
        <v>1152</v>
      </c>
      <c r="F84" s="233" t="s">
        <v>1152</v>
      </c>
      <c r="G84" s="233" t="s">
        <v>1152</v>
      </c>
      <c r="H84" s="451" t="s">
        <v>1152</v>
      </c>
      <c r="I84" s="452"/>
      <c r="J84" s="83" t="s">
        <v>1152</v>
      </c>
      <c r="K84" s="81" t="s">
        <v>1152</v>
      </c>
      <c r="L84" s="344"/>
      <c r="M84" s="345" t="s">
        <v>1152</v>
      </c>
      <c r="N84" s="760"/>
      <c r="O84" s="775" t="s">
        <v>246</v>
      </c>
      <c r="P84" s="737" t="s">
        <v>245</v>
      </c>
      <c r="Q84" s="738"/>
      <c r="R84" s="738"/>
      <c r="S84" s="739"/>
      <c r="T84" s="185"/>
      <c r="U84" s="185"/>
      <c r="V84" s="193"/>
      <c r="W84" s="185"/>
    </row>
    <row r="85" spans="1:23" s="18" customFormat="1" ht="17.25" customHeight="1">
      <c r="A85" s="87" t="s">
        <v>1191</v>
      </c>
      <c r="B85" s="446"/>
      <c r="C85" s="33">
        <v>5</v>
      </c>
      <c r="D85" s="76" t="s">
        <v>1152</v>
      </c>
      <c r="E85" s="82" t="s">
        <v>1152</v>
      </c>
      <c r="F85" s="233" t="s">
        <v>1152</v>
      </c>
      <c r="G85" s="233" t="s">
        <v>1152</v>
      </c>
      <c r="H85" s="451" t="s">
        <v>1152</v>
      </c>
      <c r="I85" s="452"/>
      <c r="J85" s="83" t="s">
        <v>1152</v>
      </c>
      <c r="K85" s="81" t="s">
        <v>1152</v>
      </c>
      <c r="L85" s="344"/>
      <c r="M85" s="345" t="s">
        <v>1152</v>
      </c>
      <c r="N85" s="760"/>
      <c r="O85" s="776"/>
      <c r="P85" s="711" t="s">
        <v>86</v>
      </c>
      <c r="Q85" s="711" t="s">
        <v>230</v>
      </c>
      <c r="R85" s="714" t="s">
        <v>243</v>
      </c>
      <c r="S85" s="714"/>
      <c r="T85" s="185"/>
      <c r="U85" s="185"/>
      <c r="V85" s="193"/>
      <c r="W85" s="185"/>
    </row>
    <row r="86" spans="1:23" s="18" customFormat="1" ht="16.5" customHeight="1" thickBot="1">
      <c r="A86" s="87" t="s">
        <v>1192</v>
      </c>
      <c r="B86" s="446"/>
      <c r="C86" s="84">
        <v>6</v>
      </c>
      <c r="D86" s="85" t="s">
        <v>1152</v>
      </c>
      <c r="E86" s="86" t="s">
        <v>1152</v>
      </c>
      <c r="F86" s="233" t="s">
        <v>1152</v>
      </c>
      <c r="G86" s="233" t="s">
        <v>1152</v>
      </c>
      <c r="H86" s="451" t="s">
        <v>1152</v>
      </c>
      <c r="I86" s="452"/>
      <c r="J86" s="83" t="s">
        <v>1152</v>
      </c>
      <c r="K86" s="81" t="s">
        <v>1152</v>
      </c>
      <c r="L86" s="344"/>
      <c r="M86" s="345" t="s">
        <v>1152</v>
      </c>
      <c r="N86" s="777"/>
      <c r="O86" s="248" t="s">
        <v>6</v>
      </c>
      <c r="P86" s="778">
        <v>1</v>
      </c>
      <c r="Q86" s="779">
        <v>3065.3425115</v>
      </c>
      <c r="R86" s="780">
        <v>3756.6400000000003</v>
      </c>
      <c r="S86" s="780"/>
      <c r="T86" s="185"/>
      <c r="U86" s="185"/>
      <c r="V86" s="193"/>
      <c r="W86" s="185"/>
    </row>
    <row r="87" spans="1:23" s="18" customFormat="1" ht="16.5" customHeight="1" thickBot="1">
      <c r="A87" s="87" t="s">
        <v>1193</v>
      </c>
      <c r="B87" s="447"/>
      <c r="C87" s="781" t="s">
        <v>82</v>
      </c>
      <c r="D87" s="782"/>
      <c r="E87" s="782"/>
      <c r="F87" s="783"/>
      <c r="G87" s="784"/>
      <c r="H87" s="453" t="s">
        <v>6</v>
      </c>
      <c r="I87" s="454"/>
      <c r="J87" s="314" t="s">
        <v>6</v>
      </c>
      <c r="K87" s="194" t="s">
        <v>6</v>
      </c>
      <c r="L87" s="351"/>
      <c r="M87" s="370"/>
      <c r="N87" s="352"/>
      <c r="O87" s="455" t="s">
        <v>1152</v>
      </c>
      <c r="P87" s="455"/>
      <c r="Q87" s="455"/>
      <c r="R87" s="455"/>
      <c r="S87" s="455"/>
      <c r="T87" s="348"/>
      <c r="U87" s="349"/>
      <c r="V87" s="350"/>
      <c r="W87" s="185"/>
    </row>
    <row r="88" spans="1:23" ht="24.95" customHeight="1"/>
    <row r="89" spans="1:23" ht="24.95" customHeight="1"/>
    <row r="90" spans="1:23" s="16" customFormat="1" ht="24" thickBot="1">
      <c r="A90" s="694">
        <v>3</v>
      </c>
      <c r="B90" s="456" t="s">
        <v>45</v>
      </c>
      <c r="C90" s="456"/>
      <c r="D90" s="456"/>
      <c r="E90" s="22">
        <v>3</v>
      </c>
      <c r="F90" s="23" t="s">
        <v>312</v>
      </c>
      <c r="G90" s="19"/>
      <c r="H90" s="19"/>
      <c r="I90" s="23"/>
      <c r="J90" s="23"/>
      <c r="K90" s="23"/>
      <c r="L90" s="23"/>
      <c r="M90" s="24"/>
      <c r="N90" s="24"/>
      <c r="O90" s="19"/>
      <c r="P90" s="19"/>
      <c r="Q90" s="685"/>
      <c r="R90" s="685"/>
      <c r="S90" s="685"/>
      <c r="T90" s="685"/>
      <c r="U90" s="186"/>
    </row>
    <row r="91" spans="1:23" s="16" customFormat="1" ht="24.75" customHeight="1">
      <c r="A91" s="14"/>
      <c r="B91" s="695" t="s">
        <v>50</v>
      </c>
      <c r="C91" s="696" t="s">
        <v>51</v>
      </c>
      <c r="D91" s="697" t="s">
        <v>16</v>
      </c>
      <c r="E91" s="697"/>
      <c r="F91" s="697" t="s">
        <v>52</v>
      </c>
      <c r="G91" s="698"/>
      <c r="H91" s="699" t="s">
        <v>53</v>
      </c>
      <c r="I91" s="700" t="s">
        <v>266</v>
      </c>
      <c r="J91" s="699" t="s">
        <v>17</v>
      </c>
      <c r="K91" s="699" t="s">
        <v>229</v>
      </c>
      <c r="L91" s="699" t="s">
        <v>54</v>
      </c>
      <c r="M91" s="699" t="s">
        <v>150</v>
      </c>
      <c r="N91" s="701" t="s">
        <v>244</v>
      </c>
      <c r="O91" s="702"/>
      <c r="P91" s="703" t="s">
        <v>19</v>
      </c>
      <c r="Q91" s="704"/>
      <c r="R91" s="705" t="s">
        <v>152</v>
      </c>
      <c r="S91" s="706"/>
      <c r="T91" s="707" t="s">
        <v>138</v>
      </c>
      <c r="U91" s="708"/>
      <c r="V91" s="709"/>
    </row>
    <row r="92" spans="1:23" s="16" customFormat="1" ht="92.25" customHeight="1">
      <c r="A92" s="14"/>
      <c r="B92" s="710"/>
      <c r="C92" s="711" t="s">
        <v>55</v>
      </c>
      <c r="D92" s="712" t="s">
        <v>3</v>
      </c>
      <c r="E92" s="712" t="s">
        <v>18</v>
      </c>
      <c r="F92" s="712" t="s">
        <v>56</v>
      </c>
      <c r="G92" s="713" t="s">
        <v>57</v>
      </c>
      <c r="H92" s="714"/>
      <c r="I92" s="715"/>
      <c r="J92" s="714"/>
      <c r="K92" s="714"/>
      <c r="L92" s="714"/>
      <c r="M92" s="714"/>
      <c r="N92" s="711" t="s">
        <v>149</v>
      </c>
      <c r="O92" s="712" t="s">
        <v>68</v>
      </c>
      <c r="P92" s="716"/>
      <c r="Q92" s="717"/>
      <c r="R92" s="718"/>
      <c r="S92" s="719"/>
      <c r="T92" s="720" t="s">
        <v>139</v>
      </c>
      <c r="U92" s="721" t="s">
        <v>148</v>
      </c>
      <c r="V92" s="722" t="s">
        <v>164</v>
      </c>
    </row>
    <row r="93" spans="1:23" s="16" customFormat="1" ht="26.25" customHeight="1">
      <c r="A93" s="14"/>
      <c r="B93" s="723"/>
      <c r="C93" s="724">
        <v>3</v>
      </c>
      <c r="D93" s="724">
        <v>4</v>
      </c>
      <c r="E93" s="724">
        <v>5</v>
      </c>
      <c r="F93" s="724">
        <v>6</v>
      </c>
      <c r="G93" s="724">
        <v>7</v>
      </c>
      <c r="H93" s="724">
        <v>8</v>
      </c>
      <c r="I93" s="724">
        <v>9</v>
      </c>
      <c r="J93" s="724">
        <v>10</v>
      </c>
      <c r="K93" s="724">
        <v>11</v>
      </c>
      <c r="L93" s="724">
        <v>12</v>
      </c>
      <c r="M93" s="724">
        <v>13</v>
      </c>
      <c r="N93" s="724">
        <v>14</v>
      </c>
      <c r="O93" s="724">
        <v>15</v>
      </c>
      <c r="P93" s="19">
        <v>16</v>
      </c>
      <c r="Q93" s="725">
        <v>17</v>
      </c>
      <c r="R93" s="19">
        <v>18</v>
      </c>
      <c r="S93" s="725">
        <v>19</v>
      </c>
      <c r="T93" s="726">
        <v>20</v>
      </c>
      <c r="U93" s="624">
        <v>21</v>
      </c>
      <c r="V93" s="727">
        <v>22</v>
      </c>
    </row>
    <row r="94" spans="1:23" s="26" customFormat="1" ht="64.900000000000006" customHeight="1">
      <c r="A94" s="25" t="s">
        <v>1194</v>
      </c>
      <c r="B94" s="307">
        <v>1</v>
      </c>
      <c r="C94" s="301" t="s">
        <v>300</v>
      </c>
      <c r="D94" s="301" t="s">
        <v>313</v>
      </c>
      <c r="E94" s="301" t="s">
        <v>315</v>
      </c>
      <c r="F94" s="301" t="s">
        <v>304</v>
      </c>
      <c r="G94" s="293">
        <v>1</v>
      </c>
      <c r="H94" s="293" t="s">
        <v>22</v>
      </c>
      <c r="I94" s="299"/>
      <c r="J94" s="300" t="s">
        <v>312</v>
      </c>
      <c r="K94" s="324">
        <v>43829</v>
      </c>
      <c r="L94" s="324">
        <v>45138</v>
      </c>
      <c r="M94" s="294">
        <v>2122.62</v>
      </c>
      <c r="N94" s="321">
        <v>2122.62</v>
      </c>
      <c r="O94" s="172">
        <v>2122.62</v>
      </c>
      <c r="P94" s="441"/>
      <c r="Q94" s="442"/>
      <c r="R94" s="439"/>
      <c r="S94" s="440"/>
      <c r="T94" s="296" t="s">
        <v>22</v>
      </c>
      <c r="U94" s="297">
        <v>126</v>
      </c>
      <c r="V94" s="298" t="s">
        <v>22</v>
      </c>
    </row>
    <row r="95" spans="1:23" s="26" customFormat="1" ht="64.900000000000006" customHeight="1">
      <c r="A95" s="25" t="s">
        <v>1157</v>
      </c>
      <c r="B95" s="307">
        <v>2</v>
      </c>
      <c r="C95" s="301" t="s">
        <v>300</v>
      </c>
      <c r="D95" s="301" t="s">
        <v>314</v>
      </c>
      <c r="E95" s="301" t="s">
        <v>316</v>
      </c>
      <c r="F95" s="301" t="s">
        <v>304</v>
      </c>
      <c r="G95" s="293">
        <v>1</v>
      </c>
      <c r="H95" s="293" t="s">
        <v>22</v>
      </c>
      <c r="I95" s="299"/>
      <c r="J95" s="300" t="s">
        <v>312</v>
      </c>
      <c r="K95" s="324">
        <v>37088</v>
      </c>
      <c r="L95" s="324">
        <v>38107</v>
      </c>
      <c r="M95" s="294">
        <v>1530.31</v>
      </c>
      <c r="N95" s="321">
        <v>1530.31</v>
      </c>
      <c r="O95" s="172">
        <v>1530.31</v>
      </c>
      <c r="P95" s="441"/>
      <c r="Q95" s="442"/>
      <c r="R95" s="439"/>
      <c r="S95" s="440"/>
      <c r="T95" s="296" t="s">
        <v>22</v>
      </c>
      <c r="U95" s="297">
        <v>19</v>
      </c>
      <c r="V95" s="298" t="s">
        <v>22</v>
      </c>
    </row>
    <row r="96" spans="1:23" s="26" customFormat="1" ht="24.95" customHeight="1">
      <c r="A96" s="25" t="s">
        <v>321</v>
      </c>
      <c r="B96" s="307" t="s">
        <v>1152</v>
      </c>
      <c r="C96" s="301"/>
      <c r="D96" s="301"/>
      <c r="E96" s="301"/>
      <c r="F96" s="301"/>
      <c r="G96" s="293"/>
      <c r="H96" s="293"/>
      <c r="I96" s="299"/>
      <c r="J96" s="300" t="s">
        <v>1152</v>
      </c>
      <c r="K96" s="324"/>
      <c r="L96" s="324"/>
      <c r="M96" s="294"/>
      <c r="N96" s="321" t="s">
        <v>1152</v>
      </c>
      <c r="O96" s="172" t="s">
        <v>1152</v>
      </c>
      <c r="P96" s="441"/>
      <c r="Q96" s="442"/>
      <c r="R96" s="439"/>
      <c r="S96" s="440"/>
      <c r="T96" s="296"/>
      <c r="U96" s="297"/>
      <c r="V96" s="298"/>
    </row>
    <row r="97" spans="1:23" s="26" customFormat="1" ht="24.95" customHeight="1">
      <c r="A97" s="25" t="s">
        <v>1158</v>
      </c>
      <c r="B97" s="307" t="s">
        <v>1152</v>
      </c>
      <c r="C97" s="301"/>
      <c r="D97" s="301"/>
      <c r="E97" s="301"/>
      <c r="F97" s="301"/>
      <c r="G97" s="293"/>
      <c r="H97" s="293"/>
      <c r="I97" s="299"/>
      <c r="J97" s="300" t="s">
        <v>1152</v>
      </c>
      <c r="K97" s="389"/>
      <c r="L97" s="324"/>
      <c r="M97" s="294"/>
      <c r="N97" s="321" t="s">
        <v>1152</v>
      </c>
      <c r="O97" s="172" t="s">
        <v>1152</v>
      </c>
      <c r="P97" s="441"/>
      <c r="Q97" s="442"/>
      <c r="R97" s="439"/>
      <c r="S97" s="440"/>
      <c r="T97" s="296"/>
      <c r="U97" s="297"/>
      <c r="V97" s="298"/>
    </row>
    <row r="98" spans="1:23" s="26" customFormat="1" ht="24.95" customHeight="1">
      <c r="A98" s="25" t="s">
        <v>1159</v>
      </c>
      <c r="B98" s="307" t="s">
        <v>1152</v>
      </c>
      <c r="C98" s="301"/>
      <c r="D98" s="301"/>
      <c r="E98" s="301"/>
      <c r="F98" s="301"/>
      <c r="G98" s="293"/>
      <c r="H98" s="293"/>
      <c r="I98" s="299"/>
      <c r="J98" s="300" t="s">
        <v>1152</v>
      </c>
      <c r="K98" s="324"/>
      <c r="L98" s="324"/>
      <c r="M98" s="294"/>
      <c r="N98" s="321" t="s">
        <v>1152</v>
      </c>
      <c r="O98" s="172" t="s">
        <v>1152</v>
      </c>
      <c r="P98" s="441"/>
      <c r="Q98" s="442"/>
      <c r="R98" s="439"/>
      <c r="S98" s="440"/>
      <c r="T98" s="296"/>
      <c r="U98" s="297"/>
      <c r="V98" s="298"/>
    </row>
    <row r="99" spans="1:23" s="26" customFormat="1" ht="24.95" customHeight="1">
      <c r="A99" s="25" t="s">
        <v>1160</v>
      </c>
      <c r="B99" s="307" t="s">
        <v>1152</v>
      </c>
      <c r="C99" s="301"/>
      <c r="D99" s="301"/>
      <c r="E99" s="301"/>
      <c r="F99" s="301"/>
      <c r="G99" s="293"/>
      <c r="H99" s="293"/>
      <c r="I99" s="299"/>
      <c r="J99" s="300" t="s">
        <v>1152</v>
      </c>
      <c r="K99" s="324"/>
      <c r="L99" s="324"/>
      <c r="M99" s="294"/>
      <c r="N99" s="321" t="s">
        <v>1152</v>
      </c>
      <c r="O99" s="172" t="s">
        <v>1152</v>
      </c>
      <c r="P99" s="441"/>
      <c r="Q99" s="442"/>
      <c r="R99" s="439"/>
      <c r="S99" s="440"/>
      <c r="T99" s="296"/>
      <c r="U99" s="297"/>
      <c r="V99" s="298"/>
    </row>
    <row r="100" spans="1:23" s="26" customFormat="1" ht="24.95" customHeight="1">
      <c r="A100" s="25"/>
      <c r="B100" s="307" t="s">
        <v>1152</v>
      </c>
      <c r="C100" s="301"/>
      <c r="D100" s="301"/>
      <c r="E100" s="301"/>
      <c r="F100" s="301"/>
      <c r="G100" s="293"/>
      <c r="H100" s="293"/>
      <c r="I100" s="299"/>
      <c r="J100" s="300" t="s">
        <v>1152</v>
      </c>
      <c r="K100" s="324"/>
      <c r="L100" s="324"/>
      <c r="M100" s="294"/>
      <c r="N100" s="321" t="s">
        <v>1152</v>
      </c>
      <c r="O100" s="172" t="s">
        <v>1152</v>
      </c>
      <c r="P100" s="441"/>
      <c r="Q100" s="442"/>
      <c r="R100" s="439"/>
      <c r="S100" s="440"/>
      <c r="T100" s="296"/>
      <c r="U100" s="297"/>
      <c r="V100" s="298"/>
    </row>
    <row r="101" spans="1:23" s="26" customFormat="1" ht="24.95" customHeight="1">
      <c r="A101" s="25"/>
      <c r="B101" s="307" t="s">
        <v>1152</v>
      </c>
      <c r="C101" s="301"/>
      <c r="D101" s="301"/>
      <c r="E101" s="301"/>
      <c r="F101" s="301"/>
      <c r="G101" s="293"/>
      <c r="H101" s="293"/>
      <c r="I101" s="299"/>
      <c r="J101" s="300" t="s">
        <v>1152</v>
      </c>
      <c r="K101" s="324"/>
      <c r="L101" s="324"/>
      <c r="M101" s="294"/>
      <c r="N101" s="321" t="s">
        <v>1152</v>
      </c>
      <c r="O101" s="172" t="s">
        <v>1152</v>
      </c>
      <c r="P101" s="441"/>
      <c r="Q101" s="442"/>
      <c r="R101" s="439"/>
      <c r="S101" s="440"/>
      <c r="T101" s="296"/>
      <c r="U101" s="297"/>
      <c r="V101" s="298"/>
    </row>
    <row r="102" spans="1:23" s="26" customFormat="1" ht="24.95" customHeight="1">
      <c r="A102" s="25"/>
      <c r="B102" s="307" t="s">
        <v>1152</v>
      </c>
      <c r="C102" s="301"/>
      <c r="D102" s="301"/>
      <c r="E102" s="301"/>
      <c r="F102" s="301"/>
      <c r="G102" s="293"/>
      <c r="H102" s="293"/>
      <c r="I102" s="299"/>
      <c r="J102" s="300" t="s">
        <v>1152</v>
      </c>
      <c r="K102" s="324"/>
      <c r="L102" s="324"/>
      <c r="M102" s="294"/>
      <c r="N102" s="321" t="s">
        <v>1152</v>
      </c>
      <c r="O102" s="172" t="s">
        <v>1152</v>
      </c>
      <c r="P102" s="441"/>
      <c r="Q102" s="442"/>
      <c r="R102" s="439"/>
      <c r="S102" s="440"/>
      <c r="T102" s="296"/>
      <c r="U102" s="297"/>
      <c r="V102" s="298"/>
    </row>
    <row r="103" spans="1:23" s="26" customFormat="1" ht="24.95" customHeight="1">
      <c r="A103" s="25"/>
      <c r="B103" s="307" t="s">
        <v>1152</v>
      </c>
      <c r="C103" s="301"/>
      <c r="D103" s="301"/>
      <c r="E103" s="301"/>
      <c r="F103" s="301"/>
      <c r="G103" s="293"/>
      <c r="H103" s="293"/>
      <c r="I103" s="299"/>
      <c r="J103" s="300" t="s">
        <v>1152</v>
      </c>
      <c r="K103" s="324"/>
      <c r="L103" s="324"/>
      <c r="M103" s="294"/>
      <c r="N103" s="321" t="s">
        <v>1152</v>
      </c>
      <c r="O103" s="172" t="s">
        <v>1152</v>
      </c>
      <c r="P103" s="441"/>
      <c r="Q103" s="442"/>
      <c r="R103" s="439"/>
      <c r="S103" s="440"/>
      <c r="T103" s="296"/>
      <c r="U103" s="297"/>
      <c r="V103" s="298"/>
    </row>
    <row r="104" spans="1:23" s="26" customFormat="1" ht="24.95" customHeight="1">
      <c r="A104" s="25"/>
      <c r="B104" s="307" t="s">
        <v>1152</v>
      </c>
      <c r="C104" s="301"/>
      <c r="D104" s="301"/>
      <c r="E104" s="301"/>
      <c r="F104" s="301"/>
      <c r="G104" s="293"/>
      <c r="H104" s="293"/>
      <c r="I104" s="299"/>
      <c r="J104" s="300" t="s">
        <v>1152</v>
      </c>
      <c r="K104" s="324"/>
      <c r="L104" s="324"/>
      <c r="M104" s="294"/>
      <c r="N104" s="321" t="s">
        <v>1152</v>
      </c>
      <c r="O104" s="172" t="s">
        <v>1152</v>
      </c>
      <c r="P104" s="441"/>
      <c r="Q104" s="442"/>
      <c r="R104" s="439"/>
      <c r="S104" s="440"/>
      <c r="T104" s="296"/>
      <c r="U104" s="297"/>
      <c r="V104" s="298"/>
    </row>
    <row r="105" spans="1:23" s="26" customFormat="1" ht="24.95" customHeight="1">
      <c r="A105" s="25" t="s">
        <v>1195</v>
      </c>
      <c r="B105" s="307" t="s">
        <v>1152</v>
      </c>
      <c r="C105" s="301"/>
      <c r="D105" s="301"/>
      <c r="E105" s="301"/>
      <c r="F105" s="301"/>
      <c r="G105" s="293"/>
      <c r="H105" s="293"/>
      <c r="I105" s="299"/>
      <c r="J105" s="300" t="s">
        <v>1152</v>
      </c>
      <c r="K105" s="324"/>
      <c r="L105" s="324"/>
      <c r="M105" s="294"/>
      <c r="N105" s="322" t="s">
        <v>1152</v>
      </c>
      <c r="O105" s="172" t="s">
        <v>1152</v>
      </c>
      <c r="P105" s="441"/>
      <c r="Q105" s="442"/>
      <c r="R105" s="439"/>
      <c r="S105" s="440"/>
      <c r="T105" s="296"/>
      <c r="U105" s="297"/>
      <c r="V105" s="298"/>
    </row>
    <row r="106" spans="1:23" s="26" customFormat="1" ht="24.95" customHeight="1">
      <c r="A106" s="25" t="s">
        <v>1196</v>
      </c>
      <c r="B106" s="307" t="s">
        <v>1152</v>
      </c>
      <c r="C106" s="301"/>
      <c r="D106" s="301"/>
      <c r="E106" s="301"/>
      <c r="F106" s="301"/>
      <c r="G106" s="293"/>
      <c r="H106" s="293"/>
      <c r="I106" s="299"/>
      <c r="J106" s="300" t="s">
        <v>1152</v>
      </c>
      <c r="K106" s="324"/>
      <c r="L106" s="324"/>
      <c r="M106" s="295"/>
      <c r="N106" s="322" t="s">
        <v>1152</v>
      </c>
      <c r="O106" s="172" t="s">
        <v>1152</v>
      </c>
      <c r="P106" s="441"/>
      <c r="Q106" s="442"/>
      <c r="R106" s="439"/>
      <c r="S106" s="440"/>
      <c r="T106" s="296"/>
      <c r="U106" s="297"/>
      <c r="V106" s="298"/>
    </row>
    <row r="107" spans="1:23" s="26" customFormat="1" ht="24.95" customHeight="1">
      <c r="A107" s="25" t="s">
        <v>1197</v>
      </c>
      <c r="B107" s="307" t="s">
        <v>1152</v>
      </c>
      <c r="C107" s="301"/>
      <c r="D107" s="301"/>
      <c r="E107" s="301"/>
      <c r="F107" s="301"/>
      <c r="G107" s="293"/>
      <c r="H107" s="293"/>
      <c r="I107" s="299"/>
      <c r="J107" s="300" t="s">
        <v>1152</v>
      </c>
      <c r="K107" s="324"/>
      <c r="L107" s="324"/>
      <c r="M107" s="295"/>
      <c r="N107" s="322" t="s">
        <v>1152</v>
      </c>
      <c r="O107" s="172" t="s">
        <v>1152</v>
      </c>
      <c r="P107" s="441"/>
      <c r="Q107" s="442"/>
      <c r="R107" s="439"/>
      <c r="S107" s="440"/>
      <c r="T107" s="296"/>
      <c r="U107" s="297"/>
      <c r="V107" s="298"/>
    </row>
    <row r="108" spans="1:23" s="26" customFormat="1" ht="24.95" customHeight="1" thickBot="1">
      <c r="A108" s="25" t="s">
        <v>1198</v>
      </c>
      <c r="B108" s="310" t="s">
        <v>1152</v>
      </c>
      <c r="C108" s="302"/>
      <c r="D108" s="302"/>
      <c r="E108" s="302"/>
      <c r="F108" s="302"/>
      <c r="G108" s="303"/>
      <c r="H108" s="303"/>
      <c r="I108" s="304"/>
      <c r="J108" s="305" t="s">
        <v>1152</v>
      </c>
      <c r="K108" s="325"/>
      <c r="L108" s="325"/>
      <c r="M108" s="306"/>
      <c r="N108" s="322" t="s">
        <v>1152</v>
      </c>
      <c r="O108" s="172" t="s">
        <v>1152</v>
      </c>
      <c r="P108" s="441"/>
      <c r="Q108" s="442"/>
      <c r="R108" s="439"/>
      <c r="S108" s="440"/>
      <c r="T108" s="296"/>
      <c r="U108" s="297"/>
      <c r="V108" s="298"/>
    </row>
    <row r="109" spans="1:23" s="16" customFormat="1" ht="12" customHeight="1">
      <c r="A109" s="25"/>
      <c r="B109" s="27"/>
      <c r="C109" s="28"/>
      <c r="D109" s="28"/>
      <c r="E109" s="28"/>
      <c r="F109" s="28"/>
      <c r="G109" s="28"/>
      <c r="H109" s="308"/>
      <c r="I109" s="28"/>
      <c r="J109" s="28"/>
      <c r="K109" s="28"/>
      <c r="L109" s="28"/>
      <c r="M109" s="28"/>
      <c r="N109" s="28"/>
      <c r="O109" s="171"/>
      <c r="P109" s="28"/>
      <c r="Q109" s="28"/>
      <c r="R109" s="171"/>
      <c r="S109" s="28"/>
      <c r="T109" s="28"/>
      <c r="U109" s="29"/>
      <c r="V109" s="30"/>
    </row>
    <row r="110" spans="1:23" s="16" customFormat="1" ht="17.25" customHeight="1" thickBot="1">
      <c r="A110" s="25" t="s">
        <v>1199</v>
      </c>
      <c r="B110" s="346"/>
      <c r="C110" s="347"/>
      <c r="D110" s="347"/>
      <c r="E110" s="347"/>
      <c r="F110" s="347"/>
      <c r="G110" s="347"/>
      <c r="H110" s="347"/>
      <c r="I110" s="347"/>
      <c r="J110" s="347"/>
      <c r="K110" s="347"/>
      <c r="L110" s="347"/>
      <c r="M110" s="347"/>
      <c r="N110" s="728" t="s">
        <v>251</v>
      </c>
      <c r="O110" s="729">
        <v>1826.4649999999999</v>
      </c>
      <c r="P110" s="371"/>
      <c r="Q110" s="371"/>
      <c r="R110" s="372"/>
      <c r="S110" s="372"/>
      <c r="T110" s="373"/>
      <c r="U110" s="374"/>
      <c r="V110" s="375"/>
      <c r="W110" s="186"/>
    </row>
    <row r="111" spans="1:23" ht="17.25" customHeight="1">
      <c r="B111" s="731"/>
      <c r="C111" s="731"/>
      <c r="D111" s="731"/>
      <c r="E111" s="731"/>
      <c r="F111" s="731"/>
      <c r="G111" s="732"/>
      <c r="H111" s="732"/>
      <c r="I111" s="732"/>
      <c r="J111" s="732"/>
      <c r="K111" s="732"/>
      <c r="L111" s="732"/>
      <c r="M111" s="732"/>
      <c r="N111" s="732"/>
      <c r="O111" s="732"/>
      <c r="P111" s="732"/>
      <c r="Q111" s="732"/>
      <c r="R111" s="732"/>
      <c r="S111" s="732"/>
      <c r="T111" s="732"/>
      <c r="U111" s="732"/>
      <c r="V111" s="732"/>
      <c r="W111" s="732"/>
    </row>
    <row r="112" spans="1:23" s="16" customFormat="1" ht="16.5" customHeight="1" thickBot="1">
      <c r="A112" s="14"/>
      <c r="B112" s="443" t="s">
        <v>61</v>
      </c>
      <c r="C112" s="443"/>
      <c r="D112" s="443"/>
      <c r="E112" s="443"/>
      <c r="F112" s="443"/>
      <c r="G112" s="443"/>
      <c r="H112" s="443"/>
      <c r="I112" s="443"/>
      <c r="J112" s="443"/>
      <c r="K112" s="443"/>
      <c r="L112" s="443"/>
      <c r="M112" s="443"/>
      <c r="N112" s="443"/>
      <c r="O112" s="443"/>
      <c r="P112" s="443"/>
      <c r="Q112" s="443"/>
      <c r="R112" s="443"/>
      <c r="S112" s="443"/>
      <c r="T112" s="443"/>
      <c r="U112" s="443"/>
      <c r="V112" s="443"/>
      <c r="W112" s="187"/>
    </row>
    <row r="113" spans="1:23" s="18" customFormat="1" ht="22.5" customHeight="1">
      <c r="A113" s="87" t="s">
        <v>1200</v>
      </c>
      <c r="B113" s="445" t="s">
        <v>58</v>
      </c>
      <c r="C113" s="733" t="s">
        <v>78</v>
      </c>
      <c r="D113" s="734"/>
      <c r="E113" s="734"/>
      <c r="F113" s="734"/>
      <c r="G113" s="734"/>
      <c r="H113" s="734"/>
      <c r="I113" s="734"/>
      <c r="J113" s="734"/>
      <c r="K113" s="734"/>
      <c r="L113" s="734"/>
      <c r="M113" s="706"/>
      <c r="N113" s="735"/>
      <c r="O113" s="736"/>
      <c r="P113" s="733" t="s">
        <v>84</v>
      </c>
      <c r="Q113" s="734"/>
      <c r="R113" s="734"/>
      <c r="S113" s="706"/>
      <c r="T113" s="705" t="s">
        <v>279</v>
      </c>
      <c r="U113" s="706"/>
      <c r="V113" s="448" t="s">
        <v>6</v>
      </c>
      <c r="W113" s="185"/>
    </row>
    <row r="114" spans="1:23" s="18" customFormat="1" ht="22.5" customHeight="1">
      <c r="A114" s="87" t="s">
        <v>1201</v>
      </c>
      <c r="B114" s="446"/>
      <c r="C114" s="737" t="s">
        <v>79</v>
      </c>
      <c r="D114" s="738"/>
      <c r="E114" s="739"/>
      <c r="F114" s="740">
        <v>1</v>
      </c>
      <c r="G114" s="741" t="s">
        <v>223</v>
      </c>
      <c r="H114" s="714" t="s">
        <v>222</v>
      </c>
      <c r="I114" s="714"/>
      <c r="J114" s="737" t="s">
        <v>221</v>
      </c>
      <c r="K114" s="742"/>
      <c r="L114" s="743"/>
      <c r="M114" s="743"/>
      <c r="N114" s="744"/>
      <c r="O114" s="745"/>
      <c r="P114" s="746"/>
      <c r="Q114" s="747"/>
      <c r="R114" s="747"/>
      <c r="S114" s="748"/>
      <c r="T114" s="718"/>
      <c r="U114" s="719"/>
      <c r="V114" s="449"/>
      <c r="W114" s="185"/>
    </row>
    <row r="115" spans="1:23" s="18" customFormat="1" ht="51.75" customHeight="1" thickBot="1">
      <c r="A115" s="87" t="s">
        <v>1202</v>
      </c>
      <c r="B115" s="446"/>
      <c r="C115" s="738" t="s">
        <v>77</v>
      </c>
      <c r="D115" s="739"/>
      <c r="E115" s="749" t="s">
        <v>80</v>
      </c>
      <c r="F115" s="750" t="s">
        <v>242</v>
      </c>
      <c r="G115" s="741"/>
      <c r="H115" s="714"/>
      <c r="I115" s="714"/>
      <c r="J115" s="711" t="s">
        <v>220</v>
      </c>
      <c r="K115" s="751" t="s">
        <v>228</v>
      </c>
      <c r="L115" s="752" t="s">
        <v>290</v>
      </c>
      <c r="M115" s="752"/>
      <c r="N115" s="753" t="s">
        <v>260</v>
      </c>
      <c r="O115" s="754"/>
      <c r="P115" s="755" t="s">
        <v>1169</v>
      </c>
      <c r="Q115" s="756" t="s">
        <v>85</v>
      </c>
      <c r="R115" s="757"/>
      <c r="S115" s="88">
        <v>2</v>
      </c>
      <c r="T115" s="758"/>
      <c r="U115" s="759"/>
      <c r="V115" s="450"/>
      <c r="W115" s="185"/>
    </row>
    <row r="116" spans="1:23" s="18" customFormat="1" ht="15.75" customHeight="1">
      <c r="A116" s="87" t="s">
        <v>1203</v>
      </c>
      <c r="B116" s="446"/>
      <c r="C116" s="33">
        <v>1</v>
      </c>
      <c r="D116" s="76" t="s">
        <v>1152</v>
      </c>
      <c r="E116" s="82" t="s">
        <v>1152</v>
      </c>
      <c r="F116" s="233" t="s">
        <v>1152</v>
      </c>
      <c r="G116" s="233" t="s">
        <v>1152</v>
      </c>
      <c r="H116" s="451" t="s">
        <v>1152</v>
      </c>
      <c r="I116" s="452"/>
      <c r="J116" s="83" t="s">
        <v>1152</v>
      </c>
      <c r="K116" s="81" t="s">
        <v>1152</v>
      </c>
      <c r="L116" s="344"/>
      <c r="M116" s="345" t="s">
        <v>1152</v>
      </c>
      <c r="N116" s="760" t="s">
        <v>22</v>
      </c>
      <c r="O116" s="761" t="s">
        <v>15</v>
      </c>
      <c r="P116" s="762"/>
      <c r="Q116" s="763">
        <v>3</v>
      </c>
      <c r="R116" s="764" t="s">
        <v>1152</v>
      </c>
      <c r="S116" s="765"/>
      <c r="T116" s="705" t="s">
        <v>64</v>
      </c>
      <c r="U116" s="734"/>
      <c r="V116" s="706"/>
      <c r="W116" s="184"/>
    </row>
    <row r="117" spans="1:23" s="18" customFormat="1" ht="15.75" customHeight="1" thickBot="1">
      <c r="A117" s="87" t="s">
        <v>1204</v>
      </c>
      <c r="B117" s="446"/>
      <c r="C117" s="33">
        <v>2</v>
      </c>
      <c r="D117" s="76" t="s">
        <v>1152</v>
      </c>
      <c r="E117" s="82" t="s">
        <v>1152</v>
      </c>
      <c r="F117" s="233" t="s">
        <v>1152</v>
      </c>
      <c r="G117" s="233" t="s">
        <v>1152</v>
      </c>
      <c r="H117" s="451" t="s">
        <v>1152</v>
      </c>
      <c r="I117" s="452"/>
      <c r="J117" s="83" t="s">
        <v>1152</v>
      </c>
      <c r="K117" s="81" t="s">
        <v>1152</v>
      </c>
      <c r="L117" s="344"/>
      <c r="M117" s="345" t="s">
        <v>1152</v>
      </c>
      <c r="N117" s="760" t="s">
        <v>22</v>
      </c>
      <c r="O117" s="761"/>
      <c r="P117" s="762"/>
      <c r="Q117" s="766"/>
      <c r="R117" s="767"/>
      <c r="S117" s="768"/>
      <c r="T117" s="758"/>
      <c r="U117" s="769"/>
      <c r="V117" s="759"/>
      <c r="W117" s="184"/>
    </row>
    <row r="118" spans="1:23" s="18" customFormat="1" ht="15.75" customHeight="1">
      <c r="A118" s="87" t="s">
        <v>1205</v>
      </c>
      <c r="B118" s="446"/>
      <c r="C118" s="33">
        <v>3</v>
      </c>
      <c r="D118" s="76" t="s">
        <v>1152</v>
      </c>
      <c r="E118" s="82" t="s">
        <v>1152</v>
      </c>
      <c r="F118" s="233" t="s">
        <v>1152</v>
      </c>
      <c r="G118" s="233" t="s">
        <v>1152</v>
      </c>
      <c r="H118" s="451" t="s">
        <v>1152</v>
      </c>
      <c r="I118" s="452"/>
      <c r="J118" s="83" t="s">
        <v>1152</v>
      </c>
      <c r="K118" s="81" t="s">
        <v>1152</v>
      </c>
      <c r="L118" s="344"/>
      <c r="M118" s="345" t="s">
        <v>1152</v>
      </c>
      <c r="N118" s="760"/>
      <c r="O118" s="770"/>
      <c r="P118" s="771"/>
      <c r="Q118" s="772"/>
      <c r="R118" s="773"/>
      <c r="S118" s="774"/>
      <c r="T118" s="191"/>
      <c r="U118" s="191"/>
      <c r="V118" s="192"/>
      <c r="W118" s="185"/>
    </row>
    <row r="119" spans="1:23" s="18" customFormat="1" ht="15.75" customHeight="1">
      <c r="A119" s="87" t="s">
        <v>1206</v>
      </c>
      <c r="B119" s="446"/>
      <c r="C119" s="33">
        <v>4</v>
      </c>
      <c r="D119" s="76" t="s">
        <v>1152</v>
      </c>
      <c r="E119" s="82" t="s">
        <v>1152</v>
      </c>
      <c r="F119" s="233" t="s">
        <v>1152</v>
      </c>
      <c r="G119" s="233" t="s">
        <v>1152</v>
      </c>
      <c r="H119" s="451" t="s">
        <v>1152</v>
      </c>
      <c r="I119" s="452"/>
      <c r="J119" s="83" t="s">
        <v>1152</v>
      </c>
      <c r="K119" s="81" t="s">
        <v>1152</v>
      </c>
      <c r="L119" s="344"/>
      <c r="M119" s="345" t="s">
        <v>1152</v>
      </c>
      <c r="N119" s="760"/>
      <c r="O119" s="775" t="s">
        <v>246</v>
      </c>
      <c r="P119" s="737" t="s">
        <v>245</v>
      </c>
      <c r="Q119" s="738"/>
      <c r="R119" s="738"/>
      <c r="S119" s="739"/>
      <c r="T119" s="185"/>
      <c r="U119" s="185"/>
      <c r="V119" s="193"/>
      <c r="W119" s="185"/>
    </row>
    <row r="120" spans="1:23" s="18" customFormat="1" ht="17.25" customHeight="1">
      <c r="A120" s="87" t="s">
        <v>1207</v>
      </c>
      <c r="B120" s="446"/>
      <c r="C120" s="33">
        <v>5</v>
      </c>
      <c r="D120" s="76" t="s">
        <v>1152</v>
      </c>
      <c r="E120" s="82" t="s">
        <v>1152</v>
      </c>
      <c r="F120" s="233" t="s">
        <v>1152</v>
      </c>
      <c r="G120" s="233" t="s">
        <v>1152</v>
      </c>
      <c r="H120" s="451" t="s">
        <v>1152</v>
      </c>
      <c r="I120" s="452"/>
      <c r="J120" s="83" t="s">
        <v>1152</v>
      </c>
      <c r="K120" s="81" t="s">
        <v>1152</v>
      </c>
      <c r="L120" s="344"/>
      <c r="M120" s="345" t="s">
        <v>1152</v>
      </c>
      <c r="N120" s="760"/>
      <c r="O120" s="776"/>
      <c r="P120" s="711" t="s">
        <v>86</v>
      </c>
      <c r="Q120" s="711" t="s">
        <v>230</v>
      </c>
      <c r="R120" s="714" t="s">
        <v>243</v>
      </c>
      <c r="S120" s="714"/>
      <c r="T120" s="185"/>
      <c r="U120" s="185"/>
      <c r="V120" s="193"/>
      <c r="W120" s="185"/>
    </row>
    <row r="121" spans="1:23" s="18" customFormat="1" ht="16.5" customHeight="1" thickBot="1">
      <c r="A121" s="87" t="s">
        <v>1208</v>
      </c>
      <c r="B121" s="446"/>
      <c r="C121" s="84">
        <v>6</v>
      </c>
      <c r="D121" s="85" t="s">
        <v>1152</v>
      </c>
      <c r="E121" s="86" t="s">
        <v>1152</v>
      </c>
      <c r="F121" s="233" t="s">
        <v>1152</v>
      </c>
      <c r="G121" s="233" t="s">
        <v>1152</v>
      </c>
      <c r="H121" s="451" t="s">
        <v>1152</v>
      </c>
      <c r="I121" s="452"/>
      <c r="J121" s="83" t="s">
        <v>1152</v>
      </c>
      <c r="K121" s="81" t="s">
        <v>1152</v>
      </c>
      <c r="L121" s="344"/>
      <c r="M121" s="345" t="s">
        <v>1152</v>
      </c>
      <c r="N121" s="777"/>
      <c r="O121" s="248" t="s">
        <v>6</v>
      </c>
      <c r="P121" s="778">
        <v>1</v>
      </c>
      <c r="Q121" s="779">
        <v>3065.3425115</v>
      </c>
      <c r="R121" s="780">
        <v>3652.93</v>
      </c>
      <c r="S121" s="780"/>
      <c r="T121" s="185"/>
      <c r="U121" s="185"/>
      <c r="V121" s="193"/>
      <c r="W121" s="185"/>
    </row>
    <row r="122" spans="1:23" s="18" customFormat="1" ht="16.5" customHeight="1" thickBot="1">
      <c r="A122" s="87" t="s">
        <v>1209</v>
      </c>
      <c r="B122" s="447"/>
      <c r="C122" s="781" t="s">
        <v>82</v>
      </c>
      <c r="D122" s="782"/>
      <c r="E122" s="782"/>
      <c r="F122" s="783"/>
      <c r="G122" s="784"/>
      <c r="H122" s="453" t="s">
        <v>1152</v>
      </c>
      <c r="I122" s="454"/>
      <c r="J122" s="314" t="s">
        <v>1152</v>
      </c>
      <c r="K122" s="194" t="s">
        <v>6</v>
      </c>
      <c r="L122" s="351"/>
      <c r="M122" s="370"/>
      <c r="N122" s="352"/>
      <c r="O122" s="455" t="s">
        <v>1152</v>
      </c>
      <c r="P122" s="455"/>
      <c r="Q122" s="455"/>
      <c r="R122" s="455"/>
      <c r="S122" s="455"/>
      <c r="T122" s="348"/>
      <c r="U122" s="349"/>
      <c r="V122" s="350"/>
      <c r="W122" s="185"/>
    </row>
    <row r="123" spans="1:23" ht="24.95" customHeight="1"/>
    <row r="124" spans="1:23" ht="24.95" customHeight="1"/>
    <row r="125" spans="1:23" s="16" customFormat="1" ht="24" thickBot="1">
      <c r="A125" s="694">
        <v>4</v>
      </c>
      <c r="B125" s="456" t="s">
        <v>45</v>
      </c>
      <c r="C125" s="456"/>
      <c r="D125" s="456"/>
      <c r="E125" s="22">
        <v>4</v>
      </c>
      <c r="F125" s="23" t="s">
        <v>317</v>
      </c>
      <c r="G125" s="19"/>
      <c r="H125" s="19"/>
      <c r="I125" s="23"/>
      <c r="J125" s="23"/>
      <c r="K125" s="23"/>
      <c r="L125" s="23"/>
      <c r="M125" s="24"/>
      <c r="N125" s="24"/>
      <c r="O125" s="19"/>
      <c r="P125" s="19"/>
      <c r="Q125" s="685"/>
      <c r="R125" s="685"/>
      <c r="S125" s="685"/>
      <c r="T125" s="685"/>
      <c r="U125" s="186"/>
    </row>
    <row r="126" spans="1:23" s="16" customFormat="1" ht="24.75" customHeight="1">
      <c r="A126" s="14"/>
      <c r="B126" s="695" t="s">
        <v>50</v>
      </c>
      <c r="C126" s="696" t="s">
        <v>51</v>
      </c>
      <c r="D126" s="697" t="s">
        <v>16</v>
      </c>
      <c r="E126" s="697"/>
      <c r="F126" s="697" t="s">
        <v>52</v>
      </c>
      <c r="G126" s="698"/>
      <c r="H126" s="699" t="s">
        <v>53</v>
      </c>
      <c r="I126" s="700" t="s">
        <v>266</v>
      </c>
      <c r="J126" s="699" t="s">
        <v>17</v>
      </c>
      <c r="K126" s="699" t="s">
        <v>229</v>
      </c>
      <c r="L126" s="699" t="s">
        <v>54</v>
      </c>
      <c r="M126" s="699" t="s">
        <v>150</v>
      </c>
      <c r="N126" s="701" t="s">
        <v>244</v>
      </c>
      <c r="O126" s="702"/>
      <c r="P126" s="703" t="s">
        <v>19</v>
      </c>
      <c r="Q126" s="704"/>
      <c r="R126" s="705" t="s">
        <v>152</v>
      </c>
      <c r="S126" s="706"/>
      <c r="T126" s="707" t="s">
        <v>138</v>
      </c>
      <c r="U126" s="708"/>
      <c r="V126" s="709"/>
    </row>
    <row r="127" spans="1:23" s="16" customFormat="1" ht="92.25" customHeight="1">
      <c r="A127" s="14"/>
      <c r="B127" s="710"/>
      <c r="C127" s="711" t="s">
        <v>55</v>
      </c>
      <c r="D127" s="712" t="s">
        <v>3</v>
      </c>
      <c r="E127" s="712" t="s">
        <v>18</v>
      </c>
      <c r="F127" s="712" t="s">
        <v>56</v>
      </c>
      <c r="G127" s="713" t="s">
        <v>57</v>
      </c>
      <c r="H127" s="714"/>
      <c r="I127" s="715"/>
      <c r="J127" s="714"/>
      <c r="K127" s="714"/>
      <c r="L127" s="714"/>
      <c r="M127" s="714"/>
      <c r="N127" s="711" t="s">
        <v>149</v>
      </c>
      <c r="O127" s="712" t="s">
        <v>68</v>
      </c>
      <c r="P127" s="716"/>
      <c r="Q127" s="717"/>
      <c r="R127" s="718"/>
      <c r="S127" s="719"/>
      <c r="T127" s="720" t="s">
        <v>139</v>
      </c>
      <c r="U127" s="721" t="s">
        <v>148</v>
      </c>
      <c r="V127" s="722" t="s">
        <v>164</v>
      </c>
    </row>
    <row r="128" spans="1:23" s="16" customFormat="1" ht="26.25" customHeight="1">
      <c r="A128" s="14"/>
      <c r="B128" s="723"/>
      <c r="C128" s="724">
        <v>3</v>
      </c>
      <c r="D128" s="724">
        <v>4</v>
      </c>
      <c r="E128" s="724">
        <v>5</v>
      </c>
      <c r="F128" s="724">
        <v>6</v>
      </c>
      <c r="G128" s="724">
        <v>7</v>
      </c>
      <c r="H128" s="724">
        <v>8</v>
      </c>
      <c r="I128" s="724">
        <v>9</v>
      </c>
      <c r="J128" s="724">
        <v>10</v>
      </c>
      <c r="K128" s="724">
        <v>11</v>
      </c>
      <c r="L128" s="724">
        <v>12</v>
      </c>
      <c r="M128" s="724">
        <v>13</v>
      </c>
      <c r="N128" s="724">
        <v>14</v>
      </c>
      <c r="O128" s="724">
        <v>15</v>
      </c>
      <c r="P128" s="19">
        <v>16</v>
      </c>
      <c r="Q128" s="725">
        <v>17</v>
      </c>
      <c r="R128" s="19">
        <v>18</v>
      </c>
      <c r="S128" s="725">
        <v>19</v>
      </c>
      <c r="T128" s="726">
        <v>20</v>
      </c>
      <c r="U128" s="624">
        <v>21</v>
      </c>
      <c r="V128" s="727">
        <v>22</v>
      </c>
    </row>
    <row r="129" spans="1:22" s="26" customFormat="1" ht="39" customHeight="1">
      <c r="A129" s="25" t="s">
        <v>1210</v>
      </c>
      <c r="B129" s="457">
        <v>1</v>
      </c>
      <c r="C129" s="459" t="s">
        <v>300</v>
      </c>
      <c r="D129" s="459" t="s">
        <v>320</v>
      </c>
      <c r="E129" s="459" t="s">
        <v>319</v>
      </c>
      <c r="F129" s="459" t="s">
        <v>321</v>
      </c>
      <c r="G129" s="293">
        <v>0.6</v>
      </c>
      <c r="H129" s="437" t="s">
        <v>22</v>
      </c>
      <c r="I129" s="299">
        <v>2</v>
      </c>
      <c r="J129" s="300" t="s">
        <v>318</v>
      </c>
      <c r="K129" s="324">
        <v>43831</v>
      </c>
      <c r="L129" s="324">
        <v>45153</v>
      </c>
      <c r="M129" s="294">
        <v>2516.96</v>
      </c>
      <c r="N129" s="321">
        <v>1510.1759999999999</v>
      </c>
      <c r="O129" s="172">
        <v>1510.1759999999999</v>
      </c>
      <c r="P129" s="441"/>
      <c r="Q129" s="442"/>
      <c r="R129" s="439"/>
      <c r="S129" s="440"/>
      <c r="T129" s="296" t="s">
        <v>22</v>
      </c>
      <c r="U129" s="297">
        <v>55</v>
      </c>
      <c r="V129" s="298" t="s">
        <v>22</v>
      </c>
    </row>
    <row r="130" spans="1:22" s="26" customFormat="1" ht="36.6" customHeight="1">
      <c r="A130" s="25" t="s">
        <v>1157</v>
      </c>
      <c r="B130" s="458"/>
      <c r="C130" s="460"/>
      <c r="D130" s="460"/>
      <c r="E130" s="460"/>
      <c r="F130" s="460"/>
      <c r="G130" s="293">
        <v>0.4</v>
      </c>
      <c r="H130" s="438"/>
      <c r="I130" s="299">
        <v>1</v>
      </c>
      <c r="J130" s="300" t="s">
        <v>1122</v>
      </c>
      <c r="K130" s="324">
        <v>43831</v>
      </c>
      <c r="L130" s="324">
        <v>45153</v>
      </c>
      <c r="M130" s="294">
        <v>2516.96</v>
      </c>
      <c r="N130" s="321">
        <v>1006.7840000000001</v>
      </c>
      <c r="O130" s="172">
        <v>1006.784</v>
      </c>
      <c r="P130" s="441"/>
      <c r="Q130" s="442"/>
      <c r="R130" s="439"/>
      <c r="S130" s="440"/>
      <c r="T130" s="296" t="s">
        <v>22</v>
      </c>
      <c r="U130" s="297">
        <v>55</v>
      </c>
      <c r="V130" s="298" t="s">
        <v>22</v>
      </c>
    </row>
    <row r="131" spans="1:22" s="26" customFormat="1" ht="24.95" customHeight="1">
      <c r="A131" s="25" t="s">
        <v>321</v>
      </c>
      <c r="B131" s="457">
        <v>2</v>
      </c>
      <c r="C131" s="459" t="s">
        <v>300</v>
      </c>
      <c r="D131" s="459" t="s">
        <v>1132</v>
      </c>
      <c r="E131" s="459" t="s">
        <v>1137</v>
      </c>
      <c r="F131" s="459" t="s">
        <v>321</v>
      </c>
      <c r="G131" s="293">
        <v>0.2</v>
      </c>
      <c r="H131" s="437" t="s">
        <v>1151</v>
      </c>
      <c r="I131" s="299">
        <v>2</v>
      </c>
      <c r="J131" s="300" t="s">
        <v>318</v>
      </c>
      <c r="K131" s="324">
        <v>42705</v>
      </c>
      <c r="L131" s="324">
        <v>43291</v>
      </c>
      <c r="M131" s="294">
        <v>1156.31</v>
      </c>
      <c r="N131" s="321">
        <v>231.262</v>
      </c>
      <c r="O131" s="172" t="s">
        <v>1152</v>
      </c>
      <c r="P131" s="441"/>
      <c r="Q131" s="442"/>
      <c r="R131" s="439"/>
      <c r="S131" s="440"/>
      <c r="T131" s="296" t="s">
        <v>22</v>
      </c>
      <c r="U131" s="297">
        <v>42</v>
      </c>
      <c r="V131" s="298" t="s">
        <v>22</v>
      </c>
    </row>
    <row r="132" spans="1:22" s="26" customFormat="1" ht="24.95" customHeight="1">
      <c r="A132" s="25" t="s">
        <v>1158</v>
      </c>
      <c r="B132" s="458"/>
      <c r="C132" s="460"/>
      <c r="D132" s="460"/>
      <c r="E132" s="460"/>
      <c r="F132" s="460"/>
      <c r="G132" s="293">
        <v>0.2</v>
      </c>
      <c r="H132" s="438"/>
      <c r="I132" s="299">
        <v>1</v>
      </c>
      <c r="J132" s="300" t="s">
        <v>1122</v>
      </c>
      <c r="K132" s="389">
        <v>42705</v>
      </c>
      <c r="L132" s="324">
        <v>43291</v>
      </c>
      <c r="M132" s="294">
        <v>1156.31</v>
      </c>
      <c r="N132" s="321">
        <v>231.262</v>
      </c>
      <c r="O132" s="172" t="s">
        <v>1152</v>
      </c>
      <c r="P132" s="441"/>
      <c r="Q132" s="442"/>
      <c r="R132" s="439"/>
      <c r="S132" s="440"/>
      <c r="T132" s="296" t="s">
        <v>22</v>
      </c>
      <c r="U132" s="297">
        <v>9</v>
      </c>
      <c r="V132" s="298" t="s">
        <v>22</v>
      </c>
    </row>
    <row r="133" spans="1:22" s="26" customFormat="1" ht="24.95" customHeight="1">
      <c r="A133" s="25" t="s">
        <v>1159</v>
      </c>
      <c r="B133" s="457">
        <v>3</v>
      </c>
      <c r="C133" s="459" t="s">
        <v>300</v>
      </c>
      <c r="D133" s="459" t="s">
        <v>1133</v>
      </c>
      <c r="E133" s="459" t="s">
        <v>1138</v>
      </c>
      <c r="F133" s="459" t="s">
        <v>321</v>
      </c>
      <c r="G133" s="293">
        <v>0.2</v>
      </c>
      <c r="H133" s="437" t="s">
        <v>1151</v>
      </c>
      <c r="I133" s="299">
        <v>2</v>
      </c>
      <c r="J133" s="300" t="s">
        <v>318</v>
      </c>
      <c r="K133" s="324">
        <v>42705</v>
      </c>
      <c r="L133" s="324">
        <v>43311</v>
      </c>
      <c r="M133" s="294">
        <v>1157.5899999999999</v>
      </c>
      <c r="N133" s="321">
        <v>231.518</v>
      </c>
      <c r="O133" s="172" t="s">
        <v>1152</v>
      </c>
      <c r="P133" s="441"/>
      <c r="Q133" s="442"/>
      <c r="R133" s="439"/>
      <c r="S133" s="440"/>
      <c r="T133" s="296" t="s">
        <v>22</v>
      </c>
      <c r="U133" s="297">
        <v>43</v>
      </c>
      <c r="V133" s="298" t="s">
        <v>22</v>
      </c>
    </row>
    <row r="134" spans="1:22" s="26" customFormat="1" ht="24.95" customHeight="1">
      <c r="A134" s="25" t="s">
        <v>1160</v>
      </c>
      <c r="B134" s="458"/>
      <c r="C134" s="460"/>
      <c r="D134" s="460"/>
      <c r="E134" s="460"/>
      <c r="F134" s="460"/>
      <c r="G134" s="293">
        <v>0.2</v>
      </c>
      <c r="H134" s="438"/>
      <c r="I134" s="299">
        <v>1</v>
      </c>
      <c r="J134" s="300" t="s">
        <v>1122</v>
      </c>
      <c r="K134" s="324">
        <v>42705</v>
      </c>
      <c r="L134" s="324">
        <v>43311</v>
      </c>
      <c r="M134" s="294">
        <v>1157.5899999999999</v>
      </c>
      <c r="N134" s="321">
        <v>231.518</v>
      </c>
      <c r="O134" s="172" t="s">
        <v>1152</v>
      </c>
      <c r="P134" s="441"/>
      <c r="Q134" s="442"/>
      <c r="R134" s="439"/>
      <c r="S134" s="440"/>
      <c r="T134" s="296" t="s">
        <v>22</v>
      </c>
      <c r="U134" s="297">
        <v>10</v>
      </c>
      <c r="V134" s="298" t="s">
        <v>22</v>
      </c>
    </row>
    <row r="135" spans="1:22" s="26" customFormat="1" ht="24.95" customHeight="1">
      <c r="A135" s="25"/>
      <c r="B135" s="307">
        <v>4</v>
      </c>
      <c r="C135" s="301" t="s">
        <v>1131</v>
      </c>
      <c r="D135" s="301" t="s">
        <v>1134</v>
      </c>
      <c r="E135" s="301" t="s">
        <v>1139</v>
      </c>
      <c r="F135" s="301" t="s">
        <v>321</v>
      </c>
      <c r="G135" s="293">
        <v>0.5</v>
      </c>
      <c r="H135" s="293" t="s">
        <v>1151</v>
      </c>
      <c r="I135" s="299">
        <v>1</v>
      </c>
      <c r="J135" s="300" t="s">
        <v>1122</v>
      </c>
      <c r="K135" s="324">
        <v>43375</v>
      </c>
      <c r="L135" s="324">
        <v>43646</v>
      </c>
      <c r="M135" s="294">
        <v>707.6</v>
      </c>
      <c r="N135" s="321">
        <v>353.8</v>
      </c>
      <c r="O135" s="172" t="s">
        <v>1152</v>
      </c>
      <c r="P135" s="441"/>
      <c r="Q135" s="442"/>
      <c r="R135" s="439"/>
      <c r="S135" s="440"/>
      <c r="T135" s="296" t="s">
        <v>22</v>
      </c>
      <c r="U135" s="297">
        <v>16</v>
      </c>
      <c r="V135" s="298" t="s">
        <v>22</v>
      </c>
    </row>
    <row r="136" spans="1:22" s="26" customFormat="1" ht="24.95" customHeight="1">
      <c r="A136" s="25"/>
      <c r="B136" s="307">
        <v>5</v>
      </c>
      <c r="C136" s="301" t="s">
        <v>300</v>
      </c>
      <c r="D136" s="301" t="s">
        <v>1135</v>
      </c>
      <c r="E136" s="301" t="s">
        <v>1140</v>
      </c>
      <c r="F136" s="301" t="s">
        <v>321</v>
      </c>
      <c r="G136" s="293">
        <v>0.4</v>
      </c>
      <c r="H136" s="293" t="s">
        <v>1151</v>
      </c>
      <c r="I136" s="299">
        <v>1</v>
      </c>
      <c r="J136" s="300" t="s">
        <v>1122</v>
      </c>
      <c r="K136" s="324">
        <v>43644</v>
      </c>
      <c r="L136" s="324">
        <v>43826</v>
      </c>
      <c r="M136" s="294">
        <v>384.83</v>
      </c>
      <c r="N136" s="321">
        <v>153.93200000000002</v>
      </c>
      <c r="O136" s="172" t="s">
        <v>1152</v>
      </c>
      <c r="P136" s="441"/>
      <c r="Q136" s="442"/>
      <c r="R136" s="439"/>
      <c r="S136" s="440"/>
      <c r="T136" s="296" t="s">
        <v>22</v>
      </c>
      <c r="U136" s="297">
        <v>23</v>
      </c>
      <c r="V136" s="298" t="s">
        <v>22</v>
      </c>
    </row>
    <row r="137" spans="1:22" s="26" customFormat="1" ht="24.95" customHeight="1">
      <c r="A137" s="25"/>
      <c r="B137" s="307">
        <v>6</v>
      </c>
      <c r="C137" s="301" t="s">
        <v>300</v>
      </c>
      <c r="D137" s="301" t="s">
        <v>1136</v>
      </c>
      <c r="E137" s="301" t="s">
        <v>1141</v>
      </c>
      <c r="F137" s="301" t="s">
        <v>321</v>
      </c>
      <c r="G137" s="293">
        <v>0.3</v>
      </c>
      <c r="H137" s="293" t="s">
        <v>1151</v>
      </c>
      <c r="I137" s="299">
        <v>1</v>
      </c>
      <c r="J137" s="300" t="s">
        <v>1122</v>
      </c>
      <c r="K137" s="324">
        <v>44048</v>
      </c>
      <c r="L137" s="324">
        <v>44100</v>
      </c>
      <c r="M137" s="294">
        <v>74.209999999999994</v>
      </c>
      <c r="N137" s="321">
        <v>22.262999999999998</v>
      </c>
      <c r="O137" s="172" t="s">
        <v>1152</v>
      </c>
      <c r="P137" s="441"/>
      <c r="Q137" s="442"/>
      <c r="R137" s="439"/>
      <c r="S137" s="440"/>
      <c r="T137" s="296" t="s">
        <v>22</v>
      </c>
      <c r="U137" s="297">
        <v>30</v>
      </c>
      <c r="V137" s="298" t="s">
        <v>22</v>
      </c>
    </row>
    <row r="138" spans="1:22" s="26" customFormat="1" ht="24.95" customHeight="1">
      <c r="A138" s="25"/>
      <c r="B138" s="307" t="s">
        <v>1152</v>
      </c>
      <c r="C138" s="301"/>
      <c r="D138" s="301"/>
      <c r="E138" s="301"/>
      <c r="F138" s="301"/>
      <c r="G138" s="293"/>
      <c r="H138" s="293"/>
      <c r="I138" s="299"/>
      <c r="J138" s="300" t="s">
        <v>1152</v>
      </c>
      <c r="K138" s="324"/>
      <c r="L138" s="324"/>
      <c r="M138" s="294"/>
      <c r="N138" s="321" t="s">
        <v>1152</v>
      </c>
      <c r="O138" s="172" t="s">
        <v>1152</v>
      </c>
      <c r="P138" s="441"/>
      <c r="Q138" s="442"/>
      <c r="R138" s="439"/>
      <c r="S138" s="440"/>
      <c r="T138" s="296"/>
      <c r="U138" s="297"/>
      <c r="V138" s="298"/>
    </row>
    <row r="139" spans="1:22" s="26" customFormat="1" ht="24.95" customHeight="1">
      <c r="A139" s="25"/>
      <c r="B139" s="307" t="s">
        <v>1152</v>
      </c>
      <c r="C139" s="301"/>
      <c r="D139" s="301"/>
      <c r="E139" s="301"/>
      <c r="F139" s="301"/>
      <c r="G139" s="293"/>
      <c r="H139" s="293"/>
      <c r="I139" s="299"/>
      <c r="J139" s="300" t="s">
        <v>1152</v>
      </c>
      <c r="K139" s="324"/>
      <c r="L139" s="324"/>
      <c r="M139" s="294"/>
      <c r="N139" s="321" t="s">
        <v>1152</v>
      </c>
      <c r="O139" s="172" t="s">
        <v>1152</v>
      </c>
      <c r="P139" s="441"/>
      <c r="Q139" s="442"/>
      <c r="R139" s="439"/>
      <c r="S139" s="440"/>
      <c r="T139" s="296"/>
      <c r="U139" s="297"/>
      <c r="V139" s="298"/>
    </row>
    <row r="140" spans="1:22" s="26" customFormat="1" ht="24.95" customHeight="1">
      <c r="A140" s="25" t="s">
        <v>1211</v>
      </c>
      <c r="B140" s="307" t="s">
        <v>1152</v>
      </c>
      <c r="C140" s="301"/>
      <c r="D140" s="301"/>
      <c r="E140" s="301"/>
      <c r="F140" s="301"/>
      <c r="G140" s="293"/>
      <c r="H140" s="293"/>
      <c r="I140" s="299"/>
      <c r="J140" s="300" t="s">
        <v>1152</v>
      </c>
      <c r="K140" s="324"/>
      <c r="L140" s="324"/>
      <c r="M140" s="294"/>
      <c r="N140" s="322" t="s">
        <v>1152</v>
      </c>
      <c r="O140" s="172" t="s">
        <v>1152</v>
      </c>
      <c r="P140" s="441"/>
      <c r="Q140" s="442"/>
      <c r="R140" s="439"/>
      <c r="S140" s="440"/>
      <c r="T140" s="296"/>
      <c r="U140" s="297"/>
      <c r="V140" s="298"/>
    </row>
    <row r="141" spans="1:22" s="26" customFormat="1" ht="24.95" customHeight="1">
      <c r="A141" s="25" t="s">
        <v>1212</v>
      </c>
      <c r="B141" s="307" t="s">
        <v>1152</v>
      </c>
      <c r="C141" s="301"/>
      <c r="D141" s="301"/>
      <c r="E141" s="301"/>
      <c r="F141" s="301"/>
      <c r="G141" s="293"/>
      <c r="H141" s="293"/>
      <c r="I141" s="299"/>
      <c r="J141" s="300" t="s">
        <v>1152</v>
      </c>
      <c r="K141" s="324"/>
      <c r="L141" s="324"/>
      <c r="M141" s="295"/>
      <c r="N141" s="322" t="s">
        <v>1152</v>
      </c>
      <c r="O141" s="172" t="s">
        <v>1152</v>
      </c>
      <c r="P141" s="441"/>
      <c r="Q141" s="442"/>
      <c r="R141" s="439"/>
      <c r="S141" s="440"/>
      <c r="T141" s="296"/>
      <c r="U141" s="297"/>
      <c r="V141" s="298"/>
    </row>
    <row r="142" spans="1:22" s="26" customFormat="1" ht="24.95" customHeight="1">
      <c r="A142" s="25" t="s">
        <v>1213</v>
      </c>
      <c r="B142" s="307" t="s">
        <v>1152</v>
      </c>
      <c r="C142" s="301"/>
      <c r="D142" s="301"/>
      <c r="E142" s="301"/>
      <c r="F142" s="301"/>
      <c r="G142" s="293"/>
      <c r="H142" s="293"/>
      <c r="I142" s="299"/>
      <c r="J142" s="300" t="s">
        <v>1152</v>
      </c>
      <c r="K142" s="324"/>
      <c r="L142" s="324"/>
      <c r="M142" s="295"/>
      <c r="N142" s="322" t="s">
        <v>1152</v>
      </c>
      <c r="O142" s="172" t="s">
        <v>1152</v>
      </c>
      <c r="P142" s="441"/>
      <c r="Q142" s="442"/>
      <c r="R142" s="439"/>
      <c r="S142" s="440"/>
      <c r="T142" s="296"/>
      <c r="U142" s="297"/>
      <c r="V142" s="298"/>
    </row>
    <row r="143" spans="1:22" s="26" customFormat="1" ht="24.95" customHeight="1" thickBot="1">
      <c r="A143" s="25" t="s">
        <v>1214</v>
      </c>
      <c r="B143" s="310" t="s">
        <v>1152</v>
      </c>
      <c r="C143" s="302"/>
      <c r="D143" s="302"/>
      <c r="E143" s="302"/>
      <c r="F143" s="302"/>
      <c r="G143" s="303"/>
      <c r="H143" s="303"/>
      <c r="I143" s="304"/>
      <c r="J143" s="305" t="s">
        <v>1152</v>
      </c>
      <c r="K143" s="325"/>
      <c r="L143" s="325"/>
      <c r="M143" s="306"/>
      <c r="N143" s="322" t="s">
        <v>1152</v>
      </c>
      <c r="O143" s="172" t="s">
        <v>1152</v>
      </c>
      <c r="P143" s="441"/>
      <c r="Q143" s="442"/>
      <c r="R143" s="439"/>
      <c r="S143" s="440"/>
      <c r="T143" s="296"/>
      <c r="U143" s="297"/>
      <c r="V143" s="298"/>
    </row>
    <row r="144" spans="1:22" s="16" customFormat="1" ht="12" customHeight="1">
      <c r="A144" s="25"/>
      <c r="B144" s="27"/>
      <c r="C144" s="28"/>
      <c r="D144" s="28"/>
      <c r="E144" s="28"/>
      <c r="F144" s="28"/>
      <c r="G144" s="28"/>
      <c r="H144" s="308"/>
      <c r="I144" s="28"/>
      <c r="J144" s="28"/>
      <c r="K144" s="28"/>
      <c r="L144" s="28"/>
      <c r="M144" s="28"/>
      <c r="N144" s="28"/>
      <c r="O144" s="171"/>
      <c r="P144" s="28"/>
      <c r="Q144" s="28"/>
      <c r="R144" s="171"/>
      <c r="S144" s="28"/>
      <c r="T144" s="28"/>
      <c r="U144" s="29"/>
      <c r="V144" s="30"/>
    </row>
    <row r="145" spans="1:23" s="16" customFormat="1" ht="17.25" customHeight="1" thickBot="1">
      <c r="A145" s="25" t="s">
        <v>1215</v>
      </c>
      <c r="B145" s="346"/>
      <c r="C145" s="347"/>
      <c r="D145" s="347"/>
      <c r="E145" s="347"/>
      <c r="F145" s="347"/>
      <c r="G145" s="347"/>
      <c r="H145" s="347"/>
      <c r="I145" s="347"/>
      <c r="J145" s="347"/>
      <c r="K145" s="347"/>
      <c r="L145" s="347"/>
      <c r="M145" s="347"/>
      <c r="N145" s="728" t="s">
        <v>251</v>
      </c>
      <c r="O145" s="729">
        <v>2516.96</v>
      </c>
      <c r="P145" s="371"/>
      <c r="Q145" s="371"/>
      <c r="R145" s="372"/>
      <c r="S145" s="372"/>
      <c r="T145" s="373"/>
      <c r="U145" s="374"/>
      <c r="V145" s="375"/>
      <c r="W145" s="186"/>
    </row>
    <row r="146" spans="1:23" ht="17.25" customHeight="1">
      <c r="B146" s="731"/>
      <c r="C146" s="731"/>
      <c r="D146" s="731"/>
      <c r="E146" s="731"/>
      <c r="F146" s="731"/>
      <c r="G146" s="732"/>
      <c r="H146" s="732"/>
      <c r="I146" s="732"/>
      <c r="J146" s="732"/>
      <c r="K146" s="732"/>
      <c r="L146" s="732"/>
      <c r="M146" s="732"/>
      <c r="N146" s="732"/>
      <c r="O146" s="732"/>
      <c r="P146" s="732"/>
      <c r="Q146" s="732"/>
      <c r="R146" s="732"/>
      <c r="S146" s="732"/>
      <c r="T146" s="732"/>
      <c r="U146" s="732"/>
      <c r="V146" s="732"/>
      <c r="W146" s="732"/>
    </row>
    <row r="147" spans="1:23" s="16" customFormat="1" ht="16.5" customHeight="1" thickBot="1">
      <c r="A147" s="14"/>
      <c r="B147" s="443" t="s">
        <v>61</v>
      </c>
      <c r="C147" s="443"/>
      <c r="D147" s="443"/>
      <c r="E147" s="443"/>
      <c r="F147" s="443"/>
      <c r="G147" s="443"/>
      <c r="H147" s="443"/>
      <c r="I147" s="443"/>
      <c r="J147" s="443"/>
      <c r="K147" s="443"/>
      <c r="L147" s="443"/>
      <c r="M147" s="443"/>
      <c r="N147" s="443"/>
      <c r="O147" s="443"/>
      <c r="P147" s="443"/>
      <c r="Q147" s="443"/>
      <c r="R147" s="443"/>
      <c r="S147" s="443"/>
      <c r="T147" s="443"/>
      <c r="U147" s="443"/>
      <c r="V147" s="443"/>
      <c r="W147" s="187"/>
    </row>
    <row r="148" spans="1:23" s="18" customFormat="1" ht="22.5" customHeight="1">
      <c r="A148" s="87" t="s">
        <v>1216</v>
      </c>
      <c r="B148" s="445" t="s">
        <v>58</v>
      </c>
      <c r="C148" s="733" t="s">
        <v>78</v>
      </c>
      <c r="D148" s="734"/>
      <c r="E148" s="734"/>
      <c r="F148" s="734"/>
      <c r="G148" s="734"/>
      <c r="H148" s="734"/>
      <c r="I148" s="734"/>
      <c r="J148" s="734"/>
      <c r="K148" s="734"/>
      <c r="L148" s="734"/>
      <c r="M148" s="706"/>
      <c r="N148" s="735"/>
      <c r="O148" s="736"/>
      <c r="P148" s="733" t="s">
        <v>84</v>
      </c>
      <c r="Q148" s="734"/>
      <c r="R148" s="734"/>
      <c r="S148" s="706"/>
      <c r="T148" s="705" t="s">
        <v>279</v>
      </c>
      <c r="U148" s="706"/>
      <c r="V148" s="448" t="s">
        <v>6</v>
      </c>
      <c r="W148" s="185"/>
    </row>
    <row r="149" spans="1:23" s="18" customFormat="1" ht="22.5" customHeight="1">
      <c r="A149" s="87" t="s">
        <v>1217</v>
      </c>
      <c r="B149" s="446"/>
      <c r="C149" s="737" t="s">
        <v>79</v>
      </c>
      <c r="D149" s="738"/>
      <c r="E149" s="739"/>
      <c r="F149" s="740">
        <v>2</v>
      </c>
      <c r="G149" s="741" t="s">
        <v>223</v>
      </c>
      <c r="H149" s="714" t="s">
        <v>222</v>
      </c>
      <c r="I149" s="714"/>
      <c r="J149" s="737" t="s">
        <v>221</v>
      </c>
      <c r="K149" s="742"/>
      <c r="L149" s="743"/>
      <c r="M149" s="743"/>
      <c r="N149" s="744"/>
      <c r="O149" s="745"/>
      <c r="P149" s="746"/>
      <c r="Q149" s="747"/>
      <c r="R149" s="747"/>
      <c r="S149" s="748"/>
      <c r="T149" s="718"/>
      <c r="U149" s="719"/>
      <c r="V149" s="449"/>
      <c r="W149" s="185"/>
    </row>
    <row r="150" spans="1:23" s="18" customFormat="1" ht="51.75" customHeight="1" thickBot="1">
      <c r="A150" s="87" t="s">
        <v>1218</v>
      </c>
      <c r="B150" s="446"/>
      <c r="C150" s="738" t="s">
        <v>77</v>
      </c>
      <c r="D150" s="739"/>
      <c r="E150" s="749" t="s">
        <v>80</v>
      </c>
      <c r="F150" s="750" t="s">
        <v>242</v>
      </c>
      <c r="G150" s="741"/>
      <c r="H150" s="714"/>
      <c r="I150" s="714"/>
      <c r="J150" s="711" t="s">
        <v>220</v>
      </c>
      <c r="K150" s="751" t="s">
        <v>228</v>
      </c>
      <c r="L150" s="752" t="s">
        <v>290</v>
      </c>
      <c r="M150" s="752"/>
      <c r="N150" s="753" t="s">
        <v>260</v>
      </c>
      <c r="O150" s="754"/>
      <c r="P150" s="755" t="s">
        <v>1169</v>
      </c>
      <c r="Q150" s="756" t="s">
        <v>85</v>
      </c>
      <c r="R150" s="757"/>
      <c r="S150" s="88">
        <v>1</v>
      </c>
      <c r="T150" s="758"/>
      <c r="U150" s="759"/>
      <c r="V150" s="450"/>
      <c r="W150" s="185"/>
    </row>
    <row r="151" spans="1:23" s="18" customFormat="1" ht="15.75" customHeight="1">
      <c r="A151" s="87" t="s">
        <v>1219</v>
      </c>
      <c r="B151" s="446"/>
      <c r="C151" s="33">
        <v>1</v>
      </c>
      <c r="D151" s="76" t="s">
        <v>1122</v>
      </c>
      <c r="E151" s="82">
        <v>0.1</v>
      </c>
      <c r="F151" s="233">
        <v>1999.559</v>
      </c>
      <c r="G151" s="233">
        <v>1532.67</v>
      </c>
      <c r="H151" s="451" t="s">
        <v>6</v>
      </c>
      <c r="I151" s="452"/>
      <c r="J151" s="83" t="s">
        <v>6</v>
      </c>
      <c r="K151" s="81" t="s">
        <v>1152</v>
      </c>
      <c r="L151" s="344" t="s">
        <v>282</v>
      </c>
      <c r="M151" s="345" t="s">
        <v>1220</v>
      </c>
      <c r="N151" s="760" t="s">
        <v>22</v>
      </c>
      <c r="O151" s="761" t="s">
        <v>15</v>
      </c>
      <c r="P151" s="762"/>
      <c r="Q151" s="763">
        <v>4</v>
      </c>
      <c r="R151" s="764" t="s">
        <v>282</v>
      </c>
      <c r="S151" s="765"/>
      <c r="T151" s="705" t="s">
        <v>64</v>
      </c>
      <c r="U151" s="734"/>
      <c r="V151" s="706"/>
      <c r="W151" s="184"/>
    </row>
    <row r="152" spans="1:23" s="18" customFormat="1" ht="15.75" customHeight="1" thickBot="1">
      <c r="A152" s="87" t="s">
        <v>1221</v>
      </c>
      <c r="B152" s="446"/>
      <c r="C152" s="33">
        <v>2</v>
      </c>
      <c r="D152" s="76" t="s">
        <v>318</v>
      </c>
      <c r="E152" s="82">
        <v>0.9</v>
      </c>
      <c r="F152" s="233">
        <v>1972.9559999999999</v>
      </c>
      <c r="G152" s="233">
        <v>1532.67</v>
      </c>
      <c r="H152" s="451" t="s">
        <v>6</v>
      </c>
      <c r="I152" s="452"/>
      <c r="J152" s="83" t="s">
        <v>6</v>
      </c>
      <c r="K152" s="81" t="s">
        <v>1152</v>
      </c>
      <c r="L152" s="344"/>
      <c r="M152" s="345" t="s">
        <v>1152</v>
      </c>
      <c r="N152" s="760" t="s">
        <v>22</v>
      </c>
      <c r="O152" s="761"/>
      <c r="P152" s="762"/>
      <c r="Q152" s="766"/>
      <c r="R152" s="767"/>
      <c r="S152" s="768"/>
      <c r="T152" s="758"/>
      <c r="U152" s="769"/>
      <c r="V152" s="759"/>
      <c r="W152" s="184"/>
    </row>
    <row r="153" spans="1:23" s="18" customFormat="1" ht="15.75" customHeight="1">
      <c r="A153" s="87" t="s">
        <v>1222</v>
      </c>
      <c r="B153" s="446"/>
      <c r="C153" s="33">
        <v>3</v>
      </c>
      <c r="D153" s="76" t="s">
        <v>1152</v>
      </c>
      <c r="E153" s="82" t="s">
        <v>1152</v>
      </c>
      <c r="F153" s="233" t="s">
        <v>1152</v>
      </c>
      <c r="G153" s="233" t="s">
        <v>1152</v>
      </c>
      <c r="H153" s="451" t="s">
        <v>1152</v>
      </c>
      <c r="I153" s="452"/>
      <c r="J153" s="83" t="s">
        <v>1152</v>
      </c>
      <c r="K153" s="81" t="s">
        <v>1152</v>
      </c>
      <c r="L153" s="344"/>
      <c r="M153" s="345" t="s">
        <v>1152</v>
      </c>
      <c r="N153" s="760"/>
      <c r="O153" s="770"/>
      <c r="P153" s="771"/>
      <c r="Q153" s="772"/>
      <c r="R153" s="773"/>
      <c r="S153" s="774"/>
      <c r="T153" s="191"/>
      <c r="U153" s="191"/>
      <c r="V153" s="192"/>
      <c r="W153" s="185"/>
    </row>
    <row r="154" spans="1:23" s="18" customFormat="1" ht="15.75" customHeight="1">
      <c r="A154" s="87" t="s">
        <v>1223</v>
      </c>
      <c r="B154" s="446"/>
      <c r="C154" s="33">
        <v>4</v>
      </c>
      <c r="D154" s="76" t="s">
        <v>1152</v>
      </c>
      <c r="E154" s="82" t="s">
        <v>1152</v>
      </c>
      <c r="F154" s="233" t="s">
        <v>1152</v>
      </c>
      <c r="G154" s="233" t="s">
        <v>1152</v>
      </c>
      <c r="H154" s="451" t="s">
        <v>1152</v>
      </c>
      <c r="I154" s="452"/>
      <c r="J154" s="83" t="s">
        <v>1152</v>
      </c>
      <c r="K154" s="81" t="s">
        <v>1152</v>
      </c>
      <c r="L154" s="344"/>
      <c r="M154" s="345" t="s">
        <v>1152</v>
      </c>
      <c r="N154" s="760"/>
      <c r="O154" s="775" t="s">
        <v>246</v>
      </c>
      <c r="P154" s="737" t="s">
        <v>245</v>
      </c>
      <c r="Q154" s="738"/>
      <c r="R154" s="738"/>
      <c r="S154" s="739"/>
      <c r="T154" s="185"/>
      <c r="U154" s="185"/>
      <c r="V154" s="193"/>
      <c r="W154" s="185"/>
    </row>
    <row r="155" spans="1:23" s="18" customFormat="1" ht="17.25" customHeight="1">
      <c r="A155" s="87" t="s">
        <v>1224</v>
      </c>
      <c r="B155" s="446"/>
      <c r="C155" s="33">
        <v>5</v>
      </c>
      <c r="D155" s="76" t="s">
        <v>1152</v>
      </c>
      <c r="E155" s="82" t="s">
        <v>1152</v>
      </c>
      <c r="F155" s="233" t="s">
        <v>1152</v>
      </c>
      <c r="G155" s="233" t="s">
        <v>1152</v>
      </c>
      <c r="H155" s="451" t="s">
        <v>1152</v>
      </c>
      <c r="I155" s="452"/>
      <c r="J155" s="83" t="s">
        <v>1152</v>
      </c>
      <c r="K155" s="81" t="s">
        <v>1152</v>
      </c>
      <c r="L155" s="344"/>
      <c r="M155" s="345" t="s">
        <v>1152</v>
      </c>
      <c r="N155" s="760"/>
      <c r="O155" s="776"/>
      <c r="P155" s="711" t="s">
        <v>86</v>
      </c>
      <c r="Q155" s="711" t="s">
        <v>230</v>
      </c>
      <c r="R155" s="714" t="s">
        <v>243</v>
      </c>
      <c r="S155" s="714"/>
      <c r="T155" s="185"/>
      <c r="U155" s="185"/>
      <c r="V155" s="193"/>
      <c r="W155" s="185"/>
    </row>
    <row r="156" spans="1:23" s="18" customFormat="1" ht="16.5" customHeight="1" thickBot="1">
      <c r="A156" s="87" t="s">
        <v>1225</v>
      </c>
      <c r="B156" s="446"/>
      <c r="C156" s="84">
        <v>6</v>
      </c>
      <c r="D156" s="85" t="s">
        <v>1152</v>
      </c>
      <c r="E156" s="86" t="s">
        <v>1152</v>
      </c>
      <c r="F156" s="233" t="s">
        <v>1152</v>
      </c>
      <c r="G156" s="233" t="s">
        <v>1152</v>
      </c>
      <c r="H156" s="451" t="s">
        <v>1152</v>
      </c>
      <c r="I156" s="452"/>
      <c r="J156" s="83" t="s">
        <v>1152</v>
      </c>
      <c r="K156" s="81" t="s">
        <v>1152</v>
      </c>
      <c r="L156" s="344"/>
      <c r="M156" s="345" t="s">
        <v>1152</v>
      </c>
      <c r="N156" s="777"/>
      <c r="O156" s="248" t="s">
        <v>6</v>
      </c>
      <c r="P156" s="778">
        <v>1</v>
      </c>
      <c r="Q156" s="779">
        <v>3065.3425115</v>
      </c>
      <c r="R156" s="780">
        <v>3972.5150000000003</v>
      </c>
      <c r="S156" s="780"/>
      <c r="T156" s="185"/>
      <c r="U156" s="185"/>
      <c r="V156" s="193"/>
      <c r="W156" s="185"/>
    </row>
    <row r="157" spans="1:23" s="18" customFormat="1" ht="16.5" customHeight="1" thickBot="1">
      <c r="A157" s="87" t="s">
        <v>1226</v>
      </c>
      <c r="B157" s="447"/>
      <c r="C157" s="781" t="s">
        <v>82</v>
      </c>
      <c r="D157" s="782"/>
      <c r="E157" s="782"/>
      <c r="F157" s="783"/>
      <c r="G157" s="784"/>
      <c r="H157" s="453" t="s">
        <v>6</v>
      </c>
      <c r="I157" s="454"/>
      <c r="J157" s="314" t="s">
        <v>6</v>
      </c>
      <c r="K157" s="194" t="s">
        <v>6</v>
      </c>
      <c r="L157" s="351"/>
      <c r="M157" s="370"/>
      <c r="N157" s="352"/>
      <c r="O157" s="455" t="s">
        <v>1152</v>
      </c>
      <c r="P157" s="455"/>
      <c r="Q157" s="455"/>
      <c r="R157" s="455"/>
      <c r="S157" s="455"/>
      <c r="T157" s="348"/>
      <c r="U157" s="349"/>
      <c r="V157" s="350"/>
      <c r="W157" s="185"/>
    </row>
    <row r="158" spans="1:23" ht="24.95" customHeight="1"/>
    <row r="159" spans="1:23" ht="24.95" customHeight="1"/>
    <row r="160" spans="1:23" s="16" customFormat="1" ht="24" thickBot="1">
      <c r="A160" s="694">
        <v>5</v>
      </c>
      <c r="B160" s="456" t="s">
        <v>45</v>
      </c>
      <c r="C160" s="456"/>
      <c r="D160" s="456"/>
      <c r="E160" s="22">
        <v>5</v>
      </c>
      <c r="F160" s="23" t="s">
        <v>329</v>
      </c>
      <c r="G160" s="19"/>
      <c r="H160" s="19"/>
      <c r="I160" s="23"/>
      <c r="J160" s="23"/>
      <c r="K160" s="23"/>
      <c r="L160" s="23"/>
      <c r="M160" s="24"/>
      <c r="N160" s="24"/>
      <c r="O160" s="19"/>
      <c r="P160" s="19"/>
      <c r="Q160" s="685"/>
      <c r="R160" s="685"/>
      <c r="S160" s="685"/>
      <c r="T160" s="685"/>
      <c r="U160" s="186"/>
    </row>
    <row r="161" spans="1:22" s="16" customFormat="1" ht="24.75" customHeight="1">
      <c r="A161" s="14"/>
      <c r="B161" s="695" t="s">
        <v>50</v>
      </c>
      <c r="C161" s="696" t="s">
        <v>51</v>
      </c>
      <c r="D161" s="697" t="s">
        <v>16</v>
      </c>
      <c r="E161" s="697"/>
      <c r="F161" s="697" t="s">
        <v>52</v>
      </c>
      <c r="G161" s="698"/>
      <c r="H161" s="699" t="s">
        <v>53</v>
      </c>
      <c r="I161" s="700" t="s">
        <v>266</v>
      </c>
      <c r="J161" s="699" t="s">
        <v>17</v>
      </c>
      <c r="K161" s="699" t="s">
        <v>229</v>
      </c>
      <c r="L161" s="699" t="s">
        <v>54</v>
      </c>
      <c r="M161" s="699" t="s">
        <v>150</v>
      </c>
      <c r="N161" s="701" t="s">
        <v>244</v>
      </c>
      <c r="O161" s="702"/>
      <c r="P161" s="703" t="s">
        <v>19</v>
      </c>
      <c r="Q161" s="704"/>
      <c r="R161" s="705" t="s">
        <v>152</v>
      </c>
      <c r="S161" s="706"/>
      <c r="T161" s="707" t="s">
        <v>138</v>
      </c>
      <c r="U161" s="708"/>
      <c r="V161" s="709"/>
    </row>
    <row r="162" spans="1:22" s="16" customFormat="1" ht="92.25" customHeight="1">
      <c r="A162" s="14"/>
      <c r="B162" s="710"/>
      <c r="C162" s="711" t="s">
        <v>55</v>
      </c>
      <c r="D162" s="712" t="s">
        <v>3</v>
      </c>
      <c r="E162" s="712" t="s">
        <v>18</v>
      </c>
      <c r="F162" s="712" t="s">
        <v>56</v>
      </c>
      <c r="G162" s="713" t="s">
        <v>57</v>
      </c>
      <c r="H162" s="714"/>
      <c r="I162" s="715"/>
      <c r="J162" s="714"/>
      <c r="K162" s="714"/>
      <c r="L162" s="714"/>
      <c r="M162" s="714"/>
      <c r="N162" s="711" t="s">
        <v>149</v>
      </c>
      <c r="O162" s="712" t="s">
        <v>68</v>
      </c>
      <c r="P162" s="716"/>
      <c r="Q162" s="717"/>
      <c r="R162" s="718"/>
      <c r="S162" s="719"/>
      <c r="T162" s="720" t="s">
        <v>139</v>
      </c>
      <c r="U162" s="721" t="s">
        <v>148</v>
      </c>
      <c r="V162" s="722" t="s">
        <v>164</v>
      </c>
    </row>
    <row r="163" spans="1:22" s="16" customFormat="1" ht="26.25" customHeight="1">
      <c r="A163" s="14"/>
      <c r="B163" s="723"/>
      <c r="C163" s="724">
        <v>3</v>
      </c>
      <c r="D163" s="724">
        <v>4</v>
      </c>
      <c r="E163" s="724">
        <v>5</v>
      </c>
      <c r="F163" s="724">
        <v>6</v>
      </c>
      <c r="G163" s="724">
        <v>7</v>
      </c>
      <c r="H163" s="724">
        <v>8</v>
      </c>
      <c r="I163" s="724">
        <v>9</v>
      </c>
      <c r="J163" s="724">
        <v>10</v>
      </c>
      <c r="K163" s="724">
        <v>11</v>
      </c>
      <c r="L163" s="724">
        <v>12</v>
      </c>
      <c r="M163" s="724">
        <v>13</v>
      </c>
      <c r="N163" s="724">
        <v>14</v>
      </c>
      <c r="O163" s="724">
        <v>15</v>
      </c>
      <c r="P163" s="19">
        <v>16</v>
      </c>
      <c r="Q163" s="725">
        <v>17</v>
      </c>
      <c r="R163" s="19">
        <v>18</v>
      </c>
      <c r="S163" s="725">
        <v>19</v>
      </c>
      <c r="T163" s="726">
        <v>20</v>
      </c>
      <c r="U163" s="624">
        <v>21</v>
      </c>
      <c r="V163" s="727">
        <v>22</v>
      </c>
    </row>
    <row r="164" spans="1:22" s="26" customFormat="1" ht="40.5" customHeight="1">
      <c r="A164" s="25" t="s">
        <v>1227</v>
      </c>
      <c r="B164" s="457">
        <v>1</v>
      </c>
      <c r="C164" s="459" t="s">
        <v>300</v>
      </c>
      <c r="D164" s="459" t="s">
        <v>323</v>
      </c>
      <c r="E164" s="459" t="s">
        <v>322</v>
      </c>
      <c r="F164" s="459" t="s">
        <v>321</v>
      </c>
      <c r="G164" s="293">
        <v>0.6</v>
      </c>
      <c r="H164" s="437" t="s">
        <v>22</v>
      </c>
      <c r="I164" s="299">
        <v>1</v>
      </c>
      <c r="J164" s="300" t="s">
        <v>332</v>
      </c>
      <c r="K164" s="324">
        <v>43827</v>
      </c>
      <c r="L164" s="324">
        <v>45138</v>
      </c>
      <c r="M164" s="294">
        <v>2306.64</v>
      </c>
      <c r="N164" s="321">
        <v>1383.9839999999999</v>
      </c>
      <c r="O164" s="172">
        <v>1383.9839999999999</v>
      </c>
      <c r="P164" s="441"/>
      <c r="Q164" s="442"/>
      <c r="R164" s="439"/>
      <c r="S164" s="440"/>
      <c r="T164" s="296" t="s">
        <v>22</v>
      </c>
      <c r="U164" s="297">
        <v>129</v>
      </c>
      <c r="V164" s="298" t="s">
        <v>22</v>
      </c>
    </row>
    <row r="165" spans="1:22" s="26" customFormat="1" ht="42.75" customHeight="1">
      <c r="A165" s="25" t="s">
        <v>1157</v>
      </c>
      <c r="B165" s="458"/>
      <c r="C165" s="460"/>
      <c r="D165" s="460"/>
      <c r="E165" s="460"/>
      <c r="F165" s="460"/>
      <c r="G165" s="293">
        <v>0.4</v>
      </c>
      <c r="H165" s="438"/>
      <c r="I165" s="299">
        <v>3</v>
      </c>
      <c r="J165" s="300" t="s">
        <v>331</v>
      </c>
      <c r="K165" s="324">
        <v>43827</v>
      </c>
      <c r="L165" s="324">
        <v>45138</v>
      </c>
      <c r="M165" s="294">
        <v>2306.64</v>
      </c>
      <c r="N165" s="321">
        <v>922.65599999999995</v>
      </c>
      <c r="O165" s="172">
        <v>922.65599999999995</v>
      </c>
      <c r="P165" s="441"/>
      <c r="Q165" s="442"/>
      <c r="R165" s="439"/>
      <c r="S165" s="440"/>
      <c r="T165" s="296" t="s">
        <v>22</v>
      </c>
      <c r="U165" s="297">
        <v>63</v>
      </c>
      <c r="V165" s="298" t="s">
        <v>22</v>
      </c>
    </row>
    <row r="166" spans="1:22" s="26" customFormat="1" ht="40.15" customHeight="1">
      <c r="A166" s="25" t="s">
        <v>321</v>
      </c>
      <c r="B166" s="307">
        <v>2</v>
      </c>
      <c r="C166" s="301" t="s">
        <v>1118</v>
      </c>
      <c r="D166" s="301" t="s">
        <v>324</v>
      </c>
      <c r="E166" s="301" t="s">
        <v>326</v>
      </c>
      <c r="F166" s="301" t="s">
        <v>304</v>
      </c>
      <c r="G166" s="293">
        <v>1</v>
      </c>
      <c r="H166" s="293" t="s">
        <v>22</v>
      </c>
      <c r="I166" s="299">
        <v>2</v>
      </c>
      <c r="J166" s="300" t="s">
        <v>330</v>
      </c>
      <c r="K166" s="324">
        <v>41101</v>
      </c>
      <c r="L166" s="324">
        <v>41869</v>
      </c>
      <c r="M166" s="294">
        <v>2126.33</v>
      </c>
      <c r="N166" s="321">
        <v>2126.33</v>
      </c>
      <c r="O166" s="172">
        <v>2126.33</v>
      </c>
      <c r="P166" s="441"/>
      <c r="Q166" s="442"/>
      <c r="R166" s="439"/>
      <c r="S166" s="440"/>
      <c r="T166" s="296" t="s">
        <v>22</v>
      </c>
      <c r="U166" s="297">
        <v>91</v>
      </c>
      <c r="V166" s="298" t="s">
        <v>22</v>
      </c>
    </row>
    <row r="167" spans="1:22" s="26" customFormat="1" ht="40.15" customHeight="1">
      <c r="A167" s="25" t="s">
        <v>1158</v>
      </c>
      <c r="B167" s="307">
        <v>3</v>
      </c>
      <c r="C167" s="301" t="s">
        <v>611</v>
      </c>
      <c r="D167" s="301" t="s">
        <v>325</v>
      </c>
      <c r="E167" s="301" t="s">
        <v>327</v>
      </c>
      <c r="F167" s="301" t="s">
        <v>328</v>
      </c>
      <c r="G167" s="293">
        <v>0.7</v>
      </c>
      <c r="H167" s="293" t="s">
        <v>22</v>
      </c>
      <c r="I167" s="299">
        <v>2</v>
      </c>
      <c r="J167" s="300" t="s">
        <v>330</v>
      </c>
      <c r="K167" s="389">
        <v>38698</v>
      </c>
      <c r="L167" s="324">
        <v>39618</v>
      </c>
      <c r="M167" s="294">
        <v>4266.37</v>
      </c>
      <c r="N167" s="321">
        <v>2986.4589999999998</v>
      </c>
      <c r="O167" s="172">
        <v>2986.4589999999998</v>
      </c>
      <c r="P167" s="441"/>
      <c r="Q167" s="442"/>
      <c r="R167" s="439"/>
      <c r="S167" s="440"/>
      <c r="T167" s="296" t="s">
        <v>22</v>
      </c>
      <c r="U167" s="297">
        <v>77</v>
      </c>
      <c r="V167" s="298" t="s">
        <v>22</v>
      </c>
    </row>
    <row r="168" spans="1:22" s="26" customFormat="1" ht="24.95" customHeight="1">
      <c r="A168" s="25" t="s">
        <v>1159</v>
      </c>
      <c r="B168" s="307" t="s">
        <v>1152</v>
      </c>
      <c r="C168" s="301"/>
      <c r="D168" s="301"/>
      <c r="E168" s="301"/>
      <c r="F168" s="301"/>
      <c r="G168" s="293"/>
      <c r="H168" s="293"/>
      <c r="I168" s="299"/>
      <c r="J168" s="300" t="s">
        <v>1152</v>
      </c>
      <c r="K168" s="324"/>
      <c r="L168" s="324"/>
      <c r="M168" s="294"/>
      <c r="N168" s="321" t="s">
        <v>1152</v>
      </c>
      <c r="O168" s="172" t="s">
        <v>1152</v>
      </c>
      <c r="P168" s="441"/>
      <c r="Q168" s="442"/>
      <c r="R168" s="439"/>
      <c r="S168" s="440"/>
      <c r="T168" s="296"/>
      <c r="U168" s="297"/>
      <c r="V168" s="298"/>
    </row>
    <row r="169" spans="1:22" s="26" customFormat="1" ht="24.95" customHeight="1">
      <c r="A169" s="25" t="s">
        <v>1160</v>
      </c>
      <c r="B169" s="307" t="s">
        <v>1152</v>
      </c>
      <c r="C169" s="301"/>
      <c r="D169" s="301"/>
      <c r="E169" s="301"/>
      <c r="F169" s="301"/>
      <c r="G169" s="293"/>
      <c r="H169" s="293"/>
      <c r="I169" s="299"/>
      <c r="J169" s="300" t="s">
        <v>1152</v>
      </c>
      <c r="K169" s="324"/>
      <c r="L169" s="324"/>
      <c r="M169" s="294"/>
      <c r="N169" s="321" t="s">
        <v>1152</v>
      </c>
      <c r="O169" s="172" t="s">
        <v>1152</v>
      </c>
      <c r="P169" s="441"/>
      <c r="Q169" s="442"/>
      <c r="R169" s="439"/>
      <c r="S169" s="440"/>
      <c r="T169" s="296"/>
      <c r="U169" s="297"/>
      <c r="V169" s="298"/>
    </row>
    <row r="170" spans="1:22" s="26" customFormat="1" ht="24.95" customHeight="1">
      <c r="A170" s="25"/>
      <c r="B170" s="307" t="s">
        <v>1152</v>
      </c>
      <c r="C170" s="301"/>
      <c r="D170" s="301"/>
      <c r="E170" s="301"/>
      <c r="F170" s="301"/>
      <c r="G170" s="293"/>
      <c r="H170" s="293"/>
      <c r="I170" s="299"/>
      <c r="J170" s="300" t="s">
        <v>1152</v>
      </c>
      <c r="K170" s="324"/>
      <c r="L170" s="324"/>
      <c r="M170" s="294"/>
      <c r="N170" s="321" t="s">
        <v>1152</v>
      </c>
      <c r="O170" s="172" t="s">
        <v>1152</v>
      </c>
      <c r="P170" s="441"/>
      <c r="Q170" s="442"/>
      <c r="R170" s="439"/>
      <c r="S170" s="440"/>
      <c r="T170" s="296"/>
      <c r="U170" s="297"/>
      <c r="V170" s="298"/>
    </row>
    <row r="171" spans="1:22" s="26" customFormat="1" ht="24.95" customHeight="1">
      <c r="A171" s="25"/>
      <c r="B171" s="307" t="s">
        <v>1152</v>
      </c>
      <c r="C171" s="301"/>
      <c r="D171" s="301"/>
      <c r="E171" s="301"/>
      <c r="F171" s="301"/>
      <c r="G171" s="293"/>
      <c r="H171" s="293"/>
      <c r="I171" s="299"/>
      <c r="J171" s="300" t="s">
        <v>1152</v>
      </c>
      <c r="K171" s="324"/>
      <c r="L171" s="324"/>
      <c r="M171" s="294"/>
      <c r="N171" s="321" t="s">
        <v>1152</v>
      </c>
      <c r="O171" s="172" t="s">
        <v>1152</v>
      </c>
      <c r="P171" s="441"/>
      <c r="Q171" s="442"/>
      <c r="R171" s="439"/>
      <c r="S171" s="440"/>
      <c r="T171" s="296"/>
      <c r="U171" s="297"/>
      <c r="V171" s="298"/>
    </row>
    <row r="172" spans="1:22" s="26" customFormat="1" ht="24.95" customHeight="1">
      <c r="A172" s="25"/>
      <c r="B172" s="307" t="s">
        <v>1152</v>
      </c>
      <c r="C172" s="301"/>
      <c r="D172" s="301"/>
      <c r="E172" s="301"/>
      <c r="F172" s="301"/>
      <c r="G172" s="293"/>
      <c r="H172" s="293"/>
      <c r="I172" s="299"/>
      <c r="J172" s="300" t="s">
        <v>1152</v>
      </c>
      <c r="K172" s="324"/>
      <c r="L172" s="324"/>
      <c r="M172" s="294"/>
      <c r="N172" s="321" t="s">
        <v>1152</v>
      </c>
      <c r="O172" s="172" t="s">
        <v>1152</v>
      </c>
      <c r="P172" s="441"/>
      <c r="Q172" s="442"/>
      <c r="R172" s="439"/>
      <c r="S172" s="440"/>
      <c r="T172" s="296"/>
      <c r="U172" s="297"/>
      <c r="V172" s="298"/>
    </row>
    <row r="173" spans="1:22" s="26" customFormat="1" ht="24.95" customHeight="1">
      <c r="A173" s="25"/>
      <c r="B173" s="307" t="s">
        <v>1152</v>
      </c>
      <c r="C173" s="301"/>
      <c r="D173" s="301"/>
      <c r="E173" s="301"/>
      <c r="F173" s="301"/>
      <c r="G173" s="293"/>
      <c r="H173" s="293"/>
      <c r="I173" s="299"/>
      <c r="J173" s="300" t="s">
        <v>1152</v>
      </c>
      <c r="K173" s="324"/>
      <c r="L173" s="324"/>
      <c r="M173" s="294"/>
      <c r="N173" s="321" t="s">
        <v>1152</v>
      </c>
      <c r="O173" s="172" t="s">
        <v>1152</v>
      </c>
      <c r="P173" s="441"/>
      <c r="Q173" s="442"/>
      <c r="R173" s="439"/>
      <c r="S173" s="440"/>
      <c r="T173" s="296"/>
      <c r="U173" s="297"/>
      <c r="V173" s="298"/>
    </row>
    <row r="174" spans="1:22" s="26" customFormat="1" ht="24.95" customHeight="1">
      <c r="A174" s="25"/>
      <c r="B174" s="307" t="s">
        <v>1152</v>
      </c>
      <c r="C174" s="301"/>
      <c r="D174" s="301"/>
      <c r="E174" s="301"/>
      <c r="F174" s="301"/>
      <c r="G174" s="293"/>
      <c r="H174" s="293"/>
      <c r="I174" s="299"/>
      <c r="J174" s="300" t="s">
        <v>1152</v>
      </c>
      <c r="K174" s="324"/>
      <c r="L174" s="324"/>
      <c r="M174" s="294"/>
      <c r="N174" s="321" t="s">
        <v>1152</v>
      </c>
      <c r="O174" s="172" t="s">
        <v>1152</v>
      </c>
      <c r="P174" s="441"/>
      <c r="Q174" s="442"/>
      <c r="R174" s="439"/>
      <c r="S174" s="440"/>
      <c r="T174" s="296"/>
      <c r="U174" s="297"/>
      <c r="V174" s="298"/>
    </row>
    <row r="175" spans="1:22" s="26" customFormat="1" ht="24.95" customHeight="1">
      <c r="A175" s="25" t="s">
        <v>1228</v>
      </c>
      <c r="B175" s="307" t="s">
        <v>1152</v>
      </c>
      <c r="C175" s="301"/>
      <c r="D175" s="301"/>
      <c r="E175" s="301"/>
      <c r="F175" s="301"/>
      <c r="G175" s="293"/>
      <c r="H175" s="293"/>
      <c r="I175" s="299"/>
      <c r="J175" s="300" t="s">
        <v>1152</v>
      </c>
      <c r="K175" s="324"/>
      <c r="L175" s="324"/>
      <c r="M175" s="294"/>
      <c r="N175" s="322" t="s">
        <v>1152</v>
      </c>
      <c r="O175" s="172" t="s">
        <v>1152</v>
      </c>
      <c r="P175" s="441"/>
      <c r="Q175" s="442"/>
      <c r="R175" s="439"/>
      <c r="S175" s="440"/>
      <c r="T175" s="296"/>
      <c r="U175" s="297"/>
      <c r="V175" s="298"/>
    </row>
    <row r="176" spans="1:22" s="26" customFormat="1" ht="24.95" customHeight="1">
      <c r="A176" s="25" t="s">
        <v>1229</v>
      </c>
      <c r="B176" s="307" t="s">
        <v>1152</v>
      </c>
      <c r="C176" s="301"/>
      <c r="D176" s="301"/>
      <c r="E176" s="301"/>
      <c r="F176" s="301"/>
      <c r="G176" s="293"/>
      <c r="H176" s="293"/>
      <c r="I176" s="299"/>
      <c r="J176" s="300" t="s">
        <v>1152</v>
      </c>
      <c r="K176" s="324"/>
      <c r="L176" s="324"/>
      <c r="M176" s="295"/>
      <c r="N176" s="322" t="s">
        <v>1152</v>
      </c>
      <c r="O176" s="172" t="s">
        <v>1152</v>
      </c>
      <c r="P176" s="441"/>
      <c r="Q176" s="442"/>
      <c r="R176" s="439"/>
      <c r="S176" s="440"/>
      <c r="T176" s="296"/>
      <c r="U176" s="297"/>
      <c r="V176" s="298"/>
    </row>
    <row r="177" spans="1:23" s="26" customFormat="1" ht="24.95" customHeight="1">
      <c r="A177" s="25" t="s">
        <v>1230</v>
      </c>
      <c r="B177" s="307" t="s">
        <v>1152</v>
      </c>
      <c r="C177" s="301"/>
      <c r="D177" s="301"/>
      <c r="E177" s="301"/>
      <c r="F177" s="301"/>
      <c r="G177" s="293"/>
      <c r="H177" s="293"/>
      <c r="I177" s="299"/>
      <c r="J177" s="300" t="s">
        <v>1152</v>
      </c>
      <c r="K177" s="324"/>
      <c r="L177" s="324"/>
      <c r="M177" s="295"/>
      <c r="N177" s="322" t="s">
        <v>1152</v>
      </c>
      <c r="O177" s="172" t="s">
        <v>1152</v>
      </c>
      <c r="P177" s="441"/>
      <c r="Q177" s="442"/>
      <c r="R177" s="439"/>
      <c r="S177" s="440"/>
      <c r="T177" s="296"/>
      <c r="U177" s="297"/>
      <c r="V177" s="298"/>
    </row>
    <row r="178" spans="1:23" s="26" customFormat="1" ht="24.95" customHeight="1" thickBot="1">
      <c r="A178" s="25" t="s">
        <v>1231</v>
      </c>
      <c r="B178" s="310" t="s">
        <v>1152</v>
      </c>
      <c r="C178" s="302"/>
      <c r="D178" s="302"/>
      <c r="E178" s="302"/>
      <c r="F178" s="302"/>
      <c r="G178" s="303"/>
      <c r="H178" s="303"/>
      <c r="I178" s="304"/>
      <c r="J178" s="305" t="s">
        <v>1152</v>
      </c>
      <c r="K178" s="325"/>
      <c r="L178" s="325"/>
      <c r="M178" s="306"/>
      <c r="N178" s="322" t="s">
        <v>1152</v>
      </c>
      <c r="O178" s="172" t="s">
        <v>1152</v>
      </c>
      <c r="P178" s="441"/>
      <c r="Q178" s="442"/>
      <c r="R178" s="439"/>
      <c r="S178" s="440"/>
      <c r="T178" s="296"/>
      <c r="U178" s="297"/>
      <c r="V178" s="298"/>
    </row>
    <row r="179" spans="1:23" s="16" customFormat="1" ht="12" customHeight="1">
      <c r="A179" s="25"/>
      <c r="B179" s="27"/>
      <c r="C179" s="28"/>
      <c r="D179" s="28"/>
      <c r="E179" s="28"/>
      <c r="F179" s="28"/>
      <c r="G179" s="28"/>
      <c r="H179" s="308"/>
      <c r="I179" s="28"/>
      <c r="J179" s="28"/>
      <c r="K179" s="28"/>
      <c r="L179" s="28"/>
      <c r="M179" s="28"/>
      <c r="N179" s="28"/>
      <c r="O179" s="171"/>
      <c r="P179" s="28"/>
      <c r="Q179" s="28"/>
      <c r="R179" s="171"/>
      <c r="S179" s="28"/>
      <c r="T179" s="28"/>
      <c r="U179" s="29"/>
      <c r="V179" s="30"/>
    </row>
    <row r="180" spans="1:23" s="16" customFormat="1" ht="17.25" customHeight="1" thickBot="1">
      <c r="A180" s="25" t="s">
        <v>1232</v>
      </c>
      <c r="B180" s="346"/>
      <c r="C180" s="347"/>
      <c r="D180" s="347"/>
      <c r="E180" s="347"/>
      <c r="F180" s="347"/>
      <c r="G180" s="347"/>
      <c r="H180" s="347"/>
      <c r="I180" s="347"/>
      <c r="J180" s="347"/>
      <c r="K180" s="347"/>
      <c r="L180" s="347"/>
      <c r="M180" s="347"/>
      <c r="N180" s="728" t="s">
        <v>251</v>
      </c>
      <c r="O180" s="729">
        <v>2473.1429999999996</v>
      </c>
      <c r="P180" s="371"/>
      <c r="Q180" s="371"/>
      <c r="R180" s="372"/>
      <c r="S180" s="372"/>
      <c r="T180" s="373"/>
      <c r="U180" s="374"/>
      <c r="V180" s="375"/>
      <c r="W180" s="186"/>
    </row>
    <row r="181" spans="1:23" ht="17.25" customHeight="1">
      <c r="B181" s="731"/>
      <c r="C181" s="731"/>
      <c r="D181" s="731"/>
      <c r="E181" s="731"/>
      <c r="F181" s="731"/>
      <c r="G181" s="732"/>
      <c r="H181" s="732"/>
      <c r="I181" s="732"/>
      <c r="J181" s="732"/>
      <c r="K181" s="732"/>
      <c r="L181" s="732"/>
      <c r="M181" s="732"/>
      <c r="N181" s="732"/>
      <c r="O181" s="732"/>
      <c r="P181" s="732"/>
      <c r="Q181" s="732"/>
      <c r="R181" s="732"/>
      <c r="S181" s="732"/>
      <c r="T181" s="732"/>
      <c r="U181" s="732"/>
      <c r="V181" s="732"/>
      <c r="W181" s="732"/>
    </row>
    <row r="182" spans="1:23" s="16" customFormat="1" ht="16.5" customHeight="1" thickBot="1">
      <c r="A182" s="14"/>
      <c r="B182" s="443" t="s">
        <v>61</v>
      </c>
      <c r="C182" s="443"/>
      <c r="D182" s="443"/>
      <c r="E182" s="443"/>
      <c r="F182" s="443"/>
      <c r="G182" s="443"/>
      <c r="H182" s="443"/>
      <c r="I182" s="443"/>
      <c r="J182" s="443"/>
      <c r="K182" s="443"/>
      <c r="L182" s="443"/>
      <c r="M182" s="443"/>
      <c r="N182" s="443"/>
      <c r="O182" s="443"/>
      <c r="P182" s="443"/>
      <c r="Q182" s="443"/>
      <c r="R182" s="443"/>
      <c r="S182" s="443"/>
      <c r="T182" s="443"/>
      <c r="U182" s="443"/>
      <c r="V182" s="443"/>
      <c r="W182" s="187"/>
    </row>
    <row r="183" spans="1:23" s="18" customFormat="1" ht="22.5" customHeight="1">
      <c r="A183" s="87" t="s">
        <v>1233</v>
      </c>
      <c r="B183" s="445" t="s">
        <v>58</v>
      </c>
      <c r="C183" s="733" t="s">
        <v>78</v>
      </c>
      <c r="D183" s="734"/>
      <c r="E183" s="734"/>
      <c r="F183" s="734"/>
      <c r="G183" s="734"/>
      <c r="H183" s="734"/>
      <c r="I183" s="734"/>
      <c r="J183" s="734"/>
      <c r="K183" s="734"/>
      <c r="L183" s="734"/>
      <c r="M183" s="706"/>
      <c r="N183" s="735"/>
      <c r="O183" s="736"/>
      <c r="P183" s="733" t="s">
        <v>84</v>
      </c>
      <c r="Q183" s="734"/>
      <c r="R183" s="734"/>
      <c r="S183" s="706"/>
      <c r="T183" s="705" t="s">
        <v>279</v>
      </c>
      <c r="U183" s="706"/>
      <c r="V183" s="448" t="s">
        <v>6</v>
      </c>
      <c r="W183" s="185"/>
    </row>
    <row r="184" spans="1:23" s="18" customFormat="1" ht="22.5" customHeight="1">
      <c r="A184" s="87" t="s">
        <v>1234</v>
      </c>
      <c r="B184" s="446"/>
      <c r="C184" s="737" t="s">
        <v>79</v>
      </c>
      <c r="D184" s="738"/>
      <c r="E184" s="739"/>
      <c r="F184" s="740">
        <v>3</v>
      </c>
      <c r="G184" s="741" t="s">
        <v>223</v>
      </c>
      <c r="H184" s="714" t="s">
        <v>222</v>
      </c>
      <c r="I184" s="714"/>
      <c r="J184" s="737" t="s">
        <v>221</v>
      </c>
      <c r="K184" s="742"/>
      <c r="L184" s="743"/>
      <c r="M184" s="743"/>
      <c r="N184" s="744"/>
      <c r="O184" s="745"/>
      <c r="P184" s="746"/>
      <c r="Q184" s="747"/>
      <c r="R184" s="747"/>
      <c r="S184" s="748"/>
      <c r="T184" s="718"/>
      <c r="U184" s="719"/>
      <c r="V184" s="449"/>
      <c r="W184" s="185"/>
    </row>
    <row r="185" spans="1:23" s="18" customFormat="1" ht="51.75" customHeight="1" thickBot="1">
      <c r="A185" s="87" t="s">
        <v>1235</v>
      </c>
      <c r="B185" s="446"/>
      <c r="C185" s="738" t="s">
        <v>77</v>
      </c>
      <c r="D185" s="739"/>
      <c r="E185" s="749" t="s">
        <v>80</v>
      </c>
      <c r="F185" s="750" t="s">
        <v>242</v>
      </c>
      <c r="G185" s="741"/>
      <c r="H185" s="714"/>
      <c r="I185" s="714"/>
      <c r="J185" s="711" t="s">
        <v>220</v>
      </c>
      <c r="K185" s="751" t="s">
        <v>228</v>
      </c>
      <c r="L185" s="752" t="s">
        <v>290</v>
      </c>
      <c r="M185" s="752"/>
      <c r="N185" s="753" t="s">
        <v>260</v>
      </c>
      <c r="O185" s="754"/>
      <c r="P185" s="755" t="s">
        <v>1169</v>
      </c>
      <c r="Q185" s="756" t="s">
        <v>85</v>
      </c>
      <c r="R185" s="757"/>
      <c r="S185" s="88">
        <v>3</v>
      </c>
      <c r="T185" s="758"/>
      <c r="U185" s="759"/>
      <c r="V185" s="450"/>
      <c r="W185" s="185"/>
    </row>
    <row r="186" spans="1:23" s="18" customFormat="1" ht="15.75" customHeight="1">
      <c r="A186" s="87" t="s">
        <v>1236</v>
      </c>
      <c r="B186" s="446"/>
      <c r="C186" s="33">
        <v>1</v>
      </c>
      <c r="D186" s="76" t="s">
        <v>332</v>
      </c>
      <c r="E186" s="82">
        <v>0.34</v>
      </c>
      <c r="F186" s="233">
        <v>1383.9839999999999</v>
      </c>
      <c r="G186" s="233">
        <v>1532.67</v>
      </c>
      <c r="H186" s="451" t="s">
        <v>27</v>
      </c>
      <c r="I186" s="452"/>
      <c r="J186" s="83" t="s">
        <v>6</v>
      </c>
      <c r="K186" s="81" t="s">
        <v>1152</v>
      </c>
      <c r="L186" s="344"/>
      <c r="M186" s="345" t="s">
        <v>1152</v>
      </c>
      <c r="N186" s="760" t="s">
        <v>22</v>
      </c>
      <c r="O186" s="761" t="s">
        <v>15</v>
      </c>
      <c r="P186" s="762"/>
      <c r="Q186" s="763">
        <v>5</v>
      </c>
      <c r="R186" s="764" t="s">
        <v>1152</v>
      </c>
      <c r="S186" s="765"/>
      <c r="T186" s="705" t="s">
        <v>64</v>
      </c>
      <c r="U186" s="734"/>
      <c r="V186" s="706"/>
      <c r="W186" s="184"/>
    </row>
    <row r="187" spans="1:23" s="18" customFormat="1" ht="15.75" customHeight="1" thickBot="1">
      <c r="A187" s="87" t="s">
        <v>1237</v>
      </c>
      <c r="B187" s="446"/>
      <c r="C187" s="33">
        <v>2</v>
      </c>
      <c r="D187" s="76" t="s">
        <v>330</v>
      </c>
      <c r="E187" s="82">
        <v>0.33</v>
      </c>
      <c r="F187" s="233">
        <v>5112.7889999999998</v>
      </c>
      <c r="G187" s="233">
        <v>1532.67</v>
      </c>
      <c r="H187" s="451" t="s">
        <v>6</v>
      </c>
      <c r="I187" s="452"/>
      <c r="J187" s="83" t="s">
        <v>6</v>
      </c>
      <c r="K187" s="81" t="s">
        <v>1152</v>
      </c>
      <c r="L187" s="344"/>
      <c r="M187" s="345" t="s">
        <v>1152</v>
      </c>
      <c r="N187" s="760" t="s">
        <v>22</v>
      </c>
      <c r="O187" s="761"/>
      <c r="P187" s="762"/>
      <c r="Q187" s="766"/>
      <c r="R187" s="767"/>
      <c r="S187" s="768"/>
      <c r="T187" s="758"/>
      <c r="U187" s="769"/>
      <c r="V187" s="759"/>
      <c r="W187" s="184"/>
    </row>
    <row r="188" spans="1:23" s="18" customFormat="1" ht="15.75" customHeight="1">
      <c r="A188" s="87" t="s">
        <v>1238</v>
      </c>
      <c r="B188" s="446"/>
      <c r="C188" s="33">
        <v>3</v>
      </c>
      <c r="D188" s="76" t="s">
        <v>331</v>
      </c>
      <c r="E188" s="82">
        <v>0.33</v>
      </c>
      <c r="F188" s="233">
        <v>922.65599999999995</v>
      </c>
      <c r="G188" s="233">
        <v>1532.67</v>
      </c>
      <c r="H188" s="451" t="s">
        <v>27</v>
      </c>
      <c r="I188" s="452"/>
      <c r="J188" s="83" t="s">
        <v>6</v>
      </c>
      <c r="K188" s="81" t="s">
        <v>1152</v>
      </c>
      <c r="L188" s="344"/>
      <c r="M188" s="345" t="s">
        <v>1152</v>
      </c>
      <c r="N188" s="760" t="s">
        <v>22</v>
      </c>
      <c r="O188" s="770"/>
      <c r="P188" s="771"/>
      <c r="Q188" s="772"/>
      <c r="R188" s="773"/>
      <c r="S188" s="774"/>
      <c r="T188" s="191"/>
      <c r="U188" s="191"/>
      <c r="V188" s="192"/>
      <c r="W188" s="185"/>
    </row>
    <row r="189" spans="1:23" s="18" customFormat="1" ht="15.75" customHeight="1">
      <c r="A189" s="87" t="s">
        <v>1239</v>
      </c>
      <c r="B189" s="446"/>
      <c r="C189" s="33">
        <v>4</v>
      </c>
      <c r="D189" s="76" t="s">
        <v>1152</v>
      </c>
      <c r="E189" s="82" t="s">
        <v>1152</v>
      </c>
      <c r="F189" s="233" t="s">
        <v>1152</v>
      </c>
      <c r="G189" s="233" t="s">
        <v>1152</v>
      </c>
      <c r="H189" s="451" t="s">
        <v>1152</v>
      </c>
      <c r="I189" s="452"/>
      <c r="J189" s="83" t="s">
        <v>1152</v>
      </c>
      <c r="K189" s="81" t="s">
        <v>1152</v>
      </c>
      <c r="L189" s="344"/>
      <c r="M189" s="345" t="s">
        <v>1152</v>
      </c>
      <c r="N189" s="760"/>
      <c r="O189" s="775" t="s">
        <v>246</v>
      </c>
      <c r="P189" s="737" t="s">
        <v>245</v>
      </c>
      <c r="Q189" s="738"/>
      <c r="R189" s="738"/>
      <c r="S189" s="739"/>
      <c r="T189" s="185"/>
      <c r="U189" s="185"/>
      <c r="V189" s="193"/>
      <c r="W189" s="185"/>
    </row>
    <row r="190" spans="1:23" s="18" customFormat="1" ht="17.25" customHeight="1">
      <c r="A190" s="87" t="s">
        <v>1240</v>
      </c>
      <c r="B190" s="446"/>
      <c r="C190" s="33">
        <v>5</v>
      </c>
      <c r="D190" s="76" t="s">
        <v>1152</v>
      </c>
      <c r="E190" s="82" t="s">
        <v>1152</v>
      </c>
      <c r="F190" s="233" t="s">
        <v>1152</v>
      </c>
      <c r="G190" s="233" t="s">
        <v>1152</v>
      </c>
      <c r="H190" s="451" t="s">
        <v>1152</v>
      </c>
      <c r="I190" s="452"/>
      <c r="J190" s="83" t="s">
        <v>1152</v>
      </c>
      <c r="K190" s="81" t="s">
        <v>1152</v>
      </c>
      <c r="L190" s="344"/>
      <c r="M190" s="345" t="s">
        <v>1152</v>
      </c>
      <c r="N190" s="760"/>
      <c r="O190" s="776"/>
      <c r="P190" s="711" t="s">
        <v>86</v>
      </c>
      <c r="Q190" s="711" t="s">
        <v>230</v>
      </c>
      <c r="R190" s="714" t="s">
        <v>243</v>
      </c>
      <c r="S190" s="714"/>
      <c r="T190" s="185"/>
      <c r="U190" s="185"/>
      <c r="V190" s="193"/>
      <c r="W190" s="185"/>
    </row>
    <row r="191" spans="1:23" s="18" customFormat="1" ht="16.5" customHeight="1" thickBot="1">
      <c r="A191" s="87" t="s">
        <v>1241</v>
      </c>
      <c r="B191" s="446"/>
      <c r="C191" s="84">
        <v>6</v>
      </c>
      <c r="D191" s="85" t="s">
        <v>1152</v>
      </c>
      <c r="E191" s="86" t="s">
        <v>1152</v>
      </c>
      <c r="F191" s="233" t="s">
        <v>1152</v>
      </c>
      <c r="G191" s="233" t="s">
        <v>1152</v>
      </c>
      <c r="H191" s="451" t="s">
        <v>1152</v>
      </c>
      <c r="I191" s="452"/>
      <c r="J191" s="83" t="s">
        <v>1152</v>
      </c>
      <c r="K191" s="81" t="s">
        <v>1152</v>
      </c>
      <c r="L191" s="344"/>
      <c r="M191" s="345" t="s">
        <v>1152</v>
      </c>
      <c r="N191" s="777"/>
      <c r="O191" s="248" t="s">
        <v>6</v>
      </c>
      <c r="P191" s="778">
        <v>1</v>
      </c>
      <c r="Q191" s="779">
        <v>3065.3425115</v>
      </c>
      <c r="R191" s="780">
        <v>7419.4289999999992</v>
      </c>
      <c r="S191" s="780"/>
      <c r="T191" s="185"/>
      <c r="U191" s="185"/>
      <c r="V191" s="193"/>
      <c r="W191" s="185"/>
    </row>
    <row r="192" spans="1:23" s="18" customFormat="1" ht="16.5" customHeight="1" thickBot="1">
      <c r="A192" s="87" t="s">
        <v>1242</v>
      </c>
      <c r="B192" s="447"/>
      <c r="C192" s="781" t="s">
        <v>82</v>
      </c>
      <c r="D192" s="782"/>
      <c r="E192" s="782"/>
      <c r="F192" s="783"/>
      <c r="G192" s="784"/>
      <c r="H192" s="453" t="s">
        <v>6</v>
      </c>
      <c r="I192" s="454"/>
      <c r="J192" s="314" t="s">
        <v>6</v>
      </c>
      <c r="K192" s="194" t="s">
        <v>6</v>
      </c>
      <c r="L192" s="351"/>
      <c r="M192" s="370"/>
      <c r="N192" s="352"/>
      <c r="O192" s="455" t="s">
        <v>1152</v>
      </c>
      <c r="P192" s="455"/>
      <c r="Q192" s="455"/>
      <c r="R192" s="455"/>
      <c r="S192" s="455"/>
      <c r="T192" s="348"/>
      <c r="U192" s="349"/>
      <c r="V192" s="350"/>
      <c r="W192" s="185"/>
    </row>
    <row r="193" spans="1:22" ht="24.95" customHeight="1"/>
    <row r="194" spans="1:22" ht="24.95" customHeight="1"/>
    <row r="195" spans="1:22" s="16" customFormat="1" ht="24" thickBot="1">
      <c r="A195" s="694">
        <v>6</v>
      </c>
      <c r="B195" s="456" t="s">
        <v>45</v>
      </c>
      <c r="C195" s="456"/>
      <c r="D195" s="456"/>
      <c r="E195" s="22">
        <v>6</v>
      </c>
      <c r="F195" s="23" t="s">
        <v>333</v>
      </c>
      <c r="G195" s="19"/>
      <c r="H195" s="19"/>
      <c r="I195" s="23"/>
      <c r="J195" s="23"/>
      <c r="K195" s="23"/>
      <c r="L195" s="23"/>
      <c r="M195" s="24"/>
      <c r="N195" s="24"/>
      <c r="O195" s="19"/>
      <c r="P195" s="19"/>
      <c r="Q195" s="685"/>
      <c r="R195" s="685"/>
      <c r="S195" s="685"/>
      <c r="T195" s="685"/>
      <c r="U195" s="186"/>
    </row>
    <row r="196" spans="1:22" s="16" customFormat="1" ht="24.75" customHeight="1">
      <c r="A196" s="14"/>
      <c r="B196" s="695" t="s">
        <v>50</v>
      </c>
      <c r="C196" s="696" t="s">
        <v>51</v>
      </c>
      <c r="D196" s="697" t="s">
        <v>16</v>
      </c>
      <c r="E196" s="697"/>
      <c r="F196" s="697" t="s">
        <v>52</v>
      </c>
      <c r="G196" s="698"/>
      <c r="H196" s="699" t="s">
        <v>53</v>
      </c>
      <c r="I196" s="700" t="s">
        <v>266</v>
      </c>
      <c r="J196" s="699" t="s">
        <v>17</v>
      </c>
      <c r="K196" s="699" t="s">
        <v>229</v>
      </c>
      <c r="L196" s="699" t="s">
        <v>54</v>
      </c>
      <c r="M196" s="699" t="s">
        <v>150</v>
      </c>
      <c r="N196" s="701" t="s">
        <v>244</v>
      </c>
      <c r="O196" s="702"/>
      <c r="P196" s="703" t="s">
        <v>19</v>
      </c>
      <c r="Q196" s="704"/>
      <c r="R196" s="705" t="s">
        <v>152</v>
      </c>
      <c r="S196" s="706"/>
      <c r="T196" s="707" t="s">
        <v>138</v>
      </c>
      <c r="U196" s="708"/>
      <c r="V196" s="709"/>
    </row>
    <row r="197" spans="1:22" s="16" customFormat="1" ht="92.25" customHeight="1">
      <c r="A197" s="14"/>
      <c r="B197" s="710"/>
      <c r="C197" s="711" t="s">
        <v>55</v>
      </c>
      <c r="D197" s="712" t="s">
        <v>3</v>
      </c>
      <c r="E197" s="712" t="s">
        <v>18</v>
      </c>
      <c r="F197" s="712" t="s">
        <v>56</v>
      </c>
      <c r="G197" s="713" t="s">
        <v>57</v>
      </c>
      <c r="H197" s="714"/>
      <c r="I197" s="715"/>
      <c r="J197" s="714"/>
      <c r="K197" s="714"/>
      <c r="L197" s="714"/>
      <c r="M197" s="714"/>
      <c r="N197" s="711" t="s">
        <v>149</v>
      </c>
      <c r="O197" s="712" t="s">
        <v>68</v>
      </c>
      <c r="P197" s="716"/>
      <c r="Q197" s="717"/>
      <c r="R197" s="718"/>
      <c r="S197" s="719"/>
      <c r="T197" s="720" t="s">
        <v>139</v>
      </c>
      <c r="U197" s="721" t="s">
        <v>148</v>
      </c>
      <c r="V197" s="722" t="s">
        <v>164</v>
      </c>
    </row>
    <row r="198" spans="1:22" s="16" customFormat="1" ht="26.25" customHeight="1">
      <c r="A198" s="14"/>
      <c r="B198" s="723"/>
      <c r="C198" s="724">
        <v>3</v>
      </c>
      <c r="D198" s="724">
        <v>4</v>
      </c>
      <c r="E198" s="724">
        <v>5</v>
      </c>
      <c r="F198" s="724">
        <v>6</v>
      </c>
      <c r="G198" s="724">
        <v>7</v>
      </c>
      <c r="H198" s="724">
        <v>8</v>
      </c>
      <c r="I198" s="724">
        <v>9</v>
      </c>
      <c r="J198" s="724">
        <v>10</v>
      </c>
      <c r="K198" s="724">
        <v>11</v>
      </c>
      <c r="L198" s="724">
        <v>12</v>
      </c>
      <c r="M198" s="724">
        <v>13</v>
      </c>
      <c r="N198" s="724">
        <v>14</v>
      </c>
      <c r="O198" s="724">
        <v>15</v>
      </c>
      <c r="P198" s="19">
        <v>16</v>
      </c>
      <c r="Q198" s="725">
        <v>17</v>
      </c>
      <c r="R198" s="19">
        <v>18</v>
      </c>
      <c r="S198" s="725">
        <v>19</v>
      </c>
      <c r="T198" s="726">
        <v>20</v>
      </c>
      <c r="U198" s="624">
        <v>21</v>
      </c>
      <c r="V198" s="727">
        <v>22</v>
      </c>
    </row>
    <row r="199" spans="1:22" s="26" customFormat="1" ht="48" customHeight="1">
      <c r="A199" s="25" t="s">
        <v>1243</v>
      </c>
      <c r="B199" s="307">
        <v>1</v>
      </c>
      <c r="C199" s="301" t="s">
        <v>338</v>
      </c>
      <c r="D199" s="301" t="s">
        <v>339</v>
      </c>
      <c r="E199" s="301" t="s">
        <v>340</v>
      </c>
      <c r="F199" s="301" t="s">
        <v>321</v>
      </c>
      <c r="G199" s="293">
        <v>0.95</v>
      </c>
      <c r="H199" s="293" t="s">
        <v>22</v>
      </c>
      <c r="I199" s="299">
        <v>1</v>
      </c>
      <c r="J199" s="300" t="s">
        <v>334</v>
      </c>
      <c r="K199" s="324">
        <v>43830</v>
      </c>
      <c r="L199" s="324">
        <v>45138</v>
      </c>
      <c r="M199" s="294">
        <v>2249.9899999999998</v>
      </c>
      <c r="N199" s="321">
        <v>2137.4904999999999</v>
      </c>
      <c r="O199" s="172">
        <v>2137.4904999999999</v>
      </c>
      <c r="P199" s="441"/>
      <c r="Q199" s="442"/>
      <c r="R199" s="439"/>
      <c r="S199" s="440"/>
      <c r="T199" s="296" t="s">
        <v>22</v>
      </c>
      <c r="U199" s="297">
        <v>68</v>
      </c>
      <c r="V199" s="298" t="s">
        <v>22</v>
      </c>
    </row>
    <row r="200" spans="1:22" s="26" customFormat="1" ht="48" customHeight="1">
      <c r="A200" s="25" t="s">
        <v>1157</v>
      </c>
      <c r="B200" s="307">
        <v>2</v>
      </c>
      <c r="C200" s="301" t="s">
        <v>341</v>
      </c>
      <c r="D200" s="301" t="s">
        <v>342</v>
      </c>
      <c r="E200" s="301" t="s">
        <v>343</v>
      </c>
      <c r="F200" s="301" t="s">
        <v>304</v>
      </c>
      <c r="G200" s="293">
        <v>1</v>
      </c>
      <c r="H200" s="293" t="s">
        <v>22</v>
      </c>
      <c r="I200" s="299">
        <v>2</v>
      </c>
      <c r="J200" s="300" t="s">
        <v>335</v>
      </c>
      <c r="K200" s="324">
        <v>44300</v>
      </c>
      <c r="L200" s="324">
        <v>44575</v>
      </c>
      <c r="M200" s="294">
        <v>6554.52</v>
      </c>
      <c r="N200" s="321">
        <v>6554.52</v>
      </c>
      <c r="O200" s="172">
        <v>6554.52</v>
      </c>
      <c r="P200" s="441"/>
      <c r="Q200" s="442"/>
      <c r="R200" s="439"/>
      <c r="S200" s="440"/>
      <c r="T200" s="296" t="s">
        <v>22</v>
      </c>
      <c r="U200" s="297">
        <v>92</v>
      </c>
      <c r="V200" s="298" t="s">
        <v>22</v>
      </c>
    </row>
    <row r="201" spans="1:22" s="26" customFormat="1" ht="24.95" customHeight="1">
      <c r="A201" s="25" t="s">
        <v>321</v>
      </c>
      <c r="B201" s="307" t="s">
        <v>1152</v>
      </c>
      <c r="C201" s="301"/>
      <c r="D201" s="301"/>
      <c r="E201" s="301"/>
      <c r="F201" s="301"/>
      <c r="G201" s="293"/>
      <c r="H201" s="293"/>
      <c r="I201" s="299"/>
      <c r="J201" s="300" t="s">
        <v>1152</v>
      </c>
      <c r="K201" s="324"/>
      <c r="L201" s="324"/>
      <c r="M201" s="294"/>
      <c r="N201" s="321" t="s">
        <v>1152</v>
      </c>
      <c r="O201" s="172" t="s">
        <v>1152</v>
      </c>
      <c r="P201" s="441"/>
      <c r="Q201" s="442"/>
      <c r="R201" s="439"/>
      <c r="S201" s="440"/>
      <c r="T201" s="296"/>
      <c r="U201" s="297"/>
      <c r="V201" s="298"/>
    </row>
    <row r="202" spans="1:22" s="26" customFormat="1" ht="24.95" customHeight="1">
      <c r="A202" s="25" t="s">
        <v>1158</v>
      </c>
      <c r="B202" s="307" t="s">
        <v>1152</v>
      </c>
      <c r="C202" s="301"/>
      <c r="D202" s="301"/>
      <c r="E202" s="301"/>
      <c r="F202" s="301"/>
      <c r="G202" s="293"/>
      <c r="H202" s="293"/>
      <c r="I202" s="299"/>
      <c r="J202" s="300" t="s">
        <v>1152</v>
      </c>
      <c r="K202" s="389"/>
      <c r="L202" s="324"/>
      <c r="M202" s="294"/>
      <c r="N202" s="321" t="s">
        <v>1152</v>
      </c>
      <c r="O202" s="172" t="s">
        <v>1152</v>
      </c>
      <c r="P202" s="441"/>
      <c r="Q202" s="442"/>
      <c r="R202" s="439"/>
      <c r="S202" s="440"/>
      <c r="T202" s="296"/>
      <c r="U202" s="297"/>
      <c r="V202" s="298"/>
    </row>
    <row r="203" spans="1:22" s="26" customFormat="1" ht="24.95" customHeight="1">
      <c r="A203" s="25" t="s">
        <v>1159</v>
      </c>
      <c r="B203" s="307" t="s">
        <v>1152</v>
      </c>
      <c r="C203" s="301"/>
      <c r="D203" s="301"/>
      <c r="E203" s="301"/>
      <c r="F203" s="301"/>
      <c r="G203" s="293"/>
      <c r="H203" s="293"/>
      <c r="I203" s="299"/>
      <c r="J203" s="300" t="s">
        <v>1152</v>
      </c>
      <c r="K203" s="324"/>
      <c r="L203" s="324"/>
      <c r="M203" s="294"/>
      <c r="N203" s="321" t="s">
        <v>1152</v>
      </c>
      <c r="O203" s="172" t="s">
        <v>1152</v>
      </c>
      <c r="P203" s="441"/>
      <c r="Q203" s="442"/>
      <c r="R203" s="439"/>
      <c r="S203" s="440"/>
      <c r="T203" s="296"/>
      <c r="U203" s="297"/>
      <c r="V203" s="298"/>
    </row>
    <row r="204" spans="1:22" s="26" customFormat="1" ht="24.95" customHeight="1">
      <c r="A204" s="25" t="s">
        <v>1160</v>
      </c>
      <c r="B204" s="307" t="s">
        <v>1152</v>
      </c>
      <c r="C204" s="301"/>
      <c r="D204" s="301"/>
      <c r="E204" s="301"/>
      <c r="F204" s="301"/>
      <c r="G204" s="293"/>
      <c r="H204" s="293"/>
      <c r="I204" s="299"/>
      <c r="J204" s="300" t="s">
        <v>1152</v>
      </c>
      <c r="K204" s="324"/>
      <c r="L204" s="324"/>
      <c r="M204" s="294"/>
      <c r="N204" s="321" t="s">
        <v>1152</v>
      </c>
      <c r="O204" s="172" t="s">
        <v>1152</v>
      </c>
      <c r="P204" s="441"/>
      <c r="Q204" s="442"/>
      <c r="R204" s="439"/>
      <c r="S204" s="440"/>
      <c r="T204" s="296"/>
      <c r="U204" s="297"/>
      <c r="V204" s="298"/>
    </row>
    <row r="205" spans="1:22" s="26" customFormat="1" ht="24.95" customHeight="1">
      <c r="A205" s="25"/>
      <c r="B205" s="307" t="s">
        <v>1152</v>
      </c>
      <c r="C205" s="301"/>
      <c r="D205" s="301"/>
      <c r="E205" s="301"/>
      <c r="F205" s="301"/>
      <c r="G205" s="293"/>
      <c r="H205" s="293"/>
      <c r="I205" s="299"/>
      <c r="J205" s="300" t="s">
        <v>1152</v>
      </c>
      <c r="K205" s="324"/>
      <c r="L205" s="324"/>
      <c r="M205" s="294"/>
      <c r="N205" s="321" t="s">
        <v>1152</v>
      </c>
      <c r="O205" s="172" t="s">
        <v>1152</v>
      </c>
      <c r="P205" s="441"/>
      <c r="Q205" s="442"/>
      <c r="R205" s="439"/>
      <c r="S205" s="440"/>
      <c r="T205" s="296"/>
      <c r="U205" s="297"/>
      <c r="V205" s="298"/>
    </row>
    <row r="206" spans="1:22" s="26" customFormat="1" ht="24.95" customHeight="1">
      <c r="A206" s="25"/>
      <c r="B206" s="307" t="s">
        <v>1152</v>
      </c>
      <c r="C206" s="301"/>
      <c r="D206" s="301"/>
      <c r="E206" s="301"/>
      <c r="F206" s="301"/>
      <c r="G206" s="293"/>
      <c r="H206" s="293"/>
      <c r="I206" s="299"/>
      <c r="J206" s="300" t="s">
        <v>1152</v>
      </c>
      <c r="K206" s="324"/>
      <c r="L206" s="324"/>
      <c r="M206" s="294"/>
      <c r="N206" s="321" t="s">
        <v>1152</v>
      </c>
      <c r="O206" s="172" t="s">
        <v>1152</v>
      </c>
      <c r="P206" s="441"/>
      <c r="Q206" s="442"/>
      <c r="R206" s="439"/>
      <c r="S206" s="440"/>
      <c r="T206" s="296"/>
      <c r="U206" s="297"/>
      <c r="V206" s="298"/>
    </row>
    <row r="207" spans="1:22" s="26" customFormat="1" ht="24.95" customHeight="1">
      <c r="A207" s="25"/>
      <c r="B207" s="307" t="s">
        <v>1152</v>
      </c>
      <c r="C207" s="301"/>
      <c r="D207" s="301"/>
      <c r="E207" s="301"/>
      <c r="F207" s="301"/>
      <c r="G207" s="293"/>
      <c r="H207" s="293"/>
      <c r="I207" s="299"/>
      <c r="J207" s="300" t="s">
        <v>1152</v>
      </c>
      <c r="K207" s="324"/>
      <c r="L207" s="324"/>
      <c r="M207" s="294"/>
      <c r="N207" s="321" t="s">
        <v>1152</v>
      </c>
      <c r="O207" s="172" t="s">
        <v>1152</v>
      </c>
      <c r="P207" s="441"/>
      <c r="Q207" s="442"/>
      <c r="R207" s="439"/>
      <c r="S207" s="440"/>
      <c r="T207" s="296"/>
      <c r="U207" s="297"/>
      <c r="V207" s="298"/>
    </row>
    <row r="208" spans="1:22" s="26" customFormat="1" ht="24.95" customHeight="1">
      <c r="A208" s="25"/>
      <c r="B208" s="307" t="s">
        <v>1152</v>
      </c>
      <c r="C208" s="301"/>
      <c r="D208" s="301"/>
      <c r="E208" s="301"/>
      <c r="F208" s="301"/>
      <c r="G208" s="293"/>
      <c r="H208" s="293"/>
      <c r="I208" s="299"/>
      <c r="J208" s="300" t="s">
        <v>1152</v>
      </c>
      <c r="K208" s="324"/>
      <c r="L208" s="324"/>
      <c r="M208" s="294"/>
      <c r="N208" s="321" t="s">
        <v>1152</v>
      </c>
      <c r="O208" s="172" t="s">
        <v>1152</v>
      </c>
      <c r="P208" s="441"/>
      <c r="Q208" s="442"/>
      <c r="R208" s="439"/>
      <c r="S208" s="440"/>
      <c r="T208" s="296"/>
      <c r="U208" s="297"/>
      <c r="V208" s="298"/>
    </row>
    <row r="209" spans="1:23" s="26" customFormat="1" ht="24.95" customHeight="1">
      <c r="A209" s="25"/>
      <c r="B209" s="307" t="s">
        <v>1152</v>
      </c>
      <c r="C209" s="301"/>
      <c r="D209" s="301"/>
      <c r="E209" s="301"/>
      <c r="F209" s="301"/>
      <c r="G209" s="293"/>
      <c r="H209" s="293"/>
      <c r="I209" s="299"/>
      <c r="J209" s="300" t="s">
        <v>1152</v>
      </c>
      <c r="K209" s="324"/>
      <c r="L209" s="324"/>
      <c r="M209" s="294"/>
      <c r="N209" s="321" t="s">
        <v>1152</v>
      </c>
      <c r="O209" s="172" t="s">
        <v>1152</v>
      </c>
      <c r="P209" s="441"/>
      <c r="Q209" s="442"/>
      <c r="R209" s="439"/>
      <c r="S209" s="440"/>
      <c r="T209" s="296"/>
      <c r="U209" s="297"/>
      <c r="V209" s="298"/>
    </row>
    <row r="210" spans="1:23" s="26" customFormat="1" ht="24.95" customHeight="1">
      <c r="A210" s="25" t="s">
        <v>1244</v>
      </c>
      <c r="B210" s="307" t="s">
        <v>1152</v>
      </c>
      <c r="C210" s="301"/>
      <c r="D210" s="301"/>
      <c r="E210" s="301"/>
      <c r="F210" s="301"/>
      <c r="G210" s="293"/>
      <c r="H210" s="293"/>
      <c r="I210" s="299"/>
      <c r="J210" s="300" t="s">
        <v>1152</v>
      </c>
      <c r="K210" s="324"/>
      <c r="L210" s="324"/>
      <c r="M210" s="294"/>
      <c r="N210" s="322" t="s">
        <v>1152</v>
      </c>
      <c r="O210" s="172" t="s">
        <v>1152</v>
      </c>
      <c r="P210" s="441"/>
      <c r="Q210" s="442"/>
      <c r="R210" s="439"/>
      <c r="S210" s="440"/>
      <c r="T210" s="296"/>
      <c r="U210" s="297"/>
      <c r="V210" s="298"/>
    </row>
    <row r="211" spans="1:23" s="26" customFormat="1" ht="24.95" customHeight="1">
      <c r="A211" s="25" t="s">
        <v>1245</v>
      </c>
      <c r="B211" s="307" t="s">
        <v>1152</v>
      </c>
      <c r="C211" s="301"/>
      <c r="D211" s="301"/>
      <c r="E211" s="301"/>
      <c r="F211" s="301"/>
      <c r="G211" s="293"/>
      <c r="H211" s="293"/>
      <c r="I211" s="299"/>
      <c r="J211" s="300" t="s">
        <v>1152</v>
      </c>
      <c r="K211" s="324"/>
      <c r="L211" s="324"/>
      <c r="M211" s="295"/>
      <c r="N211" s="322" t="s">
        <v>1152</v>
      </c>
      <c r="O211" s="172" t="s">
        <v>1152</v>
      </c>
      <c r="P211" s="441"/>
      <c r="Q211" s="442"/>
      <c r="R211" s="439"/>
      <c r="S211" s="440"/>
      <c r="T211" s="296"/>
      <c r="U211" s="297"/>
      <c r="V211" s="298"/>
    </row>
    <row r="212" spans="1:23" s="26" customFormat="1" ht="24.95" customHeight="1">
      <c r="A212" s="25" t="s">
        <v>1246</v>
      </c>
      <c r="B212" s="307" t="s">
        <v>1152</v>
      </c>
      <c r="C212" s="301"/>
      <c r="D212" s="301"/>
      <c r="E212" s="301"/>
      <c r="F212" s="301"/>
      <c r="G212" s="293"/>
      <c r="H212" s="293"/>
      <c r="I212" s="299"/>
      <c r="J212" s="300" t="s">
        <v>1152</v>
      </c>
      <c r="K212" s="324"/>
      <c r="L212" s="324"/>
      <c r="M212" s="295"/>
      <c r="N212" s="322" t="s">
        <v>1152</v>
      </c>
      <c r="O212" s="172" t="s">
        <v>1152</v>
      </c>
      <c r="P212" s="441"/>
      <c r="Q212" s="442"/>
      <c r="R212" s="439"/>
      <c r="S212" s="440"/>
      <c r="T212" s="296"/>
      <c r="U212" s="297"/>
      <c r="V212" s="298"/>
    </row>
    <row r="213" spans="1:23" s="26" customFormat="1" ht="24.95" customHeight="1" thickBot="1">
      <c r="A213" s="25" t="s">
        <v>1247</v>
      </c>
      <c r="B213" s="310" t="s">
        <v>1152</v>
      </c>
      <c r="C213" s="302"/>
      <c r="D213" s="302"/>
      <c r="E213" s="302"/>
      <c r="F213" s="302"/>
      <c r="G213" s="303"/>
      <c r="H213" s="303"/>
      <c r="I213" s="304"/>
      <c r="J213" s="305" t="s">
        <v>1152</v>
      </c>
      <c r="K213" s="325"/>
      <c r="L213" s="325"/>
      <c r="M213" s="306"/>
      <c r="N213" s="322" t="s">
        <v>1152</v>
      </c>
      <c r="O213" s="172" t="s">
        <v>1152</v>
      </c>
      <c r="P213" s="441"/>
      <c r="Q213" s="442"/>
      <c r="R213" s="439"/>
      <c r="S213" s="440"/>
      <c r="T213" s="296"/>
      <c r="U213" s="297"/>
      <c r="V213" s="298"/>
    </row>
    <row r="214" spans="1:23" s="16" customFormat="1" ht="12" customHeight="1">
      <c r="A214" s="25"/>
      <c r="B214" s="27"/>
      <c r="C214" s="28"/>
      <c r="D214" s="28"/>
      <c r="E214" s="28"/>
      <c r="F214" s="28"/>
      <c r="G214" s="28"/>
      <c r="H214" s="308"/>
      <c r="I214" s="28"/>
      <c r="J214" s="28"/>
      <c r="K214" s="28"/>
      <c r="L214" s="28"/>
      <c r="M214" s="28"/>
      <c r="N214" s="28"/>
      <c r="O214" s="171"/>
      <c r="P214" s="28"/>
      <c r="Q214" s="28"/>
      <c r="R214" s="171"/>
      <c r="S214" s="28"/>
      <c r="T214" s="28"/>
      <c r="U214" s="29"/>
      <c r="V214" s="30"/>
    </row>
    <row r="215" spans="1:23" s="16" customFormat="1" ht="17.25" customHeight="1" thickBot="1">
      <c r="A215" s="25" t="s">
        <v>1248</v>
      </c>
      <c r="B215" s="346"/>
      <c r="C215" s="347"/>
      <c r="D215" s="347"/>
      <c r="E215" s="347"/>
      <c r="F215" s="347"/>
      <c r="G215" s="347"/>
      <c r="H215" s="347"/>
      <c r="I215" s="347"/>
      <c r="J215" s="347"/>
      <c r="K215" s="347"/>
      <c r="L215" s="347"/>
      <c r="M215" s="347"/>
      <c r="N215" s="728" t="s">
        <v>251</v>
      </c>
      <c r="O215" s="729">
        <v>4346.0052500000002</v>
      </c>
      <c r="P215" s="371"/>
      <c r="Q215" s="371"/>
      <c r="R215" s="372"/>
      <c r="S215" s="372"/>
      <c r="T215" s="373"/>
      <c r="U215" s="374"/>
      <c r="V215" s="375"/>
      <c r="W215" s="186"/>
    </row>
    <row r="216" spans="1:23" ht="17.25" customHeight="1">
      <c r="B216" s="731"/>
      <c r="C216" s="731"/>
      <c r="D216" s="731"/>
      <c r="E216" s="731"/>
      <c r="F216" s="731"/>
      <c r="G216" s="732"/>
      <c r="H216" s="732"/>
      <c r="I216" s="732"/>
      <c r="J216" s="732"/>
      <c r="K216" s="732"/>
      <c r="L216" s="732"/>
      <c r="M216" s="732"/>
      <c r="N216" s="732"/>
      <c r="O216" s="732"/>
      <c r="P216" s="732"/>
      <c r="Q216" s="732"/>
      <c r="R216" s="732"/>
      <c r="S216" s="732"/>
      <c r="T216" s="732"/>
      <c r="U216" s="732"/>
      <c r="V216" s="732"/>
      <c r="W216" s="732"/>
    </row>
    <row r="217" spans="1:23" s="16" customFormat="1" ht="16.5" customHeight="1" thickBot="1">
      <c r="A217" s="14"/>
      <c r="B217" s="443" t="s">
        <v>61</v>
      </c>
      <c r="C217" s="443"/>
      <c r="D217" s="443"/>
      <c r="E217" s="443"/>
      <c r="F217" s="443"/>
      <c r="G217" s="443"/>
      <c r="H217" s="443"/>
      <c r="I217" s="443"/>
      <c r="J217" s="443"/>
      <c r="K217" s="443"/>
      <c r="L217" s="443"/>
      <c r="M217" s="443"/>
      <c r="N217" s="443"/>
      <c r="O217" s="443"/>
      <c r="P217" s="443"/>
      <c r="Q217" s="443"/>
      <c r="R217" s="443"/>
      <c r="S217" s="443"/>
      <c r="T217" s="443"/>
      <c r="U217" s="443"/>
      <c r="V217" s="443"/>
      <c r="W217" s="187"/>
    </row>
    <row r="218" spans="1:23" s="18" customFormat="1" ht="22.5" customHeight="1">
      <c r="A218" s="87" t="s">
        <v>1249</v>
      </c>
      <c r="B218" s="445" t="s">
        <v>58</v>
      </c>
      <c r="C218" s="733" t="s">
        <v>78</v>
      </c>
      <c r="D218" s="734"/>
      <c r="E218" s="734"/>
      <c r="F218" s="734"/>
      <c r="G218" s="734"/>
      <c r="H218" s="734"/>
      <c r="I218" s="734"/>
      <c r="J218" s="734"/>
      <c r="K218" s="734"/>
      <c r="L218" s="734"/>
      <c r="M218" s="706"/>
      <c r="N218" s="735"/>
      <c r="O218" s="736"/>
      <c r="P218" s="733" t="s">
        <v>84</v>
      </c>
      <c r="Q218" s="734"/>
      <c r="R218" s="734"/>
      <c r="S218" s="706"/>
      <c r="T218" s="705" t="s">
        <v>279</v>
      </c>
      <c r="U218" s="706"/>
      <c r="V218" s="448" t="s">
        <v>6</v>
      </c>
      <c r="W218" s="185"/>
    </row>
    <row r="219" spans="1:23" s="18" customFormat="1" ht="22.5" customHeight="1">
      <c r="A219" s="87" t="s">
        <v>1250</v>
      </c>
      <c r="B219" s="446"/>
      <c r="C219" s="737" t="s">
        <v>79</v>
      </c>
      <c r="D219" s="738"/>
      <c r="E219" s="739"/>
      <c r="F219" s="740">
        <v>3</v>
      </c>
      <c r="G219" s="741" t="s">
        <v>223</v>
      </c>
      <c r="H219" s="714" t="s">
        <v>222</v>
      </c>
      <c r="I219" s="714"/>
      <c r="J219" s="737" t="s">
        <v>221</v>
      </c>
      <c r="K219" s="742"/>
      <c r="L219" s="743"/>
      <c r="M219" s="743"/>
      <c r="N219" s="744"/>
      <c r="O219" s="745"/>
      <c r="P219" s="746"/>
      <c r="Q219" s="747"/>
      <c r="R219" s="747"/>
      <c r="S219" s="748"/>
      <c r="T219" s="718"/>
      <c r="U219" s="719"/>
      <c r="V219" s="449"/>
      <c r="W219" s="185"/>
    </row>
    <row r="220" spans="1:23" s="18" customFormat="1" ht="51.75" customHeight="1" thickBot="1">
      <c r="A220" s="87" t="s">
        <v>1251</v>
      </c>
      <c r="B220" s="446"/>
      <c r="C220" s="738" t="s">
        <v>77</v>
      </c>
      <c r="D220" s="739"/>
      <c r="E220" s="749" t="s">
        <v>80</v>
      </c>
      <c r="F220" s="750" t="s">
        <v>242</v>
      </c>
      <c r="G220" s="741"/>
      <c r="H220" s="714"/>
      <c r="I220" s="714"/>
      <c r="J220" s="711" t="s">
        <v>220</v>
      </c>
      <c r="K220" s="751" t="s">
        <v>228</v>
      </c>
      <c r="L220" s="752" t="s">
        <v>290</v>
      </c>
      <c r="M220" s="752"/>
      <c r="N220" s="753" t="s">
        <v>260</v>
      </c>
      <c r="O220" s="754"/>
      <c r="P220" s="755" t="s">
        <v>1169</v>
      </c>
      <c r="Q220" s="756" t="s">
        <v>85</v>
      </c>
      <c r="R220" s="757"/>
      <c r="S220" s="88">
        <v>2</v>
      </c>
      <c r="T220" s="758"/>
      <c r="U220" s="759"/>
      <c r="V220" s="450"/>
      <c r="W220" s="185"/>
    </row>
    <row r="221" spans="1:23" s="18" customFormat="1" ht="15.75" customHeight="1">
      <c r="A221" s="87" t="s">
        <v>1252</v>
      </c>
      <c r="B221" s="446"/>
      <c r="C221" s="33">
        <v>1</v>
      </c>
      <c r="D221" s="76" t="s">
        <v>334</v>
      </c>
      <c r="E221" s="82">
        <v>0.45</v>
      </c>
      <c r="F221" s="233">
        <v>2137.4904999999999</v>
      </c>
      <c r="G221" s="233">
        <v>1532.67</v>
      </c>
      <c r="H221" s="451" t="s">
        <v>6</v>
      </c>
      <c r="I221" s="452"/>
      <c r="J221" s="83" t="s">
        <v>6</v>
      </c>
      <c r="K221" s="81" t="s">
        <v>1152</v>
      </c>
      <c r="L221" s="344"/>
      <c r="M221" s="345" t="s">
        <v>1152</v>
      </c>
      <c r="N221" s="760" t="s">
        <v>22</v>
      </c>
      <c r="O221" s="761" t="s">
        <v>15</v>
      </c>
      <c r="P221" s="762"/>
      <c r="Q221" s="763">
        <v>6</v>
      </c>
      <c r="R221" s="764" t="s">
        <v>1152</v>
      </c>
      <c r="S221" s="765"/>
      <c r="T221" s="705" t="s">
        <v>64</v>
      </c>
      <c r="U221" s="734"/>
      <c r="V221" s="706"/>
      <c r="W221" s="184"/>
    </row>
    <row r="222" spans="1:23" s="18" customFormat="1" ht="15.75" customHeight="1" thickBot="1">
      <c r="A222" s="87" t="s">
        <v>1253</v>
      </c>
      <c r="B222" s="446"/>
      <c r="C222" s="33">
        <v>2</v>
      </c>
      <c r="D222" s="76" t="s">
        <v>335</v>
      </c>
      <c r="E222" s="82">
        <v>0.45</v>
      </c>
      <c r="F222" s="233">
        <v>6554.52</v>
      </c>
      <c r="G222" s="233">
        <v>1532.67</v>
      </c>
      <c r="H222" s="451" t="s">
        <v>6</v>
      </c>
      <c r="I222" s="452"/>
      <c r="J222" s="83" t="s">
        <v>6</v>
      </c>
      <c r="K222" s="81" t="s">
        <v>1152</v>
      </c>
      <c r="L222" s="344"/>
      <c r="M222" s="345" t="s">
        <v>1152</v>
      </c>
      <c r="N222" s="760" t="s">
        <v>22</v>
      </c>
      <c r="O222" s="761"/>
      <c r="P222" s="762"/>
      <c r="Q222" s="766"/>
      <c r="R222" s="767"/>
      <c r="S222" s="768"/>
      <c r="T222" s="758"/>
      <c r="U222" s="769"/>
      <c r="V222" s="759"/>
      <c r="W222" s="184"/>
    </row>
    <row r="223" spans="1:23" s="18" customFormat="1" ht="15.75" customHeight="1">
      <c r="A223" s="87" t="s">
        <v>1254</v>
      </c>
      <c r="B223" s="446"/>
      <c r="C223" s="33">
        <v>3</v>
      </c>
      <c r="D223" s="76" t="s">
        <v>336</v>
      </c>
      <c r="E223" s="82">
        <v>0.1</v>
      </c>
      <c r="F223" s="233" t="s">
        <v>1188</v>
      </c>
      <c r="G223" s="233">
        <v>1532.67</v>
      </c>
      <c r="H223" s="451" t="s">
        <v>27</v>
      </c>
      <c r="I223" s="452"/>
      <c r="J223" s="83" t="s">
        <v>6</v>
      </c>
      <c r="K223" s="81" t="s">
        <v>1152</v>
      </c>
      <c r="L223" s="344"/>
      <c r="M223" s="345" t="s">
        <v>1152</v>
      </c>
      <c r="N223" s="760" t="s">
        <v>22</v>
      </c>
      <c r="O223" s="770"/>
      <c r="P223" s="771"/>
      <c r="Q223" s="772"/>
      <c r="R223" s="773"/>
      <c r="S223" s="774"/>
      <c r="T223" s="191"/>
      <c r="U223" s="191"/>
      <c r="V223" s="192"/>
      <c r="W223" s="185"/>
    </row>
    <row r="224" spans="1:23" s="18" customFormat="1" ht="15.75" customHeight="1">
      <c r="A224" s="87" t="s">
        <v>1255</v>
      </c>
      <c r="B224" s="446"/>
      <c r="C224" s="33">
        <v>4</v>
      </c>
      <c r="D224" s="76" t="s">
        <v>1152</v>
      </c>
      <c r="E224" s="82" t="s">
        <v>1152</v>
      </c>
      <c r="F224" s="233" t="s">
        <v>1152</v>
      </c>
      <c r="G224" s="233" t="s">
        <v>1152</v>
      </c>
      <c r="H224" s="451" t="s">
        <v>1152</v>
      </c>
      <c r="I224" s="452"/>
      <c r="J224" s="83" t="s">
        <v>1152</v>
      </c>
      <c r="K224" s="81" t="s">
        <v>1152</v>
      </c>
      <c r="L224" s="344"/>
      <c r="M224" s="345" t="s">
        <v>1152</v>
      </c>
      <c r="N224" s="760"/>
      <c r="O224" s="775" t="s">
        <v>246</v>
      </c>
      <c r="P224" s="737" t="s">
        <v>245</v>
      </c>
      <c r="Q224" s="738"/>
      <c r="R224" s="738"/>
      <c r="S224" s="739"/>
      <c r="T224" s="185"/>
      <c r="U224" s="185"/>
      <c r="V224" s="193"/>
      <c r="W224" s="185"/>
    </row>
    <row r="225" spans="1:23" s="18" customFormat="1" ht="17.25" customHeight="1">
      <c r="A225" s="87" t="s">
        <v>1256</v>
      </c>
      <c r="B225" s="446"/>
      <c r="C225" s="33">
        <v>5</v>
      </c>
      <c r="D225" s="76" t="s">
        <v>1152</v>
      </c>
      <c r="E225" s="82" t="s">
        <v>1152</v>
      </c>
      <c r="F225" s="233" t="s">
        <v>1152</v>
      </c>
      <c r="G225" s="233" t="s">
        <v>1152</v>
      </c>
      <c r="H225" s="451" t="s">
        <v>1152</v>
      </c>
      <c r="I225" s="452"/>
      <c r="J225" s="83" t="s">
        <v>1152</v>
      </c>
      <c r="K225" s="81" t="s">
        <v>1152</v>
      </c>
      <c r="L225" s="344"/>
      <c r="M225" s="345" t="s">
        <v>1152</v>
      </c>
      <c r="N225" s="760"/>
      <c r="O225" s="776"/>
      <c r="P225" s="711" t="s">
        <v>86</v>
      </c>
      <c r="Q225" s="711" t="s">
        <v>230</v>
      </c>
      <c r="R225" s="714" t="s">
        <v>243</v>
      </c>
      <c r="S225" s="714"/>
      <c r="T225" s="185"/>
      <c r="U225" s="185"/>
      <c r="V225" s="193"/>
      <c r="W225" s="185"/>
    </row>
    <row r="226" spans="1:23" s="18" customFormat="1" ht="16.5" customHeight="1" thickBot="1">
      <c r="A226" s="87" t="s">
        <v>1257</v>
      </c>
      <c r="B226" s="446"/>
      <c r="C226" s="84">
        <v>6</v>
      </c>
      <c r="D226" s="85" t="s">
        <v>1152</v>
      </c>
      <c r="E226" s="86" t="s">
        <v>1152</v>
      </c>
      <c r="F226" s="233" t="s">
        <v>1152</v>
      </c>
      <c r="G226" s="233" t="s">
        <v>1152</v>
      </c>
      <c r="H226" s="451" t="s">
        <v>1152</v>
      </c>
      <c r="I226" s="452"/>
      <c r="J226" s="83" t="s">
        <v>1152</v>
      </c>
      <c r="K226" s="81" t="s">
        <v>1152</v>
      </c>
      <c r="L226" s="344"/>
      <c r="M226" s="345" t="s">
        <v>1152</v>
      </c>
      <c r="N226" s="777"/>
      <c r="O226" s="248" t="s">
        <v>6</v>
      </c>
      <c r="P226" s="778">
        <v>1</v>
      </c>
      <c r="Q226" s="779">
        <v>3065.3425115</v>
      </c>
      <c r="R226" s="780">
        <v>8692.0105000000003</v>
      </c>
      <c r="S226" s="780"/>
      <c r="T226" s="185"/>
      <c r="U226" s="185"/>
      <c r="V226" s="193"/>
      <c r="W226" s="185"/>
    </row>
    <row r="227" spans="1:23" s="18" customFormat="1" ht="16.5" customHeight="1" thickBot="1">
      <c r="A227" s="87" t="s">
        <v>1258</v>
      </c>
      <c r="B227" s="447"/>
      <c r="C227" s="781" t="s">
        <v>82</v>
      </c>
      <c r="D227" s="782"/>
      <c r="E227" s="782"/>
      <c r="F227" s="783"/>
      <c r="G227" s="784"/>
      <c r="H227" s="453" t="s">
        <v>6</v>
      </c>
      <c r="I227" s="454"/>
      <c r="J227" s="314" t="s">
        <v>6</v>
      </c>
      <c r="K227" s="194" t="s">
        <v>6</v>
      </c>
      <c r="L227" s="351"/>
      <c r="M227" s="370"/>
      <c r="N227" s="352"/>
      <c r="O227" s="455" t="s">
        <v>1152</v>
      </c>
      <c r="P227" s="455"/>
      <c r="Q227" s="455"/>
      <c r="R227" s="455"/>
      <c r="S227" s="455"/>
      <c r="T227" s="348"/>
      <c r="U227" s="349"/>
      <c r="V227" s="350"/>
      <c r="W227" s="185"/>
    </row>
    <row r="228" spans="1:23" ht="24.95" customHeight="1"/>
    <row r="229" spans="1:23" ht="24.95" customHeight="1"/>
    <row r="230" spans="1:23" s="16" customFormat="1" ht="24" thickBot="1">
      <c r="A230" s="694">
        <v>7</v>
      </c>
      <c r="B230" s="456" t="s">
        <v>45</v>
      </c>
      <c r="C230" s="456"/>
      <c r="D230" s="456"/>
      <c r="E230" s="22">
        <v>7</v>
      </c>
      <c r="F230" s="23" t="s">
        <v>337</v>
      </c>
      <c r="G230" s="19"/>
      <c r="H230" s="19"/>
      <c r="I230" s="23"/>
      <c r="J230" s="23"/>
      <c r="K230" s="23"/>
      <c r="L230" s="23"/>
      <c r="M230" s="24"/>
      <c r="N230" s="24"/>
      <c r="O230" s="19"/>
      <c r="P230" s="19"/>
      <c r="Q230" s="685"/>
      <c r="R230" s="685"/>
      <c r="S230" s="685"/>
      <c r="T230" s="685"/>
      <c r="U230" s="186"/>
    </row>
    <row r="231" spans="1:23" s="16" customFormat="1" ht="24.75" customHeight="1">
      <c r="A231" s="14"/>
      <c r="B231" s="695" t="s">
        <v>50</v>
      </c>
      <c r="C231" s="696" t="s">
        <v>51</v>
      </c>
      <c r="D231" s="697" t="s">
        <v>16</v>
      </c>
      <c r="E231" s="697"/>
      <c r="F231" s="697" t="s">
        <v>52</v>
      </c>
      <c r="G231" s="698"/>
      <c r="H231" s="699" t="s">
        <v>53</v>
      </c>
      <c r="I231" s="700" t="s">
        <v>266</v>
      </c>
      <c r="J231" s="699" t="s">
        <v>17</v>
      </c>
      <c r="K231" s="699" t="s">
        <v>229</v>
      </c>
      <c r="L231" s="699" t="s">
        <v>54</v>
      </c>
      <c r="M231" s="699" t="s">
        <v>150</v>
      </c>
      <c r="N231" s="701" t="s">
        <v>244</v>
      </c>
      <c r="O231" s="702"/>
      <c r="P231" s="703" t="s">
        <v>19</v>
      </c>
      <c r="Q231" s="704"/>
      <c r="R231" s="705" t="s">
        <v>152</v>
      </c>
      <c r="S231" s="706"/>
      <c r="T231" s="707" t="s">
        <v>138</v>
      </c>
      <c r="U231" s="708"/>
      <c r="V231" s="709"/>
    </row>
    <row r="232" spans="1:23" s="16" customFormat="1" ht="92.25" customHeight="1">
      <c r="A232" s="14"/>
      <c r="B232" s="710"/>
      <c r="C232" s="711" t="s">
        <v>55</v>
      </c>
      <c r="D232" s="712" t="s">
        <v>3</v>
      </c>
      <c r="E232" s="712" t="s">
        <v>18</v>
      </c>
      <c r="F232" s="712" t="s">
        <v>56</v>
      </c>
      <c r="G232" s="713" t="s">
        <v>57</v>
      </c>
      <c r="H232" s="714"/>
      <c r="I232" s="715"/>
      <c r="J232" s="714"/>
      <c r="K232" s="714"/>
      <c r="L232" s="714"/>
      <c r="M232" s="714"/>
      <c r="N232" s="711" t="s">
        <v>149</v>
      </c>
      <c r="O232" s="712" t="s">
        <v>68</v>
      </c>
      <c r="P232" s="716"/>
      <c r="Q232" s="717"/>
      <c r="R232" s="718"/>
      <c r="S232" s="719"/>
      <c r="T232" s="720" t="s">
        <v>139</v>
      </c>
      <c r="U232" s="721" t="s">
        <v>148</v>
      </c>
      <c r="V232" s="722" t="s">
        <v>164</v>
      </c>
    </row>
    <row r="233" spans="1:23" s="16" customFormat="1" ht="26.25" customHeight="1">
      <c r="A233" s="14"/>
      <c r="B233" s="723"/>
      <c r="C233" s="724">
        <v>3</v>
      </c>
      <c r="D233" s="724">
        <v>4</v>
      </c>
      <c r="E233" s="724">
        <v>5</v>
      </c>
      <c r="F233" s="724">
        <v>6</v>
      </c>
      <c r="G233" s="724">
        <v>7</v>
      </c>
      <c r="H233" s="724">
        <v>8</v>
      </c>
      <c r="I233" s="724">
        <v>9</v>
      </c>
      <c r="J233" s="724">
        <v>10</v>
      </c>
      <c r="K233" s="724">
        <v>11</v>
      </c>
      <c r="L233" s="724">
        <v>12</v>
      </c>
      <c r="M233" s="724">
        <v>13</v>
      </c>
      <c r="N233" s="724">
        <v>14</v>
      </c>
      <c r="O233" s="724">
        <v>15</v>
      </c>
      <c r="P233" s="19">
        <v>16</v>
      </c>
      <c r="Q233" s="725">
        <v>17</v>
      </c>
      <c r="R233" s="19">
        <v>18</v>
      </c>
      <c r="S233" s="725">
        <v>19</v>
      </c>
      <c r="T233" s="726">
        <v>20</v>
      </c>
      <c r="U233" s="624">
        <v>21</v>
      </c>
      <c r="V233" s="727">
        <v>22</v>
      </c>
    </row>
    <row r="234" spans="1:23" s="26" customFormat="1" ht="48" customHeight="1">
      <c r="A234" s="25" t="s">
        <v>1259</v>
      </c>
      <c r="B234" s="307">
        <v>1</v>
      </c>
      <c r="C234" s="301" t="s">
        <v>300</v>
      </c>
      <c r="D234" s="301" t="s">
        <v>344</v>
      </c>
      <c r="E234" s="301" t="s">
        <v>346</v>
      </c>
      <c r="F234" s="301" t="s">
        <v>321</v>
      </c>
      <c r="G234" s="293">
        <v>0.6</v>
      </c>
      <c r="H234" s="293" t="s">
        <v>22</v>
      </c>
      <c r="I234" s="299"/>
      <c r="J234" s="300" t="s">
        <v>337</v>
      </c>
      <c r="K234" s="324">
        <v>42713</v>
      </c>
      <c r="L234" s="324">
        <v>43434</v>
      </c>
      <c r="M234" s="294">
        <v>1787.43</v>
      </c>
      <c r="N234" s="321">
        <v>1072.4580000000001</v>
      </c>
      <c r="O234" s="172">
        <v>1072.4580000000001</v>
      </c>
      <c r="P234" s="441"/>
      <c r="Q234" s="442"/>
      <c r="R234" s="439"/>
      <c r="S234" s="440"/>
      <c r="T234" s="296" t="s">
        <v>22</v>
      </c>
      <c r="U234" s="297">
        <v>52</v>
      </c>
      <c r="V234" s="298" t="s">
        <v>22</v>
      </c>
    </row>
    <row r="235" spans="1:23" s="26" customFormat="1" ht="48" customHeight="1">
      <c r="A235" s="25" t="s">
        <v>1157</v>
      </c>
      <c r="B235" s="307">
        <v>2</v>
      </c>
      <c r="C235" s="301" t="s">
        <v>300</v>
      </c>
      <c r="D235" s="301" t="s">
        <v>345</v>
      </c>
      <c r="E235" s="301" t="s">
        <v>347</v>
      </c>
      <c r="F235" s="301" t="s">
        <v>304</v>
      </c>
      <c r="G235" s="293">
        <v>1</v>
      </c>
      <c r="H235" s="293" t="s">
        <v>22</v>
      </c>
      <c r="I235" s="299"/>
      <c r="J235" s="300" t="s">
        <v>337</v>
      </c>
      <c r="K235" s="324">
        <v>43829</v>
      </c>
      <c r="L235" s="324">
        <v>45016</v>
      </c>
      <c r="M235" s="294">
        <v>2582.9299999999998</v>
      </c>
      <c r="N235" s="321">
        <v>2582.9299999999998</v>
      </c>
      <c r="O235" s="172">
        <v>2582.9299999999998</v>
      </c>
      <c r="P235" s="441"/>
      <c r="Q235" s="442"/>
      <c r="R235" s="439"/>
      <c r="S235" s="440"/>
      <c r="T235" s="296" t="s">
        <v>22</v>
      </c>
      <c r="U235" s="297">
        <v>62</v>
      </c>
      <c r="V235" s="298" t="s">
        <v>22</v>
      </c>
    </row>
    <row r="236" spans="1:23" s="26" customFormat="1" ht="24.95" customHeight="1">
      <c r="A236" s="25" t="s">
        <v>321</v>
      </c>
      <c r="B236" s="307" t="s">
        <v>1152</v>
      </c>
      <c r="C236" s="301"/>
      <c r="D236" s="301"/>
      <c r="E236" s="301"/>
      <c r="F236" s="301"/>
      <c r="G236" s="293"/>
      <c r="H236" s="293"/>
      <c r="I236" s="299"/>
      <c r="J236" s="300" t="s">
        <v>1152</v>
      </c>
      <c r="K236" s="324"/>
      <c r="L236" s="324"/>
      <c r="M236" s="294"/>
      <c r="N236" s="321" t="s">
        <v>1152</v>
      </c>
      <c r="O236" s="172" t="s">
        <v>1152</v>
      </c>
      <c r="P236" s="441"/>
      <c r="Q236" s="442"/>
      <c r="R236" s="439"/>
      <c r="S236" s="440"/>
      <c r="T236" s="296"/>
      <c r="U236" s="297"/>
      <c r="V236" s="298"/>
    </row>
    <row r="237" spans="1:23" s="26" customFormat="1" ht="24.95" customHeight="1">
      <c r="A237" s="25" t="s">
        <v>1158</v>
      </c>
      <c r="B237" s="307" t="s">
        <v>1152</v>
      </c>
      <c r="C237" s="301"/>
      <c r="D237" s="301"/>
      <c r="E237" s="301"/>
      <c r="F237" s="301"/>
      <c r="G237" s="293"/>
      <c r="H237" s="293"/>
      <c r="I237" s="299"/>
      <c r="J237" s="300" t="s">
        <v>1152</v>
      </c>
      <c r="K237" s="389"/>
      <c r="L237" s="324"/>
      <c r="M237" s="294"/>
      <c r="N237" s="321" t="s">
        <v>1152</v>
      </c>
      <c r="O237" s="172" t="s">
        <v>1152</v>
      </c>
      <c r="P237" s="441"/>
      <c r="Q237" s="442"/>
      <c r="R237" s="439"/>
      <c r="S237" s="440"/>
      <c r="T237" s="296"/>
      <c r="U237" s="297"/>
      <c r="V237" s="298"/>
    </row>
    <row r="238" spans="1:23" s="26" customFormat="1" ht="24.95" customHeight="1">
      <c r="A238" s="25" t="s">
        <v>1159</v>
      </c>
      <c r="B238" s="307" t="s">
        <v>1152</v>
      </c>
      <c r="C238" s="301"/>
      <c r="D238" s="301"/>
      <c r="E238" s="301"/>
      <c r="F238" s="301"/>
      <c r="G238" s="293"/>
      <c r="H238" s="293"/>
      <c r="I238" s="299"/>
      <c r="J238" s="300" t="s">
        <v>1152</v>
      </c>
      <c r="K238" s="324"/>
      <c r="L238" s="324"/>
      <c r="M238" s="294"/>
      <c r="N238" s="321" t="s">
        <v>1152</v>
      </c>
      <c r="O238" s="172" t="s">
        <v>1152</v>
      </c>
      <c r="P238" s="441"/>
      <c r="Q238" s="442"/>
      <c r="R238" s="439"/>
      <c r="S238" s="440"/>
      <c r="T238" s="296"/>
      <c r="U238" s="297"/>
      <c r="V238" s="298"/>
    </row>
    <row r="239" spans="1:23" s="26" customFormat="1" ht="24.95" customHeight="1">
      <c r="A239" s="25" t="s">
        <v>1160</v>
      </c>
      <c r="B239" s="307" t="s">
        <v>1152</v>
      </c>
      <c r="C239" s="301"/>
      <c r="D239" s="301"/>
      <c r="E239" s="301"/>
      <c r="F239" s="301"/>
      <c r="G239" s="293"/>
      <c r="H239" s="293"/>
      <c r="I239" s="299"/>
      <c r="J239" s="300" t="s">
        <v>1152</v>
      </c>
      <c r="K239" s="324"/>
      <c r="L239" s="324"/>
      <c r="M239" s="294"/>
      <c r="N239" s="321" t="s">
        <v>1152</v>
      </c>
      <c r="O239" s="172" t="s">
        <v>1152</v>
      </c>
      <c r="P239" s="441"/>
      <c r="Q239" s="442"/>
      <c r="R239" s="439"/>
      <c r="S239" s="440"/>
      <c r="T239" s="296"/>
      <c r="U239" s="297"/>
      <c r="V239" s="298"/>
    </row>
    <row r="240" spans="1:23" s="26" customFormat="1" ht="24.95" customHeight="1">
      <c r="A240" s="25"/>
      <c r="B240" s="307" t="s">
        <v>1152</v>
      </c>
      <c r="C240" s="301"/>
      <c r="D240" s="301"/>
      <c r="E240" s="301"/>
      <c r="F240" s="301"/>
      <c r="G240" s="293"/>
      <c r="H240" s="293"/>
      <c r="I240" s="299"/>
      <c r="J240" s="300" t="s">
        <v>1152</v>
      </c>
      <c r="K240" s="324"/>
      <c r="L240" s="324"/>
      <c r="M240" s="294"/>
      <c r="N240" s="321" t="s">
        <v>1152</v>
      </c>
      <c r="O240" s="172" t="s">
        <v>1152</v>
      </c>
      <c r="P240" s="441"/>
      <c r="Q240" s="442"/>
      <c r="R240" s="439"/>
      <c r="S240" s="440"/>
      <c r="T240" s="296"/>
      <c r="U240" s="297"/>
      <c r="V240" s="298"/>
    </row>
    <row r="241" spans="1:23" s="26" customFormat="1" ht="24.95" customHeight="1">
      <c r="A241" s="25"/>
      <c r="B241" s="307" t="s">
        <v>1152</v>
      </c>
      <c r="C241" s="301"/>
      <c r="D241" s="301"/>
      <c r="E241" s="301"/>
      <c r="F241" s="301"/>
      <c r="G241" s="293"/>
      <c r="H241" s="293"/>
      <c r="I241" s="299"/>
      <c r="J241" s="300" t="s">
        <v>1152</v>
      </c>
      <c r="K241" s="324"/>
      <c r="L241" s="324"/>
      <c r="M241" s="294"/>
      <c r="N241" s="321" t="s">
        <v>1152</v>
      </c>
      <c r="O241" s="172" t="s">
        <v>1152</v>
      </c>
      <c r="P241" s="441"/>
      <c r="Q241" s="442"/>
      <c r="R241" s="439"/>
      <c r="S241" s="440"/>
      <c r="T241" s="296"/>
      <c r="U241" s="297"/>
      <c r="V241" s="298"/>
    </row>
    <row r="242" spans="1:23" s="26" customFormat="1" ht="24.95" customHeight="1">
      <c r="A242" s="25"/>
      <c r="B242" s="307" t="s">
        <v>1152</v>
      </c>
      <c r="C242" s="301"/>
      <c r="D242" s="301"/>
      <c r="E242" s="301"/>
      <c r="F242" s="301"/>
      <c r="G242" s="293"/>
      <c r="H242" s="293"/>
      <c r="I242" s="299"/>
      <c r="J242" s="300" t="s">
        <v>1152</v>
      </c>
      <c r="K242" s="324"/>
      <c r="L242" s="324"/>
      <c r="M242" s="294"/>
      <c r="N242" s="321" t="s">
        <v>1152</v>
      </c>
      <c r="O242" s="172" t="s">
        <v>1152</v>
      </c>
      <c r="P242" s="441"/>
      <c r="Q242" s="442"/>
      <c r="R242" s="439"/>
      <c r="S242" s="440"/>
      <c r="T242" s="296"/>
      <c r="U242" s="297"/>
      <c r="V242" s="298"/>
    </row>
    <row r="243" spans="1:23" s="26" customFormat="1" ht="24.95" customHeight="1">
      <c r="A243" s="25"/>
      <c r="B243" s="307" t="s">
        <v>1152</v>
      </c>
      <c r="C243" s="301"/>
      <c r="D243" s="301"/>
      <c r="E243" s="301"/>
      <c r="F243" s="301"/>
      <c r="G243" s="293"/>
      <c r="H243" s="293"/>
      <c r="I243" s="299"/>
      <c r="J243" s="300" t="s">
        <v>1152</v>
      </c>
      <c r="K243" s="324"/>
      <c r="L243" s="324"/>
      <c r="M243" s="294"/>
      <c r="N243" s="321" t="s">
        <v>1152</v>
      </c>
      <c r="O243" s="172" t="s">
        <v>1152</v>
      </c>
      <c r="P243" s="441"/>
      <c r="Q243" s="442"/>
      <c r="R243" s="439"/>
      <c r="S243" s="440"/>
      <c r="T243" s="296"/>
      <c r="U243" s="297"/>
      <c r="V243" s="298"/>
    </row>
    <row r="244" spans="1:23" s="26" customFormat="1" ht="24.95" customHeight="1">
      <c r="A244" s="25"/>
      <c r="B244" s="307" t="s">
        <v>1152</v>
      </c>
      <c r="C244" s="301"/>
      <c r="D244" s="301"/>
      <c r="E244" s="301"/>
      <c r="F244" s="301"/>
      <c r="G244" s="293"/>
      <c r="H244" s="293"/>
      <c r="I244" s="299"/>
      <c r="J244" s="300" t="s">
        <v>1152</v>
      </c>
      <c r="K244" s="324"/>
      <c r="L244" s="324"/>
      <c r="M244" s="294"/>
      <c r="N244" s="321" t="s">
        <v>1152</v>
      </c>
      <c r="O244" s="172" t="s">
        <v>1152</v>
      </c>
      <c r="P244" s="441"/>
      <c r="Q244" s="442"/>
      <c r="R244" s="439"/>
      <c r="S244" s="440"/>
      <c r="T244" s="296"/>
      <c r="U244" s="297"/>
      <c r="V244" s="298"/>
    </row>
    <row r="245" spans="1:23" s="26" customFormat="1" ht="24.95" customHeight="1">
      <c r="A245" s="25" t="s">
        <v>1260</v>
      </c>
      <c r="B245" s="307" t="s">
        <v>1152</v>
      </c>
      <c r="C245" s="301"/>
      <c r="D245" s="301"/>
      <c r="E245" s="301"/>
      <c r="F245" s="301"/>
      <c r="G245" s="293"/>
      <c r="H245" s="293"/>
      <c r="I245" s="299"/>
      <c r="J245" s="300" t="s">
        <v>1152</v>
      </c>
      <c r="K245" s="324"/>
      <c r="L245" s="324"/>
      <c r="M245" s="294"/>
      <c r="N245" s="322" t="s">
        <v>1152</v>
      </c>
      <c r="O245" s="172" t="s">
        <v>1152</v>
      </c>
      <c r="P245" s="441"/>
      <c r="Q245" s="442"/>
      <c r="R245" s="439"/>
      <c r="S245" s="440"/>
      <c r="T245" s="296"/>
      <c r="U245" s="297"/>
      <c r="V245" s="298"/>
    </row>
    <row r="246" spans="1:23" s="26" customFormat="1" ht="24.95" customHeight="1">
      <c r="A246" s="25" t="s">
        <v>1261</v>
      </c>
      <c r="B246" s="307" t="s">
        <v>1152</v>
      </c>
      <c r="C246" s="301"/>
      <c r="D246" s="301"/>
      <c r="E246" s="301"/>
      <c r="F246" s="301"/>
      <c r="G246" s="293"/>
      <c r="H246" s="293"/>
      <c r="I246" s="299"/>
      <c r="J246" s="300" t="s">
        <v>1152</v>
      </c>
      <c r="K246" s="324"/>
      <c r="L246" s="324"/>
      <c r="M246" s="295"/>
      <c r="N246" s="322" t="s">
        <v>1152</v>
      </c>
      <c r="O246" s="172" t="s">
        <v>1152</v>
      </c>
      <c r="P246" s="441"/>
      <c r="Q246" s="442"/>
      <c r="R246" s="439"/>
      <c r="S246" s="440"/>
      <c r="T246" s="296"/>
      <c r="U246" s="297"/>
      <c r="V246" s="298"/>
    </row>
    <row r="247" spans="1:23" s="26" customFormat="1" ht="24.95" customHeight="1">
      <c r="A247" s="25" t="s">
        <v>1262</v>
      </c>
      <c r="B247" s="307" t="s">
        <v>1152</v>
      </c>
      <c r="C247" s="301"/>
      <c r="D247" s="301"/>
      <c r="E247" s="301"/>
      <c r="F247" s="301"/>
      <c r="G247" s="293"/>
      <c r="H247" s="293"/>
      <c r="I247" s="299"/>
      <c r="J247" s="300" t="s">
        <v>1152</v>
      </c>
      <c r="K247" s="324"/>
      <c r="L247" s="324"/>
      <c r="M247" s="295"/>
      <c r="N247" s="322" t="s">
        <v>1152</v>
      </c>
      <c r="O247" s="172" t="s">
        <v>1152</v>
      </c>
      <c r="P247" s="441"/>
      <c r="Q247" s="442"/>
      <c r="R247" s="439"/>
      <c r="S247" s="440"/>
      <c r="T247" s="296"/>
      <c r="U247" s="297"/>
      <c r="V247" s="298"/>
    </row>
    <row r="248" spans="1:23" s="26" customFormat="1" ht="24.95" customHeight="1" thickBot="1">
      <c r="A248" s="25" t="s">
        <v>1263</v>
      </c>
      <c r="B248" s="310" t="s">
        <v>1152</v>
      </c>
      <c r="C248" s="302"/>
      <c r="D248" s="302"/>
      <c r="E248" s="302"/>
      <c r="F248" s="302"/>
      <c r="G248" s="303"/>
      <c r="H248" s="303"/>
      <c r="I248" s="304"/>
      <c r="J248" s="305" t="s">
        <v>1152</v>
      </c>
      <c r="K248" s="325"/>
      <c r="L248" s="325"/>
      <c r="M248" s="306"/>
      <c r="N248" s="322" t="s">
        <v>1152</v>
      </c>
      <c r="O248" s="172" t="s">
        <v>1152</v>
      </c>
      <c r="P248" s="441"/>
      <c r="Q248" s="442"/>
      <c r="R248" s="439"/>
      <c r="S248" s="440"/>
      <c r="T248" s="296"/>
      <c r="U248" s="297"/>
      <c r="V248" s="298"/>
    </row>
    <row r="249" spans="1:23" s="16" customFormat="1" ht="12" customHeight="1">
      <c r="A249" s="25"/>
      <c r="B249" s="27"/>
      <c r="C249" s="28"/>
      <c r="D249" s="28"/>
      <c r="E249" s="28"/>
      <c r="F249" s="28"/>
      <c r="G249" s="28"/>
      <c r="H249" s="308"/>
      <c r="I249" s="28"/>
      <c r="J249" s="28"/>
      <c r="K249" s="28"/>
      <c r="L249" s="28"/>
      <c r="M249" s="28"/>
      <c r="N249" s="28"/>
      <c r="O249" s="171"/>
      <c r="P249" s="28"/>
      <c r="Q249" s="28"/>
      <c r="R249" s="171"/>
      <c r="S249" s="28"/>
      <c r="T249" s="28"/>
      <c r="U249" s="29"/>
      <c r="V249" s="30"/>
    </row>
    <row r="250" spans="1:23" s="16" customFormat="1" ht="17.25" customHeight="1" thickBot="1">
      <c r="A250" s="25" t="s">
        <v>1264</v>
      </c>
      <c r="B250" s="346"/>
      <c r="C250" s="347"/>
      <c r="D250" s="347"/>
      <c r="E250" s="347"/>
      <c r="F250" s="347"/>
      <c r="G250" s="347"/>
      <c r="H250" s="347"/>
      <c r="I250" s="347"/>
      <c r="J250" s="347"/>
      <c r="K250" s="347"/>
      <c r="L250" s="347"/>
      <c r="M250" s="347"/>
      <c r="N250" s="728" t="s">
        <v>251</v>
      </c>
      <c r="O250" s="729">
        <v>1827.694</v>
      </c>
      <c r="P250" s="371"/>
      <c r="Q250" s="371"/>
      <c r="R250" s="372"/>
      <c r="S250" s="372"/>
      <c r="T250" s="373"/>
      <c r="U250" s="374"/>
      <c r="V250" s="375"/>
      <c r="W250" s="186"/>
    </row>
    <row r="251" spans="1:23" ht="17.25" customHeight="1">
      <c r="B251" s="731"/>
      <c r="C251" s="731"/>
      <c r="D251" s="731"/>
      <c r="E251" s="731"/>
      <c r="F251" s="731"/>
      <c r="G251" s="732"/>
      <c r="H251" s="732"/>
      <c r="I251" s="732"/>
      <c r="J251" s="732"/>
      <c r="K251" s="732"/>
      <c r="L251" s="732"/>
      <c r="M251" s="732"/>
      <c r="N251" s="732"/>
      <c r="O251" s="732"/>
      <c r="P251" s="732"/>
      <c r="Q251" s="732"/>
      <c r="R251" s="732"/>
      <c r="S251" s="732"/>
      <c r="T251" s="732"/>
      <c r="U251" s="732"/>
      <c r="V251" s="732"/>
      <c r="W251" s="732"/>
    </row>
    <row r="252" spans="1:23" s="16" customFormat="1" ht="16.5" customHeight="1" thickBot="1">
      <c r="A252" s="14"/>
      <c r="B252" s="443" t="s">
        <v>61</v>
      </c>
      <c r="C252" s="443"/>
      <c r="D252" s="443"/>
      <c r="E252" s="443"/>
      <c r="F252" s="443"/>
      <c r="G252" s="443"/>
      <c r="H252" s="443"/>
      <c r="I252" s="443"/>
      <c r="J252" s="443"/>
      <c r="K252" s="443"/>
      <c r="L252" s="443"/>
      <c r="M252" s="443"/>
      <c r="N252" s="443"/>
      <c r="O252" s="443"/>
      <c r="P252" s="443"/>
      <c r="Q252" s="443"/>
      <c r="R252" s="443"/>
      <c r="S252" s="443"/>
      <c r="T252" s="443"/>
      <c r="U252" s="443"/>
      <c r="V252" s="443"/>
      <c r="W252" s="187"/>
    </row>
    <row r="253" spans="1:23" s="18" customFormat="1" ht="22.5" customHeight="1">
      <c r="A253" s="87" t="s">
        <v>1265</v>
      </c>
      <c r="B253" s="445" t="s">
        <v>58</v>
      </c>
      <c r="C253" s="733" t="s">
        <v>78</v>
      </c>
      <c r="D253" s="734"/>
      <c r="E253" s="734"/>
      <c r="F253" s="734"/>
      <c r="G253" s="734"/>
      <c r="H253" s="734"/>
      <c r="I253" s="734"/>
      <c r="J253" s="734"/>
      <c r="K253" s="734"/>
      <c r="L253" s="734"/>
      <c r="M253" s="706"/>
      <c r="N253" s="735"/>
      <c r="O253" s="736"/>
      <c r="P253" s="733" t="s">
        <v>84</v>
      </c>
      <c r="Q253" s="734"/>
      <c r="R253" s="734"/>
      <c r="S253" s="706"/>
      <c r="T253" s="705" t="s">
        <v>279</v>
      </c>
      <c r="U253" s="706"/>
      <c r="V253" s="448" t="s">
        <v>6</v>
      </c>
      <c r="W253" s="185"/>
    </row>
    <row r="254" spans="1:23" s="18" customFormat="1" ht="22.5" customHeight="1">
      <c r="A254" s="87" t="s">
        <v>1266</v>
      </c>
      <c r="B254" s="446"/>
      <c r="C254" s="737" t="s">
        <v>79</v>
      </c>
      <c r="D254" s="738"/>
      <c r="E254" s="739"/>
      <c r="F254" s="740">
        <v>1</v>
      </c>
      <c r="G254" s="741" t="s">
        <v>223</v>
      </c>
      <c r="H254" s="714" t="s">
        <v>222</v>
      </c>
      <c r="I254" s="714"/>
      <c r="J254" s="737" t="s">
        <v>221</v>
      </c>
      <c r="K254" s="742"/>
      <c r="L254" s="743"/>
      <c r="M254" s="743"/>
      <c r="N254" s="744"/>
      <c r="O254" s="745"/>
      <c r="P254" s="746"/>
      <c r="Q254" s="747"/>
      <c r="R254" s="747"/>
      <c r="S254" s="748"/>
      <c r="T254" s="718"/>
      <c r="U254" s="719"/>
      <c r="V254" s="449"/>
      <c r="W254" s="185"/>
    </row>
    <row r="255" spans="1:23" s="18" customFormat="1" ht="51.75" customHeight="1" thickBot="1">
      <c r="A255" s="87" t="s">
        <v>1267</v>
      </c>
      <c r="B255" s="446"/>
      <c r="C255" s="738" t="s">
        <v>77</v>
      </c>
      <c r="D255" s="739"/>
      <c r="E255" s="749" t="s">
        <v>80</v>
      </c>
      <c r="F255" s="750" t="s">
        <v>242</v>
      </c>
      <c r="G255" s="741"/>
      <c r="H255" s="714"/>
      <c r="I255" s="714"/>
      <c r="J255" s="711" t="s">
        <v>220</v>
      </c>
      <c r="K255" s="751" t="s">
        <v>228</v>
      </c>
      <c r="L255" s="752" t="s">
        <v>290</v>
      </c>
      <c r="M255" s="752"/>
      <c r="N255" s="753" t="s">
        <v>260</v>
      </c>
      <c r="O255" s="754"/>
      <c r="P255" s="755" t="s">
        <v>1169</v>
      </c>
      <c r="Q255" s="756" t="s">
        <v>85</v>
      </c>
      <c r="R255" s="757"/>
      <c r="S255" s="88">
        <v>2</v>
      </c>
      <c r="T255" s="758"/>
      <c r="U255" s="759"/>
      <c r="V255" s="450"/>
      <c r="W255" s="185"/>
    </row>
    <row r="256" spans="1:23" s="18" customFormat="1" ht="15.75" customHeight="1">
      <c r="A256" s="87" t="s">
        <v>1268</v>
      </c>
      <c r="B256" s="446"/>
      <c r="C256" s="33">
        <v>1</v>
      </c>
      <c r="D256" s="76" t="s">
        <v>1152</v>
      </c>
      <c r="E256" s="82" t="s">
        <v>1152</v>
      </c>
      <c r="F256" s="233" t="s">
        <v>1152</v>
      </c>
      <c r="G256" s="233" t="s">
        <v>1152</v>
      </c>
      <c r="H256" s="451" t="s">
        <v>1152</v>
      </c>
      <c r="I256" s="452"/>
      <c r="J256" s="83" t="s">
        <v>1152</v>
      </c>
      <c r="K256" s="81" t="s">
        <v>1152</v>
      </c>
      <c r="L256" s="344"/>
      <c r="M256" s="345" t="s">
        <v>1152</v>
      </c>
      <c r="N256" s="760" t="s">
        <v>22</v>
      </c>
      <c r="O256" s="761" t="s">
        <v>15</v>
      </c>
      <c r="P256" s="762"/>
      <c r="Q256" s="763">
        <v>7</v>
      </c>
      <c r="R256" s="764" t="s">
        <v>1152</v>
      </c>
      <c r="S256" s="765"/>
      <c r="T256" s="705" t="s">
        <v>64</v>
      </c>
      <c r="U256" s="734"/>
      <c r="V256" s="706"/>
      <c r="W256" s="184"/>
    </row>
    <row r="257" spans="1:23" s="18" customFormat="1" ht="15.75" customHeight="1" thickBot="1">
      <c r="A257" s="87" t="s">
        <v>1269</v>
      </c>
      <c r="B257" s="446"/>
      <c r="C257" s="33">
        <v>2</v>
      </c>
      <c r="D257" s="76" t="s">
        <v>1152</v>
      </c>
      <c r="E257" s="82" t="s">
        <v>1152</v>
      </c>
      <c r="F257" s="233" t="s">
        <v>1152</v>
      </c>
      <c r="G257" s="233" t="s">
        <v>1152</v>
      </c>
      <c r="H257" s="451" t="s">
        <v>1152</v>
      </c>
      <c r="I257" s="452"/>
      <c r="J257" s="83" t="s">
        <v>1152</v>
      </c>
      <c r="K257" s="81" t="s">
        <v>1152</v>
      </c>
      <c r="L257" s="344"/>
      <c r="M257" s="345" t="s">
        <v>1152</v>
      </c>
      <c r="N257" s="760" t="s">
        <v>22</v>
      </c>
      <c r="O257" s="761"/>
      <c r="P257" s="762"/>
      <c r="Q257" s="766"/>
      <c r="R257" s="767"/>
      <c r="S257" s="768"/>
      <c r="T257" s="758"/>
      <c r="U257" s="769"/>
      <c r="V257" s="759"/>
      <c r="W257" s="184"/>
    </row>
    <row r="258" spans="1:23" s="18" customFormat="1" ht="15.75" customHeight="1">
      <c r="A258" s="87" t="s">
        <v>1270</v>
      </c>
      <c r="B258" s="446"/>
      <c r="C258" s="33">
        <v>3</v>
      </c>
      <c r="D258" s="76" t="s">
        <v>1152</v>
      </c>
      <c r="E258" s="82" t="s">
        <v>1152</v>
      </c>
      <c r="F258" s="233" t="s">
        <v>1152</v>
      </c>
      <c r="G258" s="233" t="s">
        <v>1152</v>
      </c>
      <c r="H258" s="451" t="s">
        <v>1152</v>
      </c>
      <c r="I258" s="452"/>
      <c r="J258" s="83" t="s">
        <v>1152</v>
      </c>
      <c r="K258" s="81" t="s">
        <v>1152</v>
      </c>
      <c r="L258" s="344"/>
      <c r="M258" s="345" t="s">
        <v>1152</v>
      </c>
      <c r="N258" s="760"/>
      <c r="O258" s="770"/>
      <c r="P258" s="771"/>
      <c r="Q258" s="772"/>
      <c r="R258" s="773"/>
      <c r="S258" s="774"/>
      <c r="T258" s="191"/>
      <c r="U258" s="191"/>
      <c r="V258" s="192"/>
      <c r="W258" s="185"/>
    </row>
    <row r="259" spans="1:23" s="18" customFormat="1" ht="15.75" customHeight="1">
      <c r="A259" s="87" t="s">
        <v>1271</v>
      </c>
      <c r="B259" s="446"/>
      <c r="C259" s="33">
        <v>4</v>
      </c>
      <c r="D259" s="76" t="s">
        <v>1152</v>
      </c>
      <c r="E259" s="82" t="s">
        <v>1152</v>
      </c>
      <c r="F259" s="233" t="s">
        <v>1152</v>
      </c>
      <c r="G259" s="233" t="s">
        <v>1152</v>
      </c>
      <c r="H259" s="451" t="s">
        <v>1152</v>
      </c>
      <c r="I259" s="452"/>
      <c r="J259" s="83" t="s">
        <v>1152</v>
      </c>
      <c r="K259" s="81" t="s">
        <v>1152</v>
      </c>
      <c r="L259" s="344"/>
      <c r="M259" s="345" t="s">
        <v>1152</v>
      </c>
      <c r="N259" s="760"/>
      <c r="O259" s="775" t="s">
        <v>246</v>
      </c>
      <c r="P259" s="737" t="s">
        <v>245</v>
      </c>
      <c r="Q259" s="738"/>
      <c r="R259" s="738"/>
      <c r="S259" s="739"/>
      <c r="T259" s="185"/>
      <c r="U259" s="185"/>
      <c r="V259" s="193"/>
      <c r="W259" s="185"/>
    </row>
    <row r="260" spans="1:23" s="18" customFormat="1" ht="17.25" customHeight="1">
      <c r="A260" s="87" t="s">
        <v>1272</v>
      </c>
      <c r="B260" s="446"/>
      <c r="C260" s="33">
        <v>5</v>
      </c>
      <c r="D260" s="76" t="s">
        <v>1152</v>
      </c>
      <c r="E260" s="82" t="s">
        <v>1152</v>
      </c>
      <c r="F260" s="233" t="s">
        <v>1152</v>
      </c>
      <c r="G260" s="233" t="s">
        <v>1152</v>
      </c>
      <c r="H260" s="451" t="s">
        <v>1152</v>
      </c>
      <c r="I260" s="452"/>
      <c r="J260" s="83" t="s">
        <v>1152</v>
      </c>
      <c r="K260" s="81" t="s">
        <v>1152</v>
      </c>
      <c r="L260" s="344"/>
      <c r="M260" s="345" t="s">
        <v>1152</v>
      </c>
      <c r="N260" s="760"/>
      <c r="O260" s="776"/>
      <c r="P260" s="711" t="s">
        <v>86</v>
      </c>
      <c r="Q260" s="711" t="s">
        <v>230</v>
      </c>
      <c r="R260" s="714" t="s">
        <v>243</v>
      </c>
      <c r="S260" s="714"/>
      <c r="T260" s="185"/>
      <c r="U260" s="185"/>
      <c r="V260" s="193"/>
      <c r="W260" s="185"/>
    </row>
    <row r="261" spans="1:23" s="18" customFormat="1" ht="16.5" customHeight="1" thickBot="1">
      <c r="A261" s="87" t="s">
        <v>1273</v>
      </c>
      <c r="B261" s="446"/>
      <c r="C261" s="84">
        <v>6</v>
      </c>
      <c r="D261" s="85" t="s">
        <v>1152</v>
      </c>
      <c r="E261" s="86" t="s">
        <v>1152</v>
      </c>
      <c r="F261" s="233" t="s">
        <v>1152</v>
      </c>
      <c r="G261" s="233" t="s">
        <v>1152</v>
      </c>
      <c r="H261" s="451" t="s">
        <v>1152</v>
      </c>
      <c r="I261" s="452"/>
      <c r="J261" s="83" t="s">
        <v>1152</v>
      </c>
      <c r="K261" s="81" t="s">
        <v>1152</v>
      </c>
      <c r="L261" s="344"/>
      <c r="M261" s="345" t="s">
        <v>1152</v>
      </c>
      <c r="N261" s="777"/>
      <c r="O261" s="248" t="s">
        <v>6</v>
      </c>
      <c r="P261" s="778">
        <v>1</v>
      </c>
      <c r="Q261" s="779">
        <v>3065.3425115</v>
      </c>
      <c r="R261" s="780">
        <v>3655.3879999999999</v>
      </c>
      <c r="S261" s="780"/>
      <c r="T261" s="185"/>
      <c r="U261" s="185"/>
      <c r="V261" s="193"/>
      <c r="W261" s="185"/>
    </row>
    <row r="262" spans="1:23" s="18" customFormat="1" ht="16.5" customHeight="1" thickBot="1">
      <c r="A262" s="87" t="s">
        <v>1274</v>
      </c>
      <c r="B262" s="447"/>
      <c r="C262" s="781" t="s">
        <v>82</v>
      </c>
      <c r="D262" s="782"/>
      <c r="E262" s="782"/>
      <c r="F262" s="783"/>
      <c r="G262" s="784"/>
      <c r="H262" s="453" t="s">
        <v>1152</v>
      </c>
      <c r="I262" s="454"/>
      <c r="J262" s="314" t="s">
        <v>1152</v>
      </c>
      <c r="K262" s="194" t="s">
        <v>6</v>
      </c>
      <c r="L262" s="351"/>
      <c r="M262" s="370"/>
      <c r="N262" s="352"/>
      <c r="O262" s="455" t="s">
        <v>1152</v>
      </c>
      <c r="P262" s="455"/>
      <c r="Q262" s="455"/>
      <c r="R262" s="455"/>
      <c r="S262" s="455"/>
      <c r="T262" s="348"/>
      <c r="U262" s="349"/>
      <c r="V262" s="350"/>
      <c r="W262" s="185"/>
    </row>
    <row r="263" spans="1:23" ht="24.95" customHeight="1"/>
    <row r="264" spans="1:23" ht="24.95" customHeight="1"/>
    <row r="265" spans="1:23" s="16" customFormat="1" ht="24" thickBot="1">
      <c r="A265" s="694">
        <v>8</v>
      </c>
      <c r="B265" s="456" t="s">
        <v>45</v>
      </c>
      <c r="C265" s="456"/>
      <c r="D265" s="456"/>
      <c r="E265" s="22">
        <v>8</v>
      </c>
      <c r="F265" s="23" t="s">
        <v>348</v>
      </c>
      <c r="G265" s="19"/>
      <c r="H265" s="19"/>
      <c r="I265" s="23"/>
      <c r="J265" s="23"/>
      <c r="K265" s="23"/>
      <c r="L265" s="23"/>
      <c r="M265" s="24"/>
      <c r="N265" s="24"/>
      <c r="O265" s="19"/>
      <c r="P265" s="19"/>
      <c r="Q265" s="685"/>
      <c r="R265" s="685"/>
      <c r="S265" s="685"/>
      <c r="T265" s="685"/>
      <c r="U265" s="186"/>
    </row>
    <row r="266" spans="1:23" s="16" customFormat="1" ht="24.75" customHeight="1">
      <c r="A266" s="14"/>
      <c r="B266" s="695" t="s">
        <v>50</v>
      </c>
      <c r="C266" s="696" t="s">
        <v>51</v>
      </c>
      <c r="D266" s="697" t="s">
        <v>16</v>
      </c>
      <c r="E266" s="697"/>
      <c r="F266" s="697" t="s">
        <v>52</v>
      </c>
      <c r="G266" s="698"/>
      <c r="H266" s="699" t="s">
        <v>53</v>
      </c>
      <c r="I266" s="700" t="s">
        <v>266</v>
      </c>
      <c r="J266" s="699" t="s">
        <v>17</v>
      </c>
      <c r="K266" s="699" t="s">
        <v>229</v>
      </c>
      <c r="L266" s="699" t="s">
        <v>54</v>
      </c>
      <c r="M266" s="699" t="s">
        <v>150</v>
      </c>
      <c r="N266" s="701" t="s">
        <v>244</v>
      </c>
      <c r="O266" s="702"/>
      <c r="P266" s="703" t="s">
        <v>19</v>
      </c>
      <c r="Q266" s="704"/>
      <c r="R266" s="705" t="s">
        <v>152</v>
      </c>
      <c r="S266" s="706"/>
      <c r="T266" s="707" t="s">
        <v>138</v>
      </c>
      <c r="U266" s="708"/>
      <c r="V266" s="709"/>
    </row>
    <row r="267" spans="1:23" s="16" customFormat="1" ht="92.25" customHeight="1">
      <c r="A267" s="14"/>
      <c r="B267" s="710"/>
      <c r="C267" s="711" t="s">
        <v>55</v>
      </c>
      <c r="D267" s="712" t="s">
        <v>3</v>
      </c>
      <c r="E267" s="712" t="s">
        <v>18</v>
      </c>
      <c r="F267" s="712" t="s">
        <v>56</v>
      </c>
      <c r="G267" s="713" t="s">
        <v>57</v>
      </c>
      <c r="H267" s="714"/>
      <c r="I267" s="715"/>
      <c r="J267" s="714"/>
      <c r="K267" s="714"/>
      <c r="L267" s="714"/>
      <c r="M267" s="714"/>
      <c r="N267" s="711" t="s">
        <v>149</v>
      </c>
      <c r="O267" s="712" t="s">
        <v>68</v>
      </c>
      <c r="P267" s="716"/>
      <c r="Q267" s="717"/>
      <c r="R267" s="718"/>
      <c r="S267" s="719"/>
      <c r="T267" s="720" t="s">
        <v>139</v>
      </c>
      <c r="U267" s="721" t="s">
        <v>148</v>
      </c>
      <c r="V267" s="722" t="s">
        <v>164</v>
      </c>
    </row>
    <row r="268" spans="1:23" s="16" customFormat="1" ht="26.25" customHeight="1">
      <c r="A268" s="14"/>
      <c r="B268" s="723"/>
      <c r="C268" s="724">
        <v>3</v>
      </c>
      <c r="D268" s="724">
        <v>4</v>
      </c>
      <c r="E268" s="724">
        <v>5</v>
      </c>
      <c r="F268" s="724">
        <v>6</v>
      </c>
      <c r="G268" s="724">
        <v>7</v>
      </c>
      <c r="H268" s="724">
        <v>8</v>
      </c>
      <c r="I268" s="724">
        <v>9</v>
      </c>
      <c r="J268" s="724">
        <v>10</v>
      </c>
      <c r="K268" s="724">
        <v>11</v>
      </c>
      <c r="L268" s="724">
        <v>12</v>
      </c>
      <c r="M268" s="724">
        <v>13</v>
      </c>
      <c r="N268" s="724">
        <v>14</v>
      </c>
      <c r="O268" s="724">
        <v>15</v>
      </c>
      <c r="P268" s="19">
        <v>16</v>
      </c>
      <c r="Q268" s="725">
        <v>17</v>
      </c>
      <c r="R268" s="19">
        <v>18</v>
      </c>
      <c r="S268" s="725">
        <v>19</v>
      </c>
      <c r="T268" s="726">
        <v>20</v>
      </c>
      <c r="U268" s="624">
        <v>21</v>
      </c>
      <c r="V268" s="727">
        <v>22</v>
      </c>
    </row>
    <row r="269" spans="1:23" s="26" customFormat="1" ht="24.95" customHeight="1">
      <c r="A269" s="25" t="s">
        <v>1275</v>
      </c>
      <c r="B269" s="457">
        <v>1</v>
      </c>
      <c r="C269" s="459" t="s">
        <v>300</v>
      </c>
      <c r="D269" s="459" t="s">
        <v>351</v>
      </c>
      <c r="E269" s="459" t="s">
        <v>356</v>
      </c>
      <c r="F269" s="459" t="s">
        <v>321</v>
      </c>
      <c r="G269" s="293">
        <v>0.6</v>
      </c>
      <c r="H269" s="437" t="s">
        <v>22</v>
      </c>
      <c r="I269" s="299">
        <v>1</v>
      </c>
      <c r="J269" s="300" t="s">
        <v>350</v>
      </c>
      <c r="K269" s="324">
        <v>43837</v>
      </c>
      <c r="L269" s="324">
        <v>45138</v>
      </c>
      <c r="M269" s="294">
        <v>3495.4</v>
      </c>
      <c r="N269" s="321">
        <v>2097.2399999999998</v>
      </c>
      <c r="O269" s="172">
        <v>2097.2399999999998</v>
      </c>
      <c r="P269" s="441"/>
      <c r="Q269" s="442"/>
      <c r="R269" s="439"/>
      <c r="S269" s="440"/>
      <c r="T269" s="296" t="s">
        <v>22</v>
      </c>
      <c r="U269" s="297">
        <v>294</v>
      </c>
      <c r="V269" s="298" t="s">
        <v>22</v>
      </c>
    </row>
    <row r="270" spans="1:23" s="26" customFormat="1" ht="24.95" customHeight="1">
      <c r="A270" s="25" t="s">
        <v>1157</v>
      </c>
      <c r="B270" s="458"/>
      <c r="C270" s="460"/>
      <c r="D270" s="460"/>
      <c r="E270" s="460"/>
      <c r="F270" s="460"/>
      <c r="G270" s="293">
        <v>0.4</v>
      </c>
      <c r="H270" s="438"/>
      <c r="I270" s="299">
        <v>2</v>
      </c>
      <c r="J270" s="300" t="s">
        <v>349</v>
      </c>
      <c r="K270" s="324">
        <v>43837</v>
      </c>
      <c r="L270" s="324">
        <v>45138</v>
      </c>
      <c r="M270" s="294">
        <v>3495.4</v>
      </c>
      <c r="N270" s="321">
        <v>1398.16</v>
      </c>
      <c r="O270" s="172">
        <v>1398.16</v>
      </c>
      <c r="P270" s="441"/>
      <c r="Q270" s="442"/>
      <c r="R270" s="439"/>
      <c r="S270" s="440"/>
      <c r="T270" s="296" t="s">
        <v>22</v>
      </c>
      <c r="U270" s="297">
        <v>92</v>
      </c>
      <c r="V270" s="298" t="s">
        <v>22</v>
      </c>
    </row>
    <row r="271" spans="1:23" s="26" customFormat="1" ht="48.6" customHeight="1">
      <c r="A271" s="25" t="s">
        <v>321</v>
      </c>
      <c r="B271" s="307">
        <v>2</v>
      </c>
      <c r="C271" s="301" t="s">
        <v>300</v>
      </c>
      <c r="D271" s="301" t="s">
        <v>352</v>
      </c>
      <c r="E271" s="301" t="s">
        <v>357</v>
      </c>
      <c r="F271" s="301" t="s">
        <v>321</v>
      </c>
      <c r="G271" s="293">
        <v>0.4</v>
      </c>
      <c r="H271" s="293" t="s">
        <v>22</v>
      </c>
      <c r="I271" s="299">
        <v>1</v>
      </c>
      <c r="J271" s="300" t="s">
        <v>350</v>
      </c>
      <c r="K271" s="324">
        <v>42713</v>
      </c>
      <c r="L271" s="324">
        <v>43434</v>
      </c>
      <c r="M271" s="294">
        <v>1787.43</v>
      </c>
      <c r="N271" s="321">
        <v>714.97200000000009</v>
      </c>
      <c r="O271" s="172">
        <v>714.97199999999998</v>
      </c>
      <c r="P271" s="441"/>
      <c r="Q271" s="442"/>
      <c r="R271" s="439"/>
      <c r="S271" s="440"/>
      <c r="T271" s="296" t="s">
        <v>22</v>
      </c>
      <c r="U271" s="297">
        <v>247</v>
      </c>
      <c r="V271" s="298" t="s">
        <v>22</v>
      </c>
    </row>
    <row r="272" spans="1:23" s="26" customFormat="1" ht="48.6" customHeight="1">
      <c r="A272" s="25" t="s">
        <v>1158</v>
      </c>
      <c r="B272" s="307">
        <v>3</v>
      </c>
      <c r="C272" s="301" t="s">
        <v>353</v>
      </c>
      <c r="D272" s="301" t="s">
        <v>361</v>
      </c>
      <c r="E272" s="301" t="s">
        <v>358</v>
      </c>
      <c r="F272" s="301" t="s">
        <v>321</v>
      </c>
      <c r="G272" s="293">
        <v>0.5</v>
      </c>
      <c r="H272" s="293" t="s">
        <v>22</v>
      </c>
      <c r="I272" s="299">
        <v>1</v>
      </c>
      <c r="J272" s="300" t="s">
        <v>350</v>
      </c>
      <c r="K272" s="389">
        <v>37984</v>
      </c>
      <c r="L272" s="324">
        <v>38440</v>
      </c>
      <c r="M272" s="294">
        <v>6911.19</v>
      </c>
      <c r="N272" s="321">
        <v>3455.5949999999998</v>
      </c>
      <c r="O272" s="172">
        <v>3455.5949999999998</v>
      </c>
      <c r="P272" s="441"/>
      <c r="Q272" s="442"/>
      <c r="R272" s="439"/>
      <c r="S272" s="440"/>
      <c r="T272" s="296" t="s">
        <v>22</v>
      </c>
      <c r="U272" s="297">
        <v>38</v>
      </c>
      <c r="V272" s="298" t="s">
        <v>22</v>
      </c>
    </row>
    <row r="273" spans="1:23" s="26" customFormat="1" ht="48.6" customHeight="1">
      <c r="A273" s="25" t="s">
        <v>1159</v>
      </c>
      <c r="B273" s="307">
        <v>4</v>
      </c>
      <c r="C273" s="301" t="s">
        <v>300</v>
      </c>
      <c r="D273" s="301" t="s">
        <v>355</v>
      </c>
      <c r="E273" s="301" t="s">
        <v>359</v>
      </c>
      <c r="F273" s="301" t="s">
        <v>321</v>
      </c>
      <c r="G273" s="293">
        <v>0.6</v>
      </c>
      <c r="H273" s="293" t="s">
        <v>22</v>
      </c>
      <c r="I273" s="299">
        <v>1</v>
      </c>
      <c r="J273" s="300" t="s">
        <v>350</v>
      </c>
      <c r="K273" s="324">
        <v>43894</v>
      </c>
      <c r="L273" s="324">
        <v>44408</v>
      </c>
      <c r="M273" s="294">
        <v>4100.3100000000004</v>
      </c>
      <c r="N273" s="321">
        <v>2460.1860000000001</v>
      </c>
      <c r="O273" s="172">
        <v>2460.1860000000001</v>
      </c>
      <c r="P273" s="441"/>
      <c r="Q273" s="442"/>
      <c r="R273" s="439"/>
      <c r="S273" s="440"/>
      <c r="T273" s="296" t="s">
        <v>22</v>
      </c>
      <c r="U273" s="297">
        <v>272</v>
      </c>
      <c r="V273" s="298" t="s">
        <v>22</v>
      </c>
    </row>
    <row r="274" spans="1:23" s="26" customFormat="1" ht="48.6" customHeight="1">
      <c r="A274" s="25" t="s">
        <v>1160</v>
      </c>
      <c r="B274" s="307">
        <v>5</v>
      </c>
      <c r="C274" s="301" t="s">
        <v>354</v>
      </c>
      <c r="D274" s="301" t="s">
        <v>361</v>
      </c>
      <c r="E274" s="301" t="s">
        <v>360</v>
      </c>
      <c r="F274" s="301" t="s">
        <v>304</v>
      </c>
      <c r="G274" s="293">
        <v>1</v>
      </c>
      <c r="H274" s="293" t="s">
        <v>22</v>
      </c>
      <c r="I274" s="299">
        <v>1</v>
      </c>
      <c r="J274" s="300" t="s">
        <v>350</v>
      </c>
      <c r="K274" s="324">
        <v>38422</v>
      </c>
      <c r="L274" s="324">
        <v>39736</v>
      </c>
      <c r="M274" s="294">
        <v>2575.2199999999998</v>
      </c>
      <c r="N274" s="321">
        <v>2575.2199999999998</v>
      </c>
      <c r="O274" s="172">
        <v>2575.2199999999998</v>
      </c>
      <c r="P274" s="441"/>
      <c r="Q274" s="442"/>
      <c r="R274" s="439"/>
      <c r="S274" s="440"/>
      <c r="T274" s="296" t="s">
        <v>22</v>
      </c>
      <c r="U274" s="297">
        <v>104</v>
      </c>
      <c r="V274" s="298" t="s">
        <v>22</v>
      </c>
    </row>
    <row r="275" spans="1:23" s="26" customFormat="1" ht="24.95" customHeight="1">
      <c r="A275" s="25"/>
      <c r="B275" s="307" t="s">
        <v>1152</v>
      </c>
      <c r="C275" s="301"/>
      <c r="D275" s="301"/>
      <c r="E275" s="301"/>
      <c r="F275" s="301"/>
      <c r="G275" s="293"/>
      <c r="H275" s="293"/>
      <c r="I275" s="299"/>
      <c r="J275" s="300" t="s">
        <v>1152</v>
      </c>
      <c r="K275" s="324"/>
      <c r="L275" s="324"/>
      <c r="M275" s="294"/>
      <c r="N275" s="321" t="s">
        <v>1152</v>
      </c>
      <c r="O275" s="172" t="s">
        <v>1152</v>
      </c>
      <c r="P275" s="441"/>
      <c r="Q275" s="442"/>
      <c r="R275" s="439"/>
      <c r="S275" s="440"/>
      <c r="T275" s="296"/>
      <c r="U275" s="297"/>
      <c r="V275" s="298"/>
    </row>
    <row r="276" spans="1:23" s="26" customFormat="1" ht="24.95" customHeight="1">
      <c r="A276" s="25"/>
      <c r="B276" s="307" t="s">
        <v>1152</v>
      </c>
      <c r="C276" s="301"/>
      <c r="D276" s="301"/>
      <c r="E276" s="301"/>
      <c r="F276" s="301"/>
      <c r="G276" s="293"/>
      <c r="H276" s="293"/>
      <c r="I276" s="299"/>
      <c r="J276" s="300" t="s">
        <v>1152</v>
      </c>
      <c r="K276" s="324"/>
      <c r="L276" s="324"/>
      <c r="M276" s="294"/>
      <c r="N276" s="321" t="s">
        <v>1152</v>
      </c>
      <c r="O276" s="172" t="s">
        <v>1152</v>
      </c>
      <c r="P276" s="441"/>
      <c r="Q276" s="442"/>
      <c r="R276" s="439"/>
      <c r="S276" s="440"/>
      <c r="T276" s="296"/>
      <c r="U276" s="297"/>
      <c r="V276" s="298"/>
    </row>
    <row r="277" spans="1:23" s="26" customFormat="1" ht="24.95" customHeight="1">
      <c r="A277" s="25"/>
      <c r="B277" s="307" t="s">
        <v>1152</v>
      </c>
      <c r="C277" s="301"/>
      <c r="D277" s="301"/>
      <c r="E277" s="301"/>
      <c r="F277" s="301"/>
      <c r="G277" s="293"/>
      <c r="H277" s="293"/>
      <c r="I277" s="299"/>
      <c r="J277" s="300" t="s">
        <v>1152</v>
      </c>
      <c r="K277" s="324"/>
      <c r="L277" s="324"/>
      <c r="M277" s="294"/>
      <c r="N277" s="321" t="s">
        <v>1152</v>
      </c>
      <c r="O277" s="172" t="s">
        <v>1152</v>
      </c>
      <c r="P277" s="441"/>
      <c r="Q277" s="442"/>
      <c r="R277" s="439"/>
      <c r="S277" s="440"/>
      <c r="T277" s="296"/>
      <c r="U277" s="297"/>
      <c r="V277" s="298"/>
    </row>
    <row r="278" spans="1:23" s="26" customFormat="1" ht="24.95" customHeight="1">
      <c r="A278" s="25"/>
      <c r="B278" s="307" t="s">
        <v>1152</v>
      </c>
      <c r="C278" s="301"/>
      <c r="D278" s="301"/>
      <c r="E278" s="301"/>
      <c r="F278" s="301"/>
      <c r="G278" s="293"/>
      <c r="H278" s="293"/>
      <c r="I278" s="299"/>
      <c r="J278" s="300" t="s">
        <v>1152</v>
      </c>
      <c r="K278" s="324"/>
      <c r="L278" s="324"/>
      <c r="M278" s="294"/>
      <c r="N278" s="321" t="s">
        <v>1152</v>
      </c>
      <c r="O278" s="172" t="s">
        <v>1152</v>
      </c>
      <c r="P278" s="441"/>
      <c r="Q278" s="442"/>
      <c r="R278" s="439"/>
      <c r="S278" s="440"/>
      <c r="T278" s="296"/>
      <c r="U278" s="297"/>
      <c r="V278" s="298"/>
    </row>
    <row r="279" spans="1:23" s="26" customFormat="1" ht="24.95" customHeight="1">
      <c r="A279" s="25"/>
      <c r="B279" s="307" t="s">
        <v>1152</v>
      </c>
      <c r="C279" s="301"/>
      <c r="D279" s="301"/>
      <c r="E279" s="301"/>
      <c r="F279" s="301"/>
      <c r="G279" s="293"/>
      <c r="H279" s="293"/>
      <c r="I279" s="299"/>
      <c r="J279" s="300" t="s">
        <v>1152</v>
      </c>
      <c r="K279" s="324"/>
      <c r="L279" s="324"/>
      <c r="M279" s="294"/>
      <c r="N279" s="321" t="s">
        <v>1152</v>
      </c>
      <c r="O279" s="172" t="s">
        <v>1152</v>
      </c>
      <c r="P279" s="441"/>
      <c r="Q279" s="442"/>
      <c r="R279" s="439"/>
      <c r="S279" s="440"/>
      <c r="T279" s="296"/>
      <c r="U279" s="297"/>
      <c r="V279" s="298"/>
    </row>
    <row r="280" spans="1:23" s="26" customFormat="1" ht="24.95" customHeight="1">
      <c r="A280" s="25" t="s">
        <v>1276</v>
      </c>
      <c r="B280" s="307" t="s">
        <v>1152</v>
      </c>
      <c r="C280" s="301"/>
      <c r="D280" s="301"/>
      <c r="E280" s="301"/>
      <c r="F280" s="301"/>
      <c r="G280" s="293"/>
      <c r="H280" s="293"/>
      <c r="I280" s="299"/>
      <c r="J280" s="300" t="s">
        <v>1152</v>
      </c>
      <c r="K280" s="324"/>
      <c r="L280" s="324"/>
      <c r="M280" s="294"/>
      <c r="N280" s="322" t="s">
        <v>1152</v>
      </c>
      <c r="O280" s="172" t="s">
        <v>1152</v>
      </c>
      <c r="P280" s="441"/>
      <c r="Q280" s="442"/>
      <c r="R280" s="439"/>
      <c r="S280" s="440"/>
      <c r="T280" s="296"/>
      <c r="U280" s="297"/>
      <c r="V280" s="298"/>
    </row>
    <row r="281" spans="1:23" s="26" customFormat="1" ht="24.95" customHeight="1">
      <c r="A281" s="25" t="s">
        <v>1277</v>
      </c>
      <c r="B281" s="307" t="s">
        <v>1152</v>
      </c>
      <c r="C281" s="301"/>
      <c r="D281" s="301"/>
      <c r="E281" s="301"/>
      <c r="F281" s="301"/>
      <c r="G281" s="293"/>
      <c r="H281" s="293"/>
      <c r="I281" s="299"/>
      <c r="J281" s="300" t="s">
        <v>1152</v>
      </c>
      <c r="K281" s="324"/>
      <c r="L281" s="324"/>
      <c r="M281" s="295"/>
      <c r="N281" s="322" t="s">
        <v>1152</v>
      </c>
      <c r="O281" s="172" t="s">
        <v>1152</v>
      </c>
      <c r="P281" s="441"/>
      <c r="Q281" s="442"/>
      <c r="R281" s="439"/>
      <c r="S281" s="440"/>
      <c r="T281" s="296"/>
      <c r="U281" s="297"/>
      <c r="V281" s="298"/>
    </row>
    <row r="282" spans="1:23" s="26" customFormat="1" ht="24.95" customHeight="1">
      <c r="A282" s="25" t="s">
        <v>1278</v>
      </c>
      <c r="B282" s="307" t="s">
        <v>1152</v>
      </c>
      <c r="C282" s="301"/>
      <c r="D282" s="301"/>
      <c r="E282" s="301"/>
      <c r="F282" s="301"/>
      <c r="G282" s="293"/>
      <c r="H282" s="293"/>
      <c r="I282" s="299"/>
      <c r="J282" s="300" t="s">
        <v>1152</v>
      </c>
      <c r="K282" s="324"/>
      <c r="L282" s="324"/>
      <c r="M282" s="295"/>
      <c r="N282" s="322" t="s">
        <v>1152</v>
      </c>
      <c r="O282" s="172" t="s">
        <v>1152</v>
      </c>
      <c r="P282" s="441"/>
      <c r="Q282" s="442"/>
      <c r="R282" s="439"/>
      <c r="S282" s="440"/>
      <c r="T282" s="296"/>
      <c r="U282" s="297"/>
      <c r="V282" s="298"/>
    </row>
    <row r="283" spans="1:23" s="26" customFormat="1" ht="24.95" customHeight="1" thickBot="1">
      <c r="A283" s="25" t="s">
        <v>1279</v>
      </c>
      <c r="B283" s="310" t="s">
        <v>1152</v>
      </c>
      <c r="C283" s="302"/>
      <c r="D283" s="302"/>
      <c r="E283" s="302"/>
      <c r="F283" s="302"/>
      <c r="G283" s="303"/>
      <c r="H283" s="303"/>
      <c r="I283" s="304"/>
      <c r="J283" s="305" t="s">
        <v>1152</v>
      </c>
      <c r="K283" s="325"/>
      <c r="L283" s="325"/>
      <c r="M283" s="306"/>
      <c r="N283" s="322" t="s">
        <v>1152</v>
      </c>
      <c r="O283" s="172" t="s">
        <v>1152</v>
      </c>
      <c r="P283" s="441"/>
      <c r="Q283" s="442"/>
      <c r="R283" s="439"/>
      <c r="S283" s="440"/>
      <c r="T283" s="296"/>
      <c r="U283" s="297"/>
      <c r="V283" s="298"/>
    </row>
    <row r="284" spans="1:23" s="16" customFormat="1" ht="12" customHeight="1">
      <c r="A284" s="25"/>
      <c r="B284" s="27"/>
      <c r="C284" s="28"/>
      <c r="D284" s="28"/>
      <c r="E284" s="28"/>
      <c r="F284" s="28"/>
      <c r="G284" s="28"/>
      <c r="H284" s="308"/>
      <c r="I284" s="28"/>
      <c r="J284" s="28"/>
      <c r="K284" s="28"/>
      <c r="L284" s="28"/>
      <c r="M284" s="28"/>
      <c r="N284" s="28"/>
      <c r="O284" s="171"/>
      <c r="P284" s="28"/>
      <c r="Q284" s="28"/>
      <c r="R284" s="171"/>
      <c r="S284" s="28"/>
      <c r="T284" s="28"/>
      <c r="U284" s="29"/>
      <c r="V284" s="30"/>
    </row>
    <row r="285" spans="1:23" s="16" customFormat="1" ht="17.25" customHeight="1" thickBot="1">
      <c r="A285" s="25" t="s">
        <v>1280</v>
      </c>
      <c r="B285" s="346"/>
      <c r="C285" s="347"/>
      <c r="D285" s="347"/>
      <c r="E285" s="347"/>
      <c r="F285" s="347"/>
      <c r="G285" s="347"/>
      <c r="H285" s="347"/>
      <c r="I285" s="347"/>
      <c r="J285" s="347"/>
      <c r="K285" s="347"/>
      <c r="L285" s="347"/>
      <c r="M285" s="347"/>
      <c r="N285" s="728" t="s">
        <v>251</v>
      </c>
      <c r="O285" s="729">
        <v>2540.2745999999997</v>
      </c>
      <c r="P285" s="371"/>
      <c r="Q285" s="371"/>
      <c r="R285" s="372"/>
      <c r="S285" s="372"/>
      <c r="T285" s="373"/>
      <c r="U285" s="374"/>
      <c r="V285" s="375"/>
      <c r="W285" s="186"/>
    </row>
    <row r="286" spans="1:23" ht="17.25" customHeight="1">
      <c r="B286" s="731"/>
      <c r="C286" s="731"/>
      <c r="D286" s="731"/>
      <c r="E286" s="731"/>
      <c r="F286" s="731"/>
      <c r="G286" s="732"/>
      <c r="H286" s="732"/>
      <c r="I286" s="732"/>
      <c r="J286" s="732"/>
      <c r="K286" s="732"/>
      <c r="L286" s="732"/>
      <c r="M286" s="732"/>
      <c r="N286" s="732"/>
      <c r="O286" s="732"/>
      <c r="P286" s="732"/>
      <c r="Q286" s="732"/>
      <c r="R286" s="732"/>
      <c r="S286" s="732"/>
      <c r="T286" s="732"/>
      <c r="U286" s="732"/>
      <c r="V286" s="732"/>
      <c r="W286" s="732"/>
    </row>
    <row r="287" spans="1:23" s="16" customFormat="1" ht="16.5" customHeight="1" thickBot="1">
      <c r="A287" s="14"/>
      <c r="B287" s="443" t="s">
        <v>61</v>
      </c>
      <c r="C287" s="443"/>
      <c r="D287" s="443"/>
      <c r="E287" s="443"/>
      <c r="F287" s="443"/>
      <c r="G287" s="443"/>
      <c r="H287" s="443"/>
      <c r="I287" s="443"/>
      <c r="J287" s="443"/>
      <c r="K287" s="443"/>
      <c r="L287" s="443"/>
      <c r="M287" s="443"/>
      <c r="N287" s="443"/>
      <c r="O287" s="443"/>
      <c r="P287" s="443"/>
      <c r="Q287" s="443"/>
      <c r="R287" s="443"/>
      <c r="S287" s="443"/>
      <c r="T287" s="443"/>
      <c r="U287" s="443"/>
      <c r="V287" s="443"/>
      <c r="W287" s="187"/>
    </row>
    <row r="288" spans="1:23" s="18" customFormat="1" ht="22.5" customHeight="1">
      <c r="A288" s="87" t="s">
        <v>1281</v>
      </c>
      <c r="B288" s="445" t="s">
        <v>58</v>
      </c>
      <c r="C288" s="733" t="s">
        <v>78</v>
      </c>
      <c r="D288" s="734"/>
      <c r="E288" s="734"/>
      <c r="F288" s="734"/>
      <c r="G288" s="734"/>
      <c r="H288" s="734"/>
      <c r="I288" s="734"/>
      <c r="J288" s="734"/>
      <c r="K288" s="734"/>
      <c r="L288" s="734"/>
      <c r="M288" s="706"/>
      <c r="N288" s="735"/>
      <c r="O288" s="736"/>
      <c r="P288" s="733" t="s">
        <v>84</v>
      </c>
      <c r="Q288" s="734"/>
      <c r="R288" s="734"/>
      <c r="S288" s="706"/>
      <c r="T288" s="705" t="s">
        <v>279</v>
      </c>
      <c r="U288" s="706"/>
      <c r="V288" s="448" t="s">
        <v>6</v>
      </c>
      <c r="W288" s="185"/>
    </row>
    <row r="289" spans="1:23" s="18" customFormat="1" ht="22.5" customHeight="1">
      <c r="A289" s="87" t="s">
        <v>1282</v>
      </c>
      <c r="B289" s="446"/>
      <c r="C289" s="737" t="s">
        <v>79</v>
      </c>
      <c r="D289" s="738"/>
      <c r="E289" s="739"/>
      <c r="F289" s="740">
        <v>2</v>
      </c>
      <c r="G289" s="741" t="s">
        <v>223</v>
      </c>
      <c r="H289" s="714" t="s">
        <v>222</v>
      </c>
      <c r="I289" s="714"/>
      <c r="J289" s="737" t="s">
        <v>221</v>
      </c>
      <c r="K289" s="742"/>
      <c r="L289" s="743"/>
      <c r="M289" s="743"/>
      <c r="N289" s="744"/>
      <c r="O289" s="745"/>
      <c r="P289" s="746"/>
      <c r="Q289" s="747"/>
      <c r="R289" s="747"/>
      <c r="S289" s="748"/>
      <c r="T289" s="718"/>
      <c r="U289" s="719"/>
      <c r="V289" s="449"/>
      <c r="W289" s="185"/>
    </row>
    <row r="290" spans="1:23" s="18" customFormat="1" ht="51.75" customHeight="1" thickBot="1">
      <c r="A290" s="87" t="s">
        <v>1283</v>
      </c>
      <c r="B290" s="446"/>
      <c r="C290" s="738" t="s">
        <v>77</v>
      </c>
      <c r="D290" s="739"/>
      <c r="E290" s="749" t="s">
        <v>80</v>
      </c>
      <c r="F290" s="750" t="s">
        <v>242</v>
      </c>
      <c r="G290" s="741"/>
      <c r="H290" s="714"/>
      <c r="I290" s="714"/>
      <c r="J290" s="711" t="s">
        <v>220</v>
      </c>
      <c r="K290" s="751" t="s">
        <v>228</v>
      </c>
      <c r="L290" s="752" t="s">
        <v>290</v>
      </c>
      <c r="M290" s="752"/>
      <c r="N290" s="753" t="s">
        <v>260</v>
      </c>
      <c r="O290" s="754"/>
      <c r="P290" s="755" t="s">
        <v>1169</v>
      </c>
      <c r="Q290" s="756" t="s">
        <v>85</v>
      </c>
      <c r="R290" s="757"/>
      <c r="S290" s="88">
        <v>5</v>
      </c>
      <c r="T290" s="758"/>
      <c r="U290" s="759"/>
      <c r="V290" s="450"/>
      <c r="W290" s="185"/>
    </row>
    <row r="291" spans="1:23" s="18" customFormat="1" ht="15.75" customHeight="1">
      <c r="A291" s="87" t="s">
        <v>1284</v>
      </c>
      <c r="B291" s="446"/>
      <c r="C291" s="33">
        <v>1</v>
      </c>
      <c r="D291" s="76" t="s">
        <v>350</v>
      </c>
      <c r="E291" s="82">
        <v>0.6</v>
      </c>
      <c r="F291" s="233">
        <v>11303.212999999998</v>
      </c>
      <c r="G291" s="233">
        <v>1532.67</v>
      </c>
      <c r="H291" s="451" t="s">
        <v>6</v>
      </c>
      <c r="I291" s="452"/>
      <c r="J291" s="83" t="s">
        <v>6</v>
      </c>
      <c r="K291" s="81" t="s">
        <v>1152</v>
      </c>
      <c r="L291" s="344"/>
      <c r="M291" s="345" t="s">
        <v>1152</v>
      </c>
      <c r="N291" s="760" t="s">
        <v>22</v>
      </c>
      <c r="O291" s="761" t="s">
        <v>15</v>
      </c>
      <c r="P291" s="762"/>
      <c r="Q291" s="763">
        <v>8</v>
      </c>
      <c r="R291" s="764" t="s">
        <v>1152</v>
      </c>
      <c r="S291" s="765"/>
      <c r="T291" s="705" t="s">
        <v>64</v>
      </c>
      <c r="U291" s="734"/>
      <c r="V291" s="706"/>
      <c r="W291" s="184"/>
    </row>
    <row r="292" spans="1:23" s="18" customFormat="1" ht="15.75" customHeight="1" thickBot="1">
      <c r="A292" s="87" t="s">
        <v>1285</v>
      </c>
      <c r="B292" s="446"/>
      <c r="C292" s="33">
        <v>2</v>
      </c>
      <c r="D292" s="76" t="s">
        <v>349</v>
      </c>
      <c r="E292" s="82">
        <v>0.4</v>
      </c>
      <c r="F292" s="233">
        <v>1398.16</v>
      </c>
      <c r="G292" s="233">
        <v>1532.67</v>
      </c>
      <c r="H292" s="451" t="s">
        <v>27</v>
      </c>
      <c r="I292" s="452"/>
      <c r="J292" s="83" t="s">
        <v>6</v>
      </c>
      <c r="K292" s="81" t="s">
        <v>1152</v>
      </c>
      <c r="L292" s="344"/>
      <c r="M292" s="345" t="s">
        <v>1152</v>
      </c>
      <c r="N292" s="760" t="s">
        <v>22</v>
      </c>
      <c r="O292" s="761"/>
      <c r="P292" s="762"/>
      <c r="Q292" s="766"/>
      <c r="R292" s="767"/>
      <c r="S292" s="768"/>
      <c r="T292" s="758"/>
      <c r="U292" s="769"/>
      <c r="V292" s="759"/>
      <c r="W292" s="184"/>
    </row>
    <row r="293" spans="1:23" s="18" customFormat="1" ht="15.75" customHeight="1">
      <c r="A293" s="87" t="s">
        <v>1286</v>
      </c>
      <c r="B293" s="446"/>
      <c r="C293" s="33">
        <v>3</v>
      </c>
      <c r="D293" s="76" t="s">
        <v>1152</v>
      </c>
      <c r="E293" s="82" t="s">
        <v>1152</v>
      </c>
      <c r="F293" s="233" t="s">
        <v>1152</v>
      </c>
      <c r="G293" s="233" t="s">
        <v>1152</v>
      </c>
      <c r="H293" s="451" t="s">
        <v>1152</v>
      </c>
      <c r="I293" s="452"/>
      <c r="J293" s="83" t="s">
        <v>1152</v>
      </c>
      <c r="K293" s="81" t="s">
        <v>1152</v>
      </c>
      <c r="L293" s="344"/>
      <c r="M293" s="345" t="s">
        <v>1152</v>
      </c>
      <c r="N293" s="760"/>
      <c r="O293" s="770"/>
      <c r="P293" s="771"/>
      <c r="Q293" s="772"/>
      <c r="R293" s="773"/>
      <c r="S293" s="774"/>
      <c r="T293" s="191"/>
      <c r="U293" s="191"/>
      <c r="V293" s="192"/>
      <c r="W293" s="185"/>
    </row>
    <row r="294" spans="1:23" s="18" customFormat="1" ht="15.75" customHeight="1">
      <c r="A294" s="87" t="s">
        <v>1287</v>
      </c>
      <c r="B294" s="446"/>
      <c r="C294" s="33">
        <v>4</v>
      </c>
      <c r="D294" s="76" t="s">
        <v>1152</v>
      </c>
      <c r="E294" s="82" t="s">
        <v>1152</v>
      </c>
      <c r="F294" s="233" t="s">
        <v>1152</v>
      </c>
      <c r="G294" s="233" t="s">
        <v>1152</v>
      </c>
      <c r="H294" s="451" t="s">
        <v>1152</v>
      </c>
      <c r="I294" s="452"/>
      <c r="J294" s="83" t="s">
        <v>1152</v>
      </c>
      <c r="K294" s="81" t="s">
        <v>1152</v>
      </c>
      <c r="L294" s="344"/>
      <c r="M294" s="345" t="s">
        <v>1152</v>
      </c>
      <c r="N294" s="760"/>
      <c r="O294" s="775" t="s">
        <v>246</v>
      </c>
      <c r="P294" s="737" t="s">
        <v>245</v>
      </c>
      <c r="Q294" s="738"/>
      <c r="R294" s="738"/>
      <c r="S294" s="739"/>
      <c r="T294" s="185"/>
      <c r="U294" s="185"/>
      <c r="V294" s="193"/>
      <c r="W294" s="185"/>
    </row>
    <row r="295" spans="1:23" s="18" customFormat="1" ht="17.25" customHeight="1">
      <c r="A295" s="87" t="s">
        <v>1288</v>
      </c>
      <c r="B295" s="446"/>
      <c r="C295" s="33">
        <v>5</v>
      </c>
      <c r="D295" s="76" t="s">
        <v>1152</v>
      </c>
      <c r="E295" s="82" t="s">
        <v>1152</v>
      </c>
      <c r="F295" s="233" t="s">
        <v>1152</v>
      </c>
      <c r="G295" s="233" t="s">
        <v>1152</v>
      </c>
      <c r="H295" s="451" t="s">
        <v>1152</v>
      </c>
      <c r="I295" s="452"/>
      <c r="J295" s="83" t="s">
        <v>1152</v>
      </c>
      <c r="K295" s="81" t="s">
        <v>1152</v>
      </c>
      <c r="L295" s="344"/>
      <c r="M295" s="345" t="s">
        <v>1152</v>
      </c>
      <c r="N295" s="760"/>
      <c r="O295" s="776"/>
      <c r="P295" s="711" t="s">
        <v>86</v>
      </c>
      <c r="Q295" s="711" t="s">
        <v>230</v>
      </c>
      <c r="R295" s="714" t="s">
        <v>243</v>
      </c>
      <c r="S295" s="714"/>
      <c r="T295" s="185"/>
      <c r="U295" s="185"/>
      <c r="V295" s="193"/>
      <c r="W295" s="185"/>
    </row>
    <row r="296" spans="1:23" s="18" customFormat="1" ht="16.5" customHeight="1" thickBot="1">
      <c r="A296" s="87" t="s">
        <v>1289</v>
      </c>
      <c r="B296" s="446"/>
      <c r="C296" s="84">
        <v>6</v>
      </c>
      <c r="D296" s="85" t="s">
        <v>1152</v>
      </c>
      <c r="E296" s="86" t="s">
        <v>1152</v>
      </c>
      <c r="F296" s="233" t="s">
        <v>1152</v>
      </c>
      <c r="G296" s="233" t="s">
        <v>1152</v>
      </c>
      <c r="H296" s="451" t="s">
        <v>1152</v>
      </c>
      <c r="I296" s="452"/>
      <c r="J296" s="83" t="s">
        <v>1152</v>
      </c>
      <c r="K296" s="81" t="s">
        <v>1152</v>
      </c>
      <c r="L296" s="344"/>
      <c r="M296" s="345" t="s">
        <v>1152</v>
      </c>
      <c r="N296" s="777"/>
      <c r="O296" s="248" t="s">
        <v>6</v>
      </c>
      <c r="P296" s="778">
        <v>1</v>
      </c>
      <c r="Q296" s="779">
        <v>3065.3425115</v>
      </c>
      <c r="R296" s="780">
        <v>12701.372999999998</v>
      </c>
      <c r="S296" s="780"/>
      <c r="T296" s="185"/>
      <c r="U296" s="185"/>
      <c r="V296" s="193"/>
      <c r="W296" s="185"/>
    </row>
    <row r="297" spans="1:23" s="18" customFormat="1" ht="16.5" customHeight="1" thickBot="1">
      <c r="A297" s="87" t="s">
        <v>1290</v>
      </c>
      <c r="B297" s="447"/>
      <c r="C297" s="781" t="s">
        <v>82</v>
      </c>
      <c r="D297" s="782"/>
      <c r="E297" s="782"/>
      <c r="F297" s="783"/>
      <c r="G297" s="784"/>
      <c r="H297" s="453" t="s">
        <v>6</v>
      </c>
      <c r="I297" s="454"/>
      <c r="J297" s="314" t="s">
        <v>6</v>
      </c>
      <c r="K297" s="194" t="s">
        <v>6</v>
      </c>
      <c r="L297" s="351"/>
      <c r="M297" s="370"/>
      <c r="N297" s="352"/>
      <c r="O297" s="455" t="s">
        <v>1152</v>
      </c>
      <c r="P297" s="455"/>
      <c r="Q297" s="455"/>
      <c r="R297" s="455"/>
      <c r="S297" s="455"/>
      <c r="T297" s="348"/>
      <c r="U297" s="349"/>
      <c r="V297" s="350"/>
      <c r="W297" s="185"/>
    </row>
    <row r="298" spans="1:23" ht="24.95" customHeight="1"/>
    <row r="299" spans="1:23" ht="24.95" customHeight="1"/>
    <row r="300" spans="1:23" s="16" customFormat="1" ht="24" thickBot="1">
      <c r="A300" s="694">
        <v>9</v>
      </c>
      <c r="B300" s="456" t="s">
        <v>45</v>
      </c>
      <c r="C300" s="456"/>
      <c r="D300" s="456"/>
      <c r="E300" s="22">
        <v>9</v>
      </c>
      <c r="F300" s="23" t="s">
        <v>362</v>
      </c>
      <c r="G300" s="19"/>
      <c r="H300" s="19"/>
      <c r="I300" s="23"/>
      <c r="J300" s="23"/>
      <c r="K300" s="23"/>
      <c r="L300" s="23"/>
      <c r="M300" s="24"/>
      <c r="N300" s="24"/>
      <c r="O300" s="19"/>
      <c r="P300" s="19"/>
      <c r="Q300" s="685"/>
      <c r="R300" s="685"/>
      <c r="S300" s="685"/>
      <c r="T300" s="685"/>
      <c r="U300" s="186"/>
    </row>
    <row r="301" spans="1:23" s="16" customFormat="1" ht="24.75" customHeight="1">
      <c r="A301" s="14"/>
      <c r="B301" s="695" t="s">
        <v>50</v>
      </c>
      <c r="C301" s="696" t="s">
        <v>51</v>
      </c>
      <c r="D301" s="697" t="s">
        <v>16</v>
      </c>
      <c r="E301" s="697"/>
      <c r="F301" s="697" t="s">
        <v>52</v>
      </c>
      <c r="G301" s="698"/>
      <c r="H301" s="699" t="s">
        <v>53</v>
      </c>
      <c r="I301" s="700" t="s">
        <v>266</v>
      </c>
      <c r="J301" s="699" t="s">
        <v>17</v>
      </c>
      <c r="K301" s="699" t="s">
        <v>229</v>
      </c>
      <c r="L301" s="699" t="s">
        <v>54</v>
      </c>
      <c r="M301" s="699" t="s">
        <v>150</v>
      </c>
      <c r="N301" s="701" t="s">
        <v>244</v>
      </c>
      <c r="O301" s="702"/>
      <c r="P301" s="703" t="s">
        <v>19</v>
      </c>
      <c r="Q301" s="704"/>
      <c r="R301" s="705" t="s">
        <v>152</v>
      </c>
      <c r="S301" s="706"/>
      <c r="T301" s="707" t="s">
        <v>138</v>
      </c>
      <c r="U301" s="708"/>
      <c r="V301" s="709"/>
    </row>
    <row r="302" spans="1:23" s="16" customFormat="1" ht="92.25" customHeight="1">
      <c r="A302" s="14"/>
      <c r="B302" s="710"/>
      <c r="C302" s="711" t="s">
        <v>55</v>
      </c>
      <c r="D302" s="712" t="s">
        <v>3</v>
      </c>
      <c r="E302" s="712" t="s">
        <v>18</v>
      </c>
      <c r="F302" s="712" t="s">
        <v>56</v>
      </c>
      <c r="G302" s="713" t="s">
        <v>57</v>
      </c>
      <c r="H302" s="714"/>
      <c r="I302" s="715"/>
      <c r="J302" s="714"/>
      <c r="K302" s="714"/>
      <c r="L302" s="714"/>
      <c r="M302" s="714"/>
      <c r="N302" s="711" t="s">
        <v>149</v>
      </c>
      <c r="O302" s="712" t="s">
        <v>68</v>
      </c>
      <c r="P302" s="716"/>
      <c r="Q302" s="717"/>
      <c r="R302" s="718"/>
      <c r="S302" s="719"/>
      <c r="T302" s="720" t="s">
        <v>139</v>
      </c>
      <c r="U302" s="721" t="s">
        <v>148</v>
      </c>
      <c r="V302" s="722" t="s">
        <v>164</v>
      </c>
    </row>
    <row r="303" spans="1:23" s="16" customFormat="1" ht="26.25" customHeight="1">
      <c r="A303" s="14"/>
      <c r="B303" s="723"/>
      <c r="C303" s="724">
        <v>3</v>
      </c>
      <c r="D303" s="724">
        <v>4</v>
      </c>
      <c r="E303" s="724">
        <v>5</v>
      </c>
      <c r="F303" s="724">
        <v>6</v>
      </c>
      <c r="G303" s="724">
        <v>7</v>
      </c>
      <c r="H303" s="724">
        <v>8</v>
      </c>
      <c r="I303" s="724">
        <v>9</v>
      </c>
      <c r="J303" s="724">
        <v>10</v>
      </c>
      <c r="K303" s="724">
        <v>11</v>
      </c>
      <c r="L303" s="724">
        <v>12</v>
      </c>
      <c r="M303" s="724">
        <v>13</v>
      </c>
      <c r="N303" s="724">
        <v>14</v>
      </c>
      <c r="O303" s="724">
        <v>15</v>
      </c>
      <c r="P303" s="19">
        <v>16</v>
      </c>
      <c r="Q303" s="725">
        <v>17</v>
      </c>
      <c r="R303" s="19">
        <v>18</v>
      </c>
      <c r="S303" s="725">
        <v>19</v>
      </c>
      <c r="T303" s="726">
        <v>20</v>
      </c>
      <c r="U303" s="624">
        <v>21</v>
      </c>
      <c r="V303" s="727">
        <v>22</v>
      </c>
    </row>
    <row r="304" spans="1:23" s="26" customFormat="1" ht="60" customHeight="1">
      <c r="A304" s="25" t="s">
        <v>1291</v>
      </c>
      <c r="B304" s="307">
        <v>1</v>
      </c>
      <c r="C304" s="301" t="s">
        <v>300</v>
      </c>
      <c r="D304" s="301" t="s">
        <v>366</v>
      </c>
      <c r="E304" s="301" t="s">
        <v>368</v>
      </c>
      <c r="F304" s="301" t="s">
        <v>304</v>
      </c>
      <c r="G304" s="293">
        <v>1</v>
      </c>
      <c r="H304" s="293" t="s">
        <v>22</v>
      </c>
      <c r="I304" s="299">
        <v>2</v>
      </c>
      <c r="J304" s="300" t="s">
        <v>364</v>
      </c>
      <c r="K304" s="324">
        <v>43831</v>
      </c>
      <c r="L304" s="324">
        <v>45128</v>
      </c>
      <c r="M304" s="294">
        <v>3236.32</v>
      </c>
      <c r="N304" s="321">
        <v>3236.32</v>
      </c>
      <c r="O304" s="172">
        <v>3236.32</v>
      </c>
      <c r="P304" s="441"/>
      <c r="Q304" s="442"/>
      <c r="R304" s="439"/>
      <c r="S304" s="440"/>
      <c r="T304" s="296" t="s">
        <v>22</v>
      </c>
      <c r="U304" s="297">
        <v>360</v>
      </c>
      <c r="V304" s="298" t="s">
        <v>22</v>
      </c>
    </row>
    <row r="305" spans="1:23" s="26" customFormat="1" ht="60" customHeight="1">
      <c r="A305" s="25" t="s">
        <v>1157</v>
      </c>
      <c r="B305" s="307">
        <v>2</v>
      </c>
      <c r="C305" s="301" t="s">
        <v>365</v>
      </c>
      <c r="D305" s="301" t="s">
        <v>367</v>
      </c>
      <c r="E305" s="301" t="s">
        <v>369</v>
      </c>
      <c r="F305" s="301" t="s">
        <v>321</v>
      </c>
      <c r="G305" s="293">
        <v>0.47</v>
      </c>
      <c r="H305" s="293" t="s">
        <v>22</v>
      </c>
      <c r="I305" s="299">
        <v>1</v>
      </c>
      <c r="J305" s="300" t="s">
        <v>363</v>
      </c>
      <c r="K305" s="324">
        <v>41198</v>
      </c>
      <c r="L305" s="324">
        <v>41379</v>
      </c>
      <c r="M305" s="294">
        <v>5147.7</v>
      </c>
      <c r="N305" s="321">
        <v>2419.4189999999999</v>
      </c>
      <c r="O305" s="172">
        <v>2419.4189999999999</v>
      </c>
      <c r="P305" s="441"/>
      <c r="Q305" s="442"/>
      <c r="R305" s="439"/>
      <c r="S305" s="440"/>
      <c r="T305" s="296" t="s">
        <v>22</v>
      </c>
      <c r="U305" s="297">
        <v>1</v>
      </c>
      <c r="V305" s="298" t="s">
        <v>22</v>
      </c>
    </row>
    <row r="306" spans="1:23" s="26" customFormat="1" ht="24.95" customHeight="1">
      <c r="A306" s="25" t="s">
        <v>321</v>
      </c>
      <c r="B306" s="307" t="s">
        <v>1152</v>
      </c>
      <c r="C306" s="301"/>
      <c r="D306" s="301"/>
      <c r="E306" s="301"/>
      <c r="F306" s="301"/>
      <c r="G306" s="293"/>
      <c r="H306" s="293"/>
      <c r="I306" s="299"/>
      <c r="J306" s="300" t="s">
        <v>1152</v>
      </c>
      <c r="K306" s="324"/>
      <c r="L306" s="324"/>
      <c r="M306" s="294"/>
      <c r="N306" s="321" t="s">
        <v>1152</v>
      </c>
      <c r="O306" s="172" t="s">
        <v>1152</v>
      </c>
      <c r="P306" s="441"/>
      <c r="Q306" s="442"/>
      <c r="R306" s="439"/>
      <c r="S306" s="440"/>
      <c r="T306" s="296"/>
      <c r="U306" s="297"/>
      <c r="V306" s="298"/>
    </row>
    <row r="307" spans="1:23" s="26" customFormat="1" ht="24.95" customHeight="1">
      <c r="A307" s="25" t="s">
        <v>1158</v>
      </c>
      <c r="B307" s="307" t="s">
        <v>1152</v>
      </c>
      <c r="C307" s="301"/>
      <c r="D307" s="301"/>
      <c r="E307" s="301"/>
      <c r="F307" s="301"/>
      <c r="G307" s="293"/>
      <c r="H307" s="293"/>
      <c r="I307" s="299"/>
      <c r="J307" s="300" t="s">
        <v>1152</v>
      </c>
      <c r="K307" s="389"/>
      <c r="L307" s="324"/>
      <c r="M307" s="294"/>
      <c r="N307" s="321" t="s">
        <v>1152</v>
      </c>
      <c r="O307" s="172" t="s">
        <v>1152</v>
      </c>
      <c r="P307" s="441"/>
      <c r="Q307" s="442"/>
      <c r="R307" s="439"/>
      <c r="S307" s="440"/>
      <c r="T307" s="296"/>
      <c r="U307" s="297"/>
      <c r="V307" s="298"/>
    </row>
    <row r="308" spans="1:23" s="26" customFormat="1" ht="24.95" customHeight="1">
      <c r="A308" s="25" t="s">
        <v>1159</v>
      </c>
      <c r="B308" s="307" t="s">
        <v>1152</v>
      </c>
      <c r="C308" s="301"/>
      <c r="D308" s="301"/>
      <c r="E308" s="301"/>
      <c r="F308" s="301"/>
      <c r="G308" s="293"/>
      <c r="H308" s="293"/>
      <c r="I308" s="299"/>
      <c r="J308" s="300" t="s">
        <v>1152</v>
      </c>
      <c r="K308" s="324"/>
      <c r="L308" s="324"/>
      <c r="M308" s="294"/>
      <c r="N308" s="321" t="s">
        <v>1152</v>
      </c>
      <c r="O308" s="172" t="s">
        <v>1152</v>
      </c>
      <c r="P308" s="441"/>
      <c r="Q308" s="442"/>
      <c r="R308" s="439"/>
      <c r="S308" s="440"/>
      <c r="T308" s="296"/>
      <c r="U308" s="297"/>
      <c r="V308" s="298"/>
    </row>
    <row r="309" spans="1:23" s="26" customFormat="1" ht="24.95" customHeight="1">
      <c r="A309" s="25" t="s">
        <v>1160</v>
      </c>
      <c r="B309" s="307" t="s">
        <v>1152</v>
      </c>
      <c r="C309" s="301"/>
      <c r="D309" s="301"/>
      <c r="E309" s="301"/>
      <c r="F309" s="301"/>
      <c r="G309" s="293"/>
      <c r="H309" s="293"/>
      <c r="I309" s="299"/>
      <c r="J309" s="300" t="s">
        <v>1152</v>
      </c>
      <c r="K309" s="324"/>
      <c r="L309" s="324"/>
      <c r="M309" s="294"/>
      <c r="N309" s="321" t="s">
        <v>1152</v>
      </c>
      <c r="O309" s="172" t="s">
        <v>1152</v>
      </c>
      <c r="P309" s="441"/>
      <c r="Q309" s="442"/>
      <c r="R309" s="439"/>
      <c r="S309" s="440"/>
      <c r="T309" s="296"/>
      <c r="U309" s="297"/>
      <c r="V309" s="298"/>
    </row>
    <row r="310" spans="1:23" s="26" customFormat="1" ht="24.95" customHeight="1">
      <c r="A310" s="25"/>
      <c r="B310" s="307" t="s">
        <v>1152</v>
      </c>
      <c r="C310" s="301"/>
      <c r="D310" s="301"/>
      <c r="E310" s="301"/>
      <c r="F310" s="301"/>
      <c r="G310" s="293"/>
      <c r="H310" s="293"/>
      <c r="I310" s="299"/>
      <c r="J310" s="300" t="s">
        <v>1152</v>
      </c>
      <c r="K310" s="324"/>
      <c r="L310" s="324"/>
      <c r="M310" s="294"/>
      <c r="N310" s="321" t="s">
        <v>1152</v>
      </c>
      <c r="O310" s="172" t="s">
        <v>1152</v>
      </c>
      <c r="P310" s="441"/>
      <c r="Q310" s="442"/>
      <c r="R310" s="439"/>
      <c r="S310" s="440"/>
      <c r="T310" s="296"/>
      <c r="U310" s="297"/>
      <c r="V310" s="298"/>
    </row>
    <row r="311" spans="1:23" s="26" customFormat="1" ht="24.95" customHeight="1">
      <c r="A311" s="25"/>
      <c r="B311" s="307" t="s">
        <v>1152</v>
      </c>
      <c r="C311" s="301"/>
      <c r="D311" s="301"/>
      <c r="E311" s="301"/>
      <c r="F311" s="301"/>
      <c r="G311" s="293"/>
      <c r="H311" s="293"/>
      <c r="I311" s="299"/>
      <c r="J311" s="300" t="s">
        <v>1152</v>
      </c>
      <c r="K311" s="324"/>
      <c r="L311" s="324"/>
      <c r="M311" s="294"/>
      <c r="N311" s="321" t="s">
        <v>1152</v>
      </c>
      <c r="O311" s="172" t="s">
        <v>1152</v>
      </c>
      <c r="P311" s="441"/>
      <c r="Q311" s="442"/>
      <c r="R311" s="439"/>
      <c r="S311" s="440"/>
      <c r="T311" s="296"/>
      <c r="U311" s="297"/>
      <c r="V311" s="298"/>
    </row>
    <row r="312" spans="1:23" s="26" customFormat="1" ht="24.95" customHeight="1">
      <c r="A312" s="25"/>
      <c r="B312" s="307" t="s">
        <v>1152</v>
      </c>
      <c r="C312" s="301"/>
      <c r="D312" s="301"/>
      <c r="E312" s="301"/>
      <c r="F312" s="301"/>
      <c r="G312" s="293"/>
      <c r="H312" s="293"/>
      <c r="I312" s="299"/>
      <c r="J312" s="300" t="s">
        <v>1152</v>
      </c>
      <c r="K312" s="324"/>
      <c r="L312" s="324"/>
      <c r="M312" s="294"/>
      <c r="N312" s="321" t="s">
        <v>1152</v>
      </c>
      <c r="O312" s="172" t="s">
        <v>1152</v>
      </c>
      <c r="P312" s="441"/>
      <c r="Q312" s="442"/>
      <c r="R312" s="439"/>
      <c r="S312" s="440"/>
      <c r="T312" s="296"/>
      <c r="U312" s="297"/>
      <c r="V312" s="298"/>
    </row>
    <row r="313" spans="1:23" s="26" customFormat="1" ht="24.95" customHeight="1">
      <c r="A313" s="25"/>
      <c r="B313" s="307" t="s">
        <v>1152</v>
      </c>
      <c r="C313" s="301"/>
      <c r="D313" s="301"/>
      <c r="E313" s="301"/>
      <c r="F313" s="301"/>
      <c r="G313" s="293"/>
      <c r="H313" s="293"/>
      <c r="I313" s="299"/>
      <c r="J313" s="300" t="s">
        <v>1152</v>
      </c>
      <c r="K313" s="324"/>
      <c r="L313" s="324"/>
      <c r="M313" s="294"/>
      <c r="N313" s="321" t="s">
        <v>1152</v>
      </c>
      <c r="O313" s="172" t="s">
        <v>1152</v>
      </c>
      <c r="P313" s="441"/>
      <c r="Q313" s="442"/>
      <c r="R313" s="439"/>
      <c r="S313" s="440"/>
      <c r="T313" s="296"/>
      <c r="U313" s="297"/>
      <c r="V313" s="298"/>
    </row>
    <row r="314" spans="1:23" s="26" customFormat="1" ht="24.95" customHeight="1">
      <c r="A314" s="25"/>
      <c r="B314" s="307" t="s">
        <v>1152</v>
      </c>
      <c r="C314" s="301"/>
      <c r="D314" s="301"/>
      <c r="E314" s="301"/>
      <c r="F314" s="301"/>
      <c r="G314" s="293"/>
      <c r="H314" s="293"/>
      <c r="I314" s="299"/>
      <c r="J314" s="300" t="s">
        <v>1152</v>
      </c>
      <c r="K314" s="324"/>
      <c r="L314" s="324"/>
      <c r="M314" s="294"/>
      <c r="N314" s="321" t="s">
        <v>1152</v>
      </c>
      <c r="O314" s="172" t="s">
        <v>1152</v>
      </c>
      <c r="P314" s="441"/>
      <c r="Q314" s="442"/>
      <c r="R314" s="439"/>
      <c r="S314" s="440"/>
      <c r="T314" s="296"/>
      <c r="U314" s="297"/>
      <c r="V314" s="298"/>
    </row>
    <row r="315" spans="1:23" s="26" customFormat="1" ht="24.95" customHeight="1">
      <c r="A315" s="25" t="s">
        <v>1292</v>
      </c>
      <c r="B315" s="307" t="s">
        <v>1152</v>
      </c>
      <c r="C315" s="301"/>
      <c r="D315" s="301"/>
      <c r="E315" s="301"/>
      <c r="F315" s="301"/>
      <c r="G315" s="293"/>
      <c r="H315" s="293"/>
      <c r="I315" s="299"/>
      <c r="J315" s="300" t="s">
        <v>1152</v>
      </c>
      <c r="K315" s="324"/>
      <c r="L315" s="324"/>
      <c r="M315" s="294"/>
      <c r="N315" s="322" t="s">
        <v>1152</v>
      </c>
      <c r="O315" s="172" t="s">
        <v>1152</v>
      </c>
      <c r="P315" s="441"/>
      <c r="Q315" s="442"/>
      <c r="R315" s="439"/>
      <c r="S315" s="440"/>
      <c r="T315" s="296"/>
      <c r="U315" s="297"/>
      <c r="V315" s="298"/>
    </row>
    <row r="316" spans="1:23" s="26" customFormat="1" ht="24.95" customHeight="1">
      <c r="A316" s="25" t="s">
        <v>1293</v>
      </c>
      <c r="B316" s="307" t="s">
        <v>1152</v>
      </c>
      <c r="C316" s="301"/>
      <c r="D316" s="301"/>
      <c r="E316" s="301"/>
      <c r="F316" s="301"/>
      <c r="G316" s="293"/>
      <c r="H316" s="293"/>
      <c r="I316" s="299"/>
      <c r="J316" s="300" t="s">
        <v>1152</v>
      </c>
      <c r="K316" s="324"/>
      <c r="L316" s="324"/>
      <c r="M316" s="295"/>
      <c r="N316" s="322" t="s">
        <v>1152</v>
      </c>
      <c r="O316" s="172" t="s">
        <v>1152</v>
      </c>
      <c r="P316" s="441"/>
      <c r="Q316" s="442"/>
      <c r="R316" s="439"/>
      <c r="S316" s="440"/>
      <c r="T316" s="296"/>
      <c r="U316" s="297"/>
      <c r="V316" s="298"/>
    </row>
    <row r="317" spans="1:23" s="26" customFormat="1" ht="24.95" customHeight="1">
      <c r="A317" s="25" t="s">
        <v>1294</v>
      </c>
      <c r="B317" s="307" t="s">
        <v>1152</v>
      </c>
      <c r="C317" s="301"/>
      <c r="D317" s="301"/>
      <c r="E317" s="301"/>
      <c r="F317" s="301"/>
      <c r="G317" s="293"/>
      <c r="H317" s="293"/>
      <c r="I317" s="299"/>
      <c r="J317" s="300" t="s">
        <v>1152</v>
      </c>
      <c r="K317" s="324"/>
      <c r="L317" s="324"/>
      <c r="M317" s="295"/>
      <c r="N317" s="322" t="s">
        <v>1152</v>
      </c>
      <c r="O317" s="172" t="s">
        <v>1152</v>
      </c>
      <c r="P317" s="441"/>
      <c r="Q317" s="442"/>
      <c r="R317" s="439"/>
      <c r="S317" s="440"/>
      <c r="T317" s="296"/>
      <c r="U317" s="297"/>
      <c r="V317" s="298"/>
    </row>
    <row r="318" spans="1:23" s="26" customFormat="1" ht="24.95" customHeight="1" thickBot="1">
      <c r="A318" s="25" t="s">
        <v>1295</v>
      </c>
      <c r="B318" s="310" t="s">
        <v>1152</v>
      </c>
      <c r="C318" s="302"/>
      <c r="D318" s="302"/>
      <c r="E318" s="302"/>
      <c r="F318" s="302"/>
      <c r="G318" s="303"/>
      <c r="H318" s="303"/>
      <c r="I318" s="304"/>
      <c r="J318" s="305" t="s">
        <v>1152</v>
      </c>
      <c r="K318" s="325"/>
      <c r="L318" s="325"/>
      <c r="M318" s="306"/>
      <c r="N318" s="322" t="s">
        <v>1152</v>
      </c>
      <c r="O318" s="172" t="s">
        <v>1152</v>
      </c>
      <c r="P318" s="441"/>
      <c r="Q318" s="442"/>
      <c r="R318" s="439"/>
      <c r="S318" s="440"/>
      <c r="T318" s="296"/>
      <c r="U318" s="297"/>
      <c r="V318" s="298"/>
    </row>
    <row r="319" spans="1:23" s="16" customFormat="1" ht="12" customHeight="1">
      <c r="A319" s="25"/>
      <c r="B319" s="27"/>
      <c r="C319" s="28"/>
      <c r="D319" s="28"/>
      <c r="E319" s="28"/>
      <c r="F319" s="28"/>
      <c r="G319" s="28"/>
      <c r="H319" s="308"/>
      <c r="I319" s="28"/>
      <c r="J319" s="28"/>
      <c r="K319" s="28"/>
      <c r="L319" s="28"/>
      <c r="M319" s="28"/>
      <c r="N319" s="28"/>
      <c r="O319" s="171"/>
      <c r="P319" s="28"/>
      <c r="Q319" s="28"/>
      <c r="R319" s="171"/>
      <c r="S319" s="28"/>
      <c r="T319" s="28"/>
      <c r="U319" s="29"/>
      <c r="V319" s="30"/>
    </row>
    <row r="320" spans="1:23" s="16" customFormat="1" ht="17.25" customHeight="1" thickBot="1">
      <c r="A320" s="25" t="s">
        <v>1296</v>
      </c>
      <c r="B320" s="346"/>
      <c r="C320" s="347"/>
      <c r="D320" s="347"/>
      <c r="E320" s="347"/>
      <c r="F320" s="347"/>
      <c r="G320" s="347"/>
      <c r="H320" s="347"/>
      <c r="I320" s="347"/>
      <c r="J320" s="347"/>
      <c r="K320" s="347"/>
      <c r="L320" s="347"/>
      <c r="M320" s="347"/>
      <c r="N320" s="728" t="s">
        <v>251</v>
      </c>
      <c r="O320" s="729">
        <v>2827.8694999999998</v>
      </c>
      <c r="P320" s="371"/>
      <c r="Q320" s="371"/>
      <c r="R320" s="372"/>
      <c r="S320" s="372"/>
      <c r="T320" s="373"/>
      <c r="U320" s="374"/>
      <c r="V320" s="375"/>
      <c r="W320" s="186"/>
    </row>
    <row r="321" spans="1:23" ht="17.25" customHeight="1">
      <c r="B321" s="731"/>
      <c r="C321" s="731"/>
      <c r="D321" s="731"/>
      <c r="E321" s="731"/>
      <c r="F321" s="731"/>
      <c r="G321" s="732"/>
      <c r="H321" s="732"/>
      <c r="I321" s="732"/>
      <c r="J321" s="732"/>
      <c r="K321" s="732"/>
      <c r="L321" s="732"/>
      <c r="M321" s="732"/>
      <c r="N321" s="732"/>
      <c r="O321" s="732"/>
      <c r="P321" s="732"/>
      <c r="Q321" s="732"/>
      <c r="R321" s="732"/>
      <c r="S321" s="732"/>
      <c r="T321" s="732"/>
      <c r="U321" s="732"/>
      <c r="V321" s="732"/>
      <c r="W321" s="732"/>
    </row>
    <row r="322" spans="1:23" s="16" customFormat="1" ht="16.5" customHeight="1" thickBot="1">
      <c r="A322" s="14"/>
      <c r="B322" s="443" t="s">
        <v>61</v>
      </c>
      <c r="C322" s="443"/>
      <c r="D322" s="443"/>
      <c r="E322" s="443"/>
      <c r="F322" s="443"/>
      <c r="G322" s="443"/>
      <c r="H322" s="443"/>
      <c r="I322" s="443"/>
      <c r="J322" s="443"/>
      <c r="K322" s="443"/>
      <c r="L322" s="443"/>
      <c r="M322" s="443"/>
      <c r="N322" s="443"/>
      <c r="O322" s="443"/>
      <c r="P322" s="443"/>
      <c r="Q322" s="443"/>
      <c r="R322" s="443"/>
      <c r="S322" s="443"/>
      <c r="T322" s="443"/>
      <c r="U322" s="443"/>
      <c r="V322" s="443"/>
      <c r="W322" s="187"/>
    </row>
    <row r="323" spans="1:23" s="18" customFormat="1" ht="22.5" customHeight="1">
      <c r="A323" s="87" t="s">
        <v>1297</v>
      </c>
      <c r="B323" s="445" t="s">
        <v>58</v>
      </c>
      <c r="C323" s="733" t="s">
        <v>78</v>
      </c>
      <c r="D323" s="734"/>
      <c r="E323" s="734"/>
      <c r="F323" s="734"/>
      <c r="G323" s="734"/>
      <c r="H323" s="734"/>
      <c r="I323" s="734"/>
      <c r="J323" s="734"/>
      <c r="K323" s="734"/>
      <c r="L323" s="734"/>
      <c r="M323" s="706"/>
      <c r="N323" s="735"/>
      <c r="O323" s="736"/>
      <c r="P323" s="733" t="s">
        <v>84</v>
      </c>
      <c r="Q323" s="734"/>
      <c r="R323" s="734"/>
      <c r="S323" s="706"/>
      <c r="T323" s="705" t="s">
        <v>279</v>
      </c>
      <c r="U323" s="706"/>
      <c r="V323" s="448" t="s">
        <v>6</v>
      </c>
      <c r="W323" s="185"/>
    </row>
    <row r="324" spans="1:23" s="18" customFormat="1" ht="22.5" customHeight="1">
      <c r="A324" s="87" t="s">
        <v>1298</v>
      </c>
      <c r="B324" s="446"/>
      <c r="C324" s="737" t="s">
        <v>79</v>
      </c>
      <c r="D324" s="738"/>
      <c r="E324" s="739"/>
      <c r="F324" s="740">
        <v>2</v>
      </c>
      <c r="G324" s="741" t="s">
        <v>223</v>
      </c>
      <c r="H324" s="714" t="s">
        <v>222</v>
      </c>
      <c r="I324" s="714"/>
      <c r="J324" s="737" t="s">
        <v>221</v>
      </c>
      <c r="K324" s="742"/>
      <c r="L324" s="743"/>
      <c r="M324" s="743"/>
      <c r="N324" s="744"/>
      <c r="O324" s="745"/>
      <c r="P324" s="746"/>
      <c r="Q324" s="747"/>
      <c r="R324" s="747"/>
      <c r="S324" s="748"/>
      <c r="T324" s="718"/>
      <c r="U324" s="719"/>
      <c r="V324" s="449"/>
      <c r="W324" s="185"/>
    </row>
    <row r="325" spans="1:23" s="18" customFormat="1" ht="51.75" customHeight="1" thickBot="1">
      <c r="A325" s="87" t="s">
        <v>1299</v>
      </c>
      <c r="B325" s="446"/>
      <c r="C325" s="738" t="s">
        <v>77</v>
      </c>
      <c r="D325" s="739"/>
      <c r="E325" s="749" t="s">
        <v>80</v>
      </c>
      <c r="F325" s="750" t="s">
        <v>242</v>
      </c>
      <c r="G325" s="741"/>
      <c r="H325" s="714"/>
      <c r="I325" s="714"/>
      <c r="J325" s="711" t="s">
        <v>220</v>
      </c>
      <c r="K325" s="751" t="s">
        <v>228</v>
      </c>
      <c r="L325" s="752" t="s">
        <v>290</v>
      </c>
      <c r="M325" s="752"/>
      <c r="N325" s="753" t="s">
        <v>260</v>
      </c>
      <c r="O325" s="754"/>
      <c r="P325" s="755" t="s">
        <v>1169</v>
      </c>
      <c r="Q325" s="756" t="s">
        <v>85</v>
      </c>
      <c r="R325" s="757"/>
      <c r="S325" s="88">
        <v>2</v>
      </c>
      <c r="T325" s="758"/>
      <c r="U325" s="759"/>
      <c r="V325" s="450"/>
      <c r="W325" s="185"/>
    </row>
    <row r="326" spans="1:23" s="18" customFormat="1" ht="15.75" customHeight="1">
      <c r="A326" s="87" t="s">
        <v>1300</v>
      </c>
      <c r="B326" s="446"/>
      <c r="C326" s="33">
        <v>1</v>
      </c>
      <c r="D326" s="76" t="s">
        <v>363</v>
      </c>
      <c r="E326" s="82">
        <v>0.5</v>
      </c>
      <c r="F326" s="233">
        <v>2419.4189999999999</v>
      </c>
      <c r="G326" s="233">
        <v>1532.67</v>
      </c>
      <c r="H326" s="451" t="s">
        <v>6</v>
      </c>
      <c r="I326" s="452"/>
      <c r="J326" s="83" t="s">
        <v>6</v>
      </c>
      <c r="K326" s="81" t="s">
        <v>1152</v>
      </c>
      <c r="L326" s="344"/>
      <c r="M326" s="345" t="s">
        <v>1152</v>
      </c>
      <c r="N326" s="760" t="s">
        <v>22</v>
      </c>
      <c r="O326" s="761" t="s">
        <v>15</v>
      </c>
      <c r="P326" s="762"/>
      <c r="Q326" s="763">
        <v>9</v>
      </c>
      <c r="R326" s="764" t="s">
        <v>1152</v>
      </c>
      <c r="S326" s="765"/>
      <c r="T326" s="705" t="s">
        <v>64</v>
      </c>
      <c r="U326" s="734"/>
      <c r="V326" s="706"/>
      <c r="W326" s="184"/>
    </row>
    <row r="327" spans="1:23" s="18" customFormat="1" ht="15.75" customHeight="1" thickBot="1">
      <c r="A327" s="87" t="s">
        <v>1301</v>
      </c>
      <c r="B327" s="446"/>
      <c r="C327" s="33">
        <v>2</v>
      </c>
      <c r="D327" s="76" t="s">
        <v>364</v>
      </c>
      <c r="E327" s="82">
        <v>0.5</v>
      </c>
      <c r="F327" s="233">
        <v>3236.32</v>
      </c>
      <c r="G327" s="233">
        <v>1532.67</v>
      </c>
      <c r="H327" s="451" t="s">
        <v>6</v>
      </c>
      <c r="I327" s="452"/>
      <c r="J327" s="83" t="s">
        <v>6</v>
      </c>
      <c r="K327" s="81" t="s">
        <v>1152</v>
      </c>
      <c r="L327" s="344"/>
      <c r="M327" s="345" t="s">
        <v>1152</v>
      </c>
      <c r="N327" s="760" t="s">
        <v>22</v>
      </c>
      <c r="O327" s="761"/>
      <c r="P327" s="762"/>
      <c r="Q327" s="766"/>
      <c r="R327" s="767"/>
      <c r="S327" s="768"/>
      <c r="T327" s="758"/>
      <c r="U327" s="769"/>
      <c r="V327" s="759"/>
      <c r="W327" s="184"/>
    </row>
    <row r="328" spans="1:23" s="18" customFormat="1" ht="15.75" customHeight="1">
      <c r="A328" s="87" t="s">
        <v>1302</v>
      </c>
      <c r="B328" s="446"/>
      <c r="C328" s="33">
        <v>3</v>
      </c>
      <c r="D328" s="76" t="s">
        <v>1152</v>
      </c>
      <c r="E328" s="82" t="s">
        <v>1152</v>
      </c>
      <c r="F328" s="233" t="s">
        <v>1152</v>
      </c>
      <c r="G328" s="233" t="s">
        <v>1152</v>
      </c>
      <c r="H328" s="451" t="s">
        <v>1152</v>
      </c>
      <c r="I328" s="452"/>
      <c r="J328" s="83" t="s">
        <v>1152</v>
      </c>
      <c r="K328" s="81" t="s">
        <v>1152</v>
      </c>
      <c r="L328" s="344"/>
      <c r="M328" s="345" t="s">
        <v>1152</v>
      </c>
      <c r="N328" s="760"/>
      <c r="O328" s="770"/>
      <c r="P328" s="771"/>
      <c r="Q328" s="772"/>
      <c r="R328" s="773"/>
      <c r="S328" s="774"/>
      <c r="T328" s="191"/>
      <c r="U328" s="191"/>
      <c r="V328" s="192"/>
      <c r="W328" s="185"/>
    </row>
    <row r="329" spans="1:23" s="18" customFormat="1" ht="15.75" customHeight="1">
      <c r="A329" s="87" t="s">
        <v>1303</v>
      </c>
      <c r="B329" s="446"/>
      <c r="C329" s="33">
        <v>4</v>
      </c>
      <c r="D329" s="76" t="s">
        <v>1152</v>
      </c>
      <c r="E329" s="82" t="s">
        <v>1152</v>
      </c>
      <c r="F329" s="233" t="s">
        <v>1152</v>
      </c>
      <c r="G329" s="233" t="s">
        <v>1152</v>
      </c>
      <c r="H329" s="451" t="s">
        <v>1152</v>
      </c>
      <c r="I329" s="452"/>
      <c r="J329" s="83" t="s">
        <v>1152</v>
      </c>
      <c r="K329" s="81" t="s">
        <v>1152</v>
      </c>
      <c r="L329" s="344"/>
      <c r="M329" s="345" t="s">
        <v>1152</v>
      </c>
      <c r="N329" s="760"/>
      <c r="O329" s="775" t="s">
        <v>246</v>
      </c>
      <c r="P329" s="737" t="s">
        <v>245</v>
      </c>
      <c r="Q329" s="738"/>
      <c r="R329" s="738"/>
      <c r="S329" s="739"/>
      <c r="T329" s="185"/>
      <c r="U329" s="185"/>
      <c r="V329" s="193"/>
      <c r="W329" s="185"/>
    </row>
    <row r="330" spans="1:23" s="18" customFormat="1" ht="17.25" customHeight="1">
      <c r="A330" s="87" t="s">
        <v>1304</v>
      </c>
      <c r="B330" s="446"/>
      <c r="C330" s="33">
        <v>5</v>
      </c>
      <c r="D330" s="76" t="s">
        <v>1152</v>
      </c>
      <c r="E330" s="82" t="s">
        <v>1152</v>
      </c>
      <c r="F330" s="233" t="s">
        <v>1152</v>
      </c>
      <c r="G330" s="233" t="s">
        <v>1152</v>
      </c>
      <c r="H330" s="451" t="s">
        <v>1152</v>
      </c>
      <c r="I330" s="452"/>
      <c r="J330" s="83" t="s">
        <v>1152</v>
      </c>
      <c r="K330" s="81" t="s">
        <v>1152</v>
      </c>
      <c r="L330" s="344"/>
      <c r="M330" s="345" t="s">
        <v>1152</v>
      </c>
      <c r="N330" s="760"/>
      <c r="O330" s="776"/>
      <c r="P330" s="711" t="s">
        <v>86</v>
      </c>
      <c r="Q330" s="711" t="s">
        <v>230</v>
      </c>
      <c r="R330" s="714" t="s">
        <v>243</v>
      </c>
      <c r="S330" s="714"/>
      <c r="T330" s="185"/>
      <c r="U330" s="185"/>
      <c r="V330" s="193"/>
      <c r="W330" s="185"/>
    </row>
    <row r="331" spans="1:23" s="18" customFormat="1" ht="16.5" customHeight="1" thickBot="1">
      <c r="A331" s="87" t="s">
        <v>1305</v>
      </c>
      <c r="B331" s="446"/>
      <c r="C331" s="84">
        <v>6</v>
      </c>
      <c r="D331" s="85" t="s">
        <v>1152</v>
      </c>
      <c r="E331" s="86" t="s">
        <v>1152</v>
      </c>
      <c r="F331" s="233" t="s">
        <v>1152</v>
      </c>
      <c r="G331" s="233" t="s">
        <v>1152</v>
      </c>
      <c r="H331" s="451" t="s">
        <v>1152</v>
      </c>
      <c r="I331" s="452"/>
      <c r="J331" s="83" t="s">
        <v>1152</v>
      </c>
      <c r="K331" s="81" t="s">
        <v>1152</v>
      </c>
      <c r="L331" s="344"/>
      <c r="M331" s="345" t="s">
        <v>1152</v>
      </c>
      <c r="N331" s="777"/>
      <c r="O331" s="248" t="s">
        <v>6</v>
      </c>
      <c r="P331" s="778">
        <v>1</v>
      </c>
      <c r="Q331" s="779">
        <v>3065.3425115</v>
      </c>
      <c r="R331" s="780">
        <v>5655.7389999999996</v>
      </c>
      <c r="S331" s="780"/>
      <c r="T331" s="185"/>
      <c r="U331" s="185"/>
      <c r="V331" s="193"/>
      <c r="W331" s="185"/>
    </row>
    <row r="332" spans="1:23" s="18" customFormat="1" ht="16.5" customHeight="1" thickBot="1">
      <c r="A332" s="87" t="s">
        <v>1306</v>
      </c>
      <c r="B332" s="447"/>
      <c r="C332" s="781" t="s">
        <v>82</v>
      </c>
      <c r="D332" s="782"/>
      <c r="E332" s="782"/>
      <c r="F332" s="783"/>
      <c r="G332" s="784"/>
      <c r="H332" s="453" t="s">
        <v>6</v>
      </c>
      <c r="I332" s="454"/>
      <c r="J332" s="314" t="s">
        <v>6</v>
      </c>
      <c r="K332" s="194" t="s">
        <v>6</v>
      </c>
      <c r="L332" s="351"/>
      <c r="M332" s="370"/>
      <c r="N332" s="352"/>
      <c r="O332" s="455" t="s">
        <v>1152</v>
      </c>
      <c r="P332" s="455"/>
      <c r="Q332" s="455"/>
      <c r="R332" s="455"/>
      <c r="S332" s="455"/>
      <c r="T332" s="348"/>
      <c r="U332" s="349"/>
      <c r="V332" s="350"/>
      <c r="W332" s="185"/>
    </row>
    <row r="333" spans="1:23" ht="24.95" customHeight="1"/>
    <row r="334" spans="1:23" ht="24.95" customHeight="1"/>
    <row r="335" spans="1:23" s="16" customFormat="1" ht="24" thickBot="1">
      <c r="A335" s="694">
        <v>10</v>
      </c>
      <c r="B335" s="456" t="s">
        <v>45</v>
      </c>
      <c r="C335" s="456"/>
      <c r="D335" s="456"/>
      <c r="E335" s="22">
        <v>10</v>
      </c>
      <c r="F335" s="23" t="s">
        <v>381</v>
      </c>
      <c r="G335" s="19"/>
      <c r="H335" s="19"/>
      <c r="I335" s="23"/>
      <c r="J335" s="23"/>
      <c r="K335" s="23"/>
      <c r="L335" s="23"/>
      <c r="M335" s="24"/>
      <c r="N335" s="24"/>
      <c r="O335" s="19"/>
      <c r="P335" s="19"/>
      <c r="Q335" s="685"/>
      <c r="R335" s="685"/>
      <c r="S335" s="685"/>
      <c r="T335" s="685"/>
      <c r="U335" s="186"/>
    </row>
    <row r="336" spans="1:23" s="16" customFormat="1" ht="24.75" customHeight="1">
      <c r="A336" s="14"/>
      <c r="B336" s="695" t="s">
        <v>50</v>
      </c>
      <c r="C336" s="696" t="s">
        <v>51</v>
      </c>
      <c r="D336" s="697" t="s">
        <v>16</v>
      </c>
      <c r="E336" s="697"/>
      <c r="F336" s="697" t="s">
        <v>52</v>
      </c>
      <c r="G336" s="698"/>
      <c r="H336" s="699" t="s">
        <v>53</v>
      </c>
      <c r="I336" s="700" t="s">
        <v>266</v>
      </c>
      <c r="J336" s="699" t="s">
        <v>17</v>
      </c>
      <c r="K336" s="699" t="s">
        <v>229</v>
      </c>
      <c r="L336" s="699" t="s">
        <v>54</v>
      </c>
      <c r="M336" s="699" t="s">
        <v>150</v>
      </c>
      <c r="N336" s="701" t="s">
        <v>244</v>
      </c>
      <c r="O336" s="702"/>
      <c r="P336" s="703" t="s">
        <v>19</v>
      </c>
      <c r="Q336" s="704"/>
      <c r="R336" s="705" t="s">
        <v>152</v>
      </c>
      <c r="S336" s="706"/>
      <c r="T336" s="707" t="s">
        <v>138</v>
      </c>
      <c r="U336" s="708"/>
      <c r="V336" s="709"/>
    </row>
    <row r="337" spans="1:22" s="16" customFormat="1" ht="92.25" customHeight="1">
      <c r="A337" s="14"/>
      <c r="B337" s="710"/>
      <c r="C337" s="711" t="s">
        <v>55</v>
      </c>
      <c r="D337" s="712" t="s">
        <v>3</v>
      </c>
      <c r="E337" s="712" t="s">
        <v>18</v>
      </c>
      <c r="F337" s="712" t="s">
        <v>56</v>
      </c>
      <c r="G337" s="713" t="s">
        <v>57</v>
      </c>
      <c r="H337" s="714"/>
      <c r="I337" s="715"/>
      <c r="J337" s="714"/>
      <c r="K337" s="714"/>
      <c r="L337" s="714"/>
      <c r="M337" s="714"/>
      <c r="N337" s="711" t="s">
        <v>149</v>
      </c>
      <c r="O337" s="712" t="s">
        <v>68</v>
      </c>
      <c r="P337" s="716"/>
      <c r="Q337" s="717"/>
      <c r="R337" s="718"/>
      <c r="S337" s="719"/>
      <c r="T337" s="720" t="s">
        <v>139</v>
      </c>
      <c r="U337" s="721" t="s">
        <v>148</v>
      </c>
      <c r="V337" s="722" t="s">
        <v>164</v>
      </c>
    </row>
    <row r="338" spans="1:22" s="16" customFormat="1" ht="26.25" customHeight="1">
      <c r="A338" s="14"/>
      <c r="B338" s="723"/>
      <c r="C338" s="724">
        <v>3</v>
      </c>
      <c r="D338" s="724">
        <v>4</v>
      </c>
      <c r="E338" s="724">
        <v>5</v>
      </c>
      <c r="F338" s="724">
        <v>6</v>
      </c>
      <c r="G338" s="724">
        <v>7</v>
      </c>
      <c r="H338" s="724">
        <v>8</v>
      </c>
      <c r="I338" s="724">
        <v>9</v>
      </c>
      <c r="J338" s="724">
        <v>10</v>
      </c>
      <c r="K338" s="724">
        <v>11</v>
      </c>
      <c r="L338" s="724">
        <v>12</v>
      </c>
      <c r="M338" s="724">
        <v>13</v>
      </c>
      <c r="N338" s="724">
        <v>14</v>
      </c>
      <c r="O338" s="724">
        <v>15</v>
      </c>
      <c r="P338" s="19">
        <v>16</v>
      </c>
      <c r="Q338" s="725">
        <v>17</v>
      </c>
      <c r="R338" s="19">
        <v>18</v>
      </c>
      <c r="S338" s="725">
        <v>19</v>
      </c>
      <c r="T338" s="726">
        <v>20</v>
      </c>
      <c r="U338" s="624">
        <v>21</v>
      </c>
      <c r="V338" s="727">
        <v>22</v>
      </c>
    </row>
    <row r="339" spans="1:22" s="26" customFormat="1" ht="42" customHeight="1">
      <c r="A339" s="25" t="s">
        <v>1307</v>
      </c>
      <c r="B339" s="307">
        <v>1</v>
      </c>
      <c r="C339" s="301" t="s">
        <v>375</v>
      </c>
      <c r="D339" s="301" t="s">
        <v>376</v>
      </c>
      <c r="E339" s="301" t="s">
        <v>370</v>
      </c>
      <c r="F339" s="301" t="s">
        <v>304</v>
      </c>
      <c r="G339" s="293">
        <v>1</v>
      </c>
      <c r="H339" s="293" t="s">
        <v>22</v>
      </c>
      <c r="I339" s="299">
        <v>1</v>
      </c>
      <c r="J339" s="300" t="s">
        <v>382</v>
      </c>
      <c r="K339" s="324">
        <v>38720</v>
      </c>
      <c r="L339" s="324">
        <v>40891</v>
      </c>
      <c r="M339" s="294">
        <v>7495.56</v>
      </c>
      <c r="N339" s="321">
        <v>7495.56</v>
      </c>
      <c r="O339" s="172">
        <v>7495.56</v>
      </c>
      <c r="P339" s="441"/>
      <c r="Q339" s="442"/>
      <c r="R339" s="439"/>
      <c r="S339" s="440"/>
      <c r="T339" s="296" t="s">
        <v>22</v>
      </c>
      <c r="U339" s="297">
        <v>8</v>
      </c>
      <c r="V339" s="298" t="s">
        <v>22</v>
      </c>
    </row>
    <row r="340" spans="1:22" s="26" customFormat="1" ht="42" customHeight="1">
      <c r="A340" s="25" t="s">
        <v>1157</v>
      </c>
      <c r="B340" s="307">
        <v>2</v>
      </c>
      <c r="C340" s="301" t="s">
        <v>375</v>
      </c>
      <c r="D340" s="301" t="s">
        <v>377</v>
      </c>
      <c r="E340" s="301" t="s">
        <v>371</v>
      </c>
      <c r="F340" s="301" t="s">
        <v>304</v>
      </c>
      <c r="G340" s="293">
        <v>1</v>
      </c>
      <c r="H340" s="293" t="s">
        <v>22</v>
      </c>
      <c r="I340" s="299">
        <v>1</v>
      </c>
      <c r="J340" s="300" t="s">
        <v>382</v>
      </c>
      <c r="K340" s="324">
        <v>38532</v>
      </c>
      <c r="L340" s="324">
        <v>39019</v>
      </c>
      <c r="M340" s="294">
        <v>4483.38</v>
      </c>
      <c r="N340" s="321">
        <v>4483.38</v>
      </c>
      <c r="O340" s="172">
        <v>4483.38</v>
      </c>
      <c r="P340" s="441"/>
      <c r="Q340" s="442"/>
      <c r="R340" s="439"/>
      <c r="S340" s="440"/>
      <c r="T340" s="296" t="s">
        <v>22</v>
      </c>
      <c r="U340" s="297">
        <v>24</v>
      </c>
      <c r="V340" s="298" t="s">
        <v>22</v>
      </c>
    </row>
    <row r="341" spans="1:22" s="26" customFormat="1" ht="24.95" customHeight="1">
      <c r="A341" s="25" t="s">
        <v>321</v>
      </c>
      <c r="B341" s="307">
        <v>3</v>
      </c>
      <c r="C341" s="301" t="s">
        <v>300</v>
      </c>
      <c r="D341" s="301" t="s">
        <v>378</v>
      </c>
      <c r="E341" s="301" t="s">
        <v>372</v>
      </c>
      <c r="F341" s="301" t="s">
        <v>321</v>
      </c>
      <c r="G341" s="293">
        <v>0.5</v>
      </c>
      <c r="H341" s="293" t="s">
        <v>22</v>
      </c>
      <c r="I341" s="299">
        <v>2</v>
      </c>
      <c r="J341" s="300" t="s">
        <v>383</v>
      </c>
      <c r="K341" s="324">
        <v>35023</v>
      </c>
      <c r="L341" s="324">
        <v>35144</v>
      </c>
      <c r="M341" s="294">
        <v>2088.66</v>
      </c>
      <c r="N341" s="321">
        <v>1044.33</v>
      </c>
      <c r="O341" s="172">
        <v>1044.33</v>
      </c>
      <c r="P341" s="441"/>
      <c r="Q341" s="442"/>
      <c r="R341" s="439"/>
      <c r="S341" s="440"/>
      <c r="T341" s="296" t="s">
        <v>22</v>
      </c>
      <c r="U341" s="297">
        <v>34</v>
      </c>
      <c r="V341" s="298" t="s">
        <v>22</v>
      </c>
    </row>
    <row r="342" spans="1:22" s="26" customFormat="1" ht="24.95" customHeight="1">
      <c r="A342" s="25" t="s">
        <v>1158</v>
      </c>
      <c r="B342" s="307">
        <v>4</v>
      </c>
      <c r="C342" s="301" t="s">
        <v>300</v>
      </c>
      <c r="D342" s="301" t="s">
        <v>379</v>
      </c>
      <c r="E342" s="301" t="s">
        <v>373</v>
      </c>
      <c r="F342" s="301" t="s">
        <v>321</v>
      </c>
      <c r="G342" s="293">
        <v>0.5</v>
      </c>
      <c r="H342" s="293" t="s">
        <v>22</v>
      </c>
      <c r="I342" s="299">
        <v>2</v>
      </c>
      <c r="J342" s="300" t="s">
        <v>383</v>
      </c>
      <c r="K342" s="389">
        <v>35023</v>
      </c>
      <c r="L342" s="324">
        <v>35144</v>
      </c>
      <c r="M342" s="294">
        <v>3897.6</v>
      </c>
      <c r="N342" s="321">
        <v>1948.8</v>
      </c>
      <c r="O342" s="172">
        <v>1948.8</v>
      </c>
      <c r="P342" s="441"/>
      <c r="Q342" s="442"/>
      <c r="R342" s="439"/>
      <c r="S342" s="440"/>
      <c r="T342" s="296" t="s">
        <v>22</v>
      </c>
      <c r="U342" s="297">
        <v>35</v>
      </c>
      <c r="V342" s="298" t="s">
        <v>22</v>
      </c>
    </row>
    <row r="343" spans="1:22" s="26" customFormat="1" ht="24.95" customHeight="1">
      <c r="A343" s="25" t="s">
        <v>1159</v>
      </c>
      <c r="B343" s="457">
        <v>5</v>
      </c>
      <c r="C343" s="459" t="s">
        <v>300</v>
      </c>
      <c r="D343" s="459" t="s">
        <v>380</v>
      </c>
      <c r="E343" s="459" t="s">
        <v>374</v>
      </c>
      <c r="F343" s="459" t="s">
        <v>321</v>
      </c>
      <c r="G343" s="293">
        <v>0.4</v>
      </c>
      <c r="H343" s="437" t="s">
        <v>22</v>
      </c>
      <c r="I343" s="299">
        <v>3</v>
      </c>
      <c r="J343" s="300" t="s">
        <v>384</v>
      </c>
      <c r="K343" s="324">
        <v>43829</v>
      </c>
      <c r="L343" s="324">
        <v>45138</v>
      </c>
      <c r="M343" s="294">
        <v>2130.94</v>
      </c>
      <c r="N343" s="321">
        <v>852.37600000000009</v>
      </c>
      <c r="O343" s="172">
        <v>852.37599999999998</v>
      </c>
      <c r="P343" s="441"/>
      <c r="Q343" s="442"/>
      <c r="R343" s="439"/>
      <c r="S343" s="440"/>
      <c r="T343" s="296" t="s">
        <v>22</v>
      </c>
      <c r="U343" s="297">
        <v>40</v>
      </c>
      <c r="V343" s="298" t="s">
        <v>22</v>
      </c>
    </row>
    <row r="344" spans="1:22" s="26" customFormat="1" ht="24.95" customHeight="1">
      <c r="A344" s="25" t="s">
        <v>1160</v>
      </c>
      <c r="B344" s="458"/>
      <c r="C344" s="460"/>
      <c r="D344" s="460"/>
      <c r="E344" s="460"/>
      <c r="F344" s="460"/>
      <c r="G344" s="293">
        <v>0.6</v>
      </c>
      <c r="H344" s="438"/>
      <c r="I344" s="299">
        <v>2</v>
      </c>
      <c r="J344" s="300" t="s">
        <v>383</v>
      </c>
      <c r="K344" s="324">
        <v>43829</v>
      </c>
      <c r="L344" s="324">
        <v>45138</v>
      </c>
      <c r="M344" s="294">
        <v>2130.94</v>
      </c>
      <c r="N344" s="321">
        <v>1278.5640000000001</v>
      </c>
      <c r="O344" s="172">
        <v>1278.5640000000001</v>
      </c>
      <c r="P344" s="441"/>
      <c r="Q344" s="442"/>
      <c r="R344" s="439"/>
      <c r="S344" s="440"/>
      <c r="T344" s="296" t="s">
        <v>22</v>
      </c>
      <c r="U344" s="297">
        <v>218</v>
      </c>
      <c r="V344" s="298" t="s">
        <v>22</v>
      </c>
    </row>
    <row r="345" spans="1:22" s="26" customFormat="1" ht="24.95" customHeight="1">
      <c r="A345" s="25"/>
      <c r="B345" s="307" t="s">
        <v>1152</v>
      </c>
      <c r="C345" s="301"/>
      <c r="D345" s="301"/>
      <c r="E345" s="301"/>
      <c r="F345" s="301"/>
      <c r="G345" s="293"/>
      <c r="H345" s="293"/>
      <c r="I345" s="299"/>
      <c r="J345" s="300" t="s">
        <v>1152</v>
      </c>
      <c r="K345" s="324"/>
      <c r="L345" s="324"/>
      <c r="M345" s="294"/>
      <c r="N345" s="321" t="s">
        <v>1152</v>
      </c>
      <c r="O345" s="172" t="s">
        <v>1152</v>
      </c>
      <c r="P345" s="441"/>
      <c r="Q345" s="442"/>
      <c r="R345" s="439"/>
      <c r="S345" s="440"/>
      <c r="T345" s="296"/>
      <c r="U345" s="297"/>
      <c r="V345" s="298"/>
    </row>
    <row r="346" spans="1:22" s="26" customFormat="1" ht="24.95" customHeight="1">
      <c r="A346" s="25"/>
      <c r="B346" s="307" t="s">
        <v>1152</v>
      </c>
      <c r="C346" s="301"/>
      <c r="D346" s="301"/>
      <c r="E346" s="301"/>
      <c r="F346" s="301"/>
      <c r="G346" s="293"/>
      <c r="H346" s="293"/>
      <c r="I346" s="299"/>
      <c r="J346" s="300" t="s">
        <v>1152</v>
      </c>
      <c r="K346" s="324"/>
      <c r="L346" s="324"/>
      <c r="M346" s="294"/>
      <c r="N346" s="321" t="s">
        <v>1152</v>
      </c>
      <c r="O346" s="172" t="s">
        <v>1152</v>
      </c>
      <c r="P346" s="441"/>
      <c r="Q346" s="442"/>
      <c r="R346" s="439"/>
      <c r="S346" s="440"/>
      <c r="T346" s="296"/>
      <c r="U346" s="297"/>
      <c r="V346" s="298"/>
    </row>
    <row r="347" spans="1:22" s="26" customFormat="1" ht="24.95" customHeight="1">
      <c r="A347" s="25"/>
      <c r="B347" s="307" t="s">
        <v>1152</v>
      </c>
      <c r="C347" s="301"/>
      <c r="D347" s="301"/>
      <c r="E347" s="301"/>
      <c r="F347" s="301"/>
      <c r="G347" s="293"/>
      <c r="H347" s="293"/>
      <c r="I347" s="299"/>
      <c r="J347" s="300" t="s">
        <v>1152</v>
      </c>
      <c r="K347" s="324"/>
      <c r="L347" s="324"/>
      <c r="M347" s="294"/>
      <c r="N347" s="321" t="s">
        <v>1152</v>
      </c>
      <c r="O347" s="172" t="s">
        <v>1152</v>
      </c>
      <c r="P347" s="441"/>
      <c r="Q347" s="442"/>
      <c r="R347" s="439"/>
      <c r="S347" s="440"/>
      <c r="T347" s="296"/>
      <c r="U347" s="297"/>
      <c r="V347" s="298"/>
    </row>
    <row r="348" spans="1:22" s="26" customFormat="1" ht="24.95" customHeight="1">
      <c r="A348" s="25"/>
      <c r="B348" s="307" t="s">
        <v>1152</v>
      </c>
      <c r="C348" s="301"/>
      <c r="D348" s="301"/>
      <c r="E348" s="301"/>
      <c r="F348" s="301"/>
      <c r="G348" s="293"/>
      <c r="H348" s="293"/>
      <c r="I348" s="299"/>
      <c r="J348" s="300" t="s">
        <v>1152</v>
      </c>
      <c r="K348" s="324"/>
      <c r="L348" s="324"/>
      <c r="M348" s="294"/>
      <c r="N348" s="321" t="s">
        <v>1152</v>
      </c>
      <c r="O348" s="172" t="s">
        <v>1152</v>
      </c>
      <c r="P348" s="441"/>
      <c r="Q348" s="442"/>
      <c r="R348" s="439"/>
      <c r="S348" s="440"/>
      <c r="T348" s="296"/>
      <c r="U348" s="297"/>
      <c r="V348" s="298"/>
    </row>
    <row r="349" spans="1:22" s="26" customFormat="1" ht="24.95" customHeight="1">
      <c r="A349" s="25"/>
      <c r="B349" s="307" t="s">
        <v>1152</v>
      </c>
      <c r="C349" s="301"/>
      <c r="D349" s="301"/>
      <c r="E349" s="301"/>
      <c r="F349" s="301"/>
      <c r="G349" s="293"/>
      <c r="H349" s="293"/>
      <c r="I349" s="299"/>
      <c r="J349" s="300" t="s">
        <v>1152</v>
      </c>
      <c r="K349" s="324"/>
      <c r="L349" s="324"/>
      <c r="M349" s="294"/>
      <c r="N349" s="321" t="s">
        <v>1152</v>
      </c>
      <c r="O349" s="172" t="s">
        <v>1152</v>
      </c>
      <c r="P349" s="441"/>
      <c r="Q349" s="442"/>
      <c r="R349" s="439"/>
      <c r="S349" s="440"/>
      <c r="T349" s="296"/>
      <c r="U349" s="297"/>
      <c r="V349" s="298"/>
    </row>
    <row r="350" spans="1:22" s="26" customFormat="1" ht="24.95" customHeight="1">
      <c r="A350" s="25" t="s">
        <v>1308</v>
      </c>
      <c r="B350" s="307" t="s">
        <v>1152</v>
      </c>
      <c r="C350" s="301"/>
      <c r="D350" s="301"/>
      <c r="E350" s="301"/>
      <c r="F350" s="301"/>
      <c r="G350" s="293"/>
      <c r="H350" s="293"/>
      <c r="I350" s="299"/>
      <c r="J350" s="300" t="s">
        <v>1152</v>
      </c>
      <c r="K350" s="324"/>
      <c r="L350" s="324"/>
      <c r="M350" s="294"/>
      <c r="N350" s="322" t="s">
        <v>1152</v>
      </c>
      <c r="O350" s="172" t="s">
        <v>1152</v>
      </c>
      <c r="P350" s="441"/>
      <c r="Q350" s="442"/>
      <c r="R350" s="439"/>
      <c r="S350" s="440"/>
      <c r="T350" s="296"/>
      <c r="U350" s="297"/>
      <c r="V350" s="298"/>
    </row>
    <row r="351" spans="1:22" s="26" customFormat="1" ht="24.95" customHeight="1">
      <c r="A351" s="25" t="s">
        <v>1309</v>
      </c>
      <c r="B351" s="307" t="s">
        <v>1152</v>
      </c>
      <c r="C351" s="301"/>
      <c r="D351" s="301"/>
      <c r="E351" s="301"/>
      <c r="F351" s="301"/>
      <c r="G351" s="293"/>
      <c r="H351" s="293"/>
      <c r="I351" s="299"/>
      <c r="J351" s="300" t="s">
        <v>1152</v>
      </c>
      <c r="K351" s="324"/>
      <c r="L351" s="324"/>
      <c r="M351" s="295"/>
      <c r="N351" s="322" t="s">
        <v>1152</v>
      </c>
      <c r="O351" s="172" t="s">
        <v>1152</v>
      </c>
      <c r="P351" s="441"/>
      <c r="Q351" s="442"/>
      <c r="R351" s="439"/>
      <c r="S351" s="440"/>
      <c r="T351" s="296"/>
      <c r="U351" s="297"/>
      <c r="V351" s="298"/>
    </row>
    <row r="352" spans="1:22" s="26" customFormat="1" ht="24.95" customHeight="1">
      <c r="A352" s="25" t="s">
        <v>1310</v>
      </c>
      <c r="B352" s="307" t="s">
        <v>1152</v>
      </c>
      <c r="C352" s="301"/>
      <c r="D352" s="301"/>
      <c r="E352" s="301"/>
      <c r="F352" s="301"/>
      <c r="G352" s="293"/>
      <c r="H352" s="293"/>
      <c r="I352" s="299"/>
      <c r="J352" s="300" t="s">
        <v>1152</v>
      </c>
      <c r="K352" s="324"/>
      <c r="L352" s="324"/>
      <c r="M352" s="295"/>
      <c r="N352" s="322" t="s">
        <v>1152</v>
      </c>
      <c r="O352" s="172" t="s">
        <v>1152</v>
      </c>
      <c r="P352" s="441"/>
      <c r="Q352" s="442"/>
      <c r="R352" s="439"/>
      <c r="S352" s="440"/>
      <c r="T352" s="296"/>
      <c r="U352" s="297"/>
      <c r="V352" s="298"/>
    </row>
    <row r="353" spans="1:23" s="26" customFormat="1" ht="24.95" customHeight="1" thickBot="1">
      <c r="A353" s="25" t="s">
        <v>1311</v>
      </c>
      <c r="B353" s="310" t="s">
        <v>1152</v>
      </c>
      <c r="C353" s="302"/>
      <c r="D353" s="302"/>
      <c r="E353" s="302"/>
      <c r="F353" s="302"/>
      <c r="G353" s="303"/>
      <c r="H353" s="303"/>
      <c r="I353" s="304"/>
      <c r="J353" s="305" t="s">
        <v>1152</v>
      </c>
      <c r="K353" s="325"/>
      <c r="L353" s="325"/>
      <c r="M353" s="306"/>
      <c r="N353" s="322" t="s">
        <v>1152</v>
      </c>
      <c r="O353" s="172" t="s">
        <v>1152</v>
      </c>
      <c r="P353" s="441"/>
      <c r="Q353" s="442"/>
      <c r="R353" s="439"/>
      <c r="S353" s="440"/>
      <c r="T353" s="296"/>
      <c r="U353" s="297"/>
      <c r="V353" s="298"/>
    </row>
    <row r="354" spans="1:23" s="16" customFormat="1" ht="12" customHeight="1">
      <c r="A354" s="25"/>
      <c r="B354" s="27"/>
      <c r="C354" s="28"/>
      <c r="D354" s="28"/>
      <c r="E354" s="28"/>
      <c r="F354" s="28"/>
      <c r="G354" s="28"/>
      <c r="H354" s="308"/>
      <c r="I354" s="28"/>
      <c r="J354" s="28"/>
      <c r="K354" s="28"/>
      <c r="L354" s="28"/>
      <c r="M354" s="28"/>
      <c r="N354" s="28"/>
      <c r="O354" s="171"/>
      <c r="P354" s="28"/>
      <c r="Q354" s="28"/>
      <c r="R354" s="171"/>
      <c r="S354" s="28"/>
      <c r="T354" s="28"/>
      <c r="U354" s="29"/>
      <c r="V354" s="30"/>
    </row>
    <row r="355" spans="1:23" s="16" customFormat="1" ht="17.25" customHeight="1" thickBot="1">
      <c r="A355" s="25" t="s">
        <v>1312</v>
      </c>
      <c r="B355" s="346"/>
      <c r="C355" s="347"/>
      <c r="D355" s="347"/>
      <c r="E355" s="347"/>
      <c r="F355" s="347"/>
      <c r="G355" s="347"/>
      <c r="H355" s="347"/>
      <c r="I355" s="347"/>
      <c r="J355" s="347"/>
      <c r="K355" s="347"/>
      <c r="L355" s="347"/>
      <c r="M355" s="347"/>
      <c r="N355" s="728" t="s">
        <v>251</v>
      </c>
      <c r="O355" s="729">
        <v>3420.6019999999999</v>
      </c>
      <c r="P355" s="371"/>
      <c r="Q355" s="371"/>
      <c r="R355" s="372"/>
      <c r="S355" s="372"/>
      <c r="T355" s="373"/>
      <c r="U355" s="374"/>
      <c r="V355" s="375"/>
      <c r="W355" s="186"/>
    </row>
    <row r="356" spans="1:23" ht="17.25" customHeight="1">
      <c r="B356" s="731"/>
      <c r="C356" s="731"/>
      <c r="D356" s="731"/>
      <c r="E356" s="731"/>
      <c r="F356" s="731"/>
      <c r="G356" s="732"/>
      <c r="H356" s="732"/>
      <c r="I356" s="732"/>
      <c r="J356" s="732"/>
      <c r="K356" s="732"/>
      <c r="L356" s="732"/>
      <c r="M356" s="732"/>
      <c r="N356" s="732"/>
      <c r="O356" s="732"/>
      <c r="P356" s="732"/>
      <c r="Q356" s="732"/>
      <c r="R356" s="732"/>
      <c r="S356" s="732"/>
      <c r="T356" s="732"/>
      <c r="U356" s="732"/>
      <c r="V356" s="732"/>
      <c r="W356" s="732"/>
    </row>
    <row r="357" spans="1:23" s="16" customFormat="1" ht="16.5" customHeight="1" thickBot="1">
      <c r="A357" s="14"/>
      <c r="B357" s="443" t="s">
        <v>61</v>
      </c>
      <c r="C357" s="443"/>
      <c r="D357" s="443"/>
      <c r="E357" s="443"/>
      <c r="F357" s="443"/>
      <c r="G357" s="443"/>
      <c r="H357" s="443"/>
      <c r="I357" s="443"/>
      <c r="J357" s="443"/>
      <c r="K357" s="443"/>
      <c r="L357" s="443"/>
      <c r="M357" s="443"/>
      <c r="N357" s="443"/>
      <c r="O357" s="443"/>
      <c r="P357" s="443"/>
      <c r="Q357" s="443"/>
      <c r="R357" s="443"/>
      <c r="S357" s="443"/>
      <c r="T357" s="443"/>
      <c r="U357" s="443"/>
      <c r="V357" s="443"/>
      <c r="W357" s="187"/>
    </row>
    <row r="358" spans="1:23" s="18" customFormat="1" ht="22.5" customHeight="1">
      <c r="A358" s="87" t="s">
        <v>1313</v>
      </c>
      <c r="B358" s="445" t="s">
        <v>58</v>
      </c>
      <c r="C358" s="733" t="s">
        <v>78</v>
      </c>
      <c r="D358" s="734"/>
      <c r="E358" s="734"/>
      <c r="F358" s="734"/>
      <c r="G358" s="734"/>
      <c r="H358" s="734"/>
      <c r="I358" s="734"/>
      <c r="J358" s="734"/>
      <c r="K358" s="734"/>
      <c r="L358" s="734"/>
      <c r="M358" s="706"/>
      <c r="N358" s="735"/>
      <c r="O358" s="736"/>
      <c r="P358" s="733" t="s">
        <v>84</v>
      </c>
      <c r="Q358" s="734"/>
      <c r="R358" s="734"/>
      <c r="S358" s="706"/>
      <c r="T358" s="705" t="s">
        <v>279</v>
      </c>
      <c r="U358" s="706"/>
      <c r="V358" s="448" t="s">
        <v>6</v>
      </c>
      <c r="W358" s="185"/>
    </row>
    <row r="359" spans="1:23" s="18" customFormat="1" ht="22.5" customHeight="1">
      <c r="A359" s="87" t="s">
        <v>1314</v>
      </c>
      <c r="B359" s="446"/>
      <c r="C359" s="737" t="s">
        <v>79</v>
      </c>
      <c r="D359" s="738"/>
      <c r="E359" s="739"/>
      <c r="F359" s="740">
        <v>3</v>
      </c>
      <c r="G359" s="741" t="s">
        <v>223</v>
      </c>
      <c r="H359" s="714" t="s">
        <v>222</v>
      </c>
      <c r="I359" s="714"/>
      <c r="J359" s="737" t="s">
        <v>221</v>
      </c>
      <c r="K359" s="742"/>
      <c r="L359" s="743"/>
      <c r="M359" s="743"/>
      <c r="N359" s="744"/>
      <c r="O359" s="745"/>
      <c r="P359" s="746"/>
      <c r="Q359" s="747"/>
      <c r="R359" s="747"/>
      <c r="S359" s="748"/>
      <c r="T359" s="718"/>
      <c r="U359" s="719"/>
      <c r="V359" s="449"/>
      <c r="W359" s="185"/>
    </row>
    <row r="360" spans="1:23" s="18" customFormat="1" ht="51.75" customHeight="1" thickBot="1">
      <c r="A360" s="87" t="s">
        <v>1315</v>
      </c>
      <c r="B360" s="446"/>
      <c r="C360" s="738" t="s">
        <v>77</v>
      </c>
      <c r="D360" s="739"/>
      <c r="E360" s="749" t="s">
        <v>80</v>
      </c>
      <c r="F360" s="750" t="s">
        <v>242</v>
      </c>
      <c r="G360" s="741"/>
      <c r="H360" s="714"/>
      <c r="I360" s="714"/>
      <c r="J360" s="711" t="s">
        <v>220</v>
      </c>
      <c r="K360" s="751" t="s">
        <v>228</v>
      </c>
      <c r="L360" s="752" t="s">
        <v>290</v>
      </c>
      <c r="M360" s="752"/>
      <c r="N360" s="753" t="s">
        <v>260</v>
      </c>
      <c r="O360" s="754"/>
      <c r="P360" s="755" t="s">
        <v>1169</v>
      </c>
      <c r="Q360" s="756" t="s">
        <v>85</v>
      </c>
      <c r="R360" s="757"/>
      <c r="S360" s="88">
        <v>5</v>
      </c>
      <c r="T360" s="758"/>
      <c r="U360" s="759"/>
      <c r="V360" s="450"/>
      <c r="W360" s="185"/>
    </row>
    <row r="361" spans="1:23" s="18" customFormat="1" ht="15.75" customHeight="1">
      <c r="A361" s="87" t="s">
        <v>1316</v>
      </c>
      <c r="B361" s="446"/>
      <c r="C361" s="33">
        <v>1</v>
      </c>
      <c r="D361" s="76" t="s">
        <v>382</v>
      </c>
      <c r="E361" s="82">
        <v>0.33300000000000002</v>
      </c>
      <c r="F361" s="233">
        <v>11978.94</v>
      </c>
      <c r="G361" s="233">
        <v>1532.67</v>
      </c>
      <c r="H361" s="451" t="s">
        <v>6</v>
      </c>
      <c r="I361" s="452"/>
      <c r="J361" s="83" t="s">
        <v>6</v>
      </c>
      <c r="K361" s="81" t="s">
        <v>1152</v>
      </c>
      <c r="L361" s="344"/>
      <c r="M361" s="345" t="s">
        <v>1152</v>
      </c>
      <c r="N361" s="760" t="s">
        <v>22</v>
      </c>
      <c r="O361" s="761" t="s">
        <v>15</v>
      </c>
      <c r="P361" s="762"/>
      <c r="Q361" s="763">
        <v>10</v>
      </c>
      <c r="R361" s="764" t="s">
        <v>1152</v>
      </c>
      <c r="S361" s="765"/>
      <c r="T361" s="705" t="s">
        <v>64</v>
      </c>
      <c r="U361" s="734"/>
      <c r="V361" s="706"/>
      <c r="W361" s="184"/>
    </row>
    <row r="362" spans="1:23" s="18" customFormat="1" ht="15.75" customHeight="1" thickBot="1">
      <c r="A362" s="87" t="s">
        <v>1317</v>
      </c>
      <c r="B362" s="446"/>
      <c r="C362" s="33">
        <v>2</v>
      </c>
      <c r="D362" s="76" t="s">
        <v>383</v>
      </c>
      <c r="E362" s="82">
        <v>0.33400000000000002</v>
      </c>
      <c r="F362" s="233">
        <v>4271.6940000000004</v>
      </c>
      <c r="G362" s="233">
        <v>1532.67</v>
      </c>
      <c r="H362" s="451" t="s">
        <v>6</v>
      </c>
      <c r="I362" s="452"/>
      <c r="J362" s="83" t="s">
        <v>6</v>
      </c>
      <c r="K362" s="81" t="s">
        <v>1152</v>
      </c>
      <c r="L362" s="344"/>
      <c r="M362" s="345" t="s">
        <v>1152</v>
      </c>
      <c r="N362" s="760" t="s">
        <v>22</v>
      </c>
      <c r="O362" s="761"/>
      <c r="P362" s="762"/>
      <c r="Q362" s="766"/>
      <c r="R362" s="767"/>
      <c r="S362" s="768"/>
      <c r="T362" s="758"/>
      <c r="U362" s="769"/>
      <c r="V362" s="759"/>
      <c r="W362" s="184"/>
    </row>
    <row r="363" spans="1:23" s="18" customFormat="1" ht="15.75" customHeight="1">
      <c r="A363" s="87" t="s">
        <v>1318</v>
      </c>
      <c r="B363" s="446"/>
      <c r="C363" s="33">
        <v>3</v>
      </c>
      <c r="D363" s="76" t="s">
        <v>384</v>
      </c>
      <c r="E363" s="82">
        <v>0.33300000000000002</v>
      </c>
      <c r="F363" s="233">
        <v>852.37599999999998</v>
      </c>
      <c r="G363" s="233">
        <v>1532.67</v>
      </c>
      <c r="H363" s="451" t="s">
        <v>27</v>
      </c>
      <c r="I363" s="452"/>
      <c r="J363" s="83" t="s">
        <v>6</v>
      </c>
      <c r="K363" s="81" t="s">
        <v>1152</v>
      </c>
      <c r="L363" s="344"/>
      <c r="M363" s="345" t="s">
        <v>1152</v>
      </c>
      <c r="N363" s="760" t="s">
        <v>22</v>
      </c>
      <c r="O363" s="770"/>
      <c r="P363" s="771"/>
      <c r="Q363" s="772"/>
      <c r="R363" s="773"/>
      <c r="S363" s="774"/>
      <c r="T363" s="191"/>
      <c r="U363" s="191"/>
      <c r="V363" s="192"/>
      <c r="W363" s="185"/>
    </row>
    <row r="364" spans="1:23" s="18" customFormat="1" ht="15.75" customHeight="1">
      <c r="A364" s="87" t="s">
        <v>1319</v>
      </c>
      <c r="B364" s="446"/>
      <c r="C364" s="33">
        <v>4</v>
      </c>
      <c r="D364" s="76" t="s">
        <v>1152</v>
      </c>
      <c r="E364" s="82" t="s">
        <v>1152</v>
      </c>
      <c r="F364" s="233" t="s">
        <v>1152</v>
      </c>
      <c r="G364" s="233" t="s">
        <v>1152</v>
      </c>
      <c r="H364" s="451" t="s">
        <v>1152</v>
      </c>
      <c r="I364" s="452"/>
      <c r="J364" s="83" t="s">
        <v>1152</v>
      </c>
      <c r="K364" s="81" t="s">
        <v>1152</v>
      </c>
      <c r="L364" s="344"/>
      <c r="M364" s="345" t="s">
        <v>1152</v>
      </c>
      <c r="N364" s="760"/>
      <c r="O364" s="775" t="s">
        <v>246</v>
      </c>
      <c r="P364" s="737" t="s">
        <v>245</v>
      </c>
      <c r="Q364" s="738"/>
      <c r="R364" s="738"/>
      <c r="S364" s="739"/>
      <c r="T364" s="185"/>
      <c r="U364" s="185"/>
      <c r="V364" s="193"/>
      <c r="W364" s="185"/>
    </row>
    <row r="365" spans="1:23" s="18" customFormat="1" ht="17.25" customHeight="1">
      <c r="A365" s="87" t="s">
        <v>1320</v>
      </c>
      <c r="B365" s="446"/>
      <c r="C365" s="33">
        <v>5</v>
      </c>
      <c r="D365" s="76" t="s">
        <v>1152</v>
      </c>
      <c r="E365" s="82" t="s">
        <v>1152</v>
      </c>
      <c r="F365" s="233" t="s">
        <v>1152</v>
      </c>
      <c r="G365" s="233" t="s">
        <v>1152</v>
      </c>
      <c r="H365" s="451" t="s">
        <v>1152</v>
      </c>
      <c r="I365" s="452"/>
      <c r="J365" s="83" t="s">
        <v>1152</v>
      </c>
      <c r="K365" s="81" t="s">
        <v>1152</v>
      </c>
      <c r="L365" s="344"/>
      <c r="M365" s="345" t="s">
        <v>1152</v>
      </c>
      <c r="N365" s="760"/>
      <c r="O365" s="776"/>
      <c r="P365" s="711" t="s">
        <v>86</v>
      </c>
      <c r="Q365" s="711" t="s">
        <v>230</v>
      </c>
      <c r="R365" s="714" t="s">
        <v>243</v>
      </c>
      <c r="S365" s="714"/>
      <c r="T365" s="185"/>
      <c r="U365" s="185"/>
      <c r="V365" s="193"/>
      <c r="W365" s="185"/>
    </row>
    <row r="366" spans="1:23" s="18" customFormat="1" ht="16.5" customHeight="1" thickBot="1">
      <c r="A366" s="87" t="s">
        <v>1321</v>
      </c>
      <c r="B366" s="446"/>
      <c r="C366" s="84">
        <v>6</v>
      </c>
      <c r="D366" s="85" t="s">
        <v>1152</v>
      </c>
      <c r="E366" s="86" t="s">
        <v>1152</v>
      </c>
      <c r="F366" s="233" t="s">
        <v>1152</v>
      </c>
      <c r="G366" s="233" t="s">
        <v>1152</v>
      </c>
      <c r="H366" s="451" t="s">
        <v>1152</v>
      </c>
      <c r="I366" s="452"/>
      <c r="J366" s="83" t="s">
        <v>1152</v>
      </c>
      <c r="K366" s="81" t="s">
        <v>1152</v>
      </c>
      <c r="L366" s="344"/>
      <c r="M366" s="345" t="s">
        <v>1152</v>
      </c>
      <c r="N366" s="777"/>
      <c r="O366" s="248" t="s">
        <v>6</v>
      </c>
      <c r="P366" s="778">
        <v>1</v>
      </c>
      <c r="Q366" s="779">
        <v>3065.3425115</v>
      </c>
      <c r="R366" s="780">
        <v>17103.009999999998</v>
      </c>
      <c r="S366" s="780"/>
      <c r="T366" s="185"/>
      <c r="U366" s="185"/>
      <c r="V366" s="193"/>
      <c r="W366" s="185"/>
    </row>
    <row r="367" spans="1:23" s="18" customFormat="1" ht="16.5" customHeight="1" thickBot="1">
      <c r="A367" s="87" t="s">
        <v>1322</v>
      </c>
      <c r="B367" s="447"/>
      <c r="C367" s="781" t="s">
        <v>82</v>
      </c>
      <c r="D367" s="782"/>
      <c r="E367" s="782"/>
      <c r="F367" s="783"/>
      <c r="G367" s="784"/>
      <c r="H367" s="453" t="s">
        <v>6</v>
      </c>
      <c r="I367" s="454"/>
      <c r="J367" s="314" t="s">
        <v>6</v>
      </c>
      <c r="K367" s="194" t="s">
        <v>6</v>
      </c>
      <c r="L367" s="351"/>
      <c r="M367" s="370"/>
      <c r="N367" s="352"/>
      <c r="O367" s="455" t="s">
        <v>1152</v>
      </c>
      <c r="P367" s="455"/>
      <c r="Q367" s="455"/>
      <c r="R367" s="455"/>
      <c r="S367" s="455"/>
      <c r="T367" s="348"/>
      <c r="U367" s="349"/>
      <c r="V367" s="350"/>
      <c r="W367" s="185"/>
    </row>
    <row r="368" spans="1:23" ht="24.95" customHeight="1"/>
    <row r="369" spans="1:22" ht="24.95" customHeight="1"/>
    <row r="370" spans="1:22" s="16" customFormat="1" ht="24" thickBot="1">
      <c r="A370" s="694">
        <v>11</v>
      </c>
      <c r="B370" s="456" t="s">
        <v>45</v>
      </c>
      <c r="C370" s="456"/>
      <c r="D370" s="456"/>
      <c r="E370" s="22">
        <v>11</v>
      </c>
      <c r="F370" s="23" t="s">
        <v>390</v>
      </c>
      <c r="G370" s="19"/>
      <c r="H370" s="19"/>
      <c r="I370" s="23"/>
      <c r="J370" s="23"/>
      <c r="K370" s="23"/>
      <c r="L370" s="23"/>
      <c r="M370" s="24"/>
      <c r="N370" s="24"/>
      <c r="O370" s="19"/>
      <c r="P370" s="19"/>
      <c r="Q370" s="685"/>
      <c r="R370" s="685"/>
      <c r="S370" s="685"/>
      <c r="T370" s="685"/>
      <c r="U370" s="186"/>
    </row>
    <row r="371" spans="1:22" s="16" customFormat="1" ht="24.75" customHeight="1">
      <c r="A371" s="14"/>
      <c r="B371" s="695" t="s">
        <v>50</v>
      </c>
      <c r="C371" s="696" t="s">
        <v>51</v>
      </c>
      <c r="D371" s="697" t="s">
        <v>16</v>
      </c>
      <c r="E371" s="697"/>
      <c r="F371" s="697" t="s">
        <v>52</v>
      </c>
      <c r="G371" s="698"/>
      <c r="H371" s="699" t="s">
        <v>53</v>
      </c>
      <c r="I371" s="700" t="s">
        <v>266</v>
      </c>
      <c r="J371" s="699" t="s">
        <v>17</v>
      </c>
      <c r="K371" s="699" t="s">
        <v>229</v>
      </c>
      <c r="L371" s="699" t="s">
        <v>54</v>
      </c>
      <c r="M371" s="699" t="s">
        <v>150</v>
      </c>
      <c r="N371" s="701" t="s">
        <v>244</v>
      </c>
      <c r="O371" s="702"/>
      <c r="P371" s="703" t="s">
        <v>19</v>
      </c>
      <c r="Q371" s="704"/>
      <c r="R371" s="705" t="s">
        <v>152</v>
      </c>
      <c r="S371" s="706"/>
      <c r="T371" s="707" t="s">
        <v>138</v>
      </c>
      <c r="U371" s="708"/>
      <c r="V371" s="709"/>
    </row>
    <row r="372" spans="1:22" s="16" customFormat="1" ht="92.25" customHeight="1">
      <c r="A372" s="14"/>
      <c r="B372" s="710"/>
      <c r="C372" s="711" t="s">
        <v>55</v>
      </c>
      <c r="D372" s="712" t="s">
        <v>3</v>
      </c>
      <c r="E372" s="712" t="s">
        <v>18</v>
      </c>
      <c r="F372" s="712" t="s">
        <v>56</v>
      </c>
      <c r="G372" s="713" t="s">
        <v>57</v>
      </c>
      <c r="H372" s="714"/>
      <c r="I372" s="715"/>
      <c r="J372" s="714"/>
      <c r="K372" s="714"/>
      <c r="L372" s="714"/>
      <c r="M372" s="714"/>
      <c r="N372" s="711" t="s">
        <v>149</v>
      </c>
      <c r="O372" s="712" t="s">
        <v>68</v>
      </c>
      <c r="P372" s="716"/>
      <c r="Q372" s="717"/>
      <c r="R372" s="718"/>
      <c r="S372" s="719"/>
      <c r="T372" s="720" t="s">
        <v>139</v>
      </c>
      <c r="U372" s="721" t="s">
        <v>148</v>
      </c>
      <c r="V372" s="722" t="s">
        <v>164</v>
      </c>
    </row>
    <row r="373" spans="1:22" s="16" customFormat="1" ht="26.25" customHeight="1">
      <c r="A373" s="14"/>
      <c r="B373" s="723"/>
      <c r="C373" s="724">
        <v>3</v>
      </c>
      <c r="D373" s="724">
        <v>4</v>
      </c>
      <c r="E373" s="724">
        <v>5</v>
      </c>
      <c r="F373" s="724">
        <v>6</v>
      </c>
      <c r="G373" s="724">
        <v>7</v>
      </c>
      <c r="H373" s="724">
        <v>8</v>
      </c>
      <c r="I373" s="724">
        <v>9</v>
      </c>
      <c r="J373" s="724">
        <v>10</v>
      </c>
      <c r="K373" s="724">
        <v>11</v>
      </c>
      <c r="L373" s="724">
        <v>12</v>
      </c>
      <c r="M373" s="724">
        <v>13</v>
      </c>
      <c r="N373" s="724">
        <v>14</v>
      </c>
      <c r="O373" s="724">
        <v>15</v>
      </c>
      <c r="P373" s="19">
        <v>16</v>
      </c>
      <c r="Q373" s="725">
        <v>17</v>
      </c>
      <c r="R373" s="19">
        <v>18</v>
      </c>
      <c r="S373" s="725">
        <v>19</v>
      </c>
      <c r="T373" s="726">
        <v>20</v>
      </c>
      <c r="U373" s="624">
        <v>21</v>
      </c>
      <c r="V373" s="727">
        <v>22</v>
      </c>
    </row>
    <row r="374" spans="1:22" s="26" customFormat="1" ht="44.45" customHeight="1">
      <c r="A374" s="25" t="s">
        <v>1323</v>
      </c>
      <c r="B374" s="307">
        <v>1</v>
      </c>
      <c r="C374" s="301" t="s">
        <v>385</v>
      </c>
      <c r="D374" s="301" t="s">
        <v>386</v>
      </c>
      <c r="E374" s="301" t="s">
        <v>387</v>
      </c>
      <c r="F374" s="301" t="s">
        <v>304</v>
      </c>
      <c r="G374" s="293">
        <v>1</v>
      </c>
      <c r="H374" s="293" t="s">
        <v>22</v>
      </c>
      <c r="I374" s="299"/>
      <c r="J374" s="300" t="s">
        <v>390</v>
      </c>
      <c r="K374" s="324">
        <v>40763</v>
      </c>
      <c r="L374" s="324">
        <v>41599</v>
      </c>
      <c r="M374" s="294">
        <v>1412.04</v>
      </c>
      <c r="N374" s="321">
        <v>1412.04</v>
      </c>
      <c r="O374" s="172">
        <v>1412.04</v>
      </c>
      <c r="P374" s="441"/>
      <c r="Q374" s="442"/>
      <c r="R374" s="439"/>
      <c r="S374" s="440"/>
      <c r="T374" s="296" t="s">
        <v>22</v>
      </c>
      <c r="U374" s="297">
        <v>24</v>
      </c>
      <c r="V374" s="298" t="s">
        <v>22</v>
      </c>
    </row>
    <row r="375" spans="1:22" s="26" customFormat="1" ht="44.45" customHeight="1">
      <c r="A375" s="25" t="s">
        <v>1157</v>
      </c>
      <c r="B375" s="307">
        <v>2</v>
      </c>
      <c r="C375" s="301" t="s">
        <v>385</v>
      </c>
      <c r="D375" s="301" t="s">
        <v>388</v>
      </c>
      <c r="E375" s="301" t="s">
        <v>389</v>
      </c>
      <c r="F375" s="301" t="s">
        <v>304</v>
      </c>
      <c r="G375" s="293">
        <v>1</v>
      </c>
      <c r="H375" s="293" t="s">
        <v>22</v>
      </c>
      <c r="I375" s="299"/>
      <c r="J375" s="300" t="s">
        <v>390</v>
      </c>
      <c r="K375" s="324">
        <v>43829</v>
      </c>
      <c r="L375" s="324">
        <v>45138</v>
      </c>
      <c r="M375" s="294">
        <v>2026.88</v>
      </c>
      <c r="N375" s="321">
        <v>2026.88</v>
      </c>
      <c r="O375" s="172">
        <v>2026.88</v>
      </c>
      <c r="P375" s="441"/>
      <c r="Q375" s="442"/>
      <c r="R375" s="439"/>
      <c r="S375" s="440"/>
      <c r="T375" s="296" t="s">
        <v>22</v>
      </c>
      <c r="U375" s="297">
        <v>25</v>
      </c>
      <c r="V375" s="298" t="s">
        <v>22</v>
      </c>
    </row>
    <row r="376" spans="1:22" s="26" customFormat="1" ht="24.95" customHeight="1">
      <c r="A376" s="25" t="s">
        <v>321</v>
      </c>
      <c r="B376" s="307" t="s">
        <v>1152</v>
      </c>
      <c r="C376" s="301"/>
      <c r="D376" s="301"/>
      <c r="E376" s="301"/>
      <c r="F376" s="301"/>
      <c r="G376" s="293"/>
      <c r="H376" s="293"/>
      <c r="I376" s="299"/>
      <c r="J376" s="300" t="s">
        <v>1152</v>
      </c>
      <c r="K376" s="324"/>
      <c r="L376" s="324"/>
      <c r="M376" s="294"/>
      <c r="N376" s="321" t="s">
        <v>1152</v>
      </c>
      <c r="O376" s="172" t="s">
        <v>1152</v>
      </c>
      <c r="P376" s="441"/>
      <c r="Q376" s="442"/>
      <c r="R376" s="439"/>
      <c r="S376" s="440"/>
      <c r="T376" s="296"/>
      <c r="U376" s="297"/>
      <c r="V376" s="298"/>
    </row>
    <row r="377" spans="1:22" s="26" customFormat="1" ht="24.95" customHeight="1">
      <c r="A377" s="25" t="s">
        <v>1158</v>
      </c>
      <c r="B377" s="307" t="s">
        <v>1152</v>
      </c>
      <c r="C377" s="301"/>
      <c r="D377" s="301"/>
      <c r="E377" s="301"/>
      <c r="F377" s="301"/>
      <c r="G377" s="293"/>
      <c r="H377" s="293"/>
      <c r="I377" s="299"/>
      <c r="J377" s="300" t="s">
        <v>1152</v>
      </c>
      <c r="K377" s="389"/>
      <c r="L377" s="324"/>
      <c r="M377" s="294"/>
      <c r="N377" s="321" t="s">
        <v>1152</v>
      </c>
      <c r="O377" s="172" t="s">
        <v>1152</v>
      </c>
      <c r="P377" s="441"/>
      <c r="Q377" s="442"/>
      <c r="R377" s="439"/>
      <c r="S377" s="440"/>
      <c r="T377" s="296"/>
      <c r="U377" s="297"/>
      <c r="V377" s="298"/>
    </row>
    <row r="378" spans="1:22" s="26" customFormat="1" ht="24.95" customHeight="1">
      <c r="A378" s="25" t="s">
        <v>1159</v>
      </c>
      <c r="B378" s="307" t="s">
        <v>1152</v>
      </c>
      <c r="C378" s="301"/>
      <c r="D378" s="301"/>
      <c r="E378" s="301"/>
      <c r="F378" s="301"/>
      <c r="G378" s="293"/>
      <c r="H378" s="293"/>
      <c r="I378" s="299"/>
      <c r="J378" s="300" t="s">
        <v>1152</v>
      </c>
      <c r="K378" s="324"/>
      <c r="L378" s="324"/>
      <c r="M378" s="294"/>
      <c r="N378" s="321" t="s">
        <v>1152</v>
      </c>
      <c r="O378" s="172" t="s">
        <v>1152</v>
      </c>
      <c r="P378" s="441"/>
      <c r="Q378" s="442"/>
      <c r="R378" s="439"/>
      <c r="S378" s="440"/>
      <c r="T378" s="296"/>
      <c r="U378" s="297"/>
      <c r="V378" s="298"/>
    </row>
    <row r="379" spans="1:22" s="26" customFormat="1" ht="24.95" customHeight="1">
      <c r="A379" s="25" t="s">
        <v>1160</v>
      </c>
      <c r="B379" s="307" t="s">
        <v>1152</v>
      </c>
      <c r="C379" s="301"/>
      <c r="D379" s="301"/>
      <c r="E379" s="301"/>
      <c r="F379" s="301"/>
      <c r="G379" s="293"/>
      <c r="H379" s="293"/>
      <c r="I379" s="299"/>
      <c r="J379" s="300" t="s">
        <v>1152</v>
      </c>
      <c r="K379" s="324"/>
      <c r="L379" s="324"/>
      <c r="M379" s="294"/>
      <c r="N379" s="321" t="s">
        <v>1152</v>
      </c>
      <c r="O379" s="172" t="s">
        <v>1152</v>
      </c>
      <c r="P379" s="441"/>
      <c r="Q379" s="442"/>
      <c r="R379" s="439"/>
      <c r="S379" s="440"/>
      <c r="T379" s="296"/>
      <c r="U379" s="297"/>
      <c r="V379" s="298"/>
    </row>
    <row r="380" spans="1:22" s="26" customFormat="1" ht="24.95" customHeight="1">
      <c r="A380" s="25"/>
      <c r="B380" s="307" t="s">
        <v>1152</v>
      </c>
      <c r="C380" s="301"/>
      <c r="D380" s="301"/>
      <c r="E380" s="301"/>
      <c r="F380" s="301"/>
      <c r="G380" s="293"/>
      <c r="H380" s="293"/>
      <c r="I380" s="299"/>
      <c r="J380" s="300" t="s">
        <v>1152</v>
      </c>
      <c r="K380" s="324"/>
      <c r="L380" s="324"/>
      <c r="M380" s="294"/>
      <c r="N380" s="321" t="s">
        <v>1152</v>
      </c>
      <c r="O380" s="172" t="s">
        <v>1152</v>
      </c>
      <c r="P380" s="441"/>
      <c r="Q380" s="442"/>
      <c r="R380" s="439"/>
      <c r="S380" s="440"/>
      <c r="T380" s="296"/>
      <c r="U380" s="297"/>
      <c r="V380" s="298"/>
    </row>
    <row r="381" spans="1:22" s="26" customFormat="1" ht="24.95" customHeight="1">
      <c r="A381" s="25"/>
      <c r="B381" s="307" t="s">
        <v>1152</v>
      </c>
      <c r="C381" s="301"/>
      <c r="D381" s="301"/>
      <c r="E381" s="301"/>
      <c r="F381" s="301"/>
      <c r="G381" s="293"/>
      <c r="H381" s="293"/>
      <c r="I381" s="299"/>
      <c r="J381" s="300" t="s">
        <v>1152</v>
      </c>
      <c r="K381" s="324"/>
      <c r="L381" s="324"/>
      <c r="M381" s="294"/>
      <c r="N381" s="321" t="s">
        <v>1152</v>
      </c>
      <c r="O381" s="172" t="s">
        <v>1152</v>
      </c>
      <c r="P381" s="441"/>
      <c r="Q381" s="442"/>
      <c r="R381" s="439"/>
      <c r="S381" s="440"/>
      <c r="T381" s="296"/>
      <c r="U381" s="297"/>
      <c r="V381" s="298"/>
    </row>
    <row r="382" spans="1:22" s="26" customFormat="1" ht="24.95" customHeight="1">
      <c r="A382" s="25"/>
      <c r="B382" s="307" t="s">
        <v>1152</v>
      </c>
      <c r="C382" s="301"/>
      <c r="D382" s="301"/>
      <c r="E382" s="301"/>
      <c r="F382" s="301"/>
      <c r="G382" s="293"/>
      <c r="H382" s="293"/>
      <c r="I382" s="299"/>
      <c r="J382" s="300" t="s">
        <v>1152</v>
      </c>
      <c r="K382" s="324"/>
      <c r="L382" s="324"/>
      <c r="M382" s="294"/>
      <c r="N382" s="321" t="s">
        <v>1152</v>
      </c>
      <c r="O382" s="172" t="s">
        <v>1152</v>
      </c>
      <c r="P382" s="441"/>
      <c r="Q382" s="442"/>
      <c r="R382" s="439"/>
      <c r="S382" s="440"/>
      <c r="T382" s="296"/>
      <c r="U382" s="297"/>
      <c r="V382" s="298"/>
    </row>
    <row r="383" spans="1:22" s="26" customFormat="1" ht="24.95" customHeight="1">
      <c r="A383" s="25"/>
      <c r="B383" s="307" t="s">
        <v>1152</v>
      </c>
      <c r="C383" s="301"/>
      <c r="D383" s="301"/>
      <c r="E383" s="301"/>
      <c r="F383" s="301"/>
      <c r="G383" s="293"/>
      <c r="H383" s="293"/>
      <c r="I383" s="299"/>
      <c r="J383" s="300" t="s">
        <v>1152</v>
      </c>
      <c r="K383" s="324"/>
      <c r="L383" s="324"/>
      <c r="M383" s="294"/>
      <c r="N383" s="321" t="s">
        <v>1152</v>
      </c>
      <c r="O383" s="172" t="s">
        <v>1152</v>
      </c>
      <c r="P383" s="441"/>
      <c r="Q383" s="442"/>
      <c r="R383" s="439"/>
      <c r="S383" s="440"/>
      <c r="T383" s="296"/>
      <c r="U383" s="297"/>
      <c r="V383" s="298"/>
    </row>
    <row r="384" spans="1:22" s="26" customFormat="1" ht="24.95" customHeight="1">
      <c r="A384" s="25"/>
      <c r="B384" s="307" t="s">
        <v>1152</v>
      </c>
      <c r="C384" s="301"/>
      <c r="D384" s="301"/>
      <c r="E384" s="301"/>
      <c r="F384" s="301"/>
      <c r="G384" s="293"/>
      <c r="H384" s="293"/>
      <c r="I384" s="299"/>
      <c r="J384" s="300" t="s">
        <v>1152</v>
      </c>
      <c r="K384" s="324"/>
      <c r="L384" s="324"/>
      <c r="M384" s="294"/>
      <c r="N384" s="321" t="s">
        <v>1152</v>
      </c>
      <c r="O384" s="172" t="s">
        <v>1152</v>
      </c>
      <c r="P384" s="441"/>
      <c r="Q384" s="442"/>
      <c r="R384" s="439"/>
      <c r="S384" s="440"/>
      <c r="T384" s="296"/>
      <c r="U384" s="297"/>
      <c r="V384" s="298"/>
    </row>
    <row r="385" spans="1:23" s="26" customFormat="1" ht="24.95" customHeight="1">
      <c r="A385" s="25" t="s">
        <v>1324</v>
      </c>
      <c r="B385" s="307" t="s">
        <v>1152</v>
      </c>
      <c r="C385" s="301"/>
      <c r="D385" s="301"/>
      <c r="E385" s="301"/>
      <c r="F385" s="301"/>
      <c r="G385" s="293"/>
      <c r="H385" s="293"/>
      <c r="I385" s="299"/>
      <c r="J385" s="300" t="s">
        <v>1152</v>
      </c>
      <c r="K385" s="324"/>
      <c r="L385" s="324"/>
      <c r="M385" s="294"/>
      <c r="N385" s="322" t="s">
        <v>1152</v>
      </c>
      <c r="O385" s="172" t="s">
        <v>1152</v>
      </c>
      <c r="P385" s="441"/>
      <c r="Q385" s="442"/>
      <c r="R385" s="439"/>
      <c r="S385" s="440"/>
      <c r="T385" s="296"/>
      <c r="U385" s="297"/>
      <c r="V385" s="298"/>
    </row>
    <row r="386" spans="1:23" s="26" customFormat="1" ht="24.95" customHeight="1">
      <c r="A386" s="25" t="s">
        <v>1325</v>
      </c>
      <c r="B386" s="307" t="s">
        <v>1152</v>
      </c>
      <c r="C386" s="301"/>
      <c r="D386" s="301"/>
      <c r="E386" s="301"/>
      <c r="F386" s="301"/>
      <c r="G386" s="293"/>
      <c r="H386" s="293"/>
      <c r="I386" s="299"/>
      <c r="J386" s="300" t="s">
        <v>1152</v>
      </c>
      <c r="K386" s="324"/>
      <c r="L386" s="324"/>
      <c r="M386" s="295"/>
      <c r="N386" s="322" t="s">
        <v>1152</v>
      </c>
      <c r="O386" s="172" t="s">
        <v>1152</v>
      </c>
      <c r="P386" s="441"/>
      <c r="Q386" s="442"/>
      <c r="R386" s="439"/>
      <c r="S386" s="440"/>
      <c r="T386" s="296"/>
      <c r="U386" s="297"/>
      <c r="V386" s="298"/>
    </row>
    <row r="387" spans="1:23" s="26" customFormat="1" ht="24.95" customHeight="1">
      <c r="A387" s="25" t="s">
        <v>1326</v>
      </c>
      <c r="B387" s="307" t="s">
        <v>1152</v>
      </c>
      <c r="C387" s="301"/>
      <c r="D387" s="301"/>
      <c r="E387" s="301"/>
      <c r="F387" s="301"/>
      <c r="G387" s="293"/>
      <c r="H387" s="293"/>
      <c r="I387" s="299"/>
      <c r="J387" s="300" t="s">
        <v>1152</v>
      </c>
      <c r="K387" s="324"/>
      <c r="L387" s="324"/>
      <c r="M387" s="295"/>
      <c r="N387" s="322" t="s">
        <v>1152</v>
      </c>
      <c r="O387" s="172" t="s">
        <v>1152</v>
      </c>
      <c r="P387" s="441"/>
      <c r="Q387" s="442"/>
      <c r="R387" s="439"/>
      <c r="S387" s="440"/>
      <c r="T387" s="296"/>
      <c r="U387" s="297"/>
      <c r="V387" s="298"/>
    </row>
    <row r="388" spans="1:23" s="26" customFormat="1" ht="24.95" customHeight="1" thickBot="1">
      <c r="A388" s="25" t="s">
        <v>1327</v>
      </c>
      <c r="B388" s="310" t="s">
        <v>1152</v>
      </c>
      <c r="C388" s="302"/>
      <c r="D388" s="302"/>
      <c r="E388" s="302"/>
      <c r="F388" s="302"/>
      <c r="G388" s="303"/>
      <c r="H388" s="303"/>
      <c r="I388" s="304"/>
      <c r="J388" s="305" t="s">
        <v>1152</v>
      </c>
      <c r="K388" s="325"/>
      <c r="L388" s="325"/>
      <c r="M388" s="306"/>
      <c r="N388" s="322" t="s">
        <v>1152</v>
      </c>
      <c r="O388" s="172" t="s">
        <v>1152</v>
      </c>
      <c r="P388" s="441"/>
      <c r="Q388" s="442"/>
      <c r="R388" s="439"/>
      <c r="S388" s="440"/>
      <c r="T388" s="296"/>
      <c r="U388" s="297"/>
      <c r="V388" s="298"/>
    </row>
    <row r="389" spans="1:23" s="16" customFormat="1" ht="12" customHeight="1">
      <c r="A389" s="25"/>
      <c r="B389" s="27"/>
      <c r="C389" s="28"/>
      <c r="D389" s="28"/>
      <c r="E389" s="28"/>
      <c r="F389" s="28"/>
      <c r="G389" s="28"/>
      <c r="H389" s="308"/>
      <c r="I389" s="28"/>
      <c r="J389" s="28"/>
      <c r="K389" s="28"/>
      <c r="L389" s="28"/>
      <c r="M389" s="28"/>
      <c r="N389" s="28"/>
      <c r="O389" s="171"/>
      <c r="P389" s="28"/>
      <c r="Q389" s="28"/>
      <c r="R389" s="171"/>
      <c r="S389" s="28"/>
      <c r="T389" s="28"/>
      <c r="U389" s="29"/>
      <c r="V389" s="30"/>
    </row>
    <row r="390" spans="1:23" s="16" customFormat="1" ht="17.25" customHeight="1" thickBot="1">
      <c r="A390" s="25" t="s">
        <v>1328</v>
      </c>
      <c r="B390" s="346"/>
      <c r="C390" s="347"/>
      <c r="D390" s="347"/>
      <c r="E390" s="347"/>
      <c r="F390" s="347"/>
      <c r="G390" s="347"/>
      <c r="H390" s="347"/>
      <c r="I390" s="347"/>
      <c r="J390" s="347"/>
      <c r="K390" s="347"/>
      <c r="L390" s="347"/>
      <c r="M390" s="347"/>
      <c r="N390" s="728" t="s">
        <v>251</v>
      </c>
      <c r="O390" s="729">
        <v>1719.46</v>
      </c>
      <c r="P390" s="371"/>
      <c r="Q390" s="371"/>
      <c r="R390" s="372"/>
      <c r="S390" s="372"/>
      <c r="T390" s="373"/>
      <c r="U390" s="374"/>
      <c r="V390" s="375"/>
      <c r="W390" s="186"/>
    </row>
    <row r="391" spans="1:23" ht="17.25" customHeight="1">
      <c r="B391" s="731"/>
      <c r="C391" s="731"/>
      <c r="D391" s="731"/>
      <c r="E391" s="731"/>
      <c r="F391" s="731"/>
      <c r="G391" s="732"/>
      <c r="H391" s="732"/>
      <c r="I391" s="732"/>
      <c r="J391" s="732"/>
      <c r="K391" s="732"/>
      <c r="L391" s="732"/>
      <c r="M391" s="732"/>
      <c r="N391" s="732"/>
      <c r="O391" s="732"/>
      <c r="P391" s="732"/>
      <c r="Q391" s="732"/>
      <c r="R391" s="732"/>
      <c r="S391" s="732"/>
      <c r="T391" s="732"/>
      <c r="U391" s="732"/>
      <c r="V391" s="732"/>
      <c r="W391" s="732"/>
    </row>
    <row r="392" spans="1:23" s="16" customFormat="1" ht="16.5" customHeight="1" thickBot="1">
      <c r="A392" s="14"/>
      <c r="B392" s="443" t="s">
        <v>61</v>
      </c>
      <c r="C392" s="443"/>
      <c r="D392" s="443"/>
      <c r="E392" s="443"/>
      <c r="F392" s="443"/>
      <c r="G392" s="443"/>
      <c r="H392" s="443"/>
      <c r="I392" s="443"/>
      <c r="J392" s="443"/>
      <c r="K392" s="443"/>
      <c r="L392" s="443"/>
      <c r="M392" s="443"/>
      <c r="N392" s="443"/>
      <c r="O392" s="443"/>
      <c r="P392" s="443"/>
      <c r="Q392" s="443"/>
      <c r="R392" s="443"/>
      <c r="S392" s="443"/>
      <c r="T392" s="443"/>
      <c r="U392" s="443"/>
      <c r="V392" s="443"/>
      <c r="W392" s="187"/>
    </row>
    <row r="393" spans="1:23" s="18" customFormat="1" ht="22.5" customHeight="1">
      <c r="A393" s="87" t="s">
        <v>1329</v>
      </c>
      <c r="B393" s="445" t="s">
        <v>58</v>
      </c>
      <c r="C393" s="733" t="s">
        <v>78</v>
      </c>
      <c r="D393" s="734"/>
      <c r="E393" s="734"/>
      <c r="F393" s="734"/>
      <c r="G393" s="734"/>
      <c r="H393" s="734"/>
      <c r="I393" s="734"/>
      <c r="J393" s="734"/>
      <c r="K393" s="734"/>
      <c r="L393" s="734"/>
      <c r="M393" s="706"/>
      <c r="N393" s="735"/>
      <c r="O393" s="736"/>
      <c r="P393" s="733" t="s">
        <v>84</v>
      </c>
      <c r="Q393" s="734"/>
      <c r="R393" s="734"/>
      <c r="S393" s="706"/>
      <c r="T393" s="705" t="s">
        <v>279</v>
      </c>
      <c r="U393" s="706"/>
      <c r="V393" s="448" t="s">
        <v>6</v>
      </c>
      <c r="W393" s="185"/>
    </row>
    <row r="394" spans="1:23" s="18" customFormat="1" ht="22.5" customHeight="1">
      <c r="A394" s="87" t="s">
        <v>1330</v>
      </c>
      <c r="B394" s="446"/>
      <c r="C394" s="737" t="s">
        <v>79</v>
      </c>
      <c r="D394" s="738"/>
      <c r="E394" s="739"/>
      <c r="F394" s="740">
        <v>1</v>
      </c>
      <c r="G394" s="741" t="s">
        <v>223</v>
      </c>
      <c r="H394" s="714" t="s">
        <v>222</v>
      </c>
      <c r="I394" s="714"/>
      <c r="J394" s="737" t="s">
        <v>221</v>
      </c>
      <c r="K394" s="742"/>
      <c r="L394" s="743"/>
      <c r="M394" s="743"/>
      <c r="N394" s="744"/>
      <c r="O394" s="745"/>
      <c r="P394" s="746"/>
      <c r="Q394" s="747"/>
      <c r="R394" s="747"/>
      <c r="S394" s="748"/>
      <c r="T394" s="718"/>
      <c r="U394" s="719"/>
      <c r="V394" s="449"/>
      <c r="W394" s="185"/>
    </row>
    <row r="395" spans="1:23" s="18" customFormat="1" ht="51.75" customHeight="1" thickBot="1">
      <c r="A395" s="87" t="s">
        <v>1331</v>
      </c>
      <c r="B395" s="446"/>
      <c r="C395" s="738" t="s">
        <v>77</v>
      </c>
      <c r="D395" s="739"/>
      <c r="E395" s="749" t="s">
        <v>80</v>
      </c>
      <c r="F395" s="750" t="s">
        <v>242</v>
      </c>
      <c r="G395" s="741"/>
      <c r="H395" s="714"/>
      <c r="I395" s="714"/>
      <c r="J395" s="711" t="s">
        <v>220</v>
      </c>
      <c r="K395" s="751" t="s">
        <v>228</v>
      </c>
      <c r="L395" s="752" t="s">
        <v>290</v>
      </c>
      <c r="M395" s="752"/>
      <c r="N395" s="753" t="s">
        <v>260</v>
      </c>
      <c r="O395" s="754"/>
      <c r="P395" s="755" t="s">
        <v>1169</v>
      </c>
      <c r="Q395" s="756" t="s">
        <v>85</v>
      </c>
      <c r="R395" s="757"/>
      <c r="S395" s="88">
        <v>2</v>
      </c>
      <c r="T395" s="758"/>
      <c r="U395" s="759"/>
      <c r="V395" s="450"/>
      <c r="W395" s="185"/>
    </row>
    <row r="396" spans="1:23" s="18" customFormat="1" ht="15.75" customHeight="1">
      <c r="A396" s="87" t="s">
        <v>1332</v>
      </c>
      <c r="B396" s="446"/>
      <c r="C396" s="33">
        <v>1</v>
      </c>
      <c r="D396" s="76" t="s">
        <v>1152</v>
      </c>
      <c r="E396" s="82" t="s">
        <v>1152</v>
      </c>
      <c r="F396" s="233" t="s">
        <v>1152</v>
      </c>
      <c r="G396" s="233" t="s">
        <v>1152</v>
      </c>
      <c r="H396" s="451" t="s">
        <v>1152</v>
      </c>
      <c r="I396" s="452"/>
      <c r="J396" s="83" t="s">
        <v>1152</v>
      </c>
      <c r="K396" s="81" t="s">
        <v>1152</v>
      </c>
      <c r="L396" s="344"/>
      <c r="M396" s="345" t="s">
        <v>1152</v>
      </c>
      <c r="N396" s="760" t="s">
        <v>22</v>
      </c>
      <c r="O396" s="761" t="s">
        <v>15</v>
      </c>
      <c r="P396" s="762"/>
      <c r="Q396" s="763">
        <v>11</v>
      </c>
      <c r="R396" s="764" t="s">
        <v>1152</v>
      </c>
      <c r="S396" s="765"/>
      <c r="T396" s="705" t="s">
        <v>64</v>
      </c>
      <c r="U396" s="734"/>
      <c r="V396" s="706"/>
      <c r="W396" s="184"/>
    </row>
    <row r="397" spans="1:23" s="18" customFormat="1" ht="15.75" customHeight="1" thickBot="1">
      <c r="A397" s="87" t="s">
        <v>1333</v>
      </c>
      <c r="B397" s="446"/>
      <c r="C397" s="33">
        <v>2</v>
      </c>
      <c r="D397" s="76" t="s">
        <v>1152</v>
      </c>
      <c r="E397" s="82" t="s">
        <v>1152</v>
      </c>
      <c r="F397" s="233" t="s">
        <v>1152</v>
      </c>
      <c r="G397" s="233" t="s">
        <v>1152</v>
      </c>
      <c r="H397" s="451" t="s">
        <v>1152</v>
      </c>
      <c r="I397" s="452"/>
      <c r="J397" s="83" t="s">
        <v>1152</v>
      </c>
      <c r="K397" s="81" t="s">
        <v>1152</v>
      </c>
      <c r="L397" s="344"/>
      <c r="M397" s="345" t="s">
        <v>1152</v>
      </c>
      <c r="N397" s="760" t="s">
        <v>22</v>
      </c>
      <c r="O397" s="761"/>
      <c r="P397" s="762"/>
      <c r="Q397" s="766"/>
      <c r="R397" s="767"/>
      <c r="S397" s="768"/>
      <c r="T397" s="758"/>
      <c r="U397" s="769"/>
      <c r="V397" s="759"/>
      <c r="W397" s="184"/>
    </row>
    <row r="398" spans="1:23" s="18" customFormat="1" ht="15.75" customHeight="1">
      <c r="A398" s="87" t="s">
        <v>1334</v>
      </c>
      <c r="B398" s="446"/>
      <c r="C398" s="33">
        <v>3</v>
      </c>
      <c r="D398" s="76" t="s">
        <v>1152</v>
      </c>
      <c r="E398" s="82" t="s">
        <v>1152</v>
      </c>
      <c r="F398" s="233" t="s">
        <v>1152</v>
      </c>
      <c r="G398" s="233" t="s">
        <v>1152</v>
      </c>
      <c r="H398" s="451" t="s">
        <v>1152</v>
      </c>
      <c r="I398" s="452"/>
      <c r="J398" s="83" t="s">
        <v>1152</v>
      </c>
      <c r="K398" s="81" t="s">
        <v>1152</v>
      </c>
      <c r="L398" s="344"/>
      <c r="M398" s="345" t="s">
        <v>1152</v>
      </c>
      <c r="N398" s="760"/>
      <c r="O398" s="770"/>
      <c r="P398" s="771"/>
      <c r="Q398" s="772"/>
      <c r="R398" s="773"/>
      <c r="S398" s="774"/>
      <c r="T398" s="191"/>
      <c r="U398" s="191"/>
      <c r="V398" s="192"/>
      <c r="W398" s="185"/>
    </row>
    <row r="399" spans="1:23" s="18" customFormat="1" ht="15.75" customHeight="1">
      <c r="A399" s="87" t="s">
        <v>1335</v>
      </c>
      <c r="B399" s="446"/>
      <c r="C399" s="33">
        <v>4</v>
      </c>
      <c r="D399" s="76" t="s">
        <v>1152</v>
      </c>
      <c r="E399" s="82" t="s">
        <v>1152</v>
      </c>
      <c r="F399" s="233" t="s">
        <v>1152</v>
      </c>
      <c r="G399" s="233" t="s">
        <v>1152</v>
      </c>
      <c r="H399" s="451" t="s">
        <v>1152</v>
      </c>
      <c r="I399" s="452"/>
      <c r="J399" s="83" t="s">
        <v>1152</v>
      </c>
      <c r="K399" s="81" t="s">
        <v>1152</v>
      </c>
      <c r="L399" s="344"/>
      <c r="M399" s="345" t="s">
        <v>1152</v>
      </c>
      <c r="N399" s="760"/>
      <c r="O399" s="775" t="s">
        <v>246</v>
      </c>
      <c r="P399" s="737" t="s">
        <v>245</v>
      </c>
      <c r="Q399" s="738"/>
      <c r="R399" s="738"/>
      <c r="S399" s="739"/>
      <c r="T399" s="185"/>
      <c r="U399" s="185"/>
      <c r="V399" s="193"/>
      <c r="W399" s="185"/>
    </row>
    <row r="400" spans="1:23" s="18" customFormat="1" ht="17.25" customHeight="1">
      <c r="A400" s="87" t="s">
        <v>1336</v>
      </c>
      <c r="B400" s="446"/>
      <c r="C400" s="33">
        <v>5</v>
      </c>
      <c r="D400" s="76" t="s">
        <v>1152</v>
      </c>
      <c r="E400" s="82" t="s">
        <v>1152</v>
      </c>
      <c r="F400" s="233" t="s">
        <v>1152</v>
      </c>
      <c r="G400" s="233" t="s">
        <v>1152</v>
      </c>
      <c r="H400" s="451" t="s">
        <v>1152</v>
      </c>
      <c r="I400" s="452"/>
      <c r="J400" s="83" t="s">
        <v>1152</v>
      </c>
      <c r="K400" s="81" t="s">
        <v>1152</v>
      </c>
      <c r="L400" s="344"/>
      <c r="M400" s="345" t="s">
        <v>1152</v>
      </c>
      <c r="N400" s="760"/>
      <c r="O400" s="776"/>
      <c r="P400" s="711" t="s">
        <v>86</v>
      </c>
      <c r="Q400" s="711" t="s">
        <v>230</v>
      </c>
      <c r="R400" s="714" t="s">
        <v>243</v>
      </c>
      <c r="S400" s="714"/>
      <c r="T400" s="185"/>
      <c r="U400" s="185"/>
      <c r="V400" s="193"/>
      <c r="W400" s="185"/>
    </row>
    <row r="401" spans="1:23" s="18" customFormat="1" ht="16.5" customHeight="1" thickBot="1">
      <c r="A401" s="87" t="s">
        <v>1337</v>
      </c>
      <c r="B401" s="446"/>
      <c r="C401" s="84">
        <v>6</v>
      </c>
      <c r="D401" s="85" t="s">
        <v>1152</v>
      </c>
      <c r="E401" s="86" t="s">
        <v>1152</v>
      </c>
      <c r="F401" s="233" t="s">
        <v>1152</v>
      </c>
      <c r="G401" s="233" t="s">
        <v>1152</v>
      </c>
      <c r="H401" s="451" t="s">
        <v>1152</v>
      </c>
      <c r="I401" s="452"/>
      <c r="J401" s="83" t="s">
        <v>1152</v>
      </c>
      <c r="K401" s="81" t="s">
        <v>1152</v>
      </c>
      <c r="L401" s="344"/>
      <c r="M401" s="345" t="s">
        <v>1152</v>
      </c>
      <c r="N401" s="777"/>
      <c r="O401" s="248" t="s">
        <v>6</v>
      </c>
      <c r="P401" s="778">
        <v>1</v>
      </c>
      <c r="Q401" s="779">
        <v>3065.3425115</v>
      </c>
      <c r="R401" s="780">
        <v>3438.92</v>
      </c>
      <c r="S401" s="780"/>
      <c r="T401" s="185"/>
      <c r="U401" s="185"/>
      <c r="V401" s="193"/>
      <c r="W401" s="185"/>
    </row>
    <row r="402" spans="1:23" s="18" customFormat="1" ht="16.5" customHeight="1" thickBot="1">
      <c r="A402" s="87" t="s">
        <v>1338</v>
      </c>
      <c r="B402" s="447"/>
      <c r="C402" s="781" t="s">
        <v>82</v>
      </c>
      <c r="D402" s="782"/>
      <c r="E402" s="782"/>
      <c r="F402" s="783"/>
      <c r="G402" s="784"/>
      <c r="H402" s="453" t="s">
        <v>1152</v>
      </c>
      <c r="I402" s="454"/>
      <c r="J402" s="314" t="s">
        <v>1152</v>
      </c>
      <c r="K402" s="194" t="s">
        <v>6</v>
      </c>
      <c r="L402" s="351"/>
      <c r="M402" s="370"/>
      <c r="N402" s="352"/>
      <c r="O402" s="455" t="s">
        <v>1152</v>
      </c>
      <c r="P402" s="455"/>
      <c r="Q402" s="455"/>
      <c r="R402" s="455"/>
      <c r="S402" s="455"/>
      <c r="T402" s="348"/>
      <c r="U402" s="349"/>
      <c r="V402" s="350"/>
      <c r="W402" s="185"/>
    </row>
    <row r="403" spans="1:23" ht="24.95" customHeight="1"/>
    <row r="404" spans="1:23" ht="24.95" customHeight="1"/>
    <row r="405" spans="1:23" s="16" customFormat="1" ht="24" thickBot="1">
      <c r="A405" s="694">
        <v>12</v>
      </c>
      <c r="B405" s="456" t="s">
        <v>45</v>
      </c>
      <c r="C405" s="456"/>
      <c r="D405" s="456"/>
      <c r="E405" s="22">
        <v>12</v>
      </c>
      <c r="F405" s="23" t="s">
        <v>391</v>
      </c>
      <c r="G405" s="19"/>
      <c r="H405" s="19"/>
      <c r="I405" s="23"/>
      <c r="J405" s="23"/>
      <c r="K405" s="23"/>
      <c r="L405" s="23"/>
      <c r="M405" s="24"/>
      <c r="N405" s="24"/>
      <c r="O405" s="19"/>
      <c r="P405" s="19"/>
      <c r="Q405" s="685"/>
      <c r="R405" s="685"/>
      <c r="S405" s="685"/>
      <c r="T405" s="685"/>
      <c r="U405" s="186"/>
    </row>
    <row r="406" spans="1:23" s="16" customFormat="1" ht="24.75" customHeight="1">
      <c r="A406" s="14"/>
      <c r="B406" s="695" t="s">
        <v>50</v>
      </c>
      <c r="C406" s="696" t="s">
        <v>51</v>
      </c>
      <c r="D406" s="697" t="s">
        <v>16</v>
      </c>
      <c r="E406" s="697"/>
      <c r="F406" s="697" t="s">
        <v>52</v>
      </c>
      <c r="G406" s="698"/>
      <c r="H406" s="699" t="s">
        <v>53</v>
      </c>
      <c r="I406" s="700" t="s">
        <v>266</v>
      </c>
      <c r="J406" s="699" t="s">
        <v>17</v>
      </c>
      <c r="K406" s="699" t="s">
        <v>229</v>
      </c>
      <c r="L406" s="699" t="s">
        <v>54</v>
      </c>
      <c r="M406" s="699" t="s">
        <v>150</v>
      </c>
      <c r="N406" s="701" t="s">
        <v>244</v>
      </c>
      <c r="O406" s="702"/>
      <c r="P406" s="703" t="s">
        <v>19</v>
      </c>
      <c r="Q406" s="704"/>
      <c r="R406" s="705" t="s">
        <v>152</v>
      </c>
      <c r="S406" s="706"/>
      <c r="T406" s="707" t="s">
        <v>138</v>
      </c>
      <c r="U406" s="708"/>
      <c r="V406" s="709"/>
    </row>
    <row r="407" spans="1:23" s="16" customFormat="1" ht="92.25" customHeight="1">
      <c r="A407" s="14"/>
      <c r="B407" s="710"/>
      <c r="C407" s="711" t="s">
        <v>55</v>
      </c>
      <c r="D407" s="712" t="s">
        <v>3</v>
      </c>
      <c r="E407" s="712" t="s">
        <v>18</v>
      </c>
      <c r="F407" s="712" t="s">
        <v>56</v>
      </c>
      <c r="G407" s="713" t="s">
        <v>57</v>
      </c>
      <c r="H407" s="714"/>
      <c r="I407" s="715"/>
      <c r="J407" s="714"/>
      <c r="K407" s="714"/>
      <c r="L407" s="714"/>
      <c r="M407" s="714"/>
      <c r="N407" s="711" t="s">
        <v>149</v>
      </c>
      <c r="O407" s="712" t="s">
        <v>68</v>
      </c>
      <c r="P407" s="716"/>
      <c r="Q407" s="717"/>
      <c r="R407" s="718"/>
      <c r="S407" s="719"/>
      <c r="T407" s="720" t="s">
        <v>139</v>
      </c>
      <c r="U407" s="721" t="s">
        <v>148</v>
      </c>
      <c r="V407" s="722" t="s">
        <v>164</v>
      </c>
    </row>
    <row r="408" spans="1:23" s="16" customFormat="1" ht="26.25" customHeight="1">
      <c r="A408" s="14"/>
      <c r="B408" s="723"/>
      <c r="C408" s="724">
        <v>3</v>
      </c>
      <c r="D408" s="724">
        <v>4</v>
      </c>
      <c r="E408" s="724">
        <v>5</v>
      </c>
      <c r="F408" s="724">
        <v>6</v>
      </c>
      <c r="G408" s="724">
        <v>7</v>
      </c>
      <c r="H408" s="724">
        <v>8</v>
      </c>
      <c r="I408" s="724">
        <v>9</v>
      </c>
      <c r="J408" s="724">
        <v>10</v>
      </c>
      <c r="K408" s="724">
        <v>11</v>
      </c>
      <c r="L408" s="724">
        <v>12</v>
      </c>
      <c r="M408" s="724">
        <v>13</v>
      </c>
      <c r="N408" s="724">
        <v>14</v>
      </c>
      <c r="O408" s="724">
        <v>15</v>
      </c>
      <c r="P408" s="19">
        <v>16</v>
      </c>
      <c r="Q408" s="725">
        <v>17</v>
      </c>
      <c r="R408" s="19">
        <v>18</v>
      </c>
      <c r="S408" s="725">
        <v>19</v>
      </c>
      <c r="T408" s="726">
        <v>20</v>
      </c>
      <c r="U408" s="624">
        <v>21</v>
      </c>
      <c r="V408" s="727">
        <v>22</v>
      </c>
    </row>
    <row r="409" spans="1:23" s="26" customFormat="1" ht="24.95" customHeight="1">
      <c r="A409" s="25" t="s">
        <v>1339</v>
      </c>
      <c r="B409" s="307">
        <v>1</v>
      </c>
      <c r="C409" s="301" t="s">
        <v>300</v>
      </c>
      <c r="D409" s="301" t="s">
        <v>394</v>
      </c>
      <c r="E409" s="301" t="s">
        <v>395</v>
      </c>
      <c r="F409" s="301" t="s">
        <v>321</v>
      </c>
      <c r="G409" s="293">
        <v>0.5</v>
      </c>
      <c r="H409" s="293" t="s">
        <v>22</v>
      </c>
      <c r="I409" s="299">
        <v>2</v>
      </c>
      <c r="J409" s="300" t="s">
        <v>393</v>
      </c>
      <c r="K409" s="324">
        <v>42017</v>
      </c>
      <c r="L409" s="324">
        <v>42551</v>
      </c>
      <c r="M409" s="294">
        <v>1161.1099999999999</v>
      </c>
      <c r="N409" s="321">
        <v>580.55499999999995</v>
      </c>
      <c r="O409" s="172">
        <v>580.55499999999995</v>
      </c>
      <c r="P409" s="441"/>
      <c r="Q409" s="442"/>
      <c r="R409" s="439"/>
      <c r="S409" s="440"/>
      <c r="T409" s="296" t="s">
        <v>22</v>
      </c>
      <c r="U409" s="297">
        <v>65</v>
      </c>
      <c r="V409" s="298" t="s">
        <v>22</v>
      </c>
    </row>
    <row r="410" spans="1:23" s="26" customFormat="1" ht="24.95" customHeight="1">
      <c r="A410" s="25" t="s">
        <v>1157</v>
      </c>
      <c r="B410" s="307">
        <v>2</v>
      </c>
      <c r="C410" s="301" t="s">
        <v>300</v>
      </c>
      <c r="D410" s="301" t="s">
        <v>396</v>
      </c>
      <c r="E410" s="301" t="s">
        <v>397</v>
      </c>
      <c r="F410" s="301" t="s">
        <v>321</v>
      </c>
      <c r="G410" s="293">
        <v>0.4</v>
      </c>
      <c r="H410" s="293" t="s">
        <v>22</v>
      </c>
      <c r="I410" s="299">
        <v>2</v>
      </c>
      <c r="J410" s="300" t="s">
        <v>393</v>
      </c>
      <c r="K410" s="324">
        <v>42711</v>
      </c>
      <c r="L410" s="324">
        <v>43434</v>
      </c>
      <c r="M410" s="294">
        <v>1399.52</v>
      </c>
      <c r="N410" s="321">
        <v>559.80799999999999</v>
      </c>
      <c r="O410" s="172">
        <v>559.80799999999999</v>
      </c>
      <c r="P410" s="441"/>
      <c r="Q410" s="442"/>
      <c r="R410" s="439"/>
      <c r="S410" s="440"/>
      <c r="T410" s="296" t="s">
        <v>22</v>
      </c>
      <c r="U410" s="297">
        <v>74</v>
      </c>
      <c r="V410" s="298" t="s">
        <v>22</v>
      </c>
    </row>
    <row r="411" spans="1:23" s="26" customFormat="1" ht="24.95" customHeight="1">
      <c r="A411" s="25" t="s">
        <v>321</v>
      </c>
      <c r="B411" s="457">
        <v>3</v>
      </c>
      <c r="C411" s="459" t="s">
        <v>300</v>
      </c>
      <c r="D411" s="459" t="s">
        <v>398</v>
      </c>
      <c r="E411" s="459" t="s">
        <v>399</v>
      </c>
      <c r="F411" s="459" t="s">
        <v>321</v>
      </c>
      <c r="G411" s="293">
        <v>0.2</v>
      </c>
      <c r="H411" s="437" t="s">
        <v>22</v>
      </c>
      <c r="I411" s="299">
        <v>2</v>
      </c>
      <c r="J411" s="300" t="s">
        <v>393</v>
      </c>
      <c r="K411" s="324">
        <v>43829</v>
      </c>
      <c r="L411" s="324">
        <v>45138</v>
      </c>
      <c r="M411" s="294">
        <v>2362.67</v>
      </c>
      <c r="N411" s="321">
        <v>472.53400000000005</v>
      </c>
      <c r="O411" s="172">
        <v>472.53399999999999</v>
      </c>
      <c r="P411" s="441"/>
      <c r="Q411" s="442"/>
      <c r="R411" s="439"/>
      <c r="S411" s="440"/>
      <c r="T411" s="296" t="s">
        <v>22</v>
      </c>
      <c r="U411" s="297">
        <v>81</v>
      </c>
      <c r="V411" s="298" t="s">
        <v>22</v>
      </c>
    </row>
    <row r="412" spans="1:23" s="26" customFormat="1" ht="24.95" customHeight="1">
      <c r="A412" s="25" t="s">
        <v>1158</v>
      </c>
      <c r="B412" s="458"/>
      <c r="C412" s="460"/>
      <c r="D412" s="460"/>
      <c r="E412" s="460"/>
      <c r="F412" s="460"/>
      <c r="G412" s="293">
        <v>0.8</v>
      </c>
      <c r="H412" s="438"/>
      <c r="I412" s="299">
        <v>1</v>
      </c>
      <c r="J412" s="300" t="s">
        <v>392</v>
      </c>
      <c r="K412" s="389">
        <v>43829</v>
      </c>
      <c r="L412" s="324">
        <v>45138</v>
      </c>
      <c r="M412" s="294">
        <v>2362.67</v>
      </c>
      <c r="N412" s="321">
        <v>1890.1360000000002</v>
      </c>
      <c r="O412" s="172">
        <v>1890.136</v>
      </c>
      <c r="P412" s="441"/>
      <c r="Q412" s="442"/>
      <c r="R412" s="439"/>
      <c r="S412" s="440"/>
      <c r="T412" s="296" t="s">
        <v>22</v>
      </c>
      <c r="U412" s="297">
        <v>86</v>
      </c>
      <c r="V412" s="298" t="s">
        <v>22</v>
      </c>
    </row>
    <row r="413" spans="1:23" s="26" customFormat="1" ht="24.95" customHeight="1">
      <c r="A413" s="25" t="s">
        <v>1159</v>
      </c>
      <c r="B413" s="307" t="s">
        <v>1152</v>
      </c>
      <c r="C413" s="301"/>
      <c r="D413" s="301"/>
      <c r="E413" s="301"/>
      <c r="F413" s="301"/>
      <c r="G413" s="293"/>
      <c r="H413" s="293"/>
      <c r="I413" s="299"/>
      <c r="J413" s="300" t="s">
        <v>1152</v>
      </c>
      <c r="K413" s="324"/>
      <c r="L413" s="324"/>
      <c r="M413" s="294"/>
      <c r="N413" s="321" t="s">
        <v>1152</v>
      </c>
      <c r="O413" s="172" t="s">
        <v>1152</v>
      </c>
      <c r="P413" s="441"/>
      <c r="Q413" s="442"/>
      <c r="R413" s="439"/>
      <c r="S413" s="440"/>
      <c r="T413" s="296"/>
      <c r="U413" s="297"/>
      <c r="V413" s="298"/>
    </row>
    <row r="414" spans="1:23" s="26" customFormat="1" ht="24.95" customHeight="1">
      <c r="A414" s="25" t="s">
        <v>1160</v>
      </c>
      <c r="B414" s="307" t="s">
        <v>1152</v>
      </c>
      <c r="C414" s="301"/>
      <c r="D414" s="301"/>
      <c r="E414" s="301"/>
      <c r="F414" s="301"/>
      <c r="G414" s="293"/>
      <c r="H414" s="293"/>
      <c r="I414" s="299"/>
      <c r="J414" s="300" t="s">
        <v>1152</v>
      </c>
      <c r="K414" s="324"/>
      <c r="L414" s="324"/>
      <c r="M414" s="294"/>
      <c r="N414" s="321" t="s">
        <v>1152</v>
      </c>
      <c r="O414" s="172" t="s">
        <v>1152</v>
      </c>
      <c r="P414" s="441"/>
      <c r="Q414" s="442"/>
      <c r="R414" s="439"/>
      <c r="S414" s="440"/>
      <c r="T414" s="296"/>
      <c r="U414" s="297"/>
      <c r="V414" s="298"/>
    </row>
    <row r="415" spans="1:23" s="26" customFormat="1" ht="24.95" customHeight="1">
      <c r="A415" s="25"/>
      <c r="B415" s="307" t="s">
        <v>1152</v>
      </c>
      <c r="C415" s="301"/>
      <c r="D415" s="301"/>
      <c r="E415" s="301"/>
      <c r="F415" s="301"/>
      <c r="G415" s="293"/>
      <c r="H415" s="293"/>
      <c r="I415" s="299"/>
      <c r="J415" s="300" t="s">
        <v>1152</v>
      </c>
      <c r="K415" s="324"/>
      <c r="L415" s="324"/>
      <c r="M415" s="294"/>
      <c r="N415" s="321" t="s">
        <v>1152</v>
      </c>
      <c r="O415" s="172" t="s">
        <v>1152</v>
      </c>
      <c r="P415" s="441"/>
      <c r="Q415" s="442"/>
      <c r="R415" s="439"/>
      <c r="S415" s="440"/>
      <c r="T415" s="296"/>
      <c r="U415" s="297"/>
      <c r="V415" s="298"/>
    </row>
    <row r="416" spans="1:23" s="26" customFormat="1" ht="24.95" customHeight="1">
      <c r="A416" s="25"/>
      <c r="B416" s="307" t="s">
        <v>1152</v>
      </c>
      <c r="C416" s="301"/>
      <c r="D416" s="301"/>
      <c r="E416" s="301"/>
      <c r="F416" s="301"/>
      <c r="G416" s="293"/>
      <c r="H416" s="293"/>
      <c r="I416" s="299"/>
      <c r="J416" s="300" t="s">
        <v>1152</v>
      </c>
      <c r="K416" s="324"/>
      <c r="L416" s="324"/>
      <c r="M416" s="294"/>
      <c r="N416" s="321" t="s">
        <v>1152</v>
      </c>
      <c r="O416" s="172" t="s">
        <v>1152</v>
      </c>
      <c r="P416" s="441"/>
      <c r="Q416" s="442"/>
      <c r="R416" s="439"/>
      <c r="S416" s="440"/>
      <c r="T416" s="296"/>
      <c r="U416" s="297"/>
      <c r="V416" s="298"/>
    </row>
    <row r="417" spans="1:23" s="26" customFormat="1" ht="24.95" customHeight="1">
      <c r="A417" s="25"/>
      <c r="B417" s="307" t="s">
        <v>1152</v>
      </c>
      <c r="C417" s="301"/>
      <c r="D417" s="301"/>
      <c r="E417" s="301"/>
      <c r="F417" s="301"/>
      <c r="G417" s="293"/>
      <c r="H417" s="293"/>
      <c r="I417" s="299"/>
      <c r="J417" s="300" t="s">
        <v>1152</v>
      </c>
      <c r="K417" s="324"/>
      <c r="L417" s="324"/>
      <c r="M417" s="294"/>
      <c r="N417" s="321" t="s">
        <v>1152</v>
      </c>
      <c r="O417" s="172" t="s">
        <v>1152</v>
      </c>
      <c r="P417" s="441"/>
      <c r="Q417" s="442"/>
      <c r="R417" s="439"/>
      <c r="S417" s="440"/>
      <c r="T417" s="296"/>
      <c r="U417" s="297"/>
      <c r="V417" s="298"/>
    </row>
    <row r="418" spans="1:23" s="26" customFormat="1" ht="24.95" customHeight="1">
      <c r="A418" s="25"/>
      <c r="B418" s="307" t="s">
        <v>1152</v>
      </c>
      <c r="C418" s="301"/>
      <c r="D418" s="301"/>
      <c r="E418" s="301"/>
      <c r="F418" s="301"/>
      <c r="G418" s="293"/>
      <c r="H418" s="293"/>
      <c r="I418" s="299"/>
      <c r="J418" s="300" t="s">
        <v>1152</v>
      </c>
      <c r="K418" s="324"/>
      <c r="L418" s="324"/>
      <c r="M418" s="294"/>
      <c r="N418" s="321" t="s">
        <v>1152</v>
      </c>
      <c r="O418" s="172" t="s">
        <v>1152</v>
      </c>
      <c r="P418" s="441"/>
      <c r="Q418" s="442"/>
      <c r="R418" s="439"/>
      <c r="S418" s="440"/>
      <c r="T418" s="296"/>
      <c r="U418" s="297"/>
      <c r="V418" s="298"/>
    </row>
    <row r="419" spans="1:23" s="26" customFormat="1" ht="24.95" customHeight="1">
      <c r="A419" s="25"/>
      <c r="B419" s="307" t="s">
        <v>1152</v>
      </c>
      <c r="C419" s="301"/>
      <c r="D419" s="301"/>
      <c r="E419" s="301"/>
      <c r="F419" s="301"/>
      <c r="G419" s="293"/>
      <c r="H419" s="293"/>
      <c r="I419" s="299"/>
      <c r="J419" s="300" t="s">
        <v>1152</v>
      </c>
      <c r="K419" s="324"/>
      <c r="L419" s="324"/>
      <c r="M419" s="294"/>
      <c r="N419" s="321" t="s">
        <v>1152</v>
      </c>
      <c r="O419" s="172" t="s">
        <v>1152</v>
      </c>
      <c r="P419" s="441"/>
      <c r="Q419" s="442"/>
      <c r="R419" s="439"/>
      <c r="S419" s="440"/>
      <c r="T419" s="296"/>
      <c r="U419" s="297"/>
      <c r="V419" s="298"/>
    </row>
    <row r="420" spans="1:23" s="26" customFormat="1" ht="24.95" customHeight="1">
      <c r="A420" s="25" t="s">
        <v>1340</v>
      </c>
      <c r="B420" s="307" t="s">
        <v>1152</v>
      </c>
      <c r="C420" s="301"/>
      <c r="D420" s="301"/>
      <c r="E420" s="301"/>
      <c r="F420" s="301"/>
      <c r="G420" s="293"/>
      <c r="H420" s="293"/>
      <c r="I420" s="299"/>
      <c r="J420" s="300" t="s">
        <v>1152</v>
      </c>
      <c r="K420" s="324"/>
      <c r="L420" s="324"/>
      <c r="M420" s="294"/>
      <c r="N420" s="322" t="s">
        <v>1152</v>
      </c>
      <c r="O420" s="172" t="s">
        <v>1152</v>
      </c>
      <c r="P420" s="441"/>
      <c r="Q420" s="442"/>
      <c r="R420" s="439"/>
      <c r="S420" s="440"/>
      <c r="T420" s="296"/>
      <c r="U420" s="297"/>
      <c r="V420" s="298"/>
    </row>
    <row r="421" spans="1:23" s="26" customFormat="1" ht="24.95" customHeight="1">
      <c r="A421" s="25" t="s">
        <v>1341</v>
      </c>
      <c r="B421" s="307" t="s">
        <v>1152</v>
      </c>
      <c r="C421" s="301"/>
      <c r="D421" s="301"/>
      <c r="E421" s="301"/>
      <c r="F421" s="301"/>
      <c r="G421" s="293"/>
      <c r="H421" s="293"/>
      <c r="I421" s="299"/>
      <c r="J421" s="300" t="s">
        <v>1152</v>
      </c>
      <c r="K421" s="324"/>
      <c r="L421" s="324"/>
      <c r="M421" s="295"/>
      <c r="N421" s="322" t="s">
        <v>1152</v>
      </c>
      <c r="O421" s="172" t="s">
        <v>1152</v>
      </c>
      <c r="P421" s="441"/>
      <c r="Q421" s="442"/>
      <c r="R421" s="439"/>
      <c r="S421" s="440"/>
      <c r="T421" s="296"/>
      <c r="U421" s="297"/>
      <c r="V421" s="298"/>
    </row>
    <row r="422" spans="1:23" s="26" customFormat="1" ht="24.95" customHeight="1">
      <c r="A422" s="25" t="s">
        <v>1342</v>
      </c>
      <c r="B422" s="307" t="s">
        <v>1152</v>
      </c>
      <c r="C422" s="301"/>
      <c r="D422" s="301"/>
      <c r="E422" s="301"/>
      <c r="F422" s="301"/>
      <c r="G422" s="293"/>
      <c r="H422" s="293"/>
      <c r="I422" s="299"/>
      <c r="J422" s="300" t="s">
        <v>1152</v>
      </c>
      <c r="K422" s="324"/>
      <c r="L422" s="324"/>
      <c r="M422" s="295"/>
      <c r="N422" s="322" t="s">
        <v>1152</v>
      </c>
      <c r="O422" s="172" t="s">
        <v>1152</v>
      </c>
      <c r="P422" s="441"/>
      <c r="Q422" s="442"/>
      <c r="R422" s="439"/>
      <c r="S422" s="440"/>
      <c r="T422" s="296"/>
      <c r="U422" s="297"/>
      <c r="V422" s="298"/>
    </row>
    <row r="423" spans="1:23" s="26" customFormat="1" ht="24.95" customHeight="1" thickBot="1">
      <c r="A423" s="25" t="s">
        <v>1343</v>
      </c>
      <c r="B423" s="310" t="s">
        <v>1152</v>
      </c>
      <c r="C423" s="302"/>
      <c r="D423" s="302"/>
      <c r="E423" s="302"/>
      <c r="F423" s="302"/>
      <c r="G423" s="303"/>
      <c r="H423" s="303"/>
      <c r="I423" s="304"/>
      <c r="J423" s="305" t="s">
        <v>1152</v>
      </c>
      <c r="K423" s="325"/>
      <c r="L423" s="325"/>
      <c r="M423" s="306"/>
      <c r="N423" s="322" t="s">
        <v>1152</v>
      </c>
      <c r="O423" s="172" t="s">
        <v>1152</v>
      </c>
      <c r="P423" s="441"/>
      <c r="Q423" s="442"/>
      <c r="R423" s="439"/>
      <c r="S423" s="440"/>
      <c r="T423" s="296"/>
      <c r="U423" s="297"/>
      <c r="V423" s="298"/>
    </row>
    <row r="424" spans="1:23" s="16" customFormat="1" ht="12" customHeight="1">
      <c r="A424" s="25"/>
      <c r="B424" s="27"/>
      <c r="C424" s="28"/>
      <c r="D424" s="28"/>
      <c r="E424" s="28"/>
      <c r="F424" s="28"/>
      <c r="G424" s="28"/>
      <c r="H424" s="308"/>
      <c r="I424" s="28"/>
      <c r="J424" s="28"/>
      <c r="K424" s="28"/>
      <c r="L424" s="28"/>
      <c r="M424" s="28"/>
      <c r="N424" s="28"/>
      <c r="O424" s="171"/>
      <c r="P424" s="28"/>
      <c r="Q424" s="28"/>
      <c r="R424" s="171"/>
      <c r="S424" s="28"/>
      <c r="T424" s="28"/>
      <c r="U424" s="29"/>
      <c r="V424" s="30"/>
    </row>
    <row r="425" spans="1:23" s="16" customFormat="1" ht="17.25" customHeight="1" thickBot="1">
      <c r="A425" s="25" t="s">
        <v>1344</v>
      </c>
      <c r="B425" s="346"/>
      <c r="C425" s="347"/>
      <c r="D425" s="347"/>
      <c r="E425" s="347"/>
      <c r="F425" s="347"/>
      <c r="G425" s="347"/>
      <c r="H425" s="347"/>
      <c r="I425" s="347"/>
      <c r="J425" s="347"/>
      <c r="K425" s="347"/>
      <c r="L425" s="347"/>
      <c r="M425" s="347"/>
      <c r="N425" s="728" t="s">
        <v>251</v>
      </c>
      <c r="O425" s="729">
        <v>1167.6776666666667</v>
      </c>
      <c r="P425" s="371"/>
      <c r="Q425" s="371"/>
      <c r="R425" s="372"/>
      <c r="S425" s="372"/>
      <c r="T425" s="373"/>
      <c r="U425" s="374"/>
      <c r="V425" s="375"/>
      <c r="W425" s="186"/>
    </row>
    <row r="426" spans="1:23" ht="17.25" customHeight="1">
      <c r="B426" s="731"/>
      <c r="C426" s="731"/>
      <c r="D426" s="731"/>
      <c r="E426" s="731"/>
      <c r="F426" s="731"/>
      <c r="G426" s="732"/>
      <c r="H426" s="732"/>
      <c r="I426" s="732"/>
      <c r="J426" s="732"/>
      <c r="K426" s="732"/>
      <c r="L426" s="732"/>
      <c r="M426" s="732"/>
      <c r="N426" s="732"/>
      <c r="O426" s="732"/>
      <c r="P426" s="732"/>
      <c r="Q426" s="732"/>
      <c r="R426" s="732"/>
      <c r="S426" s="732"/>
      <c r="T426" s="732"/>
      <c r="U426" s="732"/>
      <c r="V426" s="732"/>
      <c r="W426" s="732"/>
    </row>
    <row r="427" spans="1:23" s="16" customFormat="1" ht="16.5" customHeight="1" thickBot="1">
      <c r="A427" s="14"/>
      <c r="B427" s="443" t="s">
        <v>61</v>
      </c>
      <c r="C427" s="443"/>
      <c r="D427" s="443"/>
      <c r="E427" s="443"/>
      <c r="F427" s="443"/>
      <c r="G427" s="443"/>
      <c r="H427" s="443"/>
      <c r="I427" s="443"/>
      <c r="J427" s="443"/>
      <c r="K427" s="443"/>
      <c r="L427" s="443"/>
      <c r="M427" s="443"/>
      <c r="N427" s="443"/>
      <c r="O427" s="443"/>
      <c r="P427" s="443"/>
      <c r="Q427" s="443"/>
      <c r="R427" s="443"/>
      <c r="S427" s="443"/>
      <c r="T427" s="443"/>
      <c r="U427" s="443"/>
      <c r="V427" s="443"/>
      <c r="W427" s="187"/>
    </row>
    <row r="428" spans="1:23" s="18" customFormat="1" ht="22.5" customHeight="1">
      <c r="A428" s="87" t="s">
        <v>1345</v>
      </c>
      <c r="B428" s="445" t="s">
        <v>58</v>
      </c>
      <c r="C428" s="733" t="s">
        <v>78</v>
      </c>
      <c r="D428" s="734"/>
      <c r="E428" s="734"/>
      <c r="F428" s="734"/>
      <c r="G428" s="734"/>
      <c r="H428" s="734"/>
      <c r="I428" s="734"/>
      <c r="J428" s="734"/>
      <c r="K428" s="734"/>
      <c r="L428" s="734"/>
      <c r="M428" s="706"/>
      <c r="N428" s="735"/>
      <c r="O428" s="736"/>
      <c r="P428" s="733" t="s">
        <v>84</v>
      </c>
      <c r="Q428" s="734"/>
      <c r="R428" s="734"/>
      <c r="S428" s="706"/>
      <c r="T428" s="705" t="s">
        <v>279</v>
      </c>
      <c r="U428" s="706"/>
      <c r="V428" s="448" t="s">
        <v>6</v>
      </c>
      <c r="W428" s="185"/>
    </row>
    <row r="429" spans="1:23" s="18" customFormat="1" ht="22.5" customHeight="1">
      <c r="A429" s="87" t="s">
        <v>1346</v>
      </c>
      <c r="B429" s="446"/>
      <c r="C429" s="737" t="s">
        <v>79</v>
      </c>
      <c r="D429" s="738"/>
      <c r="E429" s="739"/>
      <c r="F429" s="740">
        <v>2</v>
      </c>
      <c r="G429" s="741" t="s">
        <v>223</v>
      </c>
      <c r="H429" s="714" t="s">
        <v>222</v>
      </c>
      <c r="I429" s="714"/>
      <c r="J429" s="737" t="s">
        <v>221</v>
      </c>
      <c r="K429" s="742"/>
      <c r="L429" s="743"/>
      <c r="M429" s="743"/>
      <c r="N429" s="744"/>
      <c r="O429" s="745"/>
      <c r="P429" s="746"/>
      <c r="Q429" s="747"/>
      <c r="R429" s="747"/>
      <c r="S429" s="748"/>
      <c r="T429" s="718"/>
      <c r="U429" s="719"/>
      <c r="V429" s="449"/>
      <c r="W429" s="185"/>
    </row>
    <row r="430" spans="1:23" s="18" customFormat="1" ht="51.75" customHeight="1" thickBot="1">
      <c r="A430" s="87" t="s">
        <v>1347</v>
      </c>
      <c r="B430" s="446"/>
      <c r="C430" s="738" t="s">
        <v>77</v>
      </c>
      <c r="D430" s="739"/>
      <c r="E430" s="749" t="s">
        <v>80</v>
      </c>
      <c r="F430" s="750" t="s">
        <v>242</v>
      </c>
      <c r="G430" s="741"/>
      <c r="H430" s="714"/>
      <c r="I430" s="714"/>
      <c r="J430" s="711" t="s">
        <v>220</v>
      </c>
      <c r="K430" s="751" t="s">
        <v>228</v>
      </c>
      <c r="L430" s="752" t="s">
        <v>290</v>
      </c>
      <c r="M430" s="752"/>
      <c r="N430" s="753" t="s">
        <v>260</v>
      </c>
      <c r="O430" s="754"/>
      <c r="P430" s="755" t="s">
        <v>1169</v>
      </c>
      <c r="Q430" s="756" t="s">
        <v>85</v>
      </c>
      <c r="R430" s="757"/>
      <c r="S430" s="88">
        <v>3</v>
      </c>
      <c r="T430" s="758"/>
      <c r="U430" s="759"/>
      <c r="V430" s="450"/>
      <c r="W430" s="185"/>
    </row>
    <row r="431" spans="1:23" s="18" customFormat="1" ht="15.75" customHeight="1">
      <c r="A431" s="87" t="s">
        <v>1348</v>
      </c>
      <c r="B431" s="446"/>
      <c r="C431" s="33">
        <v>1</v>
      </c>
      <c r="D431" s="76" t="s">
        <v>392</v>
      </c>
      <c r="E431" s="82">
        <v>0.8</v>
      </c>
      <c r="F431" s="233">
        <v>1890.136</v>
      </c>
      <c r="G431" s="233">
        <v>1532.67</v>
      </c>
      <c r="H431" s="451" t="s">
        <v>6</v>
      </c>
      <c r="I431" s="452"/>
      <c r="J431" s="83" t="s">
        <v>6</v>
      </c>
      <c r="K431" s="81" t="s">
        <v>1152</v>
      </c>
      <c r="L431" s="344"/>
      <c r="M431" s="345" t="s">
        <v>1152</v>
      </c>
      <c r="N431" s="760" t="s">
        <v>22</v>
      </c>
      <c r="O431" s="761" t="s">
        <v>15</v>
      </c>
      <c r="P431" s="762"/>
      <c r="Q431" s="763">
        <v>12</v>
      </c>
      <c r="R431" s="764" t="s">
        <v>1152</v>
      </c>
      <c r="S431" s="765"/>
      <c r="T431" s="705" t="s">
        <v>64</v>
      </c>
      <c r="U431" s="734"/>
      <c r="V431" s="706"/>
      <c r="W431" s="184"/>
    </row>
    <row r="432" spans="1:23" s="18" customFormat="1" ht="15.75" customHeight="1" thickBot="1">
      <c r="A432" s="87" t="s">
        <v>1349</v>
      </c>
      <c r="B432" s="446"/>
      <c r="C432" s="33">
        <v>2</v>
      </c>
      <c r="D432" s="76" t="s">
        <v>393</v>
      </c>
      <c r="E432" s="82">
        <v>0.2</v>
      </c>
      <c r="F432" s="233">
        <v>1612.8969999999999</v>
      </c>
      <c r="G432" s="233">
        <v>1532.67</v>
      </c>
      <c r="H432" s="451" t="s">
        <v>6</v>
      </c>
      <c r="I432" s="452"/>
      <c r="J432" s="83" t="s">
        <v>6</v>
      </c>
      <c r="K432" s="81" t="s">
        <v>1152</v>
      </c>
      <c r="L432" s="344"/>
      <c r="M432" s="345" t="s">
        <v>1152</v>
      </c>
      <c r="N432" s="760" t="s">
        <v>22</v>
      </c>
      <c r="O432" s="761"/>
      <c r="P432" s="762"/>
      <c r="Q432" s="766"/>
      <c r="R432" s="767"/>
      <c r="S432" s="768"/>
      <c r="T432" s="758"/>
      <c r="U432" s="769"/>
      <c r="V432" s="759"/>
      <c r="W432" s="184"/>
    </row>
    <row r="433" spans="1:23" s="18" customFormat="1" ht="15.75" customHeight="1">
      <c r="A433" s="87" t="s">
        <v>1350</v>
      </c>
      <c r="B433" s="446"/>
      <c r="C433" s="33">
        <v>3</v>
      </c>
      <c r="D433" s="76" t="s">
        <v>1152</v>
      </c>
      <c r="E433" s="82" t="s">
        <v>1152</v>
      </c>
      <c r="F433" s="233" t="s">
        <v>1152</v>
      </c>
      <c r="G433" s="233" t="s">
        <v>1152</v>
      </c>
      <c r="H433" s="451" t="s">
        <v>1152</v>
      </c>
      <c r="I433" s="452"/>
      <c r="J433" s="83" t="s">
        <v>1152</v>
      </c>
      <c r="K433" s="81" t="s">
        <v>1152</v>
      </c>
      <c r="L433" s="344"/>
      <c r="M433" s="345" t="s">
        <v>1152</v>
      </c>
      <c r="N433" s="760"/>
      <c r="O433" s="770"/>
      <c r="P433" s="771"/>
      <c r="Q433" s="772"/>
      <c r="R433" s="773"/>
      <c r="S433" s="774"/>
      <c r="T433" s="191"/>
      <c r="U433" s="191"/>
      <c r="V433" s="192"/>
      <c r="W433" s="185"/>
    </row>
    <row r="434" spans="1:23" s="18" customFormat="1" ht="15.75" customHeight="1">
      <c r="A434" s="87" t="s">
        <v>1351</v>
      </c>
      <c r="B434" s="446"/>
      <c r="C434" s="33">
        <v>4</v>
      </c>
      <c r="D434" s="76" t="s">
        <v>1152</v>
      </c>
      <c r="E434" s="82" t="s">
        <v>1152</v>
      </c>
      <c r="F434" s="233" t="s">
        <v>1152</v>
      </c>
      <c r="G434" s="233" t="s">
        <v>1152</v>
      </c>
      <c r="H434" s="451" t="s">
        <v>1152</v>
      </c>
      <c r="I434" s="452"/>
      <c r="J434" s="83" t="s">
        <v>1152</v>
      </c>
      <c r="K434" s="81" t="s">
        <v>1152</v>
      </c>
      <c r="L434" s="344"/>
      <c r="M434" s="345" t="s">
        <v>1152</v>
      </c>
      <c r="N434" s="760"/>
      <c r="O434" s="775" t="s">
        <v>246</v>
      </c>
      <c r="P434" s="737" t="s">
        <v>245</v>
      </c>
      <c r="Q434" s="738"/>
      <c r="R434" s="738"/>
      <c r="S434" s="739"/>
      <c r="T434" s="185"/>
      <c r="U434" s="185"/>
      <c r="V434" s="193"/>
      <c r="W434" s="185"/>
    </row>
    <row r="435" spans="1:23" s="18" customFormat="1" ht="17.25" customHeight="1">
      <c r="A435" s="87" t="s">
        <v>1352</v>
      </c>
      <c r="B435" s="446"/>
      <c r="C435" s="33">
        <v>5</v>
      </c>
      <c r="D435" s="76" t="s">
        <v>1152</v>
      </c>
      <c r="E435" s="82" t="s">
        <v>1152</v>
      </c>
      <c r="F435" s="233" t="s">
        <v>1152</v>
      </c>
      <c r="G435" s="233" t="s">
        <v>1152</v>
      </c>
      <c r="H435" s="451" t="s">
        <v>1152</v>
      </c>
      <c r="I435" s="452"/>
      <c r="J435" s="83" t="s">
        <v>1152</v>
      </c>
      <c r="K435" s="81" t="s">
        <v>1152</v>
      </c>
      <c r="L435" s="344"/>
      <c r="M435" s="345" t="s">
        <v>1152</v>
      </c>
      <c r="N435" s="760"/>
      <c r="O435" s="776"/>
      <c r="P435" s="711" t="s">
        <v>86</v>
      </c>
      <c r="Q435" s="711" t="s">
        <v>230</v>
      </c>
      <c r="R435" s="714" t="s">
        <v>243</v>
      </c>
      <c r="S435" s="714"/>
      <c r="T435" s="185"/>
      <c r="U435" s="185"/>
      <c r="V435" s="193"/>
      <c r="W435" s="185"/>
    </row>
    <row r="436" spans="1:23" s="18" customFormat="1" ht="16.5" customHeight="1" thickBot="1">
      <c r="A436" s="87" t="s">
        <v>1353</v>
      </c>
      <c r="B436" s="446"/>
      <c r="C436" s="84">
        <v>6</v>
      </c>
      <c r="D436" s="85" t="s">
        <v>1152</v>
      </c>
      <c r="E436" s="86" t="s">
        <v>1152</v>
      </c>
      <c r="F436" s="233" t="s">
        <v>1152</v>
      </c>
      <c r="G436" s="233" t="s">
        <v>1152</v>
      </c>
      <c r="H436" s="451" t="s">
        <v>1152</v>
      </c>
      <c r="I436" s="452"/>
      <c r="J436" s="83" t="s">
        <v>1152</v>
      </c>
      <c r="K436" s="81" t="s">
        <v>1152</v>
      </c>
      <c r="L436" s="344"/>
      <c r="M436" s="345" t="s">
        <v>1152</v>
      </c>
      <c r="N436" s="777"/>
      <c r="O436" s="248" t="s">
        <v>6</v>
      </c>
      <c r="P436" s="778">
        <v>1</v>
      </c>
      <c r="Q436" s="779">
        <v>3065.3425115</v>
      </c>
      <c r="R436" s="780">
        <v>3503.0329999999999</v>
      </c>
      <c r="S436" s="780"/>
      <c r="T436" s="185"/>
      <c r="U436" s="185"/>
      <c r="V436" s="193"/>
      <c r="W436" s="185"/>
    </row>
    <row r="437" spans="1:23" s="18" customFormat="1" ht="16.5" customHeight="1" thickBot="1">
      <c r="A437" s="87" t="s">
        <v>1354</v>
      </c>
      <c r="B437" s="447"/>
      <c r="C437" s="781" t="s">
        <v>82</v>
      </c>
      <c r="D437" s="782"/>
      <c r="E437" s="782"/>
      <c r="F437" s="783"/>
      <c r="G437" s="784"/>
      <c r="H437" s="453" t="s">
        <v>6</v>
      </c>
      <c r="I437" s="454"/>
      <c r="J437" s="314" t="s">
        <v>6</v>
      </c>
      <c r="K437" s="194" t="s">
        <v>6</v>
      </c>
      <c r="L437" s="351"/>
      <c r="M437" s="370"/>
      <c r="N437" s="352"/>
      <c r="O437" s="455" t="s">
        <v>1152</v>
      </c>
      <c r="P437" s="455"/>
      <c r="Q437" s="455"/>
      <c r="R437" s="455"/>
      <c r="S437" s="455"/>
      <c r="T437" s="348"/>
      <c r="U437" s="349"/>
      <c r="V437" s="350"/>
      <c r="W437" s="185"/>
    </row>
    <row r="438" spans="1:23" ht="24.95" customHeight="1"/>
    <row r="439" spans="1:23" ht="24.95" customHeight="1"/>
    <row r="440" spans="1:23" s="16" customFormat="1" ht="24" thickBot="1">
      <c r="A440" s="694">
        <v>13</v>
      </c>
      <c r="B440" s="456" t="s">
        <v>45</v>
      </c>
      <c r="C440" s="456"/>
      <c r="D440" s="456"/>
      <c r="E440" s="22">
        <v>13</v>
      </c>
      <c r="F440" s="23" t="s">
        <v>409</v>
      </c>
      <c r="G440" s="19"/>
      <c r="H440" s="19"/>
      <c r="I440" s="23"/>
      <c r="J440" s="23"/>
      <c r="K440" s="23"/>
      <c r="L440" s="23"/>
      <c r="M440" s="24"/>
      <c r="N440" s="24"/>
      <c r="O440" s="19"/>
      <c r="P440" s="19"/>
      <c r="Q440" s="685"/>
      <c r="R440" s="685"/>
      <c r="S440" s="685"/>
      <c r="T440" s="685"/>
      <c r="U440" s="186"/>
    </row>
    <row r="441" spans="1:23" s="16" customFormat="1" ht="24.75" customHeight="1">
      <c r="A441" s="14"/>
      <c r="B441" s="695" t="s">
        <v>50</v>
      </c>
      <c r="C441" s="696" t="s">
        <v>51</v>
      </c>
      <c r="D441" s="697" t="s">
        <v>16</v>
      </c>
      <c r="E441" s="697"/>
      <c r="F441" s="697" t="s">
        <v>52</v>
      </c>
      <c r="G441" s="698"/>
      <c r="H441" s="699" t="s">
        <v>53</v>
      </c>
      <c r="I441" s="700" t="s">
        <v>266</v>
      </c>
      <c r="J441" s="699" t="s">
        <v>17</v>
      </c>
      <c r="K441" s="699" t="s">
        <v>229</v>
      </c>
      <c r="L441" s="699" t="s">
        <v>54</v>
      </c>
      <c r="M441" s="699" t="s">
        <v>150</v>
      </c>
      <c r="N441" s="701" t="s">
        <v>244</v>
      </c>
      <c r="O441" s="702"/>
      <c r="P441" s="703" t="s">
        <v>19</v>
      </c>
      <c r="Q441" s="704"/>
      <c r="R441" s="705" t="s">
        <v>152</v>
      </c>
      <c r="S441" s="706"/>
      <c r="T441" s="707" t="s">
        <v>138</v>
      </c>
      <c r="U441" s="708"/>
      <c r="V441" s="709"/>
    </row>
    <row r="442" spans="1:23" s="16" customFormat="1" ht="92.25" customHeight="1">
      <c r="A442" s="14"/>
      <c r="B442" s="710"/>
      <c r="C442" s="711" t="s">
        <v>55</v>
      </c>
      <c r="D442" s="712" t="s">
        <v>3</v>
      </c>
      <c r="E442" s="712" t="s">
        <v>18</v>
      </c>
      <c r="F442" s="712" t="s">
        <v>56</v>
      </c>
      <c r="G442" s="713" t="s">
        <v>57</v>
      </c>
      <c r="H442" s="714"/>
      <c r="I442" s="715"/>
      <c r="J442" s="714"/>
      <c r="K442" s="714"/>
      <c r="L442" s="714"/>
      <c r="M442" s="714"/>
      <c r="N442" s="711" t="s">
        <v>149</v>
      </c>
      <c r="O442" s="712" t="s">
        <v>68</v>
      </c>
      <c r="P442" s="716"/>
      <c r="Q442" s="717"/>
      <c r="R442" s="718"/>
      <c r="S442" s="719"/>
      <c r="T442" s="720" t="s">
        <v>139</v>
      </c>
      <c r="U442" s="721" t="s">
        <v>148</v>
      </c>
      <c r="V442" s="722" t="s">
        <v>164</v>
      </c>
    </row>
    <row r="443" spans="1:23" s="16" customFormat="1" ht="26.25" customHeight="1">
      <c r="A443" s="14"/>
      <c r="B443" s="723"/>
      <c r="C443" s="724">
        <v>3</v>
      </c>
      <c r="D443" s="724">
        <v>4</v>
      </c>
      <c r="E443" s="724">
        <v>5</v>
      </c>
      <c r="F443" s="724">
        <v>6</v>
      </c>
      <c r="G443" s="724">
        <v>7</v>
      </c>
      <c r="H443" s="724">
        <v>8</v>
      </c>
      <c r="I443" s="724">
        <v>9</v>
      </c>
      <c r="J443" s="724">
        <v>10</v>
      </c>
      <c r="K443" s="724">
        <v>11</v>
      </c>
      <c r="L443" s="724">
        <v>12</v>
      </c>
      <c r="M443" s="724">
        <v>13</v>
      </c>
      <c r="N443" s="724">
        <v>14</v>
      </c>
      <c r="O443" s="724">
        <v>15</v>
      </c>
      <c r="P443" s="19">
        <v>16</v>
      </c>
      <c r="Q443" s="725">
        <v>17</v>
      </c>
      <c r="R443" s="19">
        <v>18</v>
      </c>
      <c r="S443" s="725">
        <v>19</v>
      </c>
      <c r="T443" s="726">
        <v>20</v>
      </c>
      <c r="U443" s="624">
        <v>21</v>
      </c>
      <c r="V443" s="727">
        <v>22</v>
      </c>
    </row>
    <row r="444" spans="1:23" s="26" customFormat="1" ht="24.95" customHeight="1">
      <c r="A444" s="25" t="s">
        <v>1355</v>
      </c>
      <c r="B444" s="457">
        <v>1</v>
      </c>
      <c r="C444" s="459" t="s">
        <v>400</v>
      </c>
      <c r="D444" s="459" t="s">
        <v>401</v>
      </c>
      <c r="E444" s="459" t="s">
        <v>402</v>
      </c>
      <c r="F444" s="459" t="s">
        <v>321</v>
      </c>
      <c r="G444" s="293">
        <v>0.61</v>
      </c>
      <c r="H444" s="437" t="s">
        <v>22</v>
      </c>
      <c r="I444" s="299">
        <v>1</v>
      </c>
      <c r="J444" s="300" t="s">
        <v>410</v>
      </c>
      <c r="K444" s="324">
        <v>43830</v>
      </c>
      <c r="L444" s="324">
        <v>45160</v>
      </c>
      <c r="M444" s="294">
        <v>3175.23</v>
      </c>
      <c r="N444" s="321">
        <v>1936.8903</v>
      </c>
      <c r="O444" s="172">
        <v>1936.8903</v>
      </c>
      <c r="P444" s="441"/>
      <c r="Q444" s="442"/>
      <c r="R444" s="439"/>
      <c r="S444" s="440"/>
      <c r="T444" s="296" t="s">
        <v>22</v>
      </c>
      <c r="U444" s="297">
        <v>109</v>
      </c>
      <c r="V444" s="298" t="s">
        <v>22</v>
      </c>
    </row>
    <row r="445" spans="1:23" s="26" customFormat="1" ht="24.95" customHeight="1">
      <c r="A445" s="25" t="s">
        <v>1157</v>
      </c>
      <c r="B445" s="458"/>
      <c r="C445" s="460"/>
      <c r="D445" s="460"/>
      <c r="E445" s="460"/>
      <c r="F445" s="460"/>
      <c r="G445" s="293">
        <v>0.19</v>
      </c>
      <c r="H445" s="438"/>
      <c r="I445" s="299">
        <v>2</v>
      </c>
      <c r="J445" s="300" t="s">
        <v>411</v>
      </c>
      <c r="K445" s="324">
        <v>43830</v>
      </c>
      <c r="L445" s="324">
        <v>45160</v>
      </c>
      <c r="M445" s="294">
        <v>3175.23</v>
      </c>
      <c r="N445" s="321">
        <v>603.29370000000006</v>
      </c>
      <c r="O445" s="172">
        <v>603.29369999999994</v>
      </c>
      <c r="P445" s="441"/>
      <c r="Q445" s="442"/>
      <c r="R445" s="439"/>
      <c r="S445" s="440"/>
      <c r="T445" s="296" t="s">
        <v>22</v>
      </c>
      <c r="U445" s="297">
        <v>95</v>
      </c>
      <c r="V445" s="298" t="s">
        <v>22</v>
      </c>
    </row>
    <row r="446" spans="1:23" s="26" customFormat="1" ht="24.95" customHeight="1">
      <c r="A446" s="25" t="s">
        <v>321</v>
      </c>
      <c r="B446" s="307">
        <v>2</v>
      </c>
      <c r="C446" s="301" t="s">
        <v>300</v>
      </c>
      <c r="D446" s="301" t="s">
        <v>403</v>
      </c>
      <c r="E446" s="301" t="s">
        <v>404</v>
      </c>
      <c r="F446" s="301" t="s">
        <v>321</v>
      </c>
      <c r="G446" s="293">
        <v>0.6</v>
      </c>
      <c r="H446" s="293" t="s">
        <v>22</v>
      </c>
      <c r="I446" s="299">
        <v>1</v>
      </c>
      <c r="J446" s="300" t="s">
        <v>410</v>
      </c>
      <c r="K446" s="324">
        <v>43643</v>
      </c>
      <c r="L446" s="324">
        <v>43825</v>
      </c>
      <c r="M446" s="294">
        <v>390.5</v>
      </c>
      <c r="N446" s="321">
        <v>234.29999999999998</v>
      </c>
      <c r="O446" s="172">
        <v>234.3</v>
      </c>
      <c r="P446" s="441"/>
      <c r="Q446" s="442"/>
      <c r="R446" s="439"/>
      <c r="S446" s="440"/>
      <c r="T446" s="296" t="s">
        <v>22</v>
      </c>
      <c r="U446" s="297">
        <v>100</v>
      </c>
      <c r="V446" s="298" t="s">
        <v>22</v>
      </c>
    </row>
    <row r="447" spans="1:23" s="26" customFormat="1" ht="24.95" customHeight="1">
      <c r="A447" s="25" t="s">
        <v>1158</v>
      </c>
      <c r="B447" s="307">
        <v>3</v>
      </c>
      <c r="C447" s="301" t="s">
        <v>300</v>
      </c>
      <c r="D447" s="301" t="s">
        <v>405</v>
      </c>
      <c r="E447" s="301" t="s">
        <v>406</v>
      </c>
      <c r="F447" s="301" t="s">
        <v>304</v>
      </c>
      <c r="G447" s="293">
        <v>1</v>
      </c>
      <c r="H447" s="293" t="s">
        <v>22</v>
      </c>
      <c r="I447" s="299">
        <v>2</v>
      </c>
      <c r="J447" s="300" t="s">
        <v>411</v>
      </c>
      <c r="K447" s="389">
        <v>42006</v>
      </c>
      <c r="L447" s="324">
        <v>42551</v>
      </c>
      <c r="M447" s="294">
        <v>1493.84</v>
      </c>
      <c r="N447" s="321">
        <v>1493.84</v>
      </c>
      <c r="O447" s="172">
        <v>1493.84</v>
      </c>
      <c r="P447" s="441"/>
      <c r="Q447" s="442"/>
      <c r="R447" s="439"/>
      <c r="S447" s="440"/>
      <c r="T447" s="296" t="s">
        <v>22</v>
      </c>
      <c r="U447" s="297">
        <v>76</v>
      </c>
      <c r="V447" s="298" t="s">
        <v>22</v>
      </c>
    </row>
    <row r="448" spans="1:23" s="26" customFormat="1" ht="24.95" customHeight="1">
      <c r="A448" s="25" t="s">
        <v>1159</v>
      </c>
      <c r="B448" s="307">
        <v>4</v>
      </c>
      <c r="C448" s="301" t="s">
        <v>300</v>
      </c>
      <c r="D448" s="301" t="s">
        <v>407</v>
      </c>
      <c r="E448" s="301" t="s">
        <v>408</v>
      </c>
      <c r="F448" s="301" t="s">
        <v>304</v>
      </c>
      <c r="G448" s="293">
        <v>1</v>
      </c>
      <c r="H448" s="293" t="s">
        <v>22</v>
      </c>
      <c r="I448" s="299">
        <v>3</v>
      </c>
      <c r="J448" s="300" t="s">
        <v>412</v>
      </c>
      <c r="K448" s="324">
        <v>42017</v>
      </c>
      <c r="L448" s="324">
        <v>42570</v>
      </c>
      <c r="M448" s="294">
        <v>1161.24</v>
      </c>
      <c r="N448" s="321">
        <v>1161.24</v>
      </c>
      <c r="O448" s="172">
        <v>1161.24</v>
      </c>
      <c r="P448" s="441"/>
      <c r="Q448" s="442"/>
      <c r="R448" s="439"/>
      <c r="S448" s="440"/>
      <c r="T448" s="296" t="s">
        <v>22</v>
      </c>
      <c r="U448" s="297">
        <v>22</v>
      </c>
      <c r="V448" s="298" t="s">
        <v>22</v>
      </c>
    </row>
    <row r="449" spans="1:23" s="26" customFormat="1" ht="24.95" customHeight="1">
      <c r="A449" s="25" t="s">
        <v>1160</v>
      </c>
      <c r="B449" s="307" t="s">
        <v>1152</v>
      </c>
      <c r="C449" s="301"/>
      <c r="D449" s="301"/>
      <c r="E449" s="301"/>
      <c r="F449" s="301"/>
      <c r="G449" s="293"/>
      <c r="H449" s="293"/>
      <c r="I449" s="299"/>
      <c r="J449" s="300" t="s">
        <v>1152</v>
      </c>
      <c r="K449" s="324"/>
      <c r="L449" s="324"/>
      <c r="M449" s="294"/>
      <c r="N449" s="321" t="s">
        <v>1152</v>
      </c>
      <c r="O449" s="172" t="s">
        <v>1152</v>
      </c>
      <c r="P449" s="441"/>
      <c r="Q449" s="442"/>
      <c r="R449" s="439"/>
      <c r="S449" s="440"/>
      <c r="T449" s="296"/>
      <c r="U449" s="297"/>
      <c r="V449" s="298"/>
    </row>
    <row r="450" spans="1:23" s="26" customFormat="1" ht="24.95" customHeight="1">
      <c r="A450" s="25"/>
      <c r="B450" s="307" t="s">
        <v>1152</v>
      </c>
      <c r="C450" s="301"/>
      <c r="D450" s="301"/>
      <c r="E450" s="301"/>
      <c r="F450" s="301"/>
      <c r="G450" s="293"/>
      <c r="H450" s="293"/>
      <c r="I450" s="299"/>
      <c r="J450" s="300" t="s">
        <v>1152</v>
      </c>
      <c r="K450" s="324"/>
      <c r="L450" s="324"/>
      <c r="M450" s="294"/>
      <c r="N450" s="321" t="s">
        <v>1152</v>
      </c>
      <c r="O450" s="172" t="s">
        <v>1152</v>
      </c>
      <c r="P450" s="441"/>
      <c r="Q450" s="442"/>
      <c r="R450" s="439"/>
      <c r="S450" s="440"/>
      <c r="T450" s="296"/>
      <c r="U450" s="297"/>
      <c r="V450" s="298"/>
    </row>
    <row r="451" spans="1:23" s="26" customFormat="1" ht="24.95" customHeight="1">
      <c r="A451" s="25"/>
      <c r="B451" s="307" t="s">
        <v>1152</v>
      </c>
      <c r="C451" s="301"/>
      <c r="D451" s="301"/>
      <c r="E451" s="301"/>
      <c r="F451" s="301"/>
      <c r="G451" s="293"/>
      <c r="H451" s="293"/>
      <c r="I451" s="299"/>
      <c r="J451" s="300" t="s">
        <v>1152</v>
      </c>
      <c r="K451" s="324"/>
      <c r="L451" s="324"/>
      <c r="M451" s="294"/>
      <c r="N451" s="321" t="s">
        <v>1152</v>
      </c>
      <c r="O451" s="172" t="s">
        <v>1152</v>
      </c>
      <c r="P451" s="441"/>
      <c r="Q451" s="442"/>
      <c r="R451" s="439"/>
      <c r="S451" s="440"/>
      <c r="T451" s="296"/>
      <c r="U451" s="297"/>
      <c r="V451" s="298"/>
    </row>
    <row r="452" spans="1:23" s="26" customFormat="1" ht="24.95" customHeight="1">
      <c r="A452" s="25"/>
      <c r="B452" s="307" t="s">
        <v>1152</v>
      </c>
      <c r="C452" s="301"/>
      <c r="D452" s="301"/>
      <c r="E452" s="301"/>
      <c r="F452" s="301"/>
      <c r="G452" s="293"/>
      <c r="H452" s="293"/>
      <c r="I452" s="299"/>
      <c r="J452" s="300" t="s">
        <v>1152</v>
      </c>
      <c r="K452" s="324"/>
      <c r="L452" s="324"/>
      <c r="M452" s="294"/>
      <c r="N452" s="321" t="s">
        <v>1152</v>
      </c>
      <c r="O452" s="172" t="s">
        <v>1152</v>
      </c>
      <c r="P452" s="441"/>
      <c r="Q452" s="442"/>
      <c r="R452" s="439"/>
      <c r="S452" s="440"/>
      <c r="T452" s="296"/>
      <c r="U452" s="297"/>
      <c r="V452" s="298"/>
    </row>
    <row r="453" spans="1:23" s="26" customFormat="1" ht="24.95" customHeight="1">
      <c r="A453" s="25"/>
      <c r="B453" s="307" t="s">
        <v>1152</v>
      </c>
      <c r="C453" s="301"/>
      <c r="D453" s="301"/>
      <c r="E453" s="301"/>
      <c r="F453" s="301"/>
      <c r="G453" s="293"/>
      <c r="H453" s="293"/>
      <c r="I453" s="299"/>
      <c r="J453" s="300" t="s">
        <v>1152</v>
      </c>
      <c r="K453" s="324"/>
      <c r="L453" s="324"/>
      <c r="M453" s="294"/>
      <c r="N453" s="321" t="s">
        <v>1152</v>
      </c>
      <c r="O453" s="172" t="s">
        <v>1152</v>
      </c>
      <c r="P453" s="441"/>
      <c r="Q453" s="442"/>
      <c r="R453" s="439"/>
      <c r="S453" s="440"/>
      <c r="T453" s="296"/>
      <c r="U453" s="297"/>
      <c r="V453" s="298"/>
    </row>
    <row r="454" spans="1:23" s="26" customFormat="1" ht="24.95" customHeight="1">
      <c r="A454" s="25"/>
      <c r="B454" s="307" t="s">
        <v>1152</v>
      </c>
      <c r="C454" s="301"/>
      <c r="D454" s="301"/>
      <c r="E454" s="301"/>
      <c r="F454" s="301"/>
      <c r="G454" s="293"/>
      <c r="H454" s="293"/>
      <c r="I454" s="299"/>
      <c r="J454" s="300" t="s">
        <v>1152</v>
      </c>
      <c r="K454" s="324"/>
      <c r="L454" s="324"/>
      <c r="M454" s="294"/>
      <c r="N454" s="321" t="s">
        <v>1152</v>
      </c>
      <c r="O454" s="172" t="s">
        <v>1152</v>
      </c>
      <c r="P454" s="441"/>
      <c r="Q454" s="442"/>
      <c r="R454" s="439"/>
      <c r="S454" s="440"/>
      <c r="T454" s="296"/>
      <c r="U454" s="297"/>
      <c r="V454" s="298"/>
    </row>
    <row r="455" spans="1:23" s="26" customFormat="1" ht="24.95" customHeight="1">
      <c r="A455" s="25" t="s">
        <v>1356</v>
      </c>
      <c r="B455" s="307" t="s">
        <v>1152</v>
      </c>
      <c r="C455" s="301"/>
      <c r="D455" s="301"/>
      <c r="E455" s="301"/>
      <c r="F455" s="301"/>
      <c r="G455" s="293"/>
      <c r="H455" s="293"/>
      <c r="I455" s="299"/>
      <c r="J455" s="300" t="s">
        <v>1152</v>
      </c>
      <c r="K455" s="324"/>
      <c r="L455" s="324"/>
      <c r="M455" s="294"/>
      <c r="N455" s="322" t="s">
        <v>1152</v>
      </c>
      <c r="O455" s="172" t="s">
        <v>1152</v>
      </c>
      <c r="P455" s="441"/>
      <c r="Q455" s="442"/>
      <c r="R455" s="439"/>
      <c r="S455" s="440"/>
      <c r="T455" s="296"/>
      <c r="U455" s="297"/>
      <c r="V455" s="298"/>
    </row>
    <row r="456" spans="1:23" s="26" customFormat="1" ht="24.95" customHeight="1">
      <c r="A456" s="25" t="s">
        <v>1357</v>
      </c>
      <c r="B456" s="307" t="s">
        <v>1152</v>
      </c>
      <c r="C456" s="301"/>
      <c r="D456" s="301"/>
      <c r="E456" s="301"/>
      <c r="F456" s="301"/>
      <c r="G456" s="293"/>
      <c r="H456" s="293"/>
      <c r="I456" s="299"/>
      <c r="J456" s="300" t="s">
        <v>1152</v>
      </c>
      <c r="K456" s="324"/>
      <c r="L456" s="324"/>
      <c r="M456" s="295"/>
      <c r="N456" s="322" t="s">
        <v>1152</v>
      </c>
      <c r="O456" s="172" t="s">
        <v>1152</v>
      </c>
      <c r="P456" s="441"/>
      <c r="Q456" s="442"/>
      <c r="R456" s="439"/>
      <c r="S456" s="440"/>
      <c r="T456" s="296"/>
      <c r="U456" s="297"/>
      <c r="V456" s="298"/>
    </row>
    <row r="457" spans="1:23" s="26" customFormat="1" ht="24.95" customHeight="1">
      <c r="A457" s="25" t="s">
        <v>1358</v>
      </c>
      <c r="B457" s="307" t="s">
        <v>1152</v>
      </c>
      <c r="C457" s="301"/>
      <c r="D457" s="301"/>
      <c r="E457" s="301"/>
      <c r="F457" s="301"/>
      <c r="G457" s="293"/>
      <c r="H457" s="293"/>
      <c r="I457" s="299"/>
      <c r="J457" s="300" t="s">
        <v>1152</v>
      </c>
      <c r="K457" s="324"/>
      <c r="L457" s="324"/>
      <c r="M457" s="295"/>
      <c r="N457" s="322" t="s">
        <v>1152</v>
      </c>
      <c r="O457" s="172" t="s">
        <v>1152</v>
      </c>
      <c r="P457" s="441"/>
      <c r="Q457" s="442"/>
      <c r="R457" s="439"/>
      <c r="S457" s="440"/>
      <c r="T457" s="296"/>
      <c r="U457" s="297"/>
      <c r="V457" s="298"/>
    </row>
    <row r="458" spans="1:23" s="26" customFormat="1" ht="24.95" customHeight="1" thickBot="1">
      <c r="A458" s="25" t="s">
        <v>1359</v>
      </c>
      <c r="B458" s="310" t="s">
        <v>1152</v>
      </c>
      <c r="C458" s="302"/>
      <c r="D458" s="302"/>
      <c r="E458" s="302"/>
      <c r="F458" s="302"/>
      <c r="G458" s="303"/>
      <c r="H458" s="303"/>
      <c r="I458" s="304"/>
      <c r="J458" s="305" t="s">
        <v>1152</v>
      </c>
      <c r="K458" s="325"/>
      <c r="L458" s="325"/>
      <c r="M458" s="306"/>
      <c r="N458" s="322" t="s">
        <v>1152</v>
      </c>
      <c r="O458" s="172" t="s">
        <v>1152</v>
      </c>
      <c r="P458" s="441"/>
      <c r="Q458" s="442"/>
      <c r="R458" s="439"/>
      <c r="S458" s="440"/>
      <c r="T458" s="296"/>
      <c r="U458" s="297"/>
      <c r="V458" s="298"/>
    </row>
    <row r="459" spans="1:23" s="16" customFormat="1" ht="12" customHeight="1">
      <c r="A459" s="25"/>
      <c r="B459" s="27"/>
      <c r="C459" s="28"/>
      <c r="D459" s="28"/>
      <c r="E459" s="28"/>
      <c r="F459" s="28"/>
      <c r="G459" s="28"/>
      <c r="H459" s="308"/>
      <c r="I459" s="28"/>
      <c r="J459" s="28"/>
      <c r="K459" s="28"/>
      <c r="L459" s="28"/>
      <c r="M459" s="28"/>
      <c r="N459" s="28"/>
      <c r="O459" s="171"/>
      <c r="P459" s="28"/>
      <c r="Q459" s="28"/>
      <c r="R459" s="171"/>
      <c r="S459" s="28"/>
      <c r="T459" s="28"/>
      <c r="U459" s="29"/>
      <c r="V459" s="30"/>
    </row>
    <row r="460" spans="1:23" s="16" customFormat="1" ht="17.25" customHeight="1" thickBot="1">
      <c r="A460" s="25" t="s">
        <v>1360</v>
      </c>
      <c r="B460" s="346"/>
      <c r="C460" s="347"/>
      <c r="D460" s="347"/>
      <c r="E460" s="347"/>
      <c r="F460" s="347"/>
      <c r="G460" s="347"/>
      <c r="H460" s="347"/>
      <c r="I460" s="347"/>
      <c r="J460" s="347"/>
      <c r="K460" s="347"/>
      <c r="L460" s="347"/>
      <c r="M460" s="347"/>
      <c r="N460" s="728" t="s">
        <v>251</v>
      </c>
      <c r="O460" s="729">
        <v>1357.3910000000001</v>
      </c>
      <c r="P460" s="371"/>
      <c r="Q460" s="371"/>
      <c r="R460" s="372"/>
      <c r="S460" s="372"/>
      <c r="T460" s="373"/>
      <c r="U460" s="374"/>
      <c r="V460" s="375"/>
      <c r="W460" s="186"/>
    </row>
    <row r="461" spans="1:23" ht="17.25" customHeight="1">
      <c r="B461" s="731"/>
      <c r="C461" s="731"/>
      <c r="D461" s="731"/>
      <c r="E461" s="731"/>
      <c r="F461" s="731"/>
      <c r="G461" s="732"/>
      <c r="H461" s="732"/>
      <c r="I461" s="732"/>
      <c r="J461" s="732"/>
      <c r="K461" s="732"/>
      <c r="L461" s="732"/>
      <c r="M461" s="732"/>
      <c r="N461" s="732"/>
      <c r="O461" s="732"/>
      <c r="P461" s="732"/>
      <c r="Q461" s="732"/>
      <c r="R461" s="732"/>
      <c r="S461" s="732"/>
      <c r="T461" s="732"/>
      <c r="U461" s="732"/>
      <c r="V461" s="732"/>
      <c r="W461" s="732"/>
    </row>
    <row r="462" spans="1:23" s="16" customFormat="1" ht="16.5" customHeight="1" thickBot="1">
      <c r="A462" s="14"/>
      <c r="B462" s="443" t="s">
        <v>61</v>
      </c>
      <c r="C462" s="443"/>
      <c r="D462" s="443"/>
      <c r="E462" s="443"/>
      <c r="F462" s="443"/>
      <c r="G462" s="443"/>
      <c r="H462" s="443"/>
      <c r="I462" s="443"/>
      <c r="J462" s="443"/>
      <c r="K462" s="443"/>
      <c r="L462" s="443"/>
      <c r="M462" s="443"/>
      <c r="N462" s="443"/>
      <c r="O462" s="443"/>
      <c r="P462" s="443"/>
      <c r="Q462" s="443"/>
      <c r="R462" s="443"/>
      <c r="S462" s="443"/>
      <c r="T462" s="443"/>
      <c r="U462" s="443"/>
      <c r="V462" s="443"/>
      <c r="W462" s="187"/>
    </row>
    <row r="463" spans="1:23" s="18" customFormat="1" ht="22.5" customHeight="1">
      <c r="A463" s="87" t="s">
        <v>1361</v>
      </c>
      <c r="B463" s="445" t="s">
        <v>58</v>
      </c>
      <c r="C463" s="733" t="s">
        <v>78</v>
      </c>
      <c r="D463" s="734"/>
      <c r="E463" s="734"/>
      <c r="F463" s="734"/>
      <c r="G463" s="734"/>
      <c r="H463" s="734"/>
      <c r="I463" s="734"/>
      <c r="J463" s="734"/>
      <c r="K463" s="734"/>
      <c r="L463" s="734"/>
      <c r="M463" s="706"/>
      <c r="N463" s="735"/>
      <c r="O463" s="736"/>
      <c r="P463" s="733" t="s">
        <v>84</v>
      </c>
      <c r="Q463" s="734"/>
      <c r="R463" s="734"/>
      <c r="S463" s="706"/>
      <c r="T463" s="705" t="s">
        <v>279</v>
      </c>
      <c r="U463" s="706"/>
      <c r="V463" s="448" t="s">
        <v>6</v>
      </c>
      <c r="W463" s="185"/>
    </row>
    <row r="464" spans="1:23" s="18" customFormat="1" ht="22.5" customHeight="1">
      <c r="A464" s="87" t="s">
        <v>1362</v>
      </c>
      <c r="B464" s="446"/>
      <c r="C464" s="737" t="s">
        <v>79</v>
      </c>
      <c r="D464" s="738"/>
      <c r="E464" s="739"/>
      <c r="F464" s="740">
        <v>4</v>
      </c>
      <c r="G464" s="741" t="s">
        <v>223</v>
      </c>
      <c r="H464" s="714" t="s">
        <v>222</v>
      </c>
      <c r="I464" s="714"/>
      <c r="J464" s="737" t="s">
        <v>221</v>
      </c>
      <c r="K464" s="742"/>
      <c r="L464" s="743"/>
      <c r="M464" s="743"/>
      <c r="N464" s="744"/>
      <c r="O464" s="745"/>
      <c r="P464" s="746"/>
      <c r="Q464" s="747"/>
      <c r="R464" s="747"/>
      <c r="S464" s="748"/>
      <c r="T464" s="718"/>
      <c r="U464" s="719"/>
      <c r="V464" s="449"/>
      <c r="W464" s="185"/>
    </row>
    <row r="465" spans="1:23" s="18" customFormat="1" ht="51.75" customHeight="1" thickBot="1">
      <c r="A465" s="87" t="s">
        <v>1363</v>
      </c>
      <c r="B465" s="446"/>
      <c r="C465" s="738" t="s">
        <v>77</v>
      </c>
      <c r="D465" s="739"/>
      <c r="E465" s="749" t="s">
        <v>80</v>
      </c>
      <c r="F465" s="750" t="s">
        <v>242</v>
      </c>
      <c r="G465" s="741"/>
      <c r="H465" s="714"/>
      <c r="I465" s="714"/>
      <c r="J465" s="711" t="s">
        <v>220</v>
      </c>
      <c r="K465" s="751" t="s">
        <v>228</v>
      </c>
      <c r="L465" s="752" t="s">
        <v>290</v>
      </c>
      <c r="M465" s="752"/>
      <c r="N465" s="753" t="s">
        <v>260</v>
      </c>
      <c r="O465" s="754"/>
      <c r="P465" s="755" t="s">
        <v>1169</v>
      </c>
      <c r="Q465" s="756" t="s">
        <v>85</v>
      </c>
      <c r="R465" s="757"/>
      <c r="S465" s="88">
        <v>4</v>
      </c>
      <c r="T465" s="758"/>
      <c r="U465" s="759"/>
      <c r="V465" s="450"/>
      <c r="W465" s="185"/>
    </row>
    <row r="466" spans="1:23" s="18" customFormat="1" ht="15.75" customHeight="1">
      <c r="A466" s="87" t="s">
        <v>1364</v>
      </c>
      <c r="B466" s="446"/>
      <c r="C466" s="33">
        <v>1</v>
      </c>
      <c r="D466" s="76" t="s">
        <v>410</v>
      </c>
      <c r="E466" s="82">
        <v>0.4</v>
      </c>
      <c r="F466" s="233">
        <v>2171.1903000000002</v>
      </c>
      <c r="G466" s="233">
        <v>1532.67</v>
      </c>
      <c r="H466" s="451" t="s">
        <v>6</v>
      </c>
      <c r="I466" s="452"/>
      <c r="J466" s="83" t="s">
        <v>6</v>
      </c>
      <c r="K466" s="81" t="s">
        <v>1152</v>
      </c>
      <c r="L466" s="344"/>
      <c r="M466" s="345" t="s">
        <v>1152</v>
      </c>
      <c r="N466" s="760" t="s">
        <v>22</v>
      </c>
      <c r="O466" s="761" t="s">
        <v>15</v>
      </c>
      <c r="P466" s="762"/>
      <c r="Q466" s="763">
        <v>13</v>
      </c>
      <c r="R466" s="764" t="s">
        <v>1152</v>
      </c>
      <c r="S466" s="765"/>
      <c r="T466" s="705" t="s">
        <v>64</v>
      </c>
      <c r="U466" s="734"/>
      <c r="V466" s="706"/>
      <c r="W466" s="184"/>
    </row>
    <row r="467" spans="1:23" s="18" customFormat="1" ht="15.75" customHeight="1" thickBot="1">
      <c r="A467" s="87" t="s">
        <v>1365</v>
      </c>
      <c r="B467" s="446"/>
      <c r="C467" s="33">
        <v>2</v>
      </c>
      <c r="D467" s="76" t="s">
        <v>411</v>
      </c>
      <c r="E467" s="82">
        <v>0.375</v>
      </c>
      <c r="F467" s="233">
        <v>2097.1336999999999</v>
      </c>
      <c r="G467" s="233">
        <v>1532.67</v>
      </c>
      <c r="H467" s="451" t="s">
        <v>6</v>
      </c>
      <c r="I467" s="452"/>
      <c r="J467" s="83" t="s">
        <v>6</v>
      </c>
      <c r="K467" s="81" t="s">
        <v>1152</v>
      </c>
      <c r="L467" s="344"/>
      <c r="M467" s="345" t="s">
        <v>1152</v>
      </c>
      <c r="N467" s="760" t="s">
        <v>22</v>
      </c>
      <c r="O467" s="761"/>
      <c r="P467" s="762"/>
      <c r="Q467" s="766"/>
      <c r="R467" s="767"/>
      <c r="S467" s="768"/>
      <c r="T467" s="758"/>
      <c r="U467" s="769"/>
      <c r="V467" s="759"/>
      <c r="W467" s="184"/>
    </row>
    <row r="468" spans="1:23" s="18" customFormat="1" ht="15.75" customHeight="1">
      <c r="A468" s="87" t="s">
        <v>1366</v>
      </c>
      <c r="B468" s="446"/>
      <c r="C468" s="33">
        <v>3</v>
      </c>
      <c r="D468" s="76" t="s">
        <v>412</v>
      </c>
      <c r="E468" s="82">
        <v>0.125</v>
      </c>
      <c r="F468" s="233">
        <v>1161.24</v>
      </c>
      <c r="G468" s="233">
        <v>1532.67</v>
      </c>
      <c r="H468" s="451" t="s">
        <v>27</v>
      </c>
      <c r="I468" s="452"/>
      <c r="J468" s="83" t="s">
        <v>6</v>
      </c>
      <c r="K468" s="81" t="s">
        <v>1152</v>
      </c>
      <c r="L468" s="344"/>
      <c r="M468" s="345" t="s">
        <v>1152</v>
      </c>
      <c r="N468" s="760" t="s">
        <v>22</v>
      </c>
      <c r="O468" s="770"/>
      <c r="P468" s="771"/>
      <c r="Q468" s="772"/>
      <c r="R468" s="773"/>
      <c r="S468" s="774"/>
      <c r="T468" s="191"/>
      <c r="U468" s="191"/>
      <c r="V468" s="192"/>
      <c r="W468" s="185"/>
    </row>
    <row r="469" spans="1:23" s="18" customFormat="1" ht="15.75" customHeight="1">
      <c r="A469" s="87" t="s">
        <v>1367</v>
      </c>
      <c r="B469" s="446"/>
      <c r="C469" s="33">
        <v>4</v>
      </c>
      <c r="D469" s="76" t="s">
        <v>413</v>
      </c>
      <c r="E469" s="82">
        <v>0.1</v>
      </c>
      <c r="F469" s="233" t="s">
        <v>1188</v>
      </c>
      <c r="G469" s="233">
        <v>1532.67</v>
      </c>
      <c r="H469" s="451" t="s">
        <v>27</v>
      </c>
      <c r="I469" s="452"/>
      <c r="J469" s="83" t="s">
        <v>6</v>
      </c>
      <c r="K469" s="81" t="s">
        <v>1152</v>
      </c>
      <c r="L469" s="344"/>
      <c r="M469" s="345" t="s">
        <v>1152</v>
      </c>
      <c r="N469" s="760" t="s">
        <v>22</v>
      </c>
      <c r="O469" s="775" t="s">
        <v>246</v>
      </c>
      <c r="P469" s="737" t="s">
        <v>245</v>
      </c>
      <c r="Q469" s="738"/>
      <c r="R469" s="738"/>
      <c r="S469" s="739"/>
      <c r="T469" s="185"/>
      <c r="U469" s="185"/>
      <c r="V469" s="193"/>
      <c r="W469" s="185"/>
    </row>
    <row r="470" spans="1:23" s="18" customFormat="1" ht="17.25" customHeight="1">
      <c r="A470" s="87" t="s">
        <v>1368</v>
      </c>
      <c r="B470" s="446"/>
      <c r="C470" s="33">
        <v>5</v>
      </c>
      <c r="D470" s="76" t="s">
        <v>1152</v>
      </c>
      <c r="E470" s="82" t="s">
        <v>1152</v>
      </c>
      <c r="F470" s="233" t="s">
        <v>1152</v>
      </c>
      <c r="G470" s="233" t="s">
        <v>1152</v>
      </c>
      <c r="H470" s="451" t="s">
        <v>1152</v>
      </c>
      <c r="I470" s="452"/>
      <c r="J470" s="83" t="s">
        <v>1152</v>
      </c>
      <c r="K470" s="81" t="s">
        <v>1152</v>
      </c>
      <c r="L470" s="344"/>
      <c r="M470" s="345" t="s">
        <v>1152</v>
      </c>
      <c r="N470" s="760"/>
      <c r="O470" s="776"/>
      <c r="P470" s="711" t="s">
        <v>86</v>
      </c>
      <c r="Q470" s="711" t="s">
        <v>230</v>
      </c>
      <c r="R470" s="714" t="s">
        <v>243</v>
      </c>
      <c r="S470" s="714"/>
      <c r="T470" s="185"/>
      <c r="U470" s="185"/>
      <c r="V470" s="193"/>
      <c r="W470" s="185"/>
    </row>
    <row r="471" spans="1:23" s="18" customFormat="1" ht="16.5" customHeight="1" thickBot="1">
      <c r="A471" s="87" t="s">
        <v>1369</v>
      </c>
      <c r="B471" s="446"/>
      <c r="C471" s="84">
        <v>6</v>
      </c>
      <c r="D471" s="85" t="s">
        <v>1152</v>
      </c>
      <c r="E471" s="86" t="s">
        <v>1152</v>
      </c>
      <c r="F471" s="233" t="s">
        <v>1152</v>
      </c>
      <c r="G471" s="233" t="s">
        <v>1152</v>
      </c>
      <c r="H471" s="451" t="s">
        <v>1152</v>
      </c>
      <c r="I471" s="452"/>
      <c r="J471" s="83" t="s">
        <v>1152</v>
      </c>
      <c r="K471" s="81" t="s">
        <v>1152</v>
      </c>
      <c r="L471" s="344"/>
      <c r="M471" s="345" t="s">
        <v>1152</v>
      </c>
      <c r="N471" s="777"/>
      <c r="O471" s="248" t="s">
        <v>6</v>
      </c>
      <c r="P471" s="778">
        <v>1</v>
      </c>
      <c r="Q471" s="779">
        <v>3065.3425115</v>
      </c>
      <c r="R471" s="780">
        <v>5429.5640000000003</v>
      </c>
      <c r="S471" s="780"/>
      <c r="T471" s="185"/>
      <c r="U471" s="185"/>
      <c r="V471" s="193"/>
      <c r="W471" s="185"/>
    </row>
    <row r="472" spans="1:23" s="18" customFormat="1" ht="16.5" customHeight="1" thickBot="1">
      <c r="A472" s="87" t="s">
        <v>1370</v>
      </c>
      <c r="B472" s="447"/>
      <c r="C472" s="781" t="s">
        <v>82</v>
      </c>
      <c r="D472" s="782"/>
      <c r="E472" s="782"/>
      <c r="F472" s="783"/>
      <c r="G472" s="784"/>
      <c r="H472" s="453" t="s">
        <v>6</v>
      </c>
      <c r="I472" s="454"/>
      <c r="J472" s="314" t="s">
        <v>6</v>
      </c>
      <c r="K472" s="194" t="s">
        <v>6</v>
      </c>
      <c r="L472" s="351"/>
      <c r="M472" s="370"/>
      <c r="N472" s="352"/>
      <c r="O472" s="455" t="s">
        <v>1152</v>
      </c>
      <c r="P472" s="455"/>
      <c r="Q472" s="455"/>
      <c r="R472" s="455"/>
      <c r="S472" s="455"/>
      <c r="T472" s="348"/>
      <c r="U472" s="349"/>
      <c r="V472" s="350"/>
      <c r="W472" s="185"/>
    </row>
    <row r="473" spans="1:23" ht="24.95" customHeight="1"/>
    <row r="474" spans="1:23" ht="24.95" customHeight="1"/>
    <row r="475" spans="1:23" s="16" customFormat="1" ht="24" thickBot="1">
      <c r="A475" s="694">
        <v>14</v>
      </c>
      <c r="B475" s="456" t="s">
        <v>45</v>
      </c>
      <c r="C475" s="456"/>
      <c r="D475" s="456"/>
      <c r="E475" s="22">
        <v>14</v>
      </c>
      <c r="F475" s="23" t="s">
        <v>414</v>
      </c>
      <c r="G475" s="19"/>
      <c r="H475" s="19"/>
      <c r="I475" s="23"/>
      <c r="J475" s="23"/>
      <c r="K475" s="23"/>
      <c r="L475" s="23"/>
      <c r="M475" s="24"/>
      <c r="N475" s="24"/>
      <c r="O475" s="19"/>
      <c r="P475" s="19"/>
      <c r="Q475" s="685"/>
      <c r="R475" s="685"/>
      <c r="S475" s="685"/>
      <c r="T475" s="685"/>
      <c r="U475" s="186"/>
    </row>
    <row r="476" spans="1:23" s="16" customFormat="1" ht="24.75" customHeight="1">
      <c r="A476" s="14"/>
      <c r="B476" s="695" t="s">
        <v>50</v>
      </c>
      <c r="C476" s="696" t="s">
        <v>51</v>
      </c>
      <c r="D476" s="697" t="s">
        <v>16</v>
      </c>
      <c r="E476" s="697"/>
      <c r="F476" s="697" t="s">
        <v>52</v>
      </c>
      <c r="G476" s="698"/>
      <c r="H476" s="699" t="s">
        <v>53</v>
      </c>
      <c r="I476" s="700" t="s">
        <v>266</v>
      </c>
      <c r="J476" s="699" t="s">
        <v>17</v>
      </c>
      <c r="K476" s="699" t="s">
        <v>229</v>
      </c>
      <c r="L476" s="699" t="s">
        <v>54</v>
      </c>
      <c r="M476" s="699" t="s">
        <v>150</v>
      </c>
      <c r="N476" s="701" t="s">
        <v>244</v>
      </c>
      <c r="O476" s="702"/>
      <c r="P476" s="703" t="s">
        <v>19</v>
      </c>
      <c r="Q476" s="704"/>
      <c r="R476" s="705" t="s">
        <v>152</v>
      </c>
      <c r="S476" s="706"/>
      <c r="T476" s="707" t="s">
        <v>138</v>
      </c>
      <c r="U476" s="708"/>
      <c r="V476" s="709"/>
    </row>
    <row r="477" spans="1:23" s="16" customFormat="1" ht="92.25" customHeight="1">
      <c r="A477" s="14"/>
      <c r="B477" s="710"/>
      <c r="C477" s="711" t="s">
        <v>55</v>
      </c>
      <c r="D477" s="712" t="s">
        <v>3</v>
      </c>
      <c r="E477" s="712" t="s">
        <v>18</v>
      </c>
      <c r="F477" s="712" t="s">
        <v>56</v>
      </c>
      <c r="G477" s="713" t="s">
        <v>57</v>
      </c>
      <c r="H477" s="714"/>
      <c r="I477" s="715"/>
      <c r="J477" s="714"/>
      <c r="K477" s="714"/>
      <c r="L477" s="714"/>
      <c r="M477" s="714"/>
      <c r="N477" s="711" t="s">
        <v>149</v>
      </c>
      <c r="O477" s="712" t="s">
        <v>68</v>
      </c>
      <c r="P477" s="716"/>
      <c r="Q477" s="717"/>
      <c r="R477" s="718"/>
      <c r="S477" s="719"/>
      <c r="T477" s="720" t="s">
        <v>139</v>
      </c>
      <c r="U477" s="721" t="s">
        <v>148</v>
      </c>
      <c r="V477" s="722" t="s">
        <v>164</v>
      </c>
    </row>
    <row r="478" spans="1:23" s="16" customFormat="1" ht="26.25" customHeight="1">
      <c r="A478" s="14"/>
      <c r="B478" s="723"/>
      <c r="C478" s="724">
        <v>3</v>
      </c>
      <c r="D478" s="724">
        <v>4</v>
      </c>
      <c r="E478" s="724">
        <v>5</v>
      </c>
      <c r="F478" s="724">
        <v>6</v>
      </c>
      <c r="G478" s="724">
        <v>7</v>
      </c>
      <c r="H478" s="724">
        <v>8</v>
      </c>
      <c r="I478" s="724">
        <v>9</v>
      </c>
      <c r="J478" s="724">
        <v>10</v>
      </c>
      <c r="K478" s="724">
        <v>11</v>
      </c>
      <c r="L478" s="724">
        <v>12</v>
      </c>
      <c r="M478" s="724">
        <v>13</v>
      </c>
      <c r="N478" s="724">
        <v>14</v>
      </c>
      <c r="O478" s="724">
        <v>15</v>
      </c>
      <c r="P478" s="19">
        <v>16</v>
      </c>
      <c r="Q478" s="725">
        <v>17</v>
      </c>
      <c r="R478" s="19">
        <v>18</v>
      </c>
      <c r="S478" s="725">
        <v>19</v>
      </c>
      <c r="T478" s="726">
        <v>20</v>
      </c>
      <c r="U478" s="624">
        <v>21</v>
      </c>
      <c r="V478" s="727">
        <v>22</v>
      </c>
    </row>
    <row r="479" spans="1:23" s="26" customFormat="1" ht="39" customHeight="1">
      <c r="A479" s="25" t="s">
        <v>1371</v>
      </c>
      <c r="B479" s="307">
        <v>1</v>
      </c>
      <c r="C479" s="301" t="s">
        <v>300</v>
      </c>
      <c r="D479" s="301" t="s">
        <v>418</v>
      </c>
      <c r="E479" s="301" t="s">
        <v>419</v>
      </c>
      <c r="F479" s="301" t="s">
        <v>321</v>
      </c>
      <c r="G479" s="293">
        <v>0.5</v>
      </c>
      <c r="H479" s="293" t="s">
        <v>22</v>
      </c>
      <c r="I479" s="299">
        <v>1</v>
      </c>
      <c r="J479" s="300" t="s">
        <v>415</v>
      </c>
      <c r="K479" s="324">
        <v>35137</v>
      </c>
      <c r="L479" s="324">
        <v>35351</v>
      </c>
      <c r="M479" s="294">
        <v>6668.7938927000878</v>
      </c>
      <c r="N479" s="321">
        <v>3334.3969463500439</v>
      </c>
      <c r="O479" s="172">
        <v>3334.3969464000002</v>
      </c>
      <c r="P479" s="441"/>
      <c r="Q479" s="442"/>
      <c r="R479" s="439"/>
      <c r="S479" s="440"/>
      <c r="T479" s="296" t="s">
        <v>22</v>
      </c>
      <c r="U479" s="297">
        <v>144</v>
      </c>
      <c r="V479" s="298" t="s">
        <v>22</v>
      </c>
    </row>
    <row r="480" spans="1:23" s="26" customFormat="1" ht="39" customHeight="1">
      <c r="A480" s="25" t="s">
        <v>1157</v>
      </c>
      <c r="B480" s="307">
        <v>2</v>
      </c>
      <c r="C480" s="301" t="s">
        <v>300</v>
      </c>
      <c r="D480" s="301" t="s">
        <v>420</v>
      </c>
      <c r="E480" s="301" t="s">
        <v>421</v>
      </c>
      <c r="F480" s="301" t="s">
        <v>321</v>
      </c>
      <c r="G480" s="293">
        <v>0.7</v>
      </c>
      <c r="H480" s="293" t="s">
        <v>22</v>
      </c>
      <c r="I480" s="299">
        <v>3</v>
      </c>
      <c r="J480" s="300" t="s">
        <v>417</v>
      </c>
      <c r="K480" s="324">
        <v>42017</v>
      </c>
      <c r="L480" s="324">
        <v>42244</v>
      </c>
      <c r="M480" s="294">
        <v>455.48</v>
      </c>
      <c r="N480" s="321">
        <v>318.83600000000001</v>
      </c>
      <c r="O480" s="172">
        <v>318.83600000000001</v>
      </c>
      <c r="P480" s="441"/>
      <c r="Q480" s="442"/>
      <c r="R480" s="439"/>
      <c r="S480" s="440"/>
      <c r="T480" s="296" t="s">
        <v>22</v>
      </c>
      <c r="U480" s="297">
        <v>17</v>
      </c>
      <c r="V480" s="298" t="s">
        <v>22</v>
      </c>
    </row>
    <row r="481" spans="1:23" s="26" customFormat="1" ht="24.95" customHeight="1">
      <c r="A481" s="25" t="s">
        <v>321</v>
      </c>
      <c r="B481" s="457">
        <v>3</v>
      </c>
      <c r="C481" s="459" t="s">
        <v>300</v>
      </c>
      <c r="D481" s="459" t="s">
        <v>422</v>
      </c>
      <c r="E481" s="459" t="s">
        <v>423</v>
      </c>
      <c r="F481" s="459" t="s">
        <v>321</v>
      </c>
      <c r="G481" s="293">
        <v>0.65</v>
      </c>
      <c r="H481" s="437" t="s">
        <v>22</v>
      </c>
      <c r="I481" s="299">
        <v>2</v>
      </c>
      <c r="J481" s="300" t="s">
        <v>416</v>
      </c>
      <c r="K481" s="324">
        <v>40784</v>
      </c>
      <c r="L481" s="324">
        <v>41592</v>
      </c>
      <c r="M481" s="294">
        <v>1788.84</v>
      </c>
      <c r="N481" s="321">
        <v>1162.7460000000001</v>
      </c>
      <c r="O481" s="172">
        <v>1162.7460000000001</v>
      </c>
      <c r="P481" s="441"/>
      <c r="Q481" s="442"/>
      <c r="R481" s="439"/>
      <c r="S481" s="440"/>
      <c r="T481" s="296" t="s">
        <v>22</v>
      </c>
      <c r="U481" s="297">
        <v>4</v>
      </c>
      <c r="V481" s="298" t="s">
        <v>22</v>
      </c>
    </row>
    <row r="482" spans="1:23" s="26" customFormat="1" ht="24.95" customHeight="1">
      <c r="A482" s="25" t="s">
        <v>1158</v>
      </c>
      <c r="B482" s="458"/>
      <c r="C482" s="460"/>
      <c r="D482" s="460"/>
      <c r="E482" s="460"/>
      <c r="F482" s="460"/>
      <c r="G482" s="293">
        <v>0.35</v>
      </c>
      <c r="H482" s="438"/>
      <c r="I482" s="299">
        <v>3</v>
      </c>
      <c r="J482" s="300" t="s">
        <v>417</v>
      </c>
      <c r="K482" s="389">
        <v>40784</v>
      </c>
      <c r="L482" s="324">
        <v>41592</v>
      </c>
      <c r="M482" s="294">
        <v>1788.84</v>
      </c>
      <c r="N482" s="321">
        <v>626.09399999999994</v>
      </c>
      <c r="O482" s="172">
        <v>626.09400000000005</v>
      </c>
      <c r="P482" s="441"/>
      <c r="Q482" s="442"/>
      <c r="R482" s="439"/>
      <c r="S482" s="440"/>
      <c r="T482" s="296" t="s">
        <v>22</v>
      </c>
      <c r="U482" s="297">
        <v>6</v>
      </c>
      <c r="V482" s="298" t="s">
        <v>22</v>
      </c>
    </row>
    <row r="483" spans="1:23" s="26" customFormat="1" ht="24.95" customHeight="1">
      <c r="A483" s="25" t="s">
        <v>1159</v>
      </c>
      <c r="B483" s="307" t="s">
        <v>1152</v>
      </c>
      <c r="C483" s="301"/>
      <c r="D483" s="301"/>
      <c r="E483" s="301"/>
      <c r="F483" s="301"/>
      <c r="G483" s="293"/>
      <c r="H483" s="293"/>
      <c r="I483" s="299"/>
      <c r="J483" s="300" t="s">
        <v>1152</v>
      </c>
      <c r="K483" s="324"/>
      <c r="L483" s="324"/>
      <c r="M483" s="294"/>
      <c r="N483" s="321" t="s">
        <v>1152</v>
      </c>
      <c r="O483" s="172" t="s">
        <v>1152</v>
      </c>
      <c r="P483" s="441"/>
      <c r="Q483" s="442"/>
      <c r="R483" s="439"/>
      <c r="S483" s="440"/>
      <c r="T483" s="296"/>
      <c r="U483" s="297"/>
      <c r="V483" s="298"/>
    </row>
    <row r="484" spans="1:23" s="26" customFormat="1" ht="24.95" customHeight="1">
      <c r="A484" s="25" t="s">
        <v>1160</v>
      </c>
      <c r="B484" s="307" t="s">
        <v>1152</v>
      </c>
      <c r="C484" s="301"/>
      <c r="D484" s="301"/>
      <c r="E484" s="301"/>
      <c r="F484" s="301"/>
      <c r="G484" s="293"/>
      <c r="H484" s="293"/>
      <c r="I484" s="299"/>
      <c r="J484" s="300" t="s">
        <v>1152</v>
      </c>
      <c r="K484" s="324"/>
      <c r="L484" s="324"/>
      <c r="M484" s="294"/>
      <c r="N484" s="321" t="s">
        <v>1152</v>
      </c>
      <c r="O484" s="172" t="s">
        <v>1152</v>
      </c>
      <c r="P484" s="441"/>
      <c r="Q484" s="442"/>
      <c r="R484" s="439"/>
      <c r="S484" s="440"/>
      <c r="T484" s="296"/>
      <c r="U484" s="297"/>
      <c r="V484" s="298"/>
    </row>
    <row r="485" spans="1:23" s="26" customFormat="1" ht="24.95" customHeight="1">
      <c r="A485" s="25"/>
      <c r="B485" s="307" t="s">
        <v>1152</v>
      </c>
      <c r="C485" s="301"/>
      <c r="D485" s="301"/>
      <c r="E485" s="301"/>
      <c r="F485" s="301"/>
      <c r="G485" s="293"/>
      <c r="H485" s="293"/>
      <c r="I485" s="299"/>
      <c r="J485" s="300" t="s">
        <v>1152</v>
      </c>
      <c r="K485" s="324"/>
      <c r="L485" s="324"/>
      <c r="M485" s="294"/>
      <c r="N485" s="321" t="s">
        <v>1152</v>
      </c>
      <c r="O485" s="172" t="s">
        <v>1152</v>
      </c>
      <c r="P485" s="441"/>
      <c r="Q485" s="442"/>
      <c r="R485" s="439"/>
      <c r="S485" s="440"/>
      <c r="T485" s="296"/>
      <c r="U485" s="297"/>
      <c r="V485" s="298"/>
    </row>
    <row r="486" spans="1:23" s="26" customFormat="1" ht="24.95" customHeight="1">
      <c r="A486" s="25"/>
      <c r="B486" s="307" t="s">
        <v>1152</v>
      </c>
      <c r="C486" s="301"/>
      <c r="D486" s="301"/>
      <c r="E486" s="301"/>
      <c r="F486" s="301"/>
      <c r="G486" s="293"/>
      <c r="H486" s="293"/>
      <c r="I486" s="299"/>
      <c r="J486" s="300" t="s">
        <v>1152</v>
      </c>
      <c r="K486" s="324"/>
      <c r="L486" s="324"/>
      <c r="M486" s="294"/>
      <c r="N486" s="321" t="s">
        <v>1152</v>
      </c>
      <c r="O486" s="172" t="s">
        <v>1152</v>
      </c>
      <c r="P486" s="441"/>
      <c r="Q486" s="442"/>
      <c r="R486" s="439"/>
      <c r="S486" s="440"/>
      <c r="T486" s="296"/>
      <c r="U486" s="297"/>
      <c r="V486" s="298"/>
    </row>
    <row r="487" spans="1:23" s="26" customFormat="1" ht="24.95" customHeight="1">
      <c r="A487" s="25"/>
      <c r="B487" s="307" t="s">
        <v>1152</v>
      </c>
      <c r="C487" s="301"/>
      <c r="D487" s="301"/>
      <c r="E487" s="301"/>
      <c r="F487" s="301"/>
      <c r="G487" s="293"/>
      <c r="H487" s="293"/>
      <c r="I487" s="299"/>
      <c r="J487" s="300" t="s">
        <v>1152</v>
      </c>
      <c r="K487" s="324"/>
      <c r="L487" s="324"/>
      <c r="M487" s="294"/>
      <c r="N487" s="321" t="s">
        <v>1152</v>
      </c>
      <c r="O487" s="172" t="s">
        <v>1152</v>
      </c>
      <c r="P487" s="441"/>
      <c r="Q487" s="442"/>
      <c r="R487" s="439"/>
      <c r="S487" s="440"/>
      <c r="T487" s="296"/>
      <c r="U487" s="297"/>
      <c r="V487" s="298"/>
    </row>
    <row r="488" spans="1:23" s="26" customFormat="1" ht="24.95" customHeight="1">
      <c r="A488" s="25"/>
      <c r="B488" s="307" t="s">
        <v>1152</v>
      </c>
      <c r="C488" s="301"/>
      <c r="D488" s="301"/>
      <c r="E488" s="301"/>
      <c r="F488" s="301"/>
      <c r="G488" s="293"/>
      <c r="H488" s="293"/>
      <c r="I488" s="299"/>
      <c r="J488" s="300" t="s">
        <v>1152</v>
      </c>
      <c r="K488" s="324"/>
      <c r="L488" s="324"/>
      <c r="M488" s="294"/>
      <c r="N488" s="321" t="s">
        <v>1152</v>
      </c>
      <c r="O488" s="172" t="s">
        <v>1152</v>
      </c>
      <c r="P488" s="441"/>
      <c r="Q488" s="442"/>
      <c r="R488" s="439"/>
      <c r="S488" s="440"/>
      <c r="T488" s="296"/>
      <c r="U488" s="297"/>
      <c r="V488" s="298"/>
    </row>
    <row r="489" spans="1:23" s="26" customFormat="1" ht="24.95" customHeight="1">
      <c r="A489" s="25"/>
      <c r="B489" s="307" t="s">
        <v>1152</v>
      </c>
      <c r="C489" s="301"/>
      <c r="D489" s="301"/>
      <c r="E489" s="301"/>
      <c r="F489" s="301"/>
      <c r="G489" s="293"/>
      <c r="H489" s="293"/>
      <c r="I489" s="299"/>
      <c r="J489" s="300" t="s">
        <v>1152</v>
      </c>
      <c r="K489" s="324"/>
      <c r="L489" s="324"/>
      <c r="M489" s="294"/>
      <c r="N489" s="321" t="s">
        <v>1152</v>
      </c>
      <c r="O489" s="172" t="s">
        <v>1152</v>
      </c>
      <c r="P489" s="441"/>
      <c r="Q489" s="442"/>
      <c r="R489" s="439"/>
      <c r="S489" s="440"/>
      <c r="T489" s="296"/>
      <c r="U489" s="297"/>
      <c r="V489" s="298"/>
    </row>
    <row r="490" spans="1:23" s="26" customFormat="1" ht="24.95" customHeight="1">
      <c r="A490" s="25" t="s">
        <v>1372</v>
      </c>
      <c r="B490" s="307" t="s">
        <v>1152</v>
      </c>
      <c r="C490" s="301"/>
      <c r="D490" s="301"/>
      <c r="E490" s="301"/>
      <c r="F490" s="301"/>
      <c r="G490" s="293"/>
      <c r="H490" s="293"/>
      <c r="I490" s="299"/>
      <c r="J490" s="300" t="s">
        <v>1152</v>
      </c>
      <c r="K490" s="324"/>
      <c r="L490" s="324"/>
      <c r="M490" s="294"/>
      <c r="N490" s="322" t="s">
        <v>1152</v>
      </c>
      <c r="O490" s="172" t="s">
        <v>1152</v>
      </c>
      <c r="P490" s="441"/>
      <c r="Q490" s="442"/>
      <c r="R490" s="439"/>
      <c r="S490" s="440"/>
      <c r="T490" s="296"/>
      <c r="U490" s="297"/>
      <c r="V490" s="298"/>
    </row>
    <row r="491" spans="1:23" s="26" customFormat="1" ht="24.95" customHeight="1">
      <c r="A491" s="25" t="s">
        <v>1373</v>
      </c>
      <c r="B491" s="307" t="s">
        <v>1152</v>
      </c>
      <c r="C491" s="301"/>
      <c r="D491" s="301"/>
      <c r="E491" s="301"/>
      <c r="F491" s="301"/>
      <c r="G491" s="293"/>
      <c r="H491" s="293"/>
      <c r="I491" s="299"/>
      <c r="J491" s="300" t="s">
        <v>1152</v>
      </c>
      <c r="K491" s="324"/>
      <c r="L491" s="324"/>
      <c r="M491" s="295"/>
      <c r="N491" s="322" t="s">
        <v>1152</v>
      </c>
      <c r="O491" s="172" t="s">
        <v>1152</v>
      </c>
      <c r="P491" s="441"/>
      <c r="Q491" s="442"/>
      <c r="R491" s="439"/>
      <c r="S491" s="440"/>
      <c r="T491" s="296"/>
      <c r="U491" s="297"/>
      <c r="V491" s="298"/>
    </row>
    <row r="492" spans="1:23" s="26" customFormat="1" ht="24.95" customHeight="1">
      <c r="A492" s="25" t="s">
        <v>1374</v>
      </c>
      <c r="B492" s="307" t="s">
        <v>1152</v>
      </c>
      <c r="C492" s="301"/>
      <c r="D492" s="301"/>
      <c r="E492" s="301"/>
      <c r="F492" s="301"/>
      <c r="G492" s="293"/>
      <c r="H492" s="293"/>
      <c r="I492" s="299"/>
      <c r="J492" s="300" t="s">
        <v>1152</v>
      </c>
      <c r="K492" s="324"/>
      <c r="L492" s="324"/>
      <c r="M492" s="295"/>
      <c r="N492" s="322" t="s">
        <v>1152</v>
      </c>
      <c r="O492" s="172" t="s">
        <v>1152</v>
      </c>
      <c r="P492" s="441"/>
      <c r="Q492" s="442"/>
      <c r="R492" s="439"/>
      <c r="S492" s="440"/>
      <c r="T492" s="296"/>
      <c r="U492" s="297"/>
      <c r="V492" s="298"/>
    </row>
    <row r="493" spans="1:23" s="26" customFormat="1" ht="24.95" customHeight="1" thickBot="1">
      <c r="A493" s="25" t="s">
        <v>1375</v>
      </c>
      <c r="B493" s="310" t="s">
        <v>1152</v>
      </c>
      <c r="C493" s="302"/>
      <c r="D493" s="302"/>
      <c r="E493" s="302"/>
      <c r="F493" s="302"/>
      <c r="G493" s="303"/>
      <c r="H493" s="303"/>
      <c r="I493" s="304"/>
      <c r="J493" s="305" t="s">
        <v>1152</v>
      </c>
      <c r="K493" s="325"/>
      <c r="L493" s="325"/>
      <c r="M493" s="306"/>
      <c r="N493" s="322" t="s">
        <v>1152</v>
      </c>
      <c r="O493" s="172" t="s">
        <v>1152</v>
      </c>
      <c r="P493" s="441"/>
      <c r="Q493" s="442"/>
      <c r="R493" s="439"/>
      <c r="S493" s="440"/>
      <c r="T493" s="296"/>
      <c r="U493" s="297"/>
      <c r="V493" s="298"/>
    </row>
    <row r="494" spans="1:23" s="16" customFormat="1" ht="12" customHeight="1">
      <c r="A494" s="25"/>
      <c r="B494" s="27"/>
      <c r="C494" s="28"/>
      <c r="D494" s="28"/>
      <c r="E494" s="28"/>
      <c r="F494" s="28"/>
      <c r="G494" s="28"/>
      <c r="H494" s="308"/>
      <c r="I494" s="28"/>
      <c r="J494" s="28"/>
      <c r="K494" s="28"/>
      <c r="L494" s="28"/>
      <c r="M494" s="28"/>
      <c r="N494" s="28"/>
      <c r="O494" s="171"/>
      <c r="P494" s="28"/>
      <c r="Q494" s="28"/>
      <c r="R494" s="171"/>
      <c r="S494" s="28"/>
      <c r="T494" s="28"/>
      <c r="U494" s="29"/>
      <c r="V494" s="30"/>
    </row>
    <row r="495" spans="1:23" s="16" customFormat="1" ht="17.25" customHeight="1" thickBot="1">
      <c r="A495" s="25" t="s">
        <v>1376</v>
      </c>
      <c r="B495" s="346"/>
      <c r="C495" s="347"/>
      <c r="D495" s="347"/>
      <c r="E495" s="347"/>
      <c r="F495" s="347"/>
      <c r="G495" s="347"/>
      <c r="H495" s="347"/>
      <c r="I495" s="347"/>
      <c r="J495" s="347"/>
      <c r="K495" s="347"/>
      <c r="L495" s="347"/>
      <c r="M495" s="347"/>
      <c r="N495" s="728" t="s">
        <v>251</v>
      </c>
      <c r="O495" s="729">
        <v>1814.0243154666668</v>
      </c>
      <c r="P495" s="371"/>
      <c r="Q495" s="371"/>
      <c r="R495" s="372"/>
      <c r="S495" s="372"/>
      <c r="T495" s="373"/>
      <c r="U495" s="374"/>
      <c r="V495" s="375"/>
      <c r="W495" s="186"/>
    </row>
    <row r="496" spans="1:23" ht="17.25" customHeight="1">
      <c r="B496" s="731"/>
      <c r="C496" s="731"/>
      <c r="D496" s="731"/>
      <c r="E496" s="731"/>
      <c r="F496" s="731"/>
      <c r="G496" s="732"/>
      <c r="H496" s="732"/>
      <c r="I496" s="732"/>
      <c r="J496" s="732"/>
      <c r="K496" s="732"/>
      <c r="L496" s="732"/>
      <c r="M496" s="732"/>
      <c r="N496" s="732"/>
      <c r="O496" s="732"/>
      <c r="P496" s="732"/>
      <c r="Q496" s="732"/>
      <c r="R496" s="732"/>
      <c r="S496" s="732"/>
      <c r="T496" s="732"/>
      <c r="U496" s="732"/>
      <c r="V496" s="732"/>
      <c r="W496" s="732"/>
    </row>
    <row r="497" spans="1:23" s="16" customFormat="1" ht="16.5" customHeight="1" thickBot="1">
      <c r="A497" s="14"/>
      <c r="B497" s="443" t="s">
        <v>61</v>
      </c>
      <c r="C497" s="443"/>
      <c r="D497" s="443"/>
      <c r="E497" s="443"/>
      <c r="F497" s="443"/>
      <c r="G497" s="443"/>
      <c r="H497" s="443"/>
      <c r="I497" s="443"/>
      <c r="J497" s="443"/>
      <c r="K497" s="443"/>
      <c r="L497" s="443"/>
      <c r="M497" s="443"/>
      <c r="N497" s="443"/>
      <c r="O497" s="443"/>
      <c r="P497" s="443"/>
      <c r="Q497" s="443"/>
      <c r="R497" s="443"/>
      <c r="S497" s="443"/>
      <c r="T497" s="443"/>
      <c r="U497" s="443"/>
      <c r="V497" s="443"/>
      <c r="W497" s="187"/>
    </row>
    <row r="498" spans="1:23" s="18" customFormat="1" ht="22.5" customHeight="1">
      <c r="A498" s="87" t="s">
        <v>1377</v>
      </c>
      <c r="B498" s="445" t="s">
        <v>58</v>
      </c>
      <c r="C498" s="733" t="s">
        <v>78</v>
      </c>
      <c r="D498" s="734"/>
      <c r="E498" s="734"/>
      <c r="F498" s="734"/>
      <c r="G498" s="734"/>
      <c r="H498" s="734"/>
      <c r="I498" s="734"/>
      <c r="J498" s="734"/>
      <c r="K498" s="734"/>
      <c r="L498" s="734"/>
      <c r="M498" s="706"/>
      <c r="N498" s="735"/>
      <c r="O498" s="736"/>
      <c r="P498" s="733" t="s">
        <v>84</v>
      </c>
      <c r="Q498" s="734"/>
      <c r="R498" s="734"/>
      <c r="S498" s="706"/>
      <c r="T498" s="705" t="s">
        <v>279</v>
      </c>
      <c r="U498" s="706"/>
      <c r="V498" s="448" t="s">
        <v>6</v>
      </c>
      <c r="W498" s="185"/>
    </row>
    <row r="499" spans="1:23" s="18" customFormat="1" ht="22.5" customHeight="1">
      <c r="A499" s="87" t="s">
        <v>1378</v>
      </c>
      <c r="B499" s="446"/>
      <c r="C499" s="737" t="s">
        <v>79</v>
      </c>
      <c r="D499" s="738"/>
      <c r="E499" s="739"/>
      <c r="F499" s="740">
        <v>3</v>
      </c>
      <c r="G499" s="741" t="s">
        <v>223</v>
      </c>
      <c r="H499" s="714" t="s">
        <v>222</v>
      </c>
      <c r="I499" s="714"/>
      <c r="J499" s="737" t="s">
        <v>221</v>
      </c>
      <c r="K499" s="742"/>
      <c r="L499" s="743"/>
      <c r="M499" s="743"/>
      <c r="N499" s="744"/>
      <c r="O499" s="745"/>
      <c r="P499" s="746"/>
      <c r="Q499" s="747"/>
      <c r="R499" s="747"/>
      <c r="S499" s="748"/>
      <c r="T499" s="718"/>
      <c r="U499" s="719"/>
      <c r="V499" s="449"/>
      <c r="W499" s="185"/>
    </row>
    <row r="500" spans="1:23" s="18" customFormat="1" ht="51.75" customHeight="1" thickBot="1">
      <c r="A500" s="87" t="s">
        <v>1379</v>
      </c>
      <c r="B500" s="446"/>
      <c r="C500" s="738" t="s">
        <v>77</v>
      </c>
      <c r="D500" s="739"/>
      <c r="E500" s="749" t="s">
        <v>80</v>
      </c>
      <c r="F500" s="750" t="s">
        <v>242</v>
      </c>
      <c r="G500" s="741"/>
      <c r="H500" s="714"/>
      <c r="I500" s="714"/>
      <c r="J500" s="711" t="s">
        <v>220</v>
      </c>
      <c r="K500" s="751" t="s">
        <v>228</v>
      </c>
      <c r="L500" s="752" t="s">
        <v>290</v>
      </c>
      <c r="M500" s="752"/>
      <c r="N500" s="753" t="s">
        <v>260</v>
      </c>
      <c r="O500" s="754"/>
      <c r="P500" s="755" t="s">
        <v>1169</v>
      </c>
      <c r="Q500" s="756" t="s">
        <v>85</v>
      </c>
      <c r="R500" s="757"/>
      <c r="S500" s="88">
        <v>3</v>
      </c>
      <c r="T500" s="758"/>
      <c r="U500" s="759"/>
      <c r="V500" s="450"/>
      <c r="W500" s="185"/>
    </row>
    <row r="501" spans="1:23" s="18" customFormat="1" ht="15.75" customHeight="1">
      <c r="A501" s="87" t="s">
        <v>1380</v>
      </c>
      <c r="B501" s="446"/>
      <c r="C501" s="33">
        <v>1</v>
      </c>
      <c r="D501" s="76" t="s">
        <v>415</v>
      </c>
      <c r="E501" s="82">
        <v>0.6</v>
      </c>
      <c r="F501" s="233">
        <v>3334.3969464000002</v>
      </c>
      <c r="G501" s="233">
        <v>1532.67</v>
      </c>
      <c r="H501" s="451" t="s">
        <v>6</v>
      </c>
      <c r="I501" s="452"/>
      <c r="J501" s="83" t="s">
        <v>6</v>
      </c>
      <c r="K501" s="81" t="s">
        <v>1152</v>
      </c>
      <c r="L501" s="344"/>
      <c r="M501" s="345" t="s">
        <v>1152</v>
      </c>
      <c r="N501" s="760" t="s">
        <v>22</v>
      </c>
      <c r="O501" s="761" t="s">
        <v>15</v>
      </c>
      <c r="P501" s="762"/>
      <c r="Q501" s="763">
        <v>14</v>
      </c>
      <c r="R501" s="764" t="s">
        <v>1152</v>
      </c>
      <c r="S501" s="765"/>
      <c r="T501" s="705" t="s">
        <v>64</v>
      </c>
      <c r="U501" s="734"/>
      <c r="V501" s="706"/>
      <c r="W501" s="184"/>
    </row>
    <row r="502" spans="1:23" s="18" customFormat="1" ht="15.75" customHeight="1" thickBot="1">
      <c r="A502" s="87" t="s">
        <v>1381</v>
      </c>
      <c r="B502" s="446"/>
      <c r="C502" s="33">
        <v>2</v>
      </c>
      <c r="D502" s="76" t="s">
        <v>416</v>
      </c>
      <c r="E502" s="82">
        <v>0.2</v>
      </c>
      <c r="F502" s="233">
        <v>1162.7460000000001</v>
      </c>
      <c r="G502" s="233">
        <v>1532.67</v>
      </c>
      <c r="H502" s="451" t="s">
        <v>27</v>
      </c>
      <c r="I502" s="452"/>
      <c r="J502" s="83" t="s">
        <v>6</v>
      </c>
      <c r="K502" s="81" t="s">
        <v>1152</v>
      </c>
      <c r="L502" s="344"/>
      <c r="M502" s="345" t="s">
        <v>1152</v>
      </c>
      <c r="N502" s="760" t="s">
        <v>22</v>
      </c>
      <c r="O502" s="761"/>
      <c r="P502" s="762"/>
      <c r="Q502" s="766"/>
      <c r="R502" s="767"/>
      <c r="S502" s="768"/>
      <c r="T502" s="758"/>
      <c r="U502" s="769"/>
      <c r="V502" s="759"/>
      <c r="W502" s="184"/>
    </row>
    <row r="503" spans="1:23" s="18" customFormat="1" ht="15.75" customHeight="1">
      <c r="A503" s="87" t="s">
        <v>1382</v>
      </c>
      <c r="B503" s="446"/>
      <c r="C503" s="33">
        <v>3</v>
      </c>
      <c r="D503" s="76" t="s">
        <v>417</v>
      </c>
      <c r="E503" s="82">
        <v>0.2</v>
      </c>
      <c r="F503" s="233">
        <v>944.93000000000006</v>
      </c>
      <c r="G503" s="233">
        <v>1532.67</v>
      </c>
      <c r="H503" s="451" t="s">
        <v>27</v>
      </c>
      <c r="I503" s="452"/>
      <c r="J503" s="83" t="s">
        <v>6</v>
      </c>
      <c r="K503" s="81" t="s">
        <v>1152</v>
      </c>
      <c r="L503" s="344"/>
      <c r="M503" s="345" t="s">
        <v>1152</v>
      </c>
      <c r="N503" s="760" t="s">
        <v>22</v>
      </c>
      <c r="O503" s="770"/>
      <c r="P503" s="771"/>
      <c r="Q503" s="772"/>
      <c r="R503" s="773"/>
      <c r="S503" s="774"/>
      <c r="T503" s="191"/>
      <c r="U503" s="191"/>
      <c r="V503" s="192"/>
      <c r="W503" s="185"/>
    </row>
    <row r="504" spans="1:23" s="18" customFormat="1" ht="15.75" customHeight="1">
      <c r="A504" s="87" t="s">
        <v>1383</v>
      </c>
      <c r="B504" s="446"/>
      <c r="C504" s="33">
        <v>4</v>
      </c>
      <c r="D504" s="76" t="s">
        <v>1152</v>
      </c>
      <c r="E504" s="82" t="s">
        <v>1152</v>
      </c>
      <c r="F504" s="233" t="s">
        <v>1152</v>
      </c>
      <c r="G504" s="233" t="s">
        <v>1152</v>
      </c>
      <c r="H504" s="451" t="s">
        <v>1152</v>
      </c>
      <c r="I504" s="452"/>
      <c r="J504" s="83" t="s">
        <v>1152</v>
      </c>
      <c r="K504" s="81" t="s">
        <v>1152</v>
      </c>
      <c r="L504" s="344"/>
      <c r="M504" s="345" t="s">
        <v>1152</v>
      </c>
      <c r="N504" s="760"/>
      <c r="O504" s="775" t="s">
        <v>246</v>
      </c>
      <c r="P504" s="737" t="s">
        <v>245</v>
      </c>
      <c r="Q504" s="738"/>
      <c r="R504" s="738"/>
      <c r="S504" s="739"/>
      <c r="T504" s="185"/>
      <c r="U504" s="185"/>
      <c r="V504" s="193"/>
      <c r="W504" s="185"/>
    </row>
    <row r="505" spans="1:23" s="18" customFormat="1" ht="17.25" customHeight="1">
      <c r="A505" s="87" t="s">
        <v>1384</v>
      </c>
      <c r="B505" s="446"/>
      <c r="C505" s="33">
        <v>5</v>
      </c>
      <c r="D505" s="76" t="s">
        <v>1152</v>
      </c>
      <c r="E505" s="82" t="s">
        <v>1152</v>
      </c>
      <c r="F505" s="233" t="s">
        <v>1152</v>
      </c>
      <c r="G505" s="233" t="s">
        <v>1152</v>
      </c>
      <c r="H505" s="451" t="s">
        <v>1152</v>
      </c>
      <c r="I505" s="452"/>
      <c r="J505" s="83" t="s">
        <v>1152</v>
      </c>
      <c r="K505" s="81" t="s">
        <v>1152</v>
      </c>
      <c r="L505" s="344"/>
      <c r="M505" s="345" t="s">
        <v>1152</v>
      </c>
      <c r="N505" s="760"/>
      <c r="O505" s="776"/>
      <c r="P505" s="711" t="s">
        <v>86</v>
      </c>
      <c r="Q505" s="711" t="s">
        <v>230</v>
      </c>
      <c r="R505" s="714" t="s">
        <v>243</v>
      </c>
      <c r="S505" s="714"/>
      <c r="T505" s="185"/>
      <c r="U505" s="185"/>
      <c r="V505" s="193"/>
      <c r="W505" s="185"/>
    </row>
    <row r="506" spans="1:23" s="18" customFormat="1" ht="16.5" customHeight="1" thickBot="1">
      <c r="A506" s="87" t="s">
        <v>1385</v>
      </c>
      <c r="B506" s="446"/>
      <c r="C506" s="84">
        <v>6</v>
      </c>
      <c r="D506" s="85" t="s">
        <v>1152</v>
      </c>
      <c r="E506" s="86" t="s">
        <v>1152</v>
      </c>
      <c r="F506" s="233" t="s">
        <v>1152</v>
      </c>
      <c r="G506" s="233" t="s">
        <v>1152</v>
      </c>
      <c r="H506" s="451" t="s">
        <v>1152</v>
      </c>
      <c r="I506" s="452"/>
      <c r="J506" s="83" t="s">
        <v>1152</v>
      </c>
      <c r="K506" s="81" t="s">
        <v>1152</v>
      </c>
      <c r="L506" s="344"/>
      <c r="M506" s="345" t="s">
        <v>1152</v>
      </c>
      <c r="N506" s="777"/>
      <c r="O506" s="248" t="s">
        <v>6</v>
      </c>
      <c r="P506" s="778">
        <v>1</v>
      </c>
      <c r="Q506" s="779">
        <v>3065.3425115</v>
      </c>
      <c r="R506" s="780">
        <v>5442.0729464000005</v>
      </c>
      <c r="S506" s="780"/>
      <c r="T506" s="185"/>
      <c r="U506" s="185"/>
      <c r="V506" s="193"/>
      <c r="W506" s="185"/>
    </row>
    <row r="507" spans="1:23" s="18" customFormat="1" ht="16.5" customHeight="1" thickBot="1">
      <c r="A507" s="87" t="s">
        <v>1386</v>
      </c>
      <c r="B507" s="447"/>
      <c r="C507" s="781" t="s">
        <v>82</v>
      </c>
      <c r="D507" s="782"/>
      <c r="E507" s="782"/>
      <c r="F507" s="783"/>
      <c r="G507" s="784"/>
      <c r="H507" s="453" t="s">
        <v>6</v>
      </c>
      <c r="I507" s="454"/>
      <c r="J507" s="314" t="s">
        <v>6</v>
      </c>
      <c r="K507" s="194" t="s">
        <v>6</v>
      </c>
      <c r="L507" s="351"/>
      <c r="M507" s="370"/>
      <c r="N507" s="352"/>
      <c r="O507" s="455" t="s">
        <v>1152</v>
      </c>
      <c r="P507" s="455"/>
      <c r="Q507" s="455"/>
      <c r="R507" s="455"/>
      <c r="S507" s="455"/>
      <c r="T507" s="348"/>
      <c r="U507" s="349"/>
      <c r="V507" s="350"/>
      <c r="W507" s="185"/>
    </row>
    <row r="508" spans="1:23" ht="24.95" customHeight="1"/>
    <row r="509" spans="1:23" ht="24.95" customHeight="1"/>
    <row r="510" spans="1:23" s="16" customFormat="1" ht="24" thickBot="1">
      <c r="A510" s="694">
        <v>15</v>
      </c>
      <c r="B510" s="456" t="s">
        <v>45</v>
      </c>
      <c r="C510" s="456"/>
      <c r="D510" s="456"/>
      <c r="E510" s="22">
        <v>15</v>
      </c>
      <c r="F510" s="23" t="s">
        <v>424</v>
      </c>
      <c r="G510" s="19"/>
      <c r="H510" s="19"/>
      <c r="I510" s="23"/>
      <c r="J510" s="23"/>
      <c r="K510" s="23"/>
      <c r="L510" s="23"/>
      <c r="M510" s="24"/>
      <c r="N510" s="24"/>
      <c r="O510" s="19"/>
      <c r="P510" s="19"/>
      <c r="Q510" s="685"/>
      <c r="R510" s="685"/>
      <c r="S510" s="685"/>
      <c r="T510" s="685"/>
      <c r="U510" s="186"/>
    </row>
    <row r="511" spans="1:23" s="16" customFormat="1" ht="24.75" customHeight="1">
      <c r="A511" s="14"/>
      <c r="B511" s="695" t="s">
        <v>50</v>
      </c>
      <c r="C511" s="696" t="s">
        <v>51</v>
      </c>
      <c r="D511" s="697" t="s">
        <v>16</v>
      </c>
      <c r="E511" s="697"/>
      <c r="F511" s="697" t="s">
        <v>52</v>
      </c>
      <c r="G511" s="698"/>
      <c r="H511" s="699" t="s">
        <v>53</v>
      </c>
      <c r="I511" s="700" t="s">
        <v>266</v>
      </c>
      <c r="J511" s="699" t="s">
        <v>17</v>
      </c>
      <c r="K511" s="699" t="s">
        <v>229</v>
      </c>
      <c r="L511" s="699" t="s">
        <v>54</v>
      </c>
      <c r="M511" s="699" t="s">
        <v>150</v>
      </c>
      <c r="N511" s="701" t="s">
        <v>244</v>
      </c>
      <c r="O511" s="702"/>
      <c r="P511" s="703" t="s">
        <v>19</v>
      </c>
      <c r="Q511" s="704"/>
      <c r="R511" s="705" t="s">
        <v>152</v>
      </c>
      <c r="S511" s="706"/>
      <c r="T511" s="707" t="s">
        <v>138</v>
      </c>
      <c r="U511" s="708"/>
      <c r="V511" s="709"/>
    </row>
    <row r="512" spans="1:23" s="16" customFormat="1" ht="92.25" customHeight="1">
      <c r="A512" s="14"/>
      <c r="B512" s="710"/>
      <c r="C512" s="711" t="s">
        <v>55</v>
      </c>
      <c r="D512" s="712" t="s">
        <v>3</v>
      </c>
      <c r="E512" s="712" t="s">
        <v>18</v>
      </c>
      <c r="F512" s="712" t="s">
        <v>56</v>
      </c>
      <c r="G512" s="713" t="s">
        <v>57</v>
      </c>
      <c r="H512" s="714"/>
      <c r="I512" s="715"/>
      <c r="J512" s="714"/>
      <c r="K512" s="714"/>
      <c r="L512" s="714"/>
      <c r="M512" s="714"/>
      <c r="N512" s="711" t="s">
        <v>149</v>
      </c>
      <c r="O512" s="712" t="s">
        <v>68</v>
      </c>
      <c r="P512" s="716"/>
      <c r="Q512" s="717"/>
      <c r="R512" s="718"/>
      <c r="S512" s="719"/>
      <c r="T512" s="720" t="s">
        <v>139</v>
      </c>
      <c r="U512" s="721" t="s">
        <v>148</v>
      </c>
      <c r="V512" s="722" t="s">
        <v>164</v>
      </c>
    </row>
    <row r="513" spans="1:22" s="16" customFormat="1" ht="26.25" customHeight="1">
      <c r="A513" s="14"/>
      <c r="B513" s="723"/>
      <c r="C513" s="724">
        <v>3</v>
      </c>
      <c r="D513" s="724">
        <v>4</v>
      </c>
      <c r="E513" s="724">
        <v>5</v>
      </c>
      <c r="F513" s="724">
        <v>6</v>
      </c>
      <c r="G513" s="724">
        <v>7</v>
      </c>
      <c r="H513" s="724">
        <v>8</v>
      </c>
      <c r="I513" s="724">
        <v>9</v>
      </c>
      <c r="J513" s="724">
        <v>10</v>
      </c>
      <c r="K513" s="724">
        <v>11</v>
      </c>
      <c r="L513" s="724">
        <v>12</v>
      </c>
      <c r="M513" s="724">
        <v>13</v>
      </c>
      <c r="N513" s="724">
        <v>14</v>
      </c>
      <c r="O513" s="724">
        <v>15</v>
      </c>
      <c r="P513" s="19">
        <v>16</v>
      </c>
      <c r="Q513" s="725">
        <v>17</v>
      </c>
      <c r="R513" s="19">
        <v>18</v>
      </c>
      <c r="S513" s="725">
        <v>19</v>
      </c>
      <c r="T513" s="726">
        <v>20</v>
      </c>
      <c r="U513" s="624">
        <v>21</v>
      </c>
      <c r="V513" s="727">
        <v>22</v>
      </c>
    </row>
    <row r="514" spans="1:22" s="26" customFormat="1" ht="38.450000000000003" customHeight="1">
      <c r="A514" s="25" t="s">
        <v>1387</v>
      </c>
      <c r="B514" s="457">
        <v>1</v>
      </c>
      <c r="C514" s="459" t="s">
        <v>400</v>
      </c>
      <c r="D514" s="459" t="s">
        <v>428</v>
      </c>
      <c r="E514" s="459" t="s">
        <v>429</v>
      </c>
      <c r="F514" s="459" t="s">
        <v>321</v>
      </c>
      <c r="G514" s="293">
        <v>0.61</v>
      </c>
      <c r="H514" s="437" t="s">
        <v>22</v>
      </c>
      <c r="I514" s="299">
        <v>1</v>
      </c>
      <c r="J514" s="300" t="s">
        <v>425</v>
      </c>
      <c r="K514" s="324">
        <v>39845</v>
      </c>
      <c r="L514" s="324">
        <v>40762</v>
      </c>
      <c r="M514" s="294">
        <v>1923.61</v>
      </c>
      <c r="N514" s="321">
        <v>1173.4021</v>
      </c>
      <c r="O514" s="172">
        <v>1173.4021</v>
      </c>
      <c r="P514" s="441"/>
      <c r="Q514" s="442"/>
      <c r="R514" s="439"/>
      <c r="S514" s="440"/>
      <c r="T514" s="296" t="s">
        <v>22</v>
      </c>
      <c r="U514" s="297">
        <v>60</v>
      </c>
      <c r="V514" s="298" t="s">
        <v>22</v>
      </c>
    </row>
    <row r="515" spans="1:22" s="26" customFormat="1" ht="38.450000000000003" customHeight="1">
      <c r="A515" s="25" t="s">
        <v>1157</v>
      </c>
      <c r="B515" s="458"/>
      <c r="C515" s="460"/>
      <c r="D515" s="460"/>
      <c r="E515" s="460"/>
      <c r="F515" s="460"/>
      <c r="G515" s="293">
        <v>0.39</v>
      </c>
      <c r="H515" s="438"/>
      <c r="I515" s="299">
        <v>2</v>
      </c>
      <c r="J515" s="300" t="s">
        <v>426</v>
      </c>
      <c r="K515" s="324">
        <v>39845</v>
      </c>
      <c r="L515" s="324">
        <v>40762</v>
      </c>
      <c r="M515" s="294">
        <v>1923.6</v>
      </c>
      <c r="N515" s="321">
        <v>750.20399999999995</v>
      </c>
      <c r="O515" s="172">
        <v>750.20399999999995</v>
      </c>
      <c r="P515" s="441"/>
      <c r="Q515" s="442"/>
      <c r="R515" s="439"/>
      <c r="S515" s="440"/>
      <c r="T515" s="296" t="s">
        <v>22</v>
      </c>
      <c r="U515" s="297">
        <v>2</v>
      </c>
      <c r="V515" s="298" t="s">
        <v>22</v>
      </c>
    </row>
    <row r="516" spans="1:22" s="26" customFormat="1" ht="38.450000000000003" customHeight="1">
      <c r="A516" s="25" t="s">
        <v>321</v>
      </c>
      <c r="B516" s="307">
        <v>2</v>
      </c>
      <c r="C516" s="301" t="s">
        <v>430</v>
      </c>
      <c r="D516" s="301" t="s">
        <v>431</v>
      </c>
      <c r="E516" s="301" t="s">
        <v>432</v>
      </c>
      <c r="F516" s="301" t="s">
        <v>304</v>
      </c>
      <c r="G516" s="293">
        <v>1</v>
      </c>
      <c r="H516" s="293" t="s">
        <v>22</v>
      </c>
      <c r="I516" s="299">
        <v>2</v>
      </c>
      <c r="J516" s="300" t="s">
        <v>426</v>
      </c>
      <c r="K516" s="324">
        <v>38855</v>
      </c>
      <c r="L516" s="324">
        <v>39813</v>
      </c>
      <c r="M516" s="294">
        <v>1413.95</v>
      </c>
      <c r="N516" s="321">
        <v>1413.95</v>
      </c>
      <c r="O516" s="172">
        <v>1413.95</v>
      </c>
      <c r="P516" s="441"/>
      <c r="Q516" s="442"/>
      <c r="R516" s="439"/>
      <c r="S516" s="440"/>
      <c r="T516" s="296" t="s">
        <v>22</v>
      </c>
      <c r="U516" s="297">
        <v>1</v>
      </c>
      <c r="V516" s="298" t="s">
        <v>22</v>
      </c>
    </row>
    <row r="517" spans="1:22" s="26" customFormat="1" ht="38.450000000000003" customHeight="1">
      <c r="A517" s="25" t="s">
        <v>1158</v>
      </c>
      <c r="B517" s="307">
        <v>3</v>
      </c>
      <c r="C517" s="301" t="s">
        <v>400</v>
      </c>
      <c r="D517" s="301" t="s">
        <v>433</v>
      </c>
      <c r="E517" s="301" t="s">
        <v>434</v>
      </c>
      <c r="F517" s="301" t="s">
        <v>304</v>
      </c>
      <c r="G517" s="293">
        <v>1</v>
      </c>
      <c r="H517" s="293" t="s">
        <v>22</v>
      </c>
      <c r="I517" s="299">
        <v>3</v>
      </c>
      <c r="J517" s="300" t="s">
        <v>427</v>
      </c>
      <c r="K517" s="389">
        <v>40756</v>
      </c>
      <c r="L517" s="324">
        <v>41593</v>
      </c>
      <c r="M517" s="294">
        <v>1412.1</v>
      </c>
      <c r="N517" s="321">
        <v>1412.1</v>
      </c>
      <c r="O517" s="172">
        <v>1412.1</v>
      </c>
      <c r="P517" s="441"/>
      <c r="Q517" s="442"/>
      <c r="R517" s="439"/>
      <c r="S517" s="440"/>
      <c r="T517" s="296" t="s">
        <v>22</v>
      </c>
      <c r="U517" s="297">
        <v>52</v>
      </c>
      <c r="V517" s="298" t="s">
        <v>22</v>
      </c>
    </row>
    <row r="518" spans="1:22" s="26" customFormat="1" ht="24.95" customHeight="1">
      <c r="A518" s="25" t="s">
        <v>1159</v>
      </c>
      <c r="B518" s="307" t="s">
        <v>1152</v>
      </c>
      <c r="C518" s="301"/>
      <c r="D518" s="301"/>
      <c r="E518" s="301"/>
      <c r="F518" s="301"/>
      <c r="G518" s="293"/>
      <c r="H518" s="293"/>
      <c r="I518" s="299"/>
      <c r="J518" s="300" t="s">
        <v>1152</v>
      </c>
      <c r="K518" s="324"/>
      <c r="L518" s="324"/>
      <c r="M518" s="294"/>
      <c r="N518" s="321" t="s">
        <v>1152</v>
      </c>
      <c r="O518" s="172" t="s">
        <v>1152</v>
      </c>
      <c r="P518" s="441"/>
      <c r="Q518" s="442"/>
      <c r="R518" s="439"/>
      <c r="S518" s="440"/>
      <c r="T518" s="296"/>
      <c r="U518" s="297"/>
      <c r="V518" s="298"/>
    </row>
    <row r="519" spans="1:22" s="26" customFormat="1" ht="24.95" customHeight="1">
      <c r="A519" s="25" t="s">
        <v>1160</v>
      </c>
      <c r="B519" s="307" t="s">
        <v>1152</v>
      </c>
      <c r="C519" s="301"/>
      <c r="D519" s="301"/>
      <c r="E519" s="301"/>
      <c r="F519" s="301"/>
      <c r="G519" s="293"/>
      <c r="H519" s="293"/>
      <c r="I519" s="299"/>
      <c r="J519" s="300" t="s">
        <v>1152</v>
      </c>
      <c r="K519" s="324"/>
      <c r="L519" s="324"/>
      <c r="M519" s="294"/>
      <c r="N519" s="321" t="s">
        <v>1152</v>
      </c>
      <c r="O519" s="172" t="s">
        <v>1152</v>
      </c>
      <c r="P519" s="441"/>
      <c r="Q519" s="442"/>
      <c r="R519" s="439"/>
      <c r="S519" s="440"/>
      <c r="T519" s="296"/>
      <c r="U519" s="297"/>
      <c r="V519" s="298"/>
    </row>
    <row r="520" spans="1:22" s="26" customFormat="1" ht="24.95" customHeight="1">
      <c r="A520" s="25"/>
      <c r="B520" s="307" t="s">
        <v>1152</v>
      </c>
      <c r="C520" s="301"/>
      <c r="D520" s="301"/>
      <c r="E520" s="301"/>
      <c r="F520" s="301"/>
      <c r="G520" s="293"/>
      <c r="H520" s="293"/>
      <c r="I520" s="299"/>
      <c r="J520" s="300" t="s">
        <v>1152</v>
      </c>
      <c r="K520" s="324"/>
      <c r="L520" s="324"/>
      <c r="M520" s="294"/>
      <c r="N520" s="321" t="s">
        <v>1152</v>
      </c>
      <c r="O520" s="172" t="s">
        <v>1152</v>
      </c>
      <c r="P520" s="441"/>
      <c r="Q520" s="442"/>
      <c r="R520" s="439"/>
      <c r="S520" s="440"/>
      <c r="T520" s="296"/>
      <c r="U520" s="297"/>
      <c r="V520" s="298"/>
    </row>
    <row r="521" spans="1:22" s="26" customFormat="1" ht="24.95" customHeight="1">
      <c r="A521" s="25"/>
      <c r="B521" s="307" t="s">
        <v>1152</v>
      </c>
      <c r="C521" s="301"/>
      <c r="D521" s="301"/>
      <c r="E521" s="301"/>
      <c r="F521" s="301"/>
      <c r="G521" s="293"/>
      <c r="H521" s="293"/>
      <c r="I521" s="299"/>
      <c r="J521" s="300" t="s">
        <v>1152</v>
      </c>
      <c r="K521" s="324"/>
      <c r="L521" s="324"/>
      <c r="M521" s="294"/>
      <c r="N521" s="321" t="s">
        <v>1152</v>
      </c>
      <c r="O521" s="172" t="s">
        <v>1152</v>
      </c>
      <c r="P521" s="441"/>
      <c r="Q521" s="442"/>
      <c r="R521" s="439"/>
      <c r="S521" s="440"/>
      <c r="T521" s="296"/>
      <c r="U521" s="297"/>
      <c r="V521" s="298"/>
    </row>
    <row r="522" spans="1:22" s="26" customFormat="1" ht="24.95" customHeight="1">
      <c r="A522" s="25"/>
      <c r="B522" s="307" t="s">
        <v>1152</v>
      </c>
      <c r="C522" s="301"/>
      <c r="D522" s="301"/>
      <c r="E522" s="301"/>
      <c r="F522" s="301"/>
      <c r="G522" s="293"/>
      <c r="H522" s="293"/>
      <c r="I522" s="299"/>
      <c r="J522" s="300" t="s">
        <v>1152</v>
      </c>
      <c r="K522" s="324"/>
      <c r="L522" s="324"/>
      <c r="M522" s="294"/>
      <c r="N522" s="321" t="s">
        <v>1152</v>
      </c>
      <c r="O522" s="172" t="s">
        <v>1152</v>
      </c>
      <c r="P522" s="441"/>
      <c r="Q522" s="442"/>
      <c r="R522" s="439"/>
      <c r="S522" s="440"/>
      <c r="T522" s="296"/>
      <c r="U522" s="297"/>
      <c r="V522" s="298"/>
    </row>
    <row r="523" spans="1:22" s="26" customFormat="1" ht="24.95" customHeight="1">
      <c r="A523" s="25"/>
      <c r="B523" s="307" t="s">
        <v>1152</v>
      </c>
      <c r="C523" s="301"/>
      <c r="D523" s="301"/>
      <c r="E523" s="301"/>
      <c r="F523" s="301"/>
      <c r="G523" s="293"/>
      <c r="H523" s="293"/>
      <c r="I523" s="299"/>
      <c r="J523" s="300" t="s">
        <v>1152</v>
      </c>
      <c r="K523" s="324"/>
      <c r="L523" s="324"/>
      <c r="M523" s="294"/>
      <c r="N523" s="321" t="s">
        <v>1152</v>
      </c>
      <c r="O523" s="172" t="s">
        <v>1152</v>
      </c>
      <c r="P523" s="441"/>
      <c r="Q523" s="442"/>
      <c r="R523" s="439"/>
      <c r="S523" s="440"/>
      <c r="T523" s="296"/>
      <c r="U523" s="297"/>
      <c r="V523" s="298"/>
    </row>
    <row r="524" spans="1:22" s="26" customFormat="1" ht="24.95" customHeight="1">
      <c r="A524" s="25"/>
      <c r="B524" s="307" t="s">
        <v>1152</v>
      </c>
      <c r="C524" s="301"/>
      <c r="D524" s="301"/>
      <c r="E524" s="301"/>
      <c r="F524" s="301"/>
      <c r="G524" s="293"/>
      <c r="H524" s="293"/>
      <c r="I524" s="299"/>
      <c r="J524" s="300" t="s">
        <v>1152</v>
      </c>
      <c r="K524" s="324"/>
      <c r="L524" s="324"/>
      <c r="M524" s="294"/>
      <c r="N524" s="321" t="s">
        <v>1152</v>
      </c>
      <c r="O524" s="172" t="s">
        <v>1152</v>
      </c>
      <c r="P524" s="441"/>
      <c r="Q524" s="442"/>
      <c r="R524" s="439"/>
      <c r="S524" s="440"/>
      <c r="T524" s="296"/>
      <c r="U524" s="297"/>
      <c r="V524" s="298"/>
    </row>
    <row r="525" spans="1:22" s="26" customFormat="1" ht="24.95" customHeight="1">
      <c r="A525" s="25" t="s">
        <v>1388</v>
      </c>
      <c r="B525" s="307" t="s">
        <v>1152</v>
      </c>
      <c r="C525" s="301"/>
      <c r="D525" s="301"/>
      <c r="E525" s="301"/>
      <c r="F525" s="301"/>
      <c r="G525" s="293"/>
      <c r="H525" s="293"/>
      <c r="I525" s="299"/>
      <c r="J525" s="300" t="s">
        <v>1152</v>
      </c>
      <c r="K525" s="324"/>
      <c r="L525" s="324"/>
      <c r="M525" s="294"/>
      <c r="N525" s="322" t="s">
        <v>1152</v>
      </c>
      <c r="O525" s="172" t="s">
        <v>1152</v>
      </c>
      <c r="P525" s="441"/>
      <c r="Q525" s="442"/>
      <c r="R525" s="439"/>
      <c r="S525" s="440"/>
      <c r="T525" s="296"/>
      <c r="U525" s="297"/>
      <c r="V525" s="298"/>
    </row>
    <row r="526" spans="1:22" s="26" customFormat="1" ht="24.95" customHeight="1">
      <c r="A526" s="25" t="s">
        <v>1389</v>
      </c>
      <c r="B526" s="307" t="s">
        <v>1152</v>
      </c>
      <c r="C526" s="301"/>
      <c r="D526" s="301"/>
      <c r="E526" s="301"/>
      <c r="F526" s="301"/>
      <c r="G526" s="293"/>
      <c r="H526" s="293"/>
      <c r="I526" s="299"/>
      <c r="J526" s="300" t="s">
        <v>1152</v>
      </c>
      <c r="K526" s="324"/>
      <c r="L526" s="324"/>
      <c r="M526" s="295"/>
      <c r="N526" s="322" t="s">
        <v>1152</v>
      </c>
      <c r="O526" s="172" t="s">
        <v>1152</v>
      </c>
      <c r="P526" s="441"/>
      <c r="Q526" s="442"/>
      <c r="R526" s="439"/>
      <c r="S526" s="440"/>
      <c r="T526" s="296"/>
      <c r="U526" s="297"/>
      <c r="V526" s="298"/>
    </row>
    <row r="527" spans="1:22" s="26" customFormat="1" ht="24.95" customHeight="1">
      <c r="A527" s="25" t="s">
        <v>1390</v>
      </c>
      <c r="B527" s="307" t="s">
        <v>1152</v>
      </c>
      <c r="C527" s="301"/>
      <c r="D527" s="301"/>
      <c r="E527" s="301"/>
      <c r="F527" s="301"/>
      <c r="G527" s="293"/>
      <c r="H527" s="293"/>
      <c r="I527" s="299"/>
      <c r="J527" s="300" t="s">
        <v>1152</v>
      </c>
      <c r="K527" s="324"/>
      <c r="L527" s="324"/>
      <c r="M527" s="295"/>
      <c r="N527" s="322" t="s">
        <v>1152</v>
      </c>
      <c r="O527" s="172" t="s">
        <v>1152</v>
      </c>
      <c r="P527" s="441"/>
      <c r="Q527" s="442"/>
      <c r="R527" s="439"/>
      <c r="S527" s="440"/>
      <c r="T527" s="296"/>
      <c r="U527" s="297"/>
      <c r="V527" s="298"/>
    </row>
    <row r="528" spans="1:22" s="26" customFormat="1" ht="24.95" customHeight="1" thickBot="1">
      <c r="A528" s="25" t="s">
        <v>1391</v>
      </c>
      <c r="B528" s="310" t="s">
        <v>1152</v>
      </c>
      <c r="C528" s="302"/>
      <c r="D528" s="302"/>
      <c r="E528" s="302"/>
      <c r="F528" s="302"/>
      <c r="G528" s="303"/>
      <c r="H528" s="303"/>
      <c r="I528" s="304"/>
      <c r="J528" s="305" t="s">
        <v>1152</v>
      </c>
      <c r="K528" s="325"/>
      <c r="L528" s="325"/>
      <c r="M528" s="306"/>
      <c r="N528" s="322" t="s">
        <v>1152</v>
      </c>
      <c r="O528" s="172" t="s">
        <v>1152</v>
      </c>
      <c r="P528" s="441"/>
      <c r="Q528" s="442"/>
      <c r="R528" s="439"/>
      <c r="S528" s="440"/>
      <c r="T528" s="296"/>
      <c r="U528" s="297"/>
      <c r="V528" s="298"/>
    </row>
    <row r="529" spans="1:23" s="16" customFormat="1" ht="12" customHeight="1">
      <c r="A529" s="25"/>
      <c r="B529" s="27"/>
      <c r="C529" s="28"/>
      <c r="D529" s="28"/>
      <c r="E529" s="28"/>
      <c r="F529" s="28"/>
      <c r="G529" s="28"/>
      <c r="H529" s="308"/>
      <c r="I529" s="28"/>
      <c r="J529" s="28"/>
      <c r="K529" s="28"/>
      <c r="L529" s="28"/>
      <c r="M529" s="28"/>
      <c r="N529" s="28"/>
      <c r="O529" s="171"/>
      <c r="P529" s="28"/>
      <c r="Q529" s="28"/>
      <c r="R529" s="171"/>
      <c r="S529" s="28"/>
      <c r="T529" s="28"/>
      <c r="U529" s="29"/>
      <c r="V529" s="30"/>
    </row>
    <row r="530" spans="1:23" s="16" customFormat="1" ht="17.25" customHeight="1" thickBot="1">
      <c r="A530" s="25" t="s">
        <v>1392</v>
      </c>
      <c r="B530" s="346"/>
      <c r="C530" s="347"/>
      <c r="D530" s="347"/>
      <c r="E530" s="347"/>
      <c r="F530" s="347"/>
      <c r="G530" s="347"/>
      <c r="H530" s="347"/>
      <c r="I530" s="347"/>
      <c r="J530" s="347"/>
      <c r="K530" s="347"/>
      <c r="L530" s="347"/>
      <c r="M530" s="347"/>
      <c r="N530" s="728" t="s">
        <v>251</v>
      </c>
      <c r="O530" s="729">
        <v>1583.2187000000001</v>
      </c>
      <c r="P530" s="371"/>
      <c r="Q530" s="371"/>
      <c r="R530" s="372"/>
      <c r="S530" s="372"/>
      <c r="T530" s="373"/>
      <c r="U530" s="374"/>
      <c r="V530" s="375"/>
      <c r="W530" s="186"/>
    </row>
    <row r="531" spans="1:23" ht="17.25" customHeight="1">
      <c r="B531" s="731"/>
      <c r="C531" s="731"/>
      <c r="D531" s="731"/>
      <c r="E531" s="731"/>
      <c r="F531" s="731"/>
      <c r="G531" s="732"/>
      <c r="H531" s="732"/>
      <c r="I531" s="732"/>
      <c r="J531" s="732"/>
      <c r="K531" s="732"/>
      <c r="L531" s="732"/>
      <c r="M531" s="732"/>
      <c r="N531" s="732"/>
      <c r="O531" s="732"/>
      <c r="P531" s="732"/>
      <c r="Q531" s="732"/>
      <c r="R531" s="732"/>
      <c r="S531" s="732"/>
      <c r="T531" s="732"/>
      <c r="U531" s="732"/>
      <c r="V531" s="732"/>
      <c r="W531" s="732"/>
    </row>
    <row r="532" spans="1:23" s="16" customFormat="1" ht="16.5" customHeight="1" thickBot="1">
      <c r="A532" s="14"/>
      <c r="B532" s="443" t="s">
        <v>61</v>
      </c>
      <c r="C532" s="443"/>
      <c r="D532" s="443"/>
      <c r="E532" s="443"/>
      <c r="F532" s="443"/>
      <c r="G532" s="443"/>
      <c r="H532" s="443"/>
      <c r="I532" s="443"/>
      <c r="J532" s="443"/>
      <c r="K532" s="443"/>
      <c r="L532" s="443"/>
      <c r="M532" s="443"/>
      <c r="N532" s="443"/>
      <c r="O532" s="443"/>
      <c r="P532" s="443"/>
      <c r="Q532" s="443"/>
      <c r="R532" s="443"/>
      <c r="S532" s="443"/>
      <c r="T532" s="443"/>
      <c r="U532" s="443"/>
      <c r="V532" s="443"/>
      <c r="W532" s="187"/>
    </row>
    <row r="533" spans="1:23" s="18" customFormat="1" ht="22.5" customHeight="1">
      <c r="A533" s="87" t="s">
        <v>1393</v>
      </c>
      <c r="B533" s="445" t="s">
        <v>58</v>
      </c>
      <c r="C533" s="733" t="s">
        <v>78</v>
      </c>
      <c r="D533" s="734"/>
      <c r="E533" s="734"/>
      <c r="F533" s="734"/>
      <c r="G533" s="734"/>
      <c r="H533" s="734"/>
      <c r="I533" s="734"/>
      <c r="J533" s="734"/>
      <c r="K533" s="734"/>
      <c r="L533" s="734"/>
      <c r="M533" s="706"/>
      <c r="N533" s="735"/>
      <c r="O533" s="736"/>
      <c r="P533" s="733" t="s">
        <v>84</v>
      </c>
      <c r="Q533" s="734"/>
      <c r="R533" s="734"/>
      <c r="S533" s="706"/>
      <c r="T533" s="705" t="s">
        <v>279</v>
      </c>
      <c r="U533" s="706"/>
      <c r="V533" s="448" t="s">
        <v>6</v>
      </c>
      <c r="W533" s="185"/>
    </row>
    <row r="534" spans="1:23" s="18" customFormat="1" ht="22.5" customHeight="1">
      <c r="A534" s="87" t="s">
        <v>1394</v>
      </c>
      <c r="B534" s="446"/>
      <c r="C534" s="737" t="s">
        <v>79</v>
      </c>
      <c r="D534" s="738"/>
      <c r="E534" s="739"/>
      <c r="F534" s="740">
        <v>3</v>
      </c>
      <c r="G534" s="741" t="s">
        <v>223</v>
      </c>
      <c r="H534" s="714" t="s">
        <v>222</v>
      </c>
      <c r="I534" s="714"/>
      <c r="J534" s="737" t="s">
        <v>221</v>
      </c>
      <c r="K534" s="742"/>
      <c r="L534" s="743"/>
      <c r="M534" s="743"/>
      <c r="N534" s="744"/>
      <c r="O534" s="745"/>
      <c r="P534" s="746"/>
      <c r="Q534" s="747"/>
      <c r="R534" s="747"/>
      <c r="S534" s="748"/>
      <c r="T534" s="718"/>
      <c r="U534" s="719"/>
      <c r="V534" s="449"/>
      <c r="W534" s="185"/>
    </row>
    <row r="535" spans="1:23" s="18" customFormat="1" ht="51.75" customHeight="1" thickBot="1">
      <c r="A535" s="87" t="s">
        <v>1395</v>
      </c>
      <c r="B535" s="446"/>
      <c r="C535" s="738" t="s">
        <v>77</v>
      </c>
      <c r="D535" s="739"/>
      <c r="E535" s="749" t="s">
        <v>80</v>
      </c>
      <c r="F535" s="750" t="s">
        <v>242</v>
      </c>
      <c r="G535" s="741"/>
      <c r="H535" s="714"/>
      <c r="I535" s="714"/>
      <c r="J535" s="711" t="s">
        <v>220</v>
      </c>
      <c r="K535" s="751" t="s">
        <v>228</v>
      </c>
      <c r="L535" s="752" t="s">
        <v>290</v>
      </c>
      <c r="M535" s="752"/>
      <c r="N535" s="753" t="s">
        <v>260</v>
      </c>
      <c r="O535" s="754"/>
      <c r="P535" s="755" t="s">
        <v>1169</v>
      </c>
      <c r="Q535" s="756" t="s">
        <v>85</v>
      </c>
      <c r="R535" s="757"/>
      <c r="S535" s="88">
        <v>3</v>
      </c>
      <c r="T535" s="758"/>
      <c r="U535" s="759"/>
      <c r="V535" s="450"/>
      <c r="W535" s="185"/>
    </row>
    <row r="536" spans="1:23" s="18" customFormat="1" ht="15.75" customHeight="1">
      <c r="A536" s="87" t="s">
        <v>1396</v>
      </c>
      <c r="B536" s="446"/>
      <c r="C536" s="33">
        <v>1</v>
      </c>
      <c r="D536" s="76" t="s">
        <v>425</v>
      </c>
      <c r="E536" s="82">
        <v>0.3</v>
      </c>
      <c r="F536" s="233">
        <v>1173.4021</v>
      </c>
      <c r="G536" s="233">
        <v>1532.67</v>
      </c>
      <c r="H536" s="451" t="s">
        <v>27</v>
      </c>
      <c r="I536" s="452"/>
      <c r="J536" s="83" t="s">
        <v>6</v>
      </c>
      <c r="K536" s="81" t="s">
        <v>1152</v>
      </c>
      <c r="L536" s="344"/>
      <c r="M536" s="345" t="s">
        <v>1152</v>
      </c>
      <c r="N536" s="760" t="s">
        <v>22</v>
      </c>
      <c r="O536" s="761" t="s">
        <v>15</v>
      </c>
      <c r="P536" s="762"/>
      <c r="Q536" s="763">
        <v>15</v>
      </c>
      <c r="R536" s="764" t="s">
        <v>1152</v>
      </c>
      <c r="S536" s="765"/>
      <c r="T536" s="705" t="s">
        <v>64</v>
      </c>
      <c r="U536" s="734"/>
      <c r="V536" s="706"/>
      <c r="W536" s="184"/>
    </row>
    <row r="537" spans="1:23" s="18" customFormat="1" ht="15.75" customHeight="1" thickBot="1">
      <c r="A537" s="87" t="s">
        <v>1397</v>
      </c>
      <c r="B537" s="446"/>
      <c r="C537" s="33">
        <v>2</v>
      </c>
      <c r="D537" s="76" t="s">
        <v>426</v>
      </c>
      <c r="E537" s="82">
        <v>0.4</v>
      </c>
      <c r="F537" s="233">
        <v>2164.154</v>
      </c>
      <c r="G537" s="233">
        <v>1532.67</v>
      </c>
      <c r="H537" s="451" t="s">
        <v>6</v>
      </c>
      <c r="I537" s="452"/>
      <c r="J537" s="83" t="s">
        <v>6</v>
      </c>
      <c r="K537" s="81" t="s">
        <v>1152</v>
      </c>
      <c r="L537" s="344"/>
      <c r="M537" s="345" t="s">
        <v>1152</v>
      </c>
      <c r="N537" s="760" t="s">
        <v>22</v>
      </c>
      <c r="O537" s="761"/>
      <c r="P537" s="762"/>
      <c r="Q537" s="766"/>
      <c r="R537" s="767"/>
      <c r="S537" s="768"/>
      <c r="T537" s="758"/>
      <c r="U537" s="769"/>
      <c r="V537" s="759"/>
      <c r="W537" s="184"/>
    </row>
    <row r="538" spans="1:23" s="18" customFormat="1" ht="15.75" customHeight="1">
      <c r="A538" s="87" t="s">
        <v>1398</v>
      </c>
      <c r="B538" s="446"/>
      <c r="C538" s="33">
        <v>3</v>
      </c>
      <c r="D538" s="76" t="s">
        <v>427</v>
      </c>
      <c r="E538" s="82">
        <v>0.3</v>
      </c>
      <c r="F538" s="233">
        <v>1412.1</v>
      </c>
      <c r="G538" s="233">
        <v>1532.67</v>
      </c>
      <c r="H538" s="451" t="s">
        <v>27</v>
      </c>
      <c r="I538" s="452"/>
      <c r="J538" s="83" t="s">
        <v>6</v>
      </c>
      <c r="K538" s="81" t="s">
        <v>1152</v>
      </c>
      <c r="L538" s="344"/>
      <c r="M538" s="345" t="s">
        <v>1152</v>
      </c>
      <c r="N538" s="760" t="s">
        <v>22</v>
      </c>
      <c r="O538" s="770"/>
      <c r="P538" s="771"/>
      <c r="Q538" s="772"/>
      <c r="R538" s="773"/>
      <c r="S538" s="774"/>
      <c r="T538" s="191"/>
      <c r="U538" s="191"/>
      <c r="V538" s="192"/>
      <c r="W538" s="185"/>
    </row>
    <row r="539" spans="1:23" s="18" customFormat="1" ht="15.75" customHeight="1">
      <c r="A539" s="87" t="s">
        <v>1399</v>
      </c>
      <c r="B539" s="446"/>
      <c r="C539" s="33">
        <v>4</v>
      </c>
      <c r="D539" s="76" t="s">
        <v>1152</v>
      </c>
      <c r="E539" s="82" t="s">
        <v>1152</v>
      </c>
      <c r="F539" s="233" t="s">
        <v>1152</v>
      </c>
      <c r="G539" s="233" t="s">
        <v>1152</v>
      </c>
      <c r="H539" s="451" t="s">
        <v>1152</v>
      </c>
      <c r="I539" s="452"/>
      <c r="J539" s="83" t="s">
        <v>1152</v>
      </c>
      <c r="K539" s="81" t="s">
        <v>1152</v>
      </c>
      <c r="L539" s="344"/>
      <c r="M539" s="345" t="s">
        <v>1152</v>
      </c>
      <c r="N539" s="760"/>
      <c r="O539" s="775" t="s">
        <v>246</v>
      </c>
      <c r="P539" s="737" t="s">
        <v>245</v>
      </c>
      <c r="Q539" s="738"/>
      <c r="R539" s="738"/>
      <c r="S539" s="739"/>
      <c r="T539" s="185"/>
      <c r="U539" s="185"/>
      <c r="V539" s="193"/>
      <c r="W539" s="185"/>
    </row>
    <row r="540" spans="1:23" s="18" customFormat="1" ht="17.25" customHeight="1">
      <c r="A540" s="87" t="s">
        <v>1400</v>
      </c>
      <c r="B540" s="446"/>
      <c r="C540" s="33">
        <v>5</v>
      </c>
      <c r="D540" s="76" t="s">
        <v>1152</v>
      </c>
      <c r="E540" s="82" t="s">
        <v>1152</v>
      </c>
      <c r="F540" s="233" t="s">
        <v>1152</v>
      </c>
      <c r="G540" s="233" t="s">
        <v>1152</v>
      </c>
      <c r="H540" s="451" t="s">
        <v>1152</v>
      </c>
      <c r="I540" s="452"/>
      <c r="J540" s="83" t="s">
        <v>1152</v>
      </c>
      <c r="K540" s="81" t="s">
        <v>1152</v>
      </c>
      <c r="L540" s="344"/>
      <c r="M540" s="345" t="s">
        <v>1152</v>
      </c>
      <c r="N540" s="760"/>
      <c r="O540" s="776"/>
      <c r="P540" s="711" t="s">
        <v>86</v>
      </c>
      <c r="Q540" s="711" t="s">
        <v>230</v>
      </c>
      <c r="R540" s="714" t="s">
        <v>243</v>
      </c>
      <c r="S540" s="714"/>
      <c r="T540" s="185"/>
      <c r="U540" s="185"/>
      <c r="V540" s="193"/>
      <c r="W540" s="185"/>
    </row>
    <row r="541" spans="1:23" s="18" customFormat="1" ht="16.5" customHeight="1" thickBot="1">
      <c r="A541" s="87" t="s">
        <v>1401</v>
      </c>
      <c r="B541" s="446"/>
      <c r="C541" s="84">
        <v>6</v>
      </c>
      <c r="D541" s="85" t="s">
        <v>1152</v>
      </c>
      <c r="E541" s="86" t="s">
        <v>1152</v>
      </c>
      <c r="F541" s="233" t="s">
        <v>1152</v>
      </c>
      <c r="G541" s="233" t="s">
        <v>1152</v>
      </c>
      <c r="H541" s="451" t="s">
        <v>1152</v>
      </c>
      <c r="I541" s="452"/>
      <c r="J541" s="83" t="s">
        <v>1152</v>
      </c>
      <c r="K541" s="81" t="s">
        <v>1152</v>
      </c>
      <c r="L541" s="344"/>
      <c r="M541" s="345" t="s">
        <v>1152</v>
      </c>
      <c r="N541" s="777"/>
      <c r="O541" s="248" t="s">
        <v>6</v>
      </c>
      <c r="P541" s="778">
        <v>1</v>
      </c>
      <c r="Q541" s="779">
        <v>3065.3425115</v>
      </c>
      <c r="R541" s="780">
        <v>4749.6561000000002</v>
      </c>
      <c r="S541" s="780"/>
      <c r="T541" s="185"/>
      <c r="U541" s="185"/>
      <c r="V541" s="193"/>
      <c r="W541" s="185"/>
    </row>
    <row r="542" spans="1:23" s="18" customFormat="1" ht="16.5" customHeight="1" thickBot="1">
      <c r="A542" s="87" t="s">
        <v>1402</v>
      </c>
      <c r="B542" s="447"/>
      <c r="C542" s="781" t="s">
        <v>82</v>
      </c>
      <c r="D542" s="782"/>
      <c r="E542" s="782"/>
      <c r="F542" s="783"/>
      <c r="G542" s="784"/>
      <c r="H542" s="453" t="s">
        <v>6</v>
      </c>
      <c r="I542" s="454"/>
      <c r="J542" s="314" t="s">
        <v>6</v>
      </c>
      <c r="K542" s="194" t="s">
        <v>6</v>
      </c>
      <c r="L542" s="351"/>
      <c r="M542" s="370"/>
      <c r="N542" s="352"/>
      <c r="O542" s="455" t="s">
        <v>1152</v>
      </c>
      <c r="P542" s="455"/>
      <c r="Q542" s="455"/>
      <c r="R542" s="455"/>
      <c r="S542" s="455"/>
      <c r="T542" s="348"/>
      <c r="U542" s="349"/>
      <c r="V542" s="350"/>
      <c r="W542" s="185"/>
    </row>
    <row r="543" spans="1:23" ht="24.95" customHeight="1"/>
    <row r="544" spans="1:23" ht="24.95" customHeight="1"/>
    <row r="545" spans="1:22" s="16" customFormat="1" ht="24" thickBot="1">
      <c r="A545" s="694">
        <v>16</v>
      </c>
      <c r="B545" s="456" t="s">
        <v>45</v>
      </c>
      <c r="C545" s="456"/>
      <c r="D545" s="456"/>
      <c r="E545" s="22">
        <v>16</v>
      </c>
      <c r="F545" s="23" t="s">
        <v>435</v>
      </c>
      <c r="G545" s="19"/>
      <c r="H545" s="19"/>
      <c r="I545" s="23"/>
      <c r="J545" s="23"/>
      <c r="K545" s="23"/>
      <c r="L545" s="23"/>
      <c r="M545" s="24"/>
      <c r="N545" s="24"/>
      <c r="O545" s="19"/>
      <c r="P545" s="19"/>
      <c r="Q545" s="685"/>
      <c r="R545" s="685"/>
      <c r="S545" s="685"/>
      <c r="T545" s="685"/>
      <c r="U545" s="186"/>
    </row>
    <row r="546" spans="1:22" s="16" customFormat="1" ht="24.75" customHeight="1">
      <c r="A546" s="14"/>
      <c r="B546" s="695" t="s">
        <v>50</v>
      </c>
      <c r="C546" s="696" t="s">
        <v>51</v>
      </c>
      <c r="D546" s="697" t="s">
        <v>16</v>
      </c>
      <c r="E546" s="697"/>
      <c r="F546" s="697" t="s">
        <v>52</v>
      </c>
      <c r="G546" s="698"/>
      <c r="H546" s="699" t="s">
        <v>53</v>
      </c>
      <c r="I546" s="700" t="s">
        <v>266</v>
      </c>
      <c r="J546" s="699" t="s">
        <v>17</v>
      </c>
      <c r="K546" s="699" t="s">
        <v>229</v>
      </c>
      <c r="L546" s="699" t="s">
        <v>54</v>
      </c>
      <c r="M546" s="699" t="s">
        <v>150</v>
      </c>
      <c r="N546" s="701" t="s">
        <v>244</v>
      </c>
      <c r="O546" s="702"/>
      <c r="P546" s="703" t="s">
        <v>19</v>
      </c>
      <c r="Q546" s="704"/>
      <c r="R546" s="705" t="s">
        <v>152</v>
      </c>
      <c r="S546" s="706"/>
      <c r="T546" s="707" t="s">
        <v>138</v>
      </c>
      <c r="U546" s="708"/>
      <c r="V546" s="709"/>
    </row>
    <row r="547" spans="1:22" s="16" customFormat="1" ht="92.25" customHeight="1">
      <c r="A547" s="14"/>
      <c r="B547" s="710"/>
      <c r="C547" s="711" t="s">
        <v>55</v>
      </c>
      <c r="D547" s="712" t="s">
        <v>3</v>
      </c>
      <c r="E547" s="712" t="s">
        <v>18</v>
      </c>
      <c r="F547" s="712" t="s">
        <v>56</v>
      </c>
      <c r="G547" s="713" t="s">
        <v>57</v>
      </c>
      <c r="H547" s="714"/>
      <c r="I547" s="715"/>
      <c r="J547" s="714"/>
      <c r="K547" s="714"/>
      <c r="L547" s="714"/>
      <c r="M547" s="714"/>
      <c r="N547" s="711" t="s">
        <v>149</v>
      </c>
      <c r="O547" s="712" t="s">
        <v>68</v>
      </c>
      <c r="P547" s="716"/>
      <c r="Q547" s="717"/>
      <c r="R547" s="718"/>
      <c r="S547" s="719"/>
      <c r="T547" s="720" t="s">
        <v>139</v>
      </c>
      <c r="U547" s="721" t="s">
        <v>148</v>
      </c>
      <c r="V547" s="722" t="s">
        <v>164</v>
      </c>
    </row>
    <row r="548" spans="1:22" s="16" customFormat="1" ht="26.25" customHeight="1">
      <c r="A548" s="14"/>
      <c r="B548" s="723"/>
      <c r="C548" s="724">
        <v>3</v>
      </c>
      <c r="D548" s="724">
        <v>4</v>
      </c>
      <c r="E548" s="724">
        <v>5</v>
      </c>
      <c r="F548" s="724">
        <v>6</v>
      </c>
      <c r="G548" s="724">
        <v>7</v>
      </c>
      <c r="H548" s="724">
        <v>8</v>
      </c>
      <c r="I548" s="724">
        <v>9</v>
      </c>
      <c r="J548" s="724">
        <v>10</v>
      </c>
      <c r="K548" s="724">
        <v>11</v>
      </c>
      <c r="L548" s="724">
        <v>12</v>
      </c>
      <c r="M548" s="724">
        <v>13</v>
      </c>
      <c r="N548" s="724">
        <v>14</v>
      </c>
      <c r="O548" s="724">
        <v>15</v>
      </c>
      <c r="P548" s="19">
        <v>16</v>
      </c>
      <c r="Q548" s="725">
        <v>17</v>
      </c>
      <c r="R548" s="19">
        <v>18</v>
      </c>
      <c r="S548" s="725">
        <v>19</v>
      </c>
      <c r="T548" s="726">
        <v>20</v>
      </c>
      <c r="U548" s="624">
        <v>21</v>
      </c>
      <c r="V548" s="727">
        <v>22</v>
      </c>
    </row>
    <row r="549" spans="1:22" s="26" customFormat="1" ht="40.9" customHeight="1">
      <c r="A549" s="25" t="s">
        <v>1403</v>
      </c>
      <c r="B549" s="307">
        <v>1</v>
      </c>
      <c r="C549" s="301" t="s">
        <v>300</v>
      </c>
      <c r="D549" s="301" t="s">
        <v>439</v>
      </c>
      <c r="E549" s="301" t="s">
        <v>440</v>
      </c>
      <c r="F549" s="301" t="s">
        <v>304</v>
      </c>
      <c r="G549" s="293">
        <v>1</v>
      </c>
      <c r="H549" s="293" t="s">
        <v>22</v>
      </c>
      <c r="I549" s="299">
        <v>3</v>
      </c>
      <c r="J549" s="300" t="s">
        <v>438</v>
      </c>
      <c r="K549" s="324">
        <v>35278</v>
      </c>
      <c r="L549" s="324">
        <v>35825</v>
      </c>
      <c r="M549" s="294">
        <v>909</v>
      </c>
      <c r="N549" s="321">
        <v>909</v>
      </c>
      <c r="O549" s="172">
        <v>909</v>
      </c>
      <c r="P549" s="441"/>
      <c r="Q549" s="442"/>
      <c r="R549" s="439"/>
      <c r="S549" s="440"/>
      <c r="T549" s="296" t="s">
        <v>22</v>
      </c>
      <c r="U549" s="297">
        <v>11</v>
      </c>
      <c r="V549" s="298" t="s">
        <v>22</v>
      </c>
    </row>
    <row r="550" spans="1:22" s="26" customFormat="1" ht="40.9" customHeight="1">
      <c r="A550" s="25" t="s">
        <v>1157</v>
      </c>
      <c r="B550" s="307">
        <v>2</v>
      </c>
      <c r="C550" s="301" t="s">
        <v>300</v>
      </c>
      <c r="D550" s="301" t="s">
        <v>441</v>
      </c>
      <c r="E550" s="301" t="s">
        <v>442</v>
      </c>
      <c r="F550" s="301" t="s">
        <v>304</v>
      </c>
      <c r="G550" s="293">
        <v>1</v>
      </c>
      <c r="H550" s="293" t="s">
        <v>22</v>
      </c>
      <c r="I550" s="299">
        <v>1</v>
      </c>
      <c r="J550" s="300" t="s">
        <v>436</v>
      </c>
      <c r="K550" s="324">
        <v>39839</v>
      </c>
      <c r="L550" s="324">
        <v>40754</v>
      </c>
      <c r="M550" s="294">
        <v>1939</v>
      </c>
      <c r="N550" s="321">
        <v>1939</v>
      </c>
      <c r="O550" s="172">
        <v>1939</v>
      </c>
      <c r="P550" s="441"/>
      <c r="Q550" s="442"/>
      <c r="R550" s="439"/>
      <c r="S550" s="440"/>
      <c r="T550" s="296" t="s">
        <v>22</v>
      </c>
      <c r="U550" s="297">
        <v>1</v>
      </c>
      <c r="V550" s="298" t="s">
        <v>22</v>
      </c>
    </row>
    <row r="551" spans="1:22" s="26" customFormat="1" ht="40.9" customHeight="1">
      <c r="A551" s="25" t="s">
        <v>321</v>
      </c>
      <c r="B551" s="307">
        <v>3</v>
      </c>
      <c r="C551" s="301" t="s">
        <v>300</v>
      </c>
      <c r="D551" s="301" t="s">
        <v>443</v>
      </c>
      <c r="E551" s="301" t="s">
        <v>444</v>
      </c>
      <c r="F551" s="301" t="s">
        <v>304</v>
      </c>
      <c r="G551" s="293">
        <v>1</v>
      </c>
      <c r="H551" s="293" t="s">
        <v>22</v>
      </c>
      <c r="I551" s="299">
        <v>1</v>
      </c>
      <c r="J551" s="300" t="s">
        <v>436</v>
      </c>
      <c r="K551" s="324">
        <v>40758</v>
      </c>
      <c r="L551" s="324">
        <v>41547</v>
      </c>
      <c r="M551" s="294">
        <v>1179.08</v>
      </c>
      <c r="N551" s="321">
        <v>1179.08</v>
      </c>
      <c r="O551" s="172">
        <v>1179.08</v>
      </c>
      <c r="P551" s="441"/>
      <c r="Q551" s="442"/>
      <c r="R551" s="439"/>
      <c r="S551" s="440"/>
      <c r="T551" s="296" t="s">
        <v>22</v>
      </c>
      <c r="U551" s="297">
        <v>3</v>
      </c>
      <c r="V551" s="298" t="s">
        <v>22</v>
      </c>
    </row>
    <row r="552" spans="1:22" s="26" customFormat="1" ht="24.95" customHeight="1">
      <c r="A552" s="25" t="s">
        <v>1158</v>
      </c>
      <c r="B552" s="307" t="s">
        <v>1152</v>
      </c>
      <c r="C552" s="301"/>
      <c r="D552" s="301"/>
      <c r="E552" s="301"/>
      <c r="F552" s="301"/>
      <c r="G552" s="293"/>
      <c r="H552" s="293"/>
      <c r="I552" s="299"/>
      <c r="J552" s="300" t="s">
        <v>1152</v>
      </c>
      <c r="K552" s="389"/>
      <c r="L552" s="324"/>
      <c r="M552" s="294"/>
      <c r="N552" s="321" t="s">
        <v>1152</v>
      </c>
      <c r="O552" s="172" t="s">
        <v>1152</v>
      </c>
      <c r="P552" s="441"/>
      <c r="Q552" s="442"/>
      <c r="R552" s="439"/>
      <c r="S552" s="440"/>
      <c r="T552" s="296"/>
      <c r="U552" s="297"/>
      <c r="V552" s="298"/>
    </row>
    <row r="553" spans="1:22" s="26" customFormat="1" ht="24.95" customHeight="1">
      <c r="A553" s="25" t="s">
        <v>1159</v>
      </c>
      <c r="B553" s="307" t="s">
        <v>1152</v>
      </c>
      <c r="C553" s="301"/>
      <c r="D553" s="301"/>
      <c r="E553" s="301"/>
      <c r="F553" s="301"/>
      <c r="G553" s="293"/>
      <c r="H553" s="293"/>
      <c r="I553" s="299"/>
      <c r="J553" s="300" t="s">
        <v>1152</v>
      </c>
      <c r="K553" s="324"/>
      <c r="L553" s="324"/>
      <c r="M553" s="294"/>
      <c r="N553" s="321" t="s">
        <v>1152</v>
      </c>
      <c r="O553" s="172" t="s">
        <v>1152</v>
      </c>
      <c r="P553" s="441"/>
      <c r="Q553" s="442"/>
      <c r="R553" s="439"/>
      <c r="S553" s="440"/>
      <c r="T553" s="296"/>
      <c r="U553" s="297"/>
      <c r="V553" s="298"/>
    </row>
    <row r="554" spans="1:22" s="26" customFormat="1" ht="24.95" customHeight="1">
      <c r="A554" s="25" t="s">
        <v>1160</v>
      </c>
      <c r="B554" s="307" t="s">
        <v>1152</v>
      </c>
      <c r="C554" s="301"/>
      <c r="D554" s="301"/>
      <c r="E554" s="301"/>
      <c r="F554" s="301"/>
      <c r="G554" s="293"/>
      <c r="H554" s="293"/>
      <c r="I554" s="299"/>
      <c r="J554" s="300" t="s">
        <v>1152</v>
      </c>
      <c r="K554" s="324"/>
      <c r="L554" s="324"/>
      <c r="M554" s="294"/>
      <c r="N554" s="321" t="s">
        <v>1152</v>
      </c>
      <c r="O554" s="172" t="s">
        <v>1152</v>
      </c>
      <c r="P554" s="441"/>
      <c r="Q554" s="442"/>
      <c r="R554" s="439"/>
      <c r="S554" s="440"/>
      <c r="T554" s="296"/>
      <c r="U554" s="297"/>
      <c r="V554" s="298"/>
    </row>
    <row r="555" spans="1:22" s="26" customFormat="1" ht="24.95" customHeight="1">
      <c r="A555" s="25"/>
      <c r="B555" s="307" t="s">
        <v>1152</v>
      </c>
      <c r="C555" s="301"/>
      <c r="D555" s="301"/>
      <c r="E555" s="301"/>
      <c r="F555" s="301"/>
      <c r="G555" s="293"/>
      <c r="H555" s="293"/>
      <c r="I555" s="299"/>
      <c r="J555" s="300" t="s">
        <v>1152</v>
      </c>
      <c r="K555" s="324"/>
      <c r="L555" s="324"/>
      <c r="M555" s="294"/>
      <c r="N555" s="321" t="s">
        <v>1152</v>
      </c>
      <c r="O555" s="172" t="s">
        <v>1152</v>
      </c>
      <c r="P555" s="441"/>
      <c r="Q555" s="442"/>
      <c r="R555" s="439"/>
      <c r="S555" s="440"/>
      <c r="T555" s="296"/>
      <c r="U555" s="297"/>
      <c r="V555" s="298"/>
    </row>
    <row r="556" spans="1:22" s="26" customFormat="1" ht="24.95" customHeight="1">
      <c r="A556" s="25"/>
      <c r="B556" s="307" t="s">
        <v>1152</v>
      </c>
      <c r="C556" s="301"/>
      <c r="D556" s="301"/>
      <c r="E556" s="301"/>
      <c r="F556" s="301"/>
      <c r="G556" s="293"/>
      <c r="H556" s="293"/>
      <c r="I556" s="299"/>
      <c r="J556" s="300" t="s">
        <v>1152</v>
      </c>
      <c r="K556" s="324"/>
      <c r="L556" s="324"/>
      <c r="M556" s="294"/>
      <c r="N556" s="321" t="s">
        <v>1152</v>
      </c>
      <c r="O556" s="172" t="s">
        <v>1152</v>
      </c>
      <c r="P556" s="441"/>
      <c r="Q556" s="442"/>
      <c r="R556" s="439"/>
      <c r="S556" s="440"/>
      <c r="T556" s="296"/>
      <c r="U556" s="297"/>
      <c r="V556" s="298"/>
    </row>
    <row r="557" spans="1:22" s="26" customFormat="1" ht="24.95" customHeight="1">
      <c r="A557" s="25"/>
      <c r="B557" s="307" t="s">
        <v>1152</v>
      </c>
      <c r="C557" s="301"/>
      <c r="D557" s="301"/>
      <c r="E557" s="301"/>
      <c r="F557" s="301"/>
      <c r="G557" s="293"/>
      <c r="H557" s="293"/>
      <c r="I557" s="299"/>
      <c r="J557" s="300" t="s">
        <v>1152</v>
      </c>
      <c r="K557" s="324"/>
      <c r="L557" s="324"/>
      <c r="M557" s="294"/>
      <c r="N557" s="321" t="s">
        <v>1152</v>
      </c>
      <c r="O557" s="172" t="s">
        <v>1152</v>
      </c>
      <c r="P557" s="441"/>
      <c r="Q557" s="442"/>
      <c r="R557" s="439"/>
      <c r="S557" s="440"/>
      <c r="T557" s="296"/>
      <c r="U557" s="297"/>
      <c r="V557" s="298"/>
    </row>
    <row r="558" spans="1:22" s="26" customFormat="1" ht="24.95" customHeight="1">
      <c r="A558" s="25"/>
      <c r="B558" s="307" t="s">
        <v>1152</v>
      </c>
      <c r="C558" s="301"/>
      <c r="D558" s="301"/>
      <c r="E558" s="301"/>
      <c r="F558" s="301"/>
      <c r="G558" s="293"/>
      <c r="H558" s="293"/>
      <c r="I558" s="299"/>
      <c r="J558" s="300" t="s">
        <v>1152</v>
      </c>
      <c r="K558" s="324"/>
      <c r="L558" s="324"/>
      <c r="M558" s="294"/>
      <c r="N558" s="321" t="s">
        <v>1152</v>
      </c>
      <c r="O558" s="172" t="s">
        <v>1152</v>
      </c>
      <c r="P558" s="441"/>
      <c r="Q558" s="442"/>
      <c r="R558" s="439"/>
      <c r="S558" s="440"/>
      <c r="T558" s="296"/>
      <c r="U558" s="297"/>
      <c r="V558" s="298"/>
    </row>
    <row r="559" spans="1:22" s="26" customFormat="1" ht="24.95" customHeight="1">
      <c r="A559" s="25"/>
      <c r="B559" s="307" t="s">
        <v>1152</v>
      </c>
      <c r="C559" s="301"/>
      <c r="D559" s="301"/>
      <c r="E559" s="301"/>
      <c r="F559" s="301"/>
      <c r="G559" s="293"/>
      <c r="H559" s="293"/>
      <c r="I559" s="299"/>
      <c r="J559" s="300" t="s">
        <v>1152</v>
      </c>
      <c r="K559" s="324"/>
      <c r="L559" s="324"/>
      <c r="M559" s="294"/>
      <c r="N559" s="321" t="s">
        <v>1152</v>
      </c>
      <c r="O559" s="172" t="s">
        <v>1152</v>
      </c>
      <c r="P559" s="441"/>
      <c r="Q559" s="442"/>
      <c r="R559" s="439"/>
      <c r="S559" s="440"/>
      <c r="T559" s="296"/>
      <c r="U559" s="297"/>
      <c r="V559" s="298"/>
    </row>
    <row r="560" spans="1:22" s="26" customFormat="1" ht="24.95" customHeight="1">
      <c r="A560" s="25" t="s">
        <v>1404</v>
      </c>
      <c r="B560" s="307" t="s">
        <v>1152</v>
      </c>
      <c r="C560" s="301"/>
      <c r="D560" s="301"/>
      <c r="E560" s="301"/>
      <c r="F560" s="301"/>
      <c r="G560" s="293"/>
      <c r="H560" s="293"/>
      <c r="I560" s="299"/>
      <c r="J560" s="300" t="s">
        <v>1152</v>
      </c>
      <c r="K560" s="324"/>
      <c r="L560" s="324"/>
      <c r="M560" s="294"/>
      <c r="N560" s="322" t="s">
        <v>1152</v>
      </c>
      <c r="O560" s="172" t="s">
        <v>1152</v>
      </c>
      <c r="P560" s="441"/>
      <c r="Q560" s="442"/>
      <c r="R560" s="439"/>
      <c r="S560" s="440"/>
      <c r="T560" s="296"/>
      <c r="U560" s="297"/>
      <c r="V560" s="298"/>
    </row>
    <row r="561" spans="1:23" s="26" customFormat="1" ht="24.95" customHeight="1">
      <c r="A561" s="25" t="s">
        <v>1405</v>
      </c>
      <c r="B561" s="307" t="s">
        <v>1152</v>
      </c>
      <c r="C561" s="301"/>
      <c r="D561" s="301"/>
      <c r="E561" s="301"/>
      <c r="F561" s="301"/>
      <c r="G561" s="293"/>
      <c r="H561" s="293"/>
      <c r="I561" s="299"/>
      <c r="J561" s="300" t="s">
        <v>1152</v>
      </c>
      <c r="K561" s="324"/>
      <c r="L561" s="324"/>
      <c r="M561" s="295"/>
      <c r="N561" s="322" t="s">
        <v>1152</v>
      </c>
      <c r="O561" s="172" t="s">
        <v>1152</v>
      </c>
      <c r="P561" s="441"/>
      <c r="Q561" s="442"/>
      <c r="R561" s="439"/>
      <c r="S561" s="440"/>
      <c r="T561" s="296"/>
      <c r="U561" s="297"/>
      <c r="V561" s="298"/>
    </row>
    <row r="562" spans="1:23" s="26" customFormat="1" ht="24.95" customHeight="1">
      <c r="A562" s="25" t="s">
        <v>1406</v>
      </c>
      <c r="B562" s="307" t="s">
        <v>1152</v>
      </c>
      <c r="C562" s="301"/>
      <c r="D562" s="301"/>
      <c r="E562" s="301"/>
      <c r="F562" s="301"/>
      <c r="G562" s="293"/>
      <c r="H562" s="293"/>
      <c r="I562" s="299"/>
      <c r="J562" s="300" t="s">
        <v>1152</v>
      </c>
      <c r="K562" s="324"/>
      <c r="L562" s="324"/>
      <c r="M562" s="295"/>
      <c r="N562" s="322" t="s">
        <v>1152</v>
      </c>
      <c r="O562" s="172" t="s">
        <v>1152</v>
      </c>
      <c r="P562" s="441"/>
      <c r="Q562" s="442"/>
      <c r="R562" s="439"/>
      <c r="S562" s="440"/>
      <c r="T562" s="296"/>
      <c r="U562" s="297"/>
      <c r="V562" s="298"/>
    </row>
    <row r="563" spans="1:23" s="26" customFormat="1" ht="24.95" customHeight="1" thickBot="1">
      <c r="A563" s="25" t="s">
        <v>1407</v>
      </c>
      <c r="B563" s="310" t="s">
        <v>1152</v>
      </c>
      <c r="C563" s="302"/>
      <c r="D563" s="302"/>
      <c r="E563" s="302"/>
      <c r="F563" s="302"/>
      <c r="G563" s="303"/>
      <c r="H563" s="303"/>
      <c r="I563" s="304"/>
      <c r="J563" s="305" t="s">
        <v>1152</v>
      </c>
      <c r="K563" s="325"/>
      <c r="L563" s="325"/>
      <c r="M563" s="306"/>
      <c r="N563" s="322" t="s">
        <v>1152</v>
      </c>
      <c r="O563" s="172" t="s">
        <v>1152</v>
      </c>
      <c r="P563" s="441"/>
      <c r="Q563" s="442"/>
      <c r="R563" s="439"/>
      <c r="S563" s="440"/>
      <c r="T563" s="296"/>
      <c r="U563" s="297"/>
      <c r="V563" s="298"/>
    </row>
    <row r="564" spans="1:23" s="16" customFormat="1" ht="12" customHeight="1">
      <c r="A564" s="25"/>
      <c r="B564" s="27"/>
      <c r="C564" s="28"/>
      <c r="D564" s="28"/>
      <c r="E564" s="28"/>
      <c r="F564" s="28"/>
      <c r="G564" s="28"/>
      <c r="H564" s="308"/>
      <c r="I564" s="28"/>
      <c r="J564" s="28"/>
      <c r="K564" s="28"/>
      <c r="L564" s="28"/>
      <c r="M564" s="28"/>
      <c r="N564" s="28"/>
      <c r="O564" s="171"/>
      <c r="P564" s="28"/>
      <c r="Q564" s="28"/>
      <c r="R564" s="171"/>
      <c r="S564" s="28"/>
      <c r="T564" s="28"/>
      <c r="U564" s="29"/>
      <c r="V564" s="30"/>
    </row>
    <row r="565" spans="1:23" s="16" customFormat="1" ht="17.25" customHeight="1" thickBot="1">
      <c r="A565" s="25" t="s">
        <v>1408</v>
      </c>
      <c r="B565" s="346"/>
      <c r="C565" s="347"/>
      <c r="D565" s="347"/>
      <c r="E565" s="347"/>
      <c r="F565" s="347"/>
      <c r="G565" s="347"/>
      <c r="H565" s="347"/>
      <c r="I565" s="347"/>
      <c r="J565" s="347"/>
      <c r="K565" s="347"/>
      <c r="L565" s="347"/>
      <c r="M565" s="347"/>
      <c r="N565" s="728" t="s">
        <v>251</v>
      </c>
      <c r="O565" s="729">
        <v>1342.36</v>
      </c>
      <c r="P565" s="371"/>
      <c r="Q565" s="371"/>
      <c r="R565" s="372"/>
      <c r="S565" s="372"/>
      <c r="T565" s="373"/>
      <c r="U565" s="374"/>
      <c r="V565" s="375"/>
      <c r="W565" s="186"/>
    </row>
    <row r="566" spans="1:23" ht="17.25" customHeight="1">
      <c r="B566" s="731"/>
      <c r="C566" s="731"/>
      <c r="D566" s="731"/>
      <c r="E566" s="731"/>
      <c r="F566" s="731"/>
      <c r="G566" s="732"/>
      <c r="H566" s="732"/>
      <c r="I566" s="732"/>
      <c r="J566" s="732"/>
      <c r="K566" s="732"/>
      <c r="L566" s="732"/>
      <c r="M566" s="732"/>
      <c r="N566" s="732"/>
      <c r="O566" s="732"/>
      <c r="P566" s="732"/>
      <c r="Q566" s="732"/>
      <c r="R566" s="732"/>
      <c r="S566" s="732"/>
      <c r="T566" s="732"/>
      <c r="U566" s="732"/>
      <c r="V566" s="732"/>
      <c r="W566" s="732"/>
    </row>
    <row r="567" spans="1:23" s="16" customFormat="1" ht="16.5" customHeight="1" thickBot="1">
      <c r="A567" s="14"/>
      <c r="B567" s="443" t="s">
        <v>61</v>
      </c>
      <c r="C567" s="443"/>
      <c r="D567" s="443"/>
      <c r="E567" s="443"/>
      <c r="F567" s="443"/>
      <c r="G567" s="443"/>
      <c r="H567" s="443"/>
      <c r="I567" s="443"/>
      <c r="J567" s="443"/>
      <c r="K567" s="443"/>
      <c r="L567" s="443"/>
      <c r="M567" s="443"/>
      <c r="N567" s="443"/>
      <c r="O567" s="443"/>
      <c r="P567" s="443"/>
      <c r="Q567" s="443"/>
      <c r="R567" s="443"/>
      <c r="S567" s="443"/>
      <c r="T567" s="443"/>
      <c r="U567" s="443"/>
      <c r="V567" s="443"/>
      <c r="W567" s="187"/>
    </row>
    <row r="568" spans="1:23" s="18" customFormat="1" ht="22.5" customHeight="1">
      <c r="A568" s="87" t="s">
        <v>1409</v>
      </c>
      <c r="B568" s="445" t="s">
        <v>58</v>
      </c>
      <c r="C568" s="733" t="s">
        <v>78</v>
      </c>
      <c r="D568" s="734"/>
      <c r="E568" s="734"/>
      <c r="F568" s="734"/>
      <c r="G568" s="734"/>
      <c r="H568" s="734"/>
      <c r="I568" s="734"/>
      <c r="J568" s="734"/>
      <c r="K568" s="734"/>
      <c r="L568" s="734"/>
      <c r="M568" s="706"/>
      <c r="N568" s="735"/>
      <c r="O568" s="736"/>
      <c r="P568" s="733" t="s">
        <v>84</v>
      </c>
      <c r="Q568" s="734"/>
      <c r="R568" s="734"/>
      <c r="S568" s="706"/>
      <c r="T568" s="705" t="s">
        <v>279</v>
      </c>
      <c r="U568" s="706"/>
      <c r="V568" s="448" t="s">
        <v>6</v>
      </c>
      <c r="W568" s="185"/>
    </row>
    <row r="569" spans="1:23" s="18" customFormat="1" ht="22.5" customHeight="1">
      <c r="A569" s="87" t="s">
        <v>1410</v>
      </c>
      <c r="B569" s="446"/>
      <c r="C569" s="737" t="s">
        <v>79</v>
      </c>
      <c r="D569" s="738"/>
      <c r="E569" s="739"/>
      <c r="F569" s="740">
        <v>3</v>
      </c>
      <c r="G569" s="741" t="s">
        <v>223</v>
      </c>
      <c r="H569" s="714" t="s">
        <v>222</v>
      </c>
      <c r="I569" s="714"/>
      <c r="J569" s="737" t="s">
        <v>221</v>
      </c>
      <c r="K569" s="742"/>
      <c r="L569" s="743"/>
      <c r="M569" s="743"/>
      <c r="N569" s="744"/>
      <c r="O569" s="745"/>
      <c r="P569" s="746"/>
      <c r="Q569" s="747"/>
      <c r="R569" s="747"/>
      <c r="S569" s="748"/>
      <c r="T569" s="718"/>
      <c r="U569" s="719"/>
      <c r="V569" s="449"/>
      <c r="W569" s="185"/>
    </row>
    <row r="570" spans="1:23" s="18" customFormat="1" ht="51.75" customHeight="1" thickBot="1">
      <c r="A570" s="87" t="s">
        <v>1411</v>
      </c>
      <c r="B570" s="446"/>
      <c r="C570" s="738" t="s">
        <v>77</v>
      </c>
      <c r="D570" s="739"/>
      <c r="E570" s="749" t="s">
        <v>80</v>
      </c>
      <c r="F570" s="750" t="s">
        <v>242</v>
      </c>
      <c r="G570" s="741"/>
      <c r="H570" s="714"/>
      <c r="I570" s="714"/>
      <c r="J570" s="711" t="s">
        <v>220</v>
      </c>
      <c r="K570" s="751" t="s">
        <v>228</v>
      </c>
      <c r="L570" s="752" t="s">
        <v>290</v>
      </c>
      <c r="M570" s="752"/>
      <c r="N570" s="753" t="s">
        <v>260</v>
      </c>
      <c r="O570" s="754"/>
      <c r="P570" s="755" t="s">
        <v>1169</v>
      </c>
      <c r="Q570" s="756" t="s">
        <v>85</v>
      </c>
      <c r="R570" s="757"/>
      <c r="S570" s="88">
        <v>3</v>
      </c>
      <c r="T570" s="758"/>
      <c r="U570" s="759"/>
      <c r="V570" s="450"/>
      <c r="W570" s="185"/>
    </row>
    <row r="571" spans="1:23" s="18" customFormat="1" ht="15.75" customHeight="1">
      <c r="A571" s="87" t="s">
        <v>1412</v>
      </c>
      <c r="B571" s="446"/>
      <c r="C571" s="33">
        <v>1</v>
      </c>
      <c r="D571" s="76" t="s">
        <v>436</v>
      </c>
      <c r="E571" s="82">
        <v>0.5</v>
      </c>
      <c r="F571" s="233">
        <v>3118.08</v>
      </c>
      <c r="G571" s="233">
        <v>1532.67</v>
      </c>
      <c r="H571" s="451" t="s">
        <v>6</v>
      </c>
      <c r="I571" s="452"/>
      <c r="J571" s="83" t="s">
        <v>6</v>
      </c>
      <c r="K571" s="81" t="s">
        <v>1152</v>
      </c>
      <c r="L571" s="344"/>
      <c r="M571" s="345" t="s">
        <v>1152</v>
      </c>
      <c r="N571" s="760" t="s">
        <v>22</v>
      </c>
      <c r="O571" s="761" t="s">
        <v>15</v>
      </c>
      <c r="P571" s="762"/>
      <c r="Q571" s="763">
        <v>16</v>
      </c>
      <c r="R571" s="764" t="s">
        <v>1152</v>
      </c>
      <c r="S571" s="765"/>
      <c r="T571" s="705" t="s">
        <v>64</v>
      </c>
      <c r="U571" s="734"/>
      <c r="V571" s="706"/>
      <c r="W571" s="184"/>
    </row>
    <row r="572" spans="1:23" s="18" customFormat="1" ht="15.75" customHeight="1" thickBot="1">
      <c r="A572" s="87" t="s">
        <v>1413</v>
      </c>
      <c r="B572" s="446"/>
      <c r="C572" s="33">
        <v>2</v>
      </c>
      <c r="D572" s="76" t="s">
        <v>437</v>
      </c>
      <c r="E572" s="82">
        <v>0.1</v>
      </c>
      <c r="F572" s="233" t="s">
        <v>1188</v>
      </c>
      <c r="G572" s="233">
        <v>1532.67</v>
      </c>
      <c r="H572" s="451" t="s">
        <v>27</v>
      </c>
      <c r="I572" s="452"/>
      <c r="J572" s="83" t="s">
        <v>6</v>
      </c>
      <c r="K572" s="81" t="s">
        <v>1152</v>
      </c>
      <c r="L572" s="344"/>
      <c r="M572" s="345" t="s">
        <v>1152</v>
      </c>
      <c r="N572" s="760" t="s">
        <v>22</v>
      </c>
      <c r="O572" s="761"/>
      <c r="P572" s="762"/>
      <c r="Q572" s="766"/>
      <c r="R572" s="767"/>
      <c r="S572" s="768"/>
      <c r="T572" s="758"/>
      <c r="U572" s="769"/>
      <c r="V572" s="759"/>
      <c r="W572" s="184"/>
    </row>
    <row r="573" spans="1:23" s="18" customFormat="1" ht="15.75" customHeight="1">
      <c r="A573" s="87" t="s">
        <v>1414</v>
      </c>
      <c r="B573" s="446"/>
      <c r="C573" s="33">
        <v>3</v>
      </c>
      <c r="D573" s="76" t="s">
        <v>438</v>
      </c>
      <c r="E573" s="82">
        <v>0.4</v>
      </c>
      <c r="F573" s="233">
        <v>909</v>
      </c>
      <c r="G573" s="233">
        <v>1532.67</v>
      </c>
      <c r="H573" s="451" t="s">
        <v>27</v>
      </c>
      <c r="I573" s="452"/>
      <c r="J573" s="83" t="s">
        <v>6</v>
      </c>
      <c r="K573" s="81" t="s">
        <v>1152</v>
      </c>
      <c r="L573" s="344"/>
      <c r="M573" s="345" t="s">
        <v>1152</v>
      </c>
      <c r="N573" s="760" t="s">
        <v>22</v>
      </c>
      <c r="O573" s="770"/>
      <c r="P573" s="771"/>
      <c r="Q573" s="772"/>
      <c r="R573" s="773"/>
      <c r="S573" s="774"/>
      <c r="T573" s="191"/>
      <c r="U573" s="191"/>
      <c r="V573" s="192"/>
      <c r="W573" s="185"/>
    </row>
    <row r="574" spans="1:23" s="18" customFormat="1" ht="15.75" customHeight="1">
      <c r="A574" s="87" t="s">
        <v>1415</v>
      </c>
      <c r="B574" s="446"/>
      <c r="C574" s="33">
        <v>4</v>
      </c>
      <c r="D574" s="76" t="s">
        <v>1152</v>
      </c>
      <c r="E574" s="82" t="s">
        <v>1152</v>
      </c>
      <c r="F574" s="233" t="s">
        <v>1152</v>
      </c>
      <c r="G574" s="233" t="s">
        <v>1152</v>
      </c>
      <c r="H574" s="451" t="s">
        <v>1152</v>
      </c>
      <c r="I574" s="452"/>
      <c r="J574" s="83" t="s">
        <v>1152</v>
      </c>
      <c r="K574" s="81" t="s">
        <v>1152</v>
      </c>
      <c r="L574" s="344"/>
      <c r="M574" s="345" t="s">
        <v>1152</v>
      </c>
      <c r="N574" s="760"/>
      <c r="O574" s="775" t="s">
        <v>246</v>
      </c>
      <c r="P574" s="737" t="s">
        <v>245</v>
      </c>
      <c r="Q574" s="738"/>
      <c r="R574" s="738"/>
      <c r="S574" s="739"/>
      <c r="T574" s="185"/>
      <c r="U574" s="185"/>
      <c r="V574" s="193"/>
      <c r="W574" s="185"/>
    </row>
    <row r="575" spans="1:23" s="18" customFormat="1" ht="17.25" customHeight="1">
      <c r="A575" s="87" t="s">
        <v>1416</v>
      </c>
      <c r="B575" s="446"/>
      <c r="C575" s="33">
        <v>5</v>
      </c>
      <c r="D575" s="76" t="s">
        <v>1152</v>
      </c>
      <c r="E575" s="82" t="s">
        <v>1152</v>
      </c>
      <c r="F575" s="233" t="s">
        <v>1152</v>
      </c>
      <c r="G575" s="233" t="s">
        <v>1152</v>
      </c>
      <c r="H575" s="451" t="s">
        <v>1152</v>
      </c>
      <c r="I575" s="452"/>
      <c r="J575" s="83" t="s">
        <v>1152</v>
      </c>
      <c r="K575" s="81" t="s">
        <v>1152</v>
      </c>
      <c r="L575" s="344"/>
      <c r="M575" s="345" t="s">
        <v>1152</v>
      </c>
      <c r="N575" s="760"/>
      <c r="O575" s="776"/>
      <c r="P575" s="711" t="s">
        <v>86</v>
      </c>
      <c r="Q575" s="711" t="s">
        <v>230</v>
      </c>
      <c r="R575" s="714" t="s">
        <v>243</v>
      </c>
      <c r="S575" s="714"/>
      <c r="T575" s="185"/>
      <c r="U575" s="185"/>
      <c r="V575" s="193"/>
      <c r="W575" s="185"/>
    </row>
    <row r="576" spans="1:23" s="18" customFormat="1" ht="16.5" customHeight="1" thickBot="1">
      <c r="A576" s="87" t="s">
        <v>1417</v>
      </c>
      <c r="B576" s="446"/>
      <c r="C576" s="84">
        <v>6</v>
      </c>
      <c r="D576" s="85" t="s">
        <v>1152</v>
      </c>
      <c r="E576" s="86" t="s">
        <v>1152</v>
      </c>
      <c r="F576" s="233" t="s">
        <v>1152</v>
      </c>
      <c r="G576" s="233" t="s">
        <v>1152</v>
      </c>
      <c r="H576" s="451" t="s">
        <v>1152</v>
      </c>
      <c r="I576" s="452"/>
      <c r="J576" s="83" t="s">
        <v>1152</v>
      </c>
      <c r="K576" s="81" t="s">
        <v>1152</v>
      </c>
      <c r="L576" s="344"/>
      <c r="M576" s="345" t="s">
        <v>1152</v>
      </c>
      <c r="N576" s="777"/>
      <c r="O576" s="248" t="s">
        <v>6</v>
      </c>
      <c r="P576" s="778">
        <v>1</v>
      </c>
      <c r="Q576" s="779">
        <v>3065.3425115</v>
      </c>
      <c r="R576" s="780">
        <v>4027.08</v>
      </c>
      <c r="S576" s="780"/>
      <c r="T576" s="185"/>
      <c r="U576" s="185"/>
      <c r="V576" s="193"/>
      <c r="W576" s="185"/>
    </row>
    <row r="577" spans="1:23" s="18" customFormat="1" ht="16.5" customHeight="1" thickBot="1">
      <c r="A577" s="87" t="s">
        <v>1418</v>
      </c>
      <c r="B577" s="447"/>
      <c r="C577" s="781" t="s">
        <v>82</v>
      </c>
      <c r="D577" s="782"/>
      <c r="E577" s="782"/>
      <c r="F577" s="783"/>
      <c r="G577" s="784"/>
      <c r="H577" s="453" t="s">
        <v>6</v>
      </c>
      <c r="I577" s="454"/>
      <c r="J577" s="314" t="s">
        <v>6</v>
      </c>
      <c r="K577" s="194" t="s">
        <v>6</v>
      </c>
      <c r="L577" s="351"/>
      <c r="M577" s="370"/>
      <c r="N577" s="352"/>
      <c r="O577" s="455" t="s">
        <v>1152</v>
      </c>
      <c r="P577" s="455"/>
      <c r="Q577" s="455"/>
      <c r="R577" s="455"/>
      <c r="S577" s="455"/>
      <c r="T577" s="348"/>
      <c r="U577" s="349"/>
      <c r="V577" s="350"/>
      <c r="W577" s="185"/>
    </row>
    <row r="578" spans="1:23" ht="24.95" customHeight="1"/>
    <row r="579" spans="1:23" ht="24.95" customHeight="1"/>
    <row r="580" spans="1:23" s="16" customFormat="1" ht="24" thickBot="1">
      <c r="A580" s="694">
        <v>17</v>
      </c>
      <c r="B580" s="456" t="s">
        <v>45</v>
      </c>
      <c r="C580" s="456"/>
      <c r="D580" s="456"/>
      <c r="E580" s="22">
        <v>17</v>
      </c>
      <c r="F580" s="23" t="s">
        <v>445</v>
      </c>
      <c r="G580" s="19"/>
      <c r="H580" s="19"/>
      <c r="I580" s="23"/>
      <c r="J580" s="23"/>
      <c r="K580" s="23"/>
      <c r="L580" s="23"/>
      <c r="M580" s="24"/>
      <c r="N580" s="24"/>
      <c r="O580" s="19"/>
      <c r="P580" s="19"/>
      <c r="Q580" s="685"/>
      <c r="R580" s="685"/>
      <c r="S580" s="685"/>
      <c r="T580" s="685"/>
      <c r="U580" s="186"/>
    </row>
    <row r="581" spans="1:23" s="16" customFormat="1" ht="24.75" customHeight="1">
      <c r="A581" s="14"/>
      <c r="B581" s="695" t="s">
        <v>50</v>
      </c>
      <c r="C581" s="696" t="s">
        <v>51</v>
      </c>
      <c r="D581" s="697" t="s">
        <v>16</v>
      </c>
      <c r="E581" s="697"/>
      <c r="F581" s="697" t="s">
        <v>52</v>
      </c>
      <c r="G581" s="698"/>
      <c r="H581" s="699" t="s">
        <v>53</v>
      </c>
      <c r="I581" s="700" t="s">
        <v>266</v>
      </c>
      <c r="J581" s="699" t="s">
        <v>17</v>
      </c>
      <c r="K581" s="699" t="s">
        <v>229</v>
      </c>
      <c r="L581" s="699" t="s">
        <v>54</v>
      </c>
      <c r="M581" s="699" t="s">
        <v>150</v>
      </c>
      <c r="N581" s="701" t="s">
        <v>244</v>
      </c>
      <c r="O581" s="702"/>
      <c r="P581" s="703" t="s">
        <v>19</v>
      </c>
      <c r="Q581" s="704"/>
      <c r="R581" s="705" t="s">
        <v>152</v>
      </c>
      <c r="S581" s="706"/>
      <c r="T581" s="707" t="s">
        <v>138</v>
      </c>
      <c r="U581" s="708"/>
      <c r="V581" s="709"/>
    </row>
    <row r="582" spans="1:23" s="16" customFormat="1" ht="92.25" customHeight="1">
      <c r="A582" s="14"/>
      <c r="B582" s="710"/>
      <c r="C582" s="711" t="s">
        <v>55</v>
      </c>
      <c r="D582" s="712" t="s">
        <v>3</v>
      </c>
      <c r="E582" s="712" t="s">
        <v>18</v>
      </c>
      <c r="F582" s="712" t="s">
        <v>56</v>
      </c>
      <c r="G582" s="713" t="s">
        <v>57</v>
      </c>
      <c r="H582" s="714"/>
      <c r="I582" s="715"/>
      <c r="J582" s="714"/>
      <c r="K582" s="714"/>
      <c r="L582" s="714"/>
      <c r="M582" s="714"/>
      <c r="N582" s="711" t="s">
        <v>149</v>
      </c>
      <c r="O582" s="712" t="s">
        <v>68</v>
      </c>
      <c r="P582" s="716"/>
      <c r="Q582" s="717"/>
      <c r="R582" s="718"/>
      <c r="S582" s="719"/>
      <c r="T582" s="720" t="s">
        <v>139</v>
      </c>
      <c r="U582" s="721" t="s">
        <v>148</v>
      </c>
      <c r="V582" s="722" t="s">
        <v>164</v>
      </c>
    </row>
    <row r="583" spans="1:23" s="16" customFormat="1" ht="26.25" customHeight="1">
      <c r="A583" s="14"/>
      <c r="B583" s="723"/>
      <c r="C583" s="724">
        <v>3</v>
      </c>
      <c r="D583" s="724">
        <v>4</v>
      </c>
      <c r="E583" s="724">
        <v>5</v>
      </c>
      <c r="F583" s="724">
        <v>6</v>
      </c>
      <c r="G583" s="724">
        <v>7</v>
      </c>
      <c r="H583" s="724">
        <v>8</v>
      </c>
      <c r="I583" s="724">
        <v>9</v>
      </c>
      <c r="J583" s="724">
        <v>10</v>
      </c>
      <c r="K583" s="724">
        <v>11</v>
      </c>
      <c r="L583" s="724">
        <v>12</v>
      </c>
      <c r="M583" s="724">
        <v>13</v>
      </c>
      <c r="N583" s="724">
        <v>14</v>
      </c>
      <c r="O583" s="724">
        <v>15</v>
      </c>
      <c r="P583" s="19">
        <v>16</v>
      </c>
      <c r="Q583" s="725">
        <v>17</v>
      </c>
      <c r="R583" s="19">
        <v>18</v>
      </c>
      <c r="S583" s="725">
        <v>19</v>
      </c>
      <c r="T583" s="726">
        <v>20</v>
      </c>
      <c r="U583" s="624">
        <v>21</v>
      </c>
      <c r="V583" s="727">
        <v>22</v>
      </c>
    </row>
    <row r="584" spans="1:23" s="26" customFormat="1" ht="24.95" customHeight="1">
      <c r="A584" s="25" t="s">
        <v>1419</v>
      </c>
      <c r="B584" s="457">
        <v>1</v>
      </c>
      <c r="C584" s="459" t="s">
        <v>300</v>
      </c>
      <c r="D584" s="459" t="s">
        <v>448</v>
      </c>
      <c r="E584" s="459" t="s">
        <v>451</v>
      </c>
      <c r="F584" s="459" t="s">
        <v>321</v>
      </c>
      <c r="G584" s="293">
        <v>0.75</v>
      </c>
      <c r="H584" s="437" t="s">
        <v>22</v>
      </c>
      <c r="I584" s="299">
        <v>2</v>
      </c>
      <c r="J584" s="300" t="s">
        <v>447</v>
      </c>
      <c r="K584" s="324">
        <v>43829</v>
      </c>
      <c r="L584" s="324">
        <v>45138</v>
      </c>
      <c r="M584" s="294">
        <v>2334.2399999999998</v>
      </c>
      <c r="N584" s="321">
        <v>1750.6799999999998</v>
      </c>
      <c r="O584" s="172">
        <v>1750.68</v>
      </c>
      <c r="P584" s="441"/>
      <c r="Q584" s="442"/>
      <c r="R584" s="439"/>
      <c r="S584" s="440"/>
      <c r="T584" s="296" t="s">
        <v>22</v>
      </c>
      <c r="U584" s="297">
        <v>62</v>
      </c>
      <c r="V584" s="298" t="s">
        <v>22</v>
      </c>
    </row>
    <row r="585" spans="1:23" s="26" customFormat="1" ht="24.95" customHeight="1">
      <c r="A585" s="25" t="s">
        <v>1157</v>
      </c>
      <c r="B585" s="458"/>
      <c r="C585" s="460"/>
      <c r="D585" s="460"/>
      <c r="E585" s="460"/>
      <c r="F585" s="460"/>
      <c r="G585" s="293">
        <v>0.25</v>
      </c>
      <c r="H585" s="438"/>
      <c r="I585" s="299">
        <v>1</v>
      </c>
      <c r="J585" s="300" t="s">
        <v>446</v>
      </c>
      <c r="K585" s="324">
        <v>43829</v>
      </c>
      <c r="L585" s="324">
        <v>45138</v>
      </c>
      <c r="M585" s="294">
        <v>2334.2399999999998</v>
      </c>
      <c r="N585" s="321">
        <v>583.55999999999995</v>
      </c>
      <c r="O585" s="172">
        <v>583.55999999999995</v>
      </c>
      <c r="P585" s="441"/>
      <c r="Q585" s="442"/>
      <c r="R585" s="439"/>
      <c r="S585" s="440"/>
      <c r="T585" s="296" t="s">
        <v>22</v>
      </c>
      <c r="U585" s="297">
        <v>49</v>
      </c>
      <c r="V585" s="298" t="s">
        <v>22</v>
      </c>
    </row>
    <row r="586" spans="1:23" s="26" customFormat="1" ht="39" customHeight="1">
      <c r="A586" s="25" t="s">
        <v>321</v>
      </c>
      <c r="B586" s="307">
        <v>2</v>
      </c>
      <c r="C586" s="301" t="s">
        <v>300</v>
      </c>
      <c r="D586" s="301" t="s">
        <v>449</v>
      </c>
      <c r="E586" s="301" t="s">
        <v>452</v>
      </c>
      <c r="F586" s="301" t="s">
        <v>321</v>
      </c>
      <c r="G586" s="293">
        <v>0.9</v>
      </c>
      <c r="H586" s="293" t="s">
        <v>22</v>
      </c>
      <c r="I586" s="299">
        <v>2</v>
      </c>
      <c r="J586" s="300" t="s">
        <v>447</v>
      </c>
      <c r="K586" s="324">
        <v>40976</v>
      </c>
      <c r="L586" s="324">
        <v>41851</v>
      </c>
      <c r="M586" s="294">
        <v>4176.32</v>
      </c>
      <c r="N586" s="321">
        <v>3758.6879999999996</v>
      </c>
      <c r="O586" s="172">
        <v>3758.6880000000001</v>
      </c>
      <c r="P586" s="441"/>
      <c r="Q586" s="442"/>
      <c r="R586" s="439"/>
      <c r="S586" s="440"/>
      <c r="T586" s="296" t="s">
        <v>22</v>
      </c>
      <c r="U586" s="297">
        <v>47</v>
      </c>
      <c r="V586" s="298" t="s">
        <v>22</v>
      </c>
    </row>
    <row r="587" spans="1:23" s="26" customFormat="1" ht="39" customHeight="1">
      <c r="A587" s="25" t="s">
        <v>1158</v>
      </c>
      <c r="B587" s="307">
        <v>3</v>
      </c>
      <c r="C587" s="301" t="s">
        <v>300</v>
      </c>
      <c r="D587" s="301" t="s">
        <v>450</v>
      </c>
      <c r="E587" s="301" t="s">
        <v>453</v>
      </c>
      <c r="F587" s="301" t="s">
        <v>304</v>
      </c>
      <c r="G587" s="293">
        <v>1</v>
      </c>
      <c r="H587" s="293" t="s">
        <v>22</v>
      </c>
      <c r="I587" s="299">
        <v>2</v>
      </c>
      <c r="J587" s="300" t="s">
        <v>447</v>
      </c>
      <c r="K587" s="389">
        <v>39845</v>
      </c>
      <c r="L587" s="324">
        <v>40757</v>
      </c>
      <c r="M587" s="294">
        <v>1530.97</v>
      </c>
      <c r="N587" s="321">
        <v>1530.97</v>
      </c>
      <c r="O587" s="172">
        <v>1530.97</v>
      </c>
      <c r="P587" s="441"/>
      <c r="Q587" s="442"/>
      <c r="R587" s="439"/>
      <c r="S587" s="440"/>
      <c r="T587" s="296" t="s">
        <v>22</v>
      </c>
      <c r="U587" s="297">
        <v>18</v>
      </c>
      <c r="V587" s="298" t="s">
        <v>22</v>
      </c>
    </row>
    <row r="588" spans="1:23" s="26" customFormat="1" ht="24.95" customHeight="1">
      <c r="A588" s="25" t="s">
        <v>1159</v>
      </c>
      <c r="B588" s="307" t="s">
        <v>1152</v>
      </c>
      <c r="C588" s="301"/>
      <c r="D588" s="301"/>
      <c r="E588" s="301"/>
      <c r="F588" s="301"/>
      <c r="G588" s="293"/>
      <c r="H588" s="293"/>
      <c r="I588" s="299"/>
      <c r="J588" s="300" t="s">
        <v>1152</v>
      </c>
      <c r="K588" s="324"/>
      <c r="L588" s="324"/>
      <c r="M588" s="294"/>
      <c r="N588" s="321" t="s">
        <v>1152</v>
      </c>
      <c r="O588" s="172" t="s">
        <v>1152</v>
      </c>
      <c r="P588" s="441"/>
      <c r="Q588" s="442"/>
      <c r="R588" s="439"/>
      <c r="S588" s="440"/>
      <c r="T588" s="296"/>
      <c r="U588" s="297"/>
      <c r="V588" s="298"/>
    </row>
    <row r="589" spans="1:23" s="26" customFormat="1" ht="24.95" customHeight="1">
      <c r="A589" s="25" t="s">
        <v>1160</v>
      </c>
      <c r="B589" s="307" t="s">
        <v>1152</v>
      </c>
      <c r="C589" s="301"/>
      <c r="D589" s="301"/>
      <c r="E589" s="301"/>
      <c r="F589" s="301"/>
      <c r="G589" s="293"/>
      <c r="H589" s="293"/>
      <c r="I589" s="299"/>
      <c r="J589" s="300" t="s">
        <v>1152</v>
      </c>
      <c r="K589" s="324"/>
      <c r="L589" s="324"/>
      <c r="M589" s="294"/>
      <c r="N589" s="321" t="s">
        <v>1152</v>
      </c>
      <c r="O589" s="172" t="s">
        <v>1152</v>
      </c>
      <c r="P589" s="441"/>
      <c r="Q589" s="442"/>
      <c r="R589" s="439"/>
      <c r="S589" s="440"/>
      <c r="T589" s="296"/>
      <c r="U589" s="297"/>
      <c r="V589" s="298"/>
    </row>
    <row r="590" spans="1:23" s="26" customFormat="1" ht="24.95" customHeight="1">
      <c r="A590" s="25"/>
      <c r="B590" s="307" t="s">
        <v>1152</v>
      </c>
      <c r="C590" s="301"/>
      <c r="D590" s="301"/>
      <c r="E590" s="301"/>
      <c r="F590" s="301"/>
      <c r="G590" s="293"/>
      <c r="H590" s="293"/>
      <c r="I590" s="299"/>
      <c r="J590" s="300" t="s">
        <v>1152</v>
      </c>
      <c r="K590" s="324"/>
      <c r="L590" s="324"/>
      <c r="M590" s="294"/>
      <c r="N590" s="321" t="s">
        <v>1152</v>
      </c>
      <c r="O590" s="172" t="s">
        <v>1152</v>
      </c>
      <c r="P590" s="441"/>
      <c r="Q590" s="442"/>
      <c r="R590" s="439"/>
      <c r="S590" s="440"/>
      <c r="T590" s="296"/>
      <c r="U590" s="297"/>
      <c r="V590" s="298"/>
    </row>
    <row r="591" spans="1:23" s="26" customFormat="1" ht="24.95" customHeight="1">
      <c r="A591" s="25"/>
      <c r="B591" s="307" t="s">
        <v>1152</v>
      </c>
      <c r="C591" s="301"/>
      <c r="D591" s="301"/>
      <c r="E591" s="301"/>
      <c r="F591" s="301"/>
      <c r="G591" s="293"/>
      <c r="H591" s="293"/>
      <c r="I591" s="299"/>
      <c r="J591" s="300" t="s">
        <v>1152</v>
      </c>
      <c r="K591" s="324"/>
      <c r="L591" s="324"/>
      <c r="M591" s="294"/>
      <c r="N591" s="321" t="s">
        <v>1152</v>
      </c>
      <c r="O591" s="172" t="s">
        <v>1152</v>
      </c>
      <c r="P591" s="441"/>
      <c r="Q591" s="442"/>
      <c r="R591" s="439"/>
      <c r="S591" s="440"/>
      <c r="T591" s="296"/>
      <c r="U591" s="297"/>
      <c r="V591" s="298"/>
    </row>
    <row r="592" spans="1:23" s="26" customFormat="1" ht="24.95" customHeight="1">
      <c r="A592" s="25"/>
      <c r="B592" s="307" t="s">
        <v>1152</v>
      </c>
      <c r="C592" s="301"/>
      <c r="D592" s="301"/>
      <c r="E592" s="301"/>
      <c r="F592" s="301"/>
      <c r="G592" s="293"/>
      <c r="H592" s="293"/>
      <c r="I592" s="299"/>
      <c r="J592" s="300" t="s">
        <v>1152</v>
      </c>
      <c r="K592" s="324"/>
      <c r="L592" s="324"/>
      <c r="M592" s="294"/>
      <c r="N592" s="321" t="s">
        <v>1152</v>
      </c>
      <c r="O592" s="172" t="s">
        <v>1152</v>
      </c>
      <c r="P592" s="441"/>
      <c r="Q592" s="442"/>
      <c r="R592" s="439"/>
      <c r="S592" s="440"/>
      <c r="T592" s="296"/>
      <c r="U592" s="297"/>
      <c r="V592" s="298"/>
    </row>
    <row r="593" spans="1:23" s="26" customFormat="1" ht="24.95" customHeight="1">
      <c r="A593" s="25"/>
      <c r="B593" s="307" t="s">
        <v>1152</v>
      </c>
      <c r="C593" s="301"/>
      <c r="D593" s="301"/>
      <c r="E593" s="301"/>
      <c r="F593" s="301"/>
      <c r="G593" s="293"/>
      <c r="H593" s="293"/>
      <c r="I593" s="299"/>
      <c r="J593" s="300" t="s">
        <v>1152</v>
      </c>
      <c r="K593" s="324"/>
      <c r="L593" s="324"/>
      <c r="M593" s="294"/>
      <c r="N593" s="321" t="s">
        <v>1152</v>
      </c>
      <c r="O593" s="172" t="s">
        <v>1152</v>
      </c>
      <c r="P593" s="441"/>
      <c r="Q593" s="442"/>
      <c r="R593" s="439"/>
      <c r="S593" s="440"/>
      <c r="T593" s="296"/>
      <c r="U593" s="297"/>
      <c r="V593" s="298"/>
    </row>
    <row r="594" spans="1:23" s="26" customFormat="1" ht="24.95" customHeight="1">
      <c r="A594" s="25"/>
      <c r="B594" s="307" t="s">
        <v>1152</v>
      </c>
      <c r="C594" s="301"/>
      <c r="D594" s="301"/>
      <c r="E594" s="301"/>
      <c r="F594" s="301"/>
      <c r="G594" s="293"/>
      <c r="H594" s="293"/>
      <c r="I594" s="299"/>
      <c r="J594" s="300" t="s">
        <v>1152</v>
      </c>
      <c r="K594" s="324"/>
      <c r="L594" s="324"/>
      <c r="M594" s="294"/>
      <c r="N594" s="321" t="s">
        <v>1152</v>
      </c>
      <c r="O594" s="172" t="s">
        <v>1152</v>
      </c>
      <c r="P594" s="441"/>
      <c r="Q594" s="442"/>
      <c r="R594" s="439"/>
      <c r="S594" s="440"/>
      <c r="T594" s="296"/>
      <c r="U594" s="297"/>
      <c r="V594" s="298"/>
    </row>
    <row r="595" spans="1:23" s="26" customFormat="1" ht="24.95" customHeight="1">
      <c r="A595" s="25" t="s">
        <v>1420</v>
      </c>
      <c r="B595" s="307" t="s">
        <v>1152</v>
      </c>
      <c r="C595" s="301"/>
      <c r="D595" s="301"/>
      <c r="E595" s="301"/>
      <c r="F595" s="301"/>
      <c r="G595" s="293"/>
      <c r="H595" s="293"/>
      <c r="I595" s="299"/>
      <c r="J595" s="300" t="s">
        <v>1152</v>
      </c>
      <c r="K595" s="324"/>
      <c r="L595" s="324"/>
      <c r="M595" s="294"/>
      <c r="N595" s="322" t="s">
        <v>1152</v>
      </c>
      <c r="O595" s="172" t="s">
        <v>1152</v>
      </c>
      <c r="P595" s="441"/>
      <c r="Q595" s="442"/>
      <c r="R595" s="439"/>
      <c r="S595" s="440"/>
      <c r="T595" s="296"/>
      <c r="U595" s="297"/>
      <c r="V595" s="298"/>
    </row>
    <row r="596" spans="1:23" s="26" customFormat="1" ht="24.95" customHeight="1">
      <c r="A596" s="25" t="s">
        <v>1421</v>
      </c>
      <c r="B596" s="307" t="s">
        <v>1152</v>
      </c>
      <c r="C596" s="301"/>
      <c r="D596" s="301"/>
      <c r="E596" s="301"/>
      <c r="F596" s="301"/>
      <c r="G596" s="293"/>
      <c r="H596" s="293"/>
      <c r="I596" s="299"/>
      <c r="J596" s="300" t="s">
        <v>1152</v>
      </c>
      <c r="K596" s="324"/>
      <c r="L596" s="324"/>
      <c r="M596" s="295"/>
      <c r="N596" s="322" t="s">
        <v>1152</v>
      </c>
      <c r="O596" s="172" t="s">
        <v>1152</v>
      </c>
      <c r="P596" s="441"/>
      <c r="Q596" s="442"/>
      <c r="R596" s="439"/>
      <c r="S596" s="440"/>
      <c r="T596" s="296"/>
      <c r="U596" s="297"/>
      <c r="V596" s="298"/>
    </row>
    <row r="597" spans="1:23" s="26" customFormat="1" ht="24.95" customHeight="1">
      <c r="A597" s="25" t="s">
        <v>1422</v>
      </c>
      <c r="B597" s="307" t="s">
        <v>1152</v>
      </c>
      <c r="C597" s="301"/>
      <c r="D597" s="301"/>
      <c r="E597" s="301"/>
      <c r="F597" s="301"/>
      <c r="G597" s="293"/>
      <c r="H597" s="293"/>
      <c r="I597" s="299"/>
      <c r="J597" s="300" t="s">
        <v>1152</v>
      </c>
      <c r="K597" s="324"/>
      <c r="L597" s="324"/>
      <c r="M597" s="295"/>
      <c r="N597" s="322" t="s">
        <v>1152</v>
      </c>
      <c r="O597" s="172" t="s">
        <v>1152</v>
      </c>
      <c r="P597" s="441"/>
      <c r="Q597" s="442"/>
      <c r="R597" s="439"/>
      <c r="S597" s="440"/>
      <c r="T597" s="296"/>
      <c r="U597" s="297"/>
      <c r="V597" s="298"/>
    </row>
    <row r="598" spans="1:23" s="26" customFormat="1" ht="24.95" customHeight="1" thickBot="1">
      <c r="A598" s="25" t="s">
        <v>1423</v>
      </c>
      <c r="B598" s="310" t="s">
        <v>1152</v>
      </c>
      <c r="C598" s="302"/>
      <c r="D598" s="302"/>
      <c r="E598" s="302"/>
      <c r="F598" s="302"/>
      <c r="G598" s="303"/>
      <c r="H598" s="303"/>
      <c r="I598" s="304"/>
      <c r="J598" s="305" t="s">
        <v>1152</v>
      </c>
      <c r="K598" s="325"/>
      <c r="L598" s="325"/>
      <c r="M598" s="306"/>
      <c r="N598" s="322" t="s">
        <v>1152</v>
      </c>
      <c r="O598" s="172" t="s">
        <v>1152</v>
      </c>
      <c r="P598" s="441"/>
      <c r="Q598" s="442"/>
      <c r="R598" s="439"/>
      <c r="S598" s="440"/>
      <c r="T598" s="296"/>
      <c r="U598" s="297"/>
      <c r="V598" s="298"/>
    </row>
    <row r="599" spans="1:23" s="16" customFormat="1" ht="12" customHeight="1">
      <c r="A599" s="25"/>
      <c r="B599" s="27"/>
      <c r="C599" s="28"/>
      <c r="D599" s="28"/>
      <c r="E599" s="28"/>
      <c r="F599" s="28"/>
      <c r="G599" s="28"/>
      <c r="H599" s="308"/>
      <c r="I599" s="28"/>
      <c r="J599" s="28"/>
      <c r="K599" s="28"/>
      <c r="L599" s="28"/>
      <c r="M599" s="28"/>
      <c r="N599" s="28"/>
      <c r="O599" s="171"/>
      <c r="P599" s="28"/>
      <c r="Q599" s="28"/>
      <c r="R599" s="171"/>
      <c r="S599" s="28"/>
      <c r="T599" s="28"/>
      <c r="U599" s="29"/>
      <c r="V599" s="30"/>
    </row>
    <row r="600" spans="1:23" s="16" customFormat="1" ht="17.25" customHeight="1" thickBot="1">
      <c r="A600" s="25" t="s">
        <v>1424</v>
      </c>
      <c r="B600" s="346"/>
      <c r="C600" s="347"/>
      <c r="D600" s="347"/>
      <c r="E600" s="347"/>
      <c r="F600" s="347"/>
      <c r="G600" s="347"/>
      <c r="H600" s="347"/>
      <c r="I600" s="347"/>
      <c r="J600" s="347"/>
      <c r="K600" s="347"/>
      <c r="L600" s="347"/>
      <c r="M600" s="347"/>
      <c r="N600" s="728" t="s">
        <v>251</v>
      </c>
      <c r="O600" s="729">
        <v>2541.2993333333334</v>
      </c>
      <c r="P600" s="371"/>
      <c r="Q600" s="371"/>
      <c r="R600" s="372"/>
      <c r="S600" s="372"/>
      <c r="T600" s="373"/>
      <c r="U600" s="374"/>
      <c r="V600" s="375"/>
      <c r="W600" s="186"/>
    </row>
    <row r="601" spans="1:23" ht="17.25" customHeight="1">
      <c r="B601" s="731"/>
      <c r="C601" s="731"/>
      <c r="D601" s="731"/>
      <c r="E601" s="731"/>
      <c r="F601" s="731"/>
      <c r="G601" s="732"/>
      <c r="H601" s="732"/>
      <c r="I601" s="732"/>
      <c r="J601" s="732"/>
      <c r="K601" s="732"/>
      <c r="L601" s="732"/>
      <c r="M601" s="732"/>
      <c r="N601" s="732"/>
      <c r="O601" s="732"/>
      <c r="P601" s="732"/>
      <c r="Q601" s="732"/>
      <c r="R601" s="732"/>
      <c r="S601" s="732"/>
      <c r="T601" s="732"/>
      <c r="U601" s="732"/>
      <c r="V601" s="732"/>
      <c r="W601" s="732"/>
    </row>
    <row r="602" spans="1:23" s="16" customFormat="1" ht="16.5" customHeight="1" thickBot="1">
      <c r="A602" s="14"/>
      <c r="B602" s="443" t="s">
        <v>61</v>
      </c>
      <c r="C602" s="443"/>
      <c r="D602" s="443"/>
      <c r="E602" s="443"/>
      <c r="F602" s="443"/>
      <c r="G602" s="443"/>
      <c r="H602" s="443"/>
      <c r="I602" s="443"/>
      <c r="J602" s="443"/>
      <c r="K602" s="443"/>
      <c r="L602" s="443"/>
      <c r="M602" s="443"/>
      <c r="N602" s="443"/>
      <c r="O602" s="443"/>
      <c r="P602" s="443"/>
      <c r="Q602" s="443"/>
      <c r="R602" s="443"/>
      <c r="S602" s="443"/>
      <c r="T602" s="443"/>
      <c r="U602" s="443"/>
      <c r="V602" s="443"/>
      <c r="W602" s="187"/>
    </row>
    <row r="603" spans="1:23" s="18" customFormat="1" ht="22.5" customHeight="1">
      <c r="A603" s="87" t="s">
        <v>1425</v>
      </c>
      <c r="B603" s="445" t="s">
        <v>58</v>
      </c>
      <c r="C603" s="733" t="s">
        <v>78</v>
      </c>
      <c r="D603" s="734"/>
      <c r="E603" s="734"/>
      <c r="F603" s="734"/>
      <c r="G603" s="734"/>
      <c r="H603" s="734"/>
      <c r="I603" s="734"/>
      <c r="J603" s="734"/>
      <c r="K603" s="734"/>
      <c r="L603" s="734"/>
      <c r="M603" s="706"/>
      <c r="N603" s="735"/>
      <c r="O603" s="736"/>
      <c r="P603" s="733" t="s">
        <v>84</v>
      </c>
      <c r="Q603" s="734"/>
      <c r="R603" s="734"/>
      <c r="S603" s="706"/>
      <c r="T603" s="705" t="s">
        <v>279</v>
      </c>
      <c r="U603" s="706"/>
      <c r="V603" s="448" t="s">
        <v>6</v>
      </c>
      <c r="W603" s="185"/>
    </row>
    <row r="604" spans="1:23" s="18" customFormat="1" ht="22.5" customHeight="1">
      <c r="A604" s="87" t="s">
        <v>1426</v>
      </c>
      <c r="B604" s="446"/>
      <c r="C604" s="737" t="s">
        <v>79</v>
      </c>
      <c r="D604" s="738"/>
      <c r="E604" s="739"/>
      <c r="F604" s="740">
        <v>2</v>
      </c>
      <c r="G604" s="741" t="s">
        <v>223</v>
      </c>
      <c r="H604" s="714" t="s">
        <v>222</v>
      </c>
      <c r="I604" s="714"/>
      <c r="J604" s="737" t="s">
        <v>221</v>
      </c>
      <c r="K604" s="742"/>
      <c r="L604" s="743"/>
      <c r="M604" s="743"/>
      <c r="N604" s="744"/>
      <c r="O604" s="745"/>
      <c r="P604" s="746"/>
      <c r="Q604" s="747"/>
      <c r="R604" s="747"/>
      <c r="S604" s="748"/>
      <c r="T604" s="718"/>
      <c r="U604" s="719"/>
      <c r="V604" s="449"/>
      <c r="W604" s="185"/>
    </row>
    <row r="605" spans="1:23" s="18" customFormat="1" ht="51.75" customHeight="1" thickBot="1">
      <c r="A605" s="87" t="s">
        <v>1427</v>
      </c>
      <c r="B605" s="446"/>
      <c r="C605" s="738" t="s">
        <v>77</v>
      </c>
      <c r="D605" s="739"/>
      <c r="E605" s="749" t="s">
        <v>80</v>
      </c>
      <c r="F605" s="750" t="s">
        <v>242</v>
      </c>
      <c r="G605" s="741"/>
      <c r="H605" s="714"/>
      <c r="I605" s="714"/>
      <c r="J605" s="711" t="s">
        <v>220</v>
      </c>
      <c r="K605" s="751" t="s">
        <v>228</v>
      </c>
      <c r="L605" s="752" t="s">
        <v>290</v>
      </c>
      <c r="M605" s="752"/>
      <c r="N605" s="753" t="s">
        <v>260</v>
      </c>
      <c r="O605" s="754"/>
      <c r="P605" s="755" t="s">
        <v>1169</v>
      </c>
      <c r="Q605" s="756" t="s">
        <v>85</v>
      </c>
      <c r="R605" s="757"/>
      <c r="S605" s="88">
        <v>3</v>
      </c>
      <c r="T605" s="758"/>
      <c r="U605" s="759"/>
      <c r="V605" s="450"/>
      <c r="W605" s="185"/>
    </row>
    <row r="606" spans="1:23" s="18" customFormat="1" ht="15.75" customHeight="1">
      <c r="A606" s="87" t="s">
        <v>1428</v>
      </c>
      <c r="B606" s="446"/>
      <c r="C606" s="33">
        <v>1</v>
      </c>
      <c r="D606" s="76" t="s">
        <v>446</v>
      </c>
      <c r="E606" s="82">
        <v>0.7</v>
      </c>
      <c r="F606" s="233">
        <v>583.55999999999995</v>
      </c>
      <c r="G606" s="233">
        <v>1532.67</v>
      </c>
      <c r="H606" s="451" t="s">
        <v>27</v>
      </c>
      <c r="I606" s="452"/>
      <c r="J606" s="83" t="s">
        <v>6</v>
      </c>
      <c r="K606" s="81" t="s">
        <v>1152</v>
      </c>
      <c r="L606" s="344"/>
      <c r="M606" s="345" t="s">
        <v>1152</v>
      </c>
      <c r="N606" s="760" t="s">
        <v>22</v>
      </c>
      <c r="O606" s="761" t="s">
        <v>15</v>
      </c>
      <c r="P606" s="762"/>
      <c r="Q606" s="763">
        <v>17</v>
      </c>
      <c r="R606" s="764" t="s">
        <v>1152</v>
      </c>
      <c r="S606" s="765"/>
      <c r="T606" s="705" t="s">
        <v>64</v>
      </c>
      <c r="U606" s="734"/>
      <c r="V606" s="706"/>
      <c r="W606" s="184"/>
    </row>
    <row r="607" spans="1:23" s="18" customFormat="1" ht="15.75" customHeight="1" thickBot="1">
      <c r="A607" s="87" t="s">
        <v>1429</v>
      </c>
      <c r="B607" s="446"/>
      <c r="C607" s="33">
        <v>2</v>
      </c>
      <c r="D607" s="76" t="s">
        <v>447</v>
      </c>
      <c r="E607" s="82">
        <v>0.3</v>
      </c>
      <c r="F607" s="233">
        <v>7040.3380000000006</v>
      </c>
      <c r="G607" s="233">
        <v>1532.67</v>
      </c>
      <c r="H607" s="451" t="s">
        <v>6</v>
      </c>
      <c r="I607" s="452"/>
      <c r="J607" s="83" t="s">
        <v>6</v>
      </c>
      <c r="K607" s="81" t="s">
        <v>1152</v>
      </c>
      <c r="L607" s="344"/>
      <c r="M607" s="345" t="s">
        <v>1152</v>
      </c>
      <c r="N607" s="760" t="s">
        <v>22</v>
      </c>
      <c r="O607" s="761"/>
      <c r="P607" s="762"/>
      <c r="Q607" s="766"/>
      <c r="R607" s="767"/>
      <c r="S607" s="768"/>
      <c r="T607" s="758"/>
      <c r="U607" s="769"/>
      <c r="V607" s="759"/>
      <c r="W607" s="184"/>
    </row>
    <row r="608" spans="1:23" s="18" customFormat="1" ht="15.75" customHeight="1">
      <c r="A608" s="87" t="s">
        <v>1430</v>
      </c>
      <c r="B608" s="446"/>
      <c r="C608" s="33">
        <v>3</v>
      </c>
      <c r="D608" s="76" t="s">
        <v>1152</v>
      </c>
      <c r="E608" s="82" t="s">
        <v>1152</v>
      </c>
      <c r="F608" s="233" t="s">
        <v>1152</v>
      </c>
      <c r="G608" s="233" t="s">
        <v>1152</v>
      </c>
      <c r="H608" s="451" t="s">
        <v>1152</v>
      </c>
      <c r="I608" s="452"/>
      <c r="J608" s="83" t="s">
        <v>1152</v>
      </c>
      <c r="K608" s="81" t="s">
        <v>1152</v>
      </c>
      <c r="L608" s="344"/>
      <c r="M608" s="345" t="s">
        <v>1152</v>
      </c>
      <c r="N608" s="760"/>
      <c r="O608" s="770"/>
      <c r="P608" s="771"/>
      <c r="Q608" s="772"/>
      <c r="R608" s="773"/>
      <c r="S608" s="774"/>
      <c r="T608" s="191"/>
      <c r="U608" s="191"/>
      <c r="V608" s="192"/>
      <c r="W608" s="185"/>
    </row>
    <row r="609" spans="1:23" s="18" customFormat="1" ht="15.75" customHeight="1">
      <c r="A609" s="87" t="s">
        <v>1431</v>
      </c>
      <c r="B609" s="446"/>
      <c r="C609" s="33">
        <v>4</v>
      </c>
      <c r="D609" s="76" t="s">
        <v>1152</v>
      </c>
      <c r="E609" s="82" t="s">
        <v>1152</v>
      </c>
      <c r="F609" s="233" t="s">
        <v>1152</v>
      </c>
      <c r="G609" s="233" t="s">
        <v>1152</v>
      </c>
      <c r="H609" s="451" t="s">
        <v>1152</v>
      </c>
      <c r="I609" s="452"/>
      <c r="J609" s="83" t="s">
        <v>1152</v>
      </c>
      <c r="K609" s="81" t="s">
        <v>1152</v>
      </c>
      <c r="L609" s="344"/>
      <c r="M609" s="345" t="s">
        <v>1152</v>
      </c>
      <c r="N609" s="760"/>
      <c r="O609" s="775" t="s">
        <v>246</v>
      </c>
      <c r="P609" s="737" t="s">
        <v>245</v>
      </c>
      <c r="Q609" s="738"/>
      <c r="R609" s="738"/>
      <c r="S609" s="739"/>
      <c r="T609" s="185"/>
      <c r="U609" s="185"/>
      <c r="V609" s="193"/>
      <c r="W609" s="185"/>
    </row>
    <row r="610" spans="1:23" s="18" customFormat="1" ht="17.25" customHeight="1">
      <c r="A610" s="87" t="s">
        <v>1432</v>
      </c>
      <c r="B610" s="446"/>
      <c r="C610" s="33">
        <v>5</v>
      </c>
      <c r="D610" s="76" t="s">
        <v>1152</v>
      </c>
      <c r="E610" s="82" t="s">
        <v>1152</v>
      </c>
      <c r="F610" s="233" t="s">
        <v>1152</v>
      </c>
      <c r="G610" s="233" t="s">
        <v>1152</v>
      </c>
      <c r="H610" s="451" t="s">
        <v>1152</v>
      </c>
      <c r="I610" s="452"/>
      <c r="J610" s="83" t="s">
        <v>1152</v>
      </c>
      <c r="K610" s="81" t="s">
        <v>1152</v>
      </c>
      <c r="L610" s="344"/>
      <c r="M610" s="345" t="s">
        <v>1152</v>
      </c>
      <c r="N610" s="760"/>
      <c r="O610" s="776"/>
      <c r="P610" s="711" t="s">
        <v>86</v>
      </c>
      <c r="Q610" s="711" t="s">
        <v>230</v>
      </c>
      <c r="R610" s="714" t="s">
        <v>243</v>
      </c>
      <c r="S610" s="714"/>
      <c r="T610" s="185"/>
      <c r="U610" s="185"/>
      <c r="V610" s="193"/>
      <c r="W610" s="185"/>
    </row>
    <row r="611" spans="1:23" s="18" customFormat="1" ht="16.5" customHeight="1" thickBot="1">
      <c r="A611" s="87" t="s">
        <v>1433</v>
      </c>
      <c r="B611" s="446"/>
      <c r="C611" s="84">
        <v>6</v>
      </c>
      <c r="D611" s="85" t="s">
        <v>1152</v>
      </c>
      <c r="E611" s="86" t="s">
        <v>1152</v>
      </c>
      <c r="F611" s="233" t="s">
        <v>1152</v>
      </c>
      <c r="G611" s="233" t="s">
        <v>1152</v>
      </c>
      <c r="H611" s="451" t="s">
        <v>1152</v>
      </c>
      <c r="I611" s="452"/>
      <c r="J611" s="83" t="s">
        <v>1152</v>
      </c>
      <c r="K611" s="81" t="s">
        <v>1152</v>
      </c>
      <c r="L611" s="344"/>
      <c r="M611" s="345" t="s">
        <v>1152</v>
      </c>
      <c r="N611" s="777"/>
      <c r="O611" s="248" t="s">
        <v>6</v>
      </c>
      <c r="P611" s="778">
        <v>1</v>
      </c>
      <c r="Q611" s="779">
        <v>3065.3425115</v>
      </c>
      <c r="R611" s="780">
        <v>7623.8980000000001</v>
      </c>
      <c r="S611" s="780"/>
      <c r="T611" s="185"/>
      <c r="U611" s="185"/>
      <c r="V611" s="193"/>
      <c r="W611" s="185"/>
    </row>
    <row r="612" spans="1:23" s="18" customFormat="1" ht="16.5" customHeight="1" thickBot="1">
      <c r="A612" s="87" t="s">
        <v>1434</v>
      </c>
      <c r="B612" s="447"/>
      <c r="C612" s="781" t="s">
        <v>82</v>
      </c>
      <c r="D612" s="782"/>
      <c r="E612" s="782"/>
      <c r="F612" s="783"/>
      <c r="G612" s="784"/>
      <c r="H612" s="453" t="s">
        <v>6</v>
      </c>
      <c r="I612" s="454"/>
      <c r="J612" s="314" t="s">
        <v>6</v>
      </c>
      <c r="K612" s="194" t="s">
        <v>6</v>
      </c>
      <c r="L612" s="351"/>
      <c r="M612" s="370"/>
      <c r="N612" s="352"/>
      <c r="O612" s="455" t="s">
        <v>1152</v>
      </c>
      <c r="P612" s="455"/>
      <c r="Q612" s="455"/>
      <c r="R612" s="455"/>
      <c r="S612" s="455"/>
      <c r="T612" s="348"/>
      <c r="U612" s="349"/>
      <c r="V612" s="350"/>
      <c r="W612" s="185"/>
    </row>
    <row r="613" spans="1:23" ht="24.95" customHeight="1"/>
    <row r="614" spans="1:23" ht="24.95" customHeight="1"/>
    <row r="615" spans="1:23" s="16" customFormat="1" ht="24" thickBot="1">
      <c r="A615" s="694">
        <v>18</v>
      </c>
      <c r="B615" s="456" t="s">
        <v>45</v>
      </c>
      <c r="C615" s="456"/>
      <c r="D615" s="456"/>
      <c r="E615" s="22">
        <v>18</v>
      </c>
      <c r="F615" s="23" t="s">
        <v>454</v>
      </c>
      <c r="G615" s="19"/>
      <c r="H615" s="19"/>
      <c r="I615" s="23"/>
      <c r="J615" s="23"/>
      <c r="K615" s="23"/>
      <c r="L615" s="23"/>
      <c r="M615" s="24"/>
      <c r="N615" s="24"/>
      <c r="O615" s="19"/>
      <c r="P615" s="19"/>
      <c r="Q615" s="685"/>
      <c r="R615" s="685"/>
      <c r="S615" s="685"/>
      <c r="T615" s="685"/>
      <c r="U615" s="186"/>
    </row>
    <row r="616" spans="1:23" s="16" customFormat="1" ht="24.75" customHeight="1">
      <c r="A616" s="14"/>
      <c r="B616" s="695" t="s">
        <v>50</v>
      </c>
      <c r="C616" s="696" t="s">
        <v>51</v>
      </c>
      <c r="D616" s="697" t="s">
        <v>16</v>
      </c>
      <c r="E616" s="697"/>
      <c r="F616" s="697" t="s">
        <v>52</v>
      </c>
      <c r="G616" s="698"/>
      <c r="H616" s="699" t="s">
        <v>53</v>
      </c>
      <c r="I616" s="700" t="s">
        <v>266</v>
      </c>
      <c r="J616" s="699" t="s">
        <v>17</v>
      </c>
      <c r="K616" s="699" t="s">
        <v>229</v>
      </c>
      <c r="L616" s="699" t="s">
        <v>54</v>
      </c>
      <c r="M616" s="699" t="s">
        <v>150</v>
      </c>
      <c r="N616" s="701" t="s">
        <v>244</v>
      </c>
      <c r="O616" s="702"/>
      <c r="P616" s="703" t="s">
        <v>19</v>
      </c>
      <c r="Q616" s="704"/>
      <c r="R616" s="705" t="s">
        <v>152</v>
      </c>
      <c r="S616" s="706"/>
      <c r="T616" s="707" t="s">
        <v>138</v>
      </c>
      <c r="U616" s="708"/>
      <c r="V616" s="709"/>
    </row>
    <row r="617" spans="1:23" s="16" customFormat="1" ht="92.25" customHeight="1">
      <c r="A617" s="14"/>
      <c r="B617" s="710"/>
      <c r="C617" s="711" t="s">
        <v>55</v>
      </c>
      <c r="D617" s="712" t="s">
        <v>3</v>
      </c>
      <c r="E617" s="712" t="s">
        <v>18</v>
      </c>
      <c r="F617" s="712" t="s">
        <v>56</v>
      </c>
      <c r="G617" s="713" t="s">
        <v>57</v>
      </c>
      <c r="H617" s="714"/>
      <c r="I617" s="715"/>
      <c r="J617" s="714"/>
      <c r="K617" s="714"/>
      <c r="L617" s="714"/>
      <c r="M617" s="714"/>
      <c r="N617" s="711" t="s">
        <v>149</v>
      </c>
      <c r="O617" s="712" t="s">
        <v>68</v>
      </c>
      <c r="P617" s="716"/>
      <c r="Q617" s="717"/>
      <c r="R617" s="718"/>
      <c r="S617" s="719"/>
      <c r="T617" s="720" t="s">
        <v>139</v>
      </c>
      <c r="U617" s="721" t="s">
        <v>148</v>
      </c>
      <c r="V617" s="722" t="s">
        <v>164</v>
      </c>
    </row>
    <row r="618" spans="1:23" s="16" customFormat="1" ht="26.25" customHeight="1">
      <c r="A618" s="14"/>
      <c r="B618" s="723"/>
      <c r="C618" s="724">
        <v>3</v>
      </c>
      <c r="D618" s="724">
        <v>4</v>
      </c>
      <c r="E618" s="724">
        <v>5</v>
      </c>
      <c r="F618" s="724">
        <v>6</v>
      </c>
      <c r="G618" s="724">
        <v>7</v>
      </c>
      <c r="H618" s="724">
        <v>8</v>
      </c>
      <c r="I618" s="724">
        <v>9</v>
      </c>
      <c r="J618" s="724">
        <v>10</v>
      </c>
      <c r="K618" s="724">
        <v>11</v>
      </c>
      <c r="L618" s="724">
        <v>12</v>
      </c>
      <c r="M618" s="724">
        <v>13</v>
      </c>
      <c r="N618" s="724">
        <v>14</v>
      </c>
      <c r="O618" s="724">
        <v>15</v>
      </c>
      <c r="P618" s="19">
        <v>16</v>
      </c>
      <c r="Q618" s="725">
        <v>17</v>
      </c>
      <c r="R618" s="19">
        <v>18</v>
      </c>
      <c r="S618" s="725">
        <v>19</v>
      </c>
      <c r="T618" s="726">
        <v>20</v>
      </c>
      <c r="U618" s="624">
        <v>21</v>
      </c>
      <c r="V618" s="727">
        <v>22</v>
      </c>
    </row>
    <row r="619" spans="1:23" s="26" customFormat="1" ht="64.150000000000006" customHeight="1">
      <c r="A619" s="25" t="s">
        <v>1435</v>
      </c>
      <c r="B619" s="307">
        <v>1</v>
      </c>
      <c r="C619" s="301" t="s">
        <v>457</v>
      </c>
      <c r="D619" s="301" t="s">
        <v>458</v>
      </c>
      <c r="E619" s="301" t="s">
        <v>462</v>
      </c>
      <c r="F619" s="301" t="s">
        <v>321</v>
      </c>
      <c r="G619" s="293">
        <v>0.95</v>
      </c>
      <c r="H619" s="293" t="s">
        <v>22</v>
      </c>
      <c r="I619" s="299">
        <v>1</v>
      </c>
      <c r="J619" s="300" t="s">
        <v>455</v>
      </c>
      <c r="K619" s="324">
        <v>39846</v>
      </c>
      <c r="L619" s="324">
        <v>40753</v>
      </c>
      <c r="M619" s="294">
        <v>1926.07</v>
      </c>
      <c r="N619" s="321">
        <v>1829.7665</v>
      </c>
      <c r="O619" s="172">
        <v>1829.7665</v>
      </c>
      <c r="P619" s="441"/>
      <c r="Q619" s="442"/>
      <c r="R619" s="439"/>
      <c r="S619" s="440"/>
      <c r="T619" s="296" t="s">
        <v>22</v>
      </c>
      <c r="U619" s="297">
        <v>2</v>
      </c>
      <c r="V619" s="298" t="s">
        <v>22</v>
      </c>
    </row>
    <row r="620" spans="1:23" s="26" customFormat="1" ht="64.150000000000006" customHeight="1">
      <c r="A620" s="25" t="s">
        <v>1157</v>
      </c>
      <c r="B620" s="307">
        <v>2</v>
      </c>
      <c r="C620" s="301" t="s">
        <v>457</v>
      </c>
      <c r="D620" s="301" t="s">
        <v>459</v>
      </c>
      <c r="E620" s="301" t="s">
        <v>463</v>
      </c>
      <c r="F620" s="301" t="s">
        <v>304</v>
      </c>
      <c r="G620" s="293">
        <v>1</v>
      </c>
      <c r="H620" s="293" t="s">
        <v>22</v>
      </c>
      <c r="I620" s="299">
        <v>1</v>
      </c>
      <c r="J620" s="300" t="s">
        <v>455</v>
      </c>
      <c r="K620" s="324">
        <v>37081</v>
      </c>
      <c r="L620" s="324">
        <v>38199</v>
      </c>
      <c r="M620" s="294">
        <v>1681.44</v>
      </c>
      <c r="N620" s="321">
        <v>1681.44</v>
      </c>
      <c r="O620" s="172">
        <v>1681.44</v>
      </c>
      <c r="P620" s="441"/>
      <c r="Q620" s="442"/>
      <c r="R620" s="439"/>
      <c r="S620" s="440"/>
      <c r="T620" s="296" t="s">
        <v>22</v>
      </c>
      <c r="U620" s="297">
        <v>4</v>
      </c>
      <c r="V620" s="298" t="s">
        <v>22</v>
      </c>
    </row>
    <row r="621" spans="1:23" s="26" customFormat="1" ht="64.150000000000006" customHeight="1">
      <c r="A621" s="25" t="s">
        <v>321</v>
      </c>
      <c r="B621" s="307">
        <v>3</v>
      </c>
      <c r="C621" s="301" t="s">
        <v>457</v>
      </c>
      <c r="D621" s="301" t="s">
        <v>460</v>
      </c>
      <c r="E621" s="301" t="s">
        <v>464</v>
      </c>
      <c r="F621" s="301" t="s">
        <v>304</v>
      </c>
      <c r="G621" s="293">
        <v>1</v>
      </c>
      <c r="H621" s="293" t="s">
        <v>22</v>
      </c>
      <c r="I621" s="299">
        <v>1</v>
      </c>
      <c r="J621" s="300" t="s">
        <v>455</v>
      </c>
      <c r="K621" s="324">
        <v>35278</v>
      </c>
      <c r="L621" s="324">
        <v>35826</v>
      </c>
      <c r="M621" s="294">
        <v>946.71</v>
      </c>
      <c r="N621" s="321">
        <v>946.71</v>
      </c>
      <c r="O621" s="172">
        <v>946.71</v>
      </c>
      <c r="P621" s="441"/>
      <c r="Q621" s="442"/>
      <c r="R621" s="439"/>
      <c r="S621" s="440"/>
      <c r="T621" s="296" t="s">
        <v>22</v>
      </c>
      <c r="U621" s="297">
        <v>9</v>
      </c>
      <c r="V621" s="298" t="s">
        <v>22</v>
      </c>
    </row>
    <row r="622" spans="1:23" s="26" customFormat="1" ht="64.150000000000006" customHeight="1">
      <c r="A622" s="25" t="s">
        <v>1158</v>
      </c>
      <c r="B622" s="307">
        <v>4</v>
      </c>
      <c r="C622" s="301" t="s">
        <v>457</v>
      </c>
      <c r="D622" s="301" t="s">
        <v>461</v>
      </c>
      <c r="E622" s="301" t="s">
        <v>465</v>
      </c>
      <c r="F622" s="301" t="s">
        <v>304</v>
      </c>
      <c r="G622" s="293">
        <v>1</v>
      </c>
      <c r="H622" s="293" t="s">
        <v>22</v>
      </c>
      <c r="I622" s="299">
        <v>1</v>
      </c>
      <c r="J622" s="300" t="s">
        <v>455</v>
      </c>
      <c r="K622" s="389">
        <v>39842</v>
      </c>
      <c r="L622" s="324">
        <v>40761</v>
      </c>
      <c r="M622" s="294">
        <v>737.3</v>
      </c>
      <c r="N622" s="321">
        <v>737.3</v>
      </c>
      <c r="O622" s="172">
        <v>737.3</v>
      </c>
      <c r="P622" s="441"/>
      <c r="Q622" s="442"/>
      <c r="R622" s="439"/>
      <c r="S622" s="440"/>
      <c r="T622" s="296" t="s">
        <v>22</v>
      </c>
      <c r="U622" s="297">
        <v>1</v>
      </c>
      <c r="V622" s="298" t="s">
        <v>22</v>
      </c>
    </row>
    <row r="623" spans="1:23" s="26" customFormat="1" ht="24.95" customHeight="1">
      <c r="A623" s="25" t="s">
        <v>1159</v>
      </c>
      <c r="B623" s="307" t="s">
        <v>1152</v>
      </c>
      <c r="C623" s="301"/>
      <c r="D623" s="301"/>
      <c r="E623" s="301"/>
      <c r="F623" s="301"/>
      <c r="G623" s="293"/>
      <c r="H623" s="293"/>
      <c r="I623" s="299"/>
      <c r="J623" s="300" t="s">
        <v>1152</v>
      </c>
      <c r="K623" s="324"/>
      <c r="L623" s="324"/>
      <c r="M623" s="294"/>
      <c r="N623" s="321" t="s">
        <v>1152</v>
      </c>
      <c r="O623" s="172" t="s">
        <v>1152</v>
      </c>
      <c r="P623" s="441"/>
      <c r="Q623" s="442"/>
      <c r="R623" s="439"/>
      <c r="S623" s="440"/>
      <c r="T623" s="296"/>
      <c r="U623" s="297"/>
      <c r="V623" s="298"/>
    </row>
    <row r="624" spans="1:23" s="26" customFormat="1" ht="24.95" customHeight="1">
      <c r="A624" s="25" t="s">
        <v>1160</v>
      </c>
      <c r="B624" s="307" t="s">
        <v>1152</v>
      </c>
      <c r="C624" s="301"/>
      <c r="D624" s="301"/>
      <c r="E624" s="301"/>
      <c r="F624" s="301"/>
      <c r="G624" s="293"/>
      <c r="H624" s="293"/>
      <c r="I624" s="299"/>
      <c r="J624" s="300" t="s">
        <v>1152</v>
      </c>
      <c r="K624" s="324"/>
      <c r="L624" s="324"/>
      <c r="M624" s="294"/>
      <c r="N624" s="321" t="s">
        <v>1152</v>
      </c>
      <c r="O624" s="172" t="s">
        <v>1152</v>
      </c>
      <c r="P624" s="441"/>
      <c r="Q624" s="442"/>
      <c r="R624" s="439"/>
      <c r="S624" s="440"/>
      <c r="T624" s="296"/>
      <c r="U624" s="297"/>
      <c r="V624" s="298"/>
    </row>
    <row r="625" spans="1:23" s="26" customFormat="1" ht="24.95" customHeight="1">
      <c r="A625" s="25"/>
      <c r="B625" s="307" t="s">
        <v>1152</v>
      </c>
      <c r="C625" s="301"/>
      <c r="D625" s="301"/>
      <c r="E625" s="301"/>
      <c r="F625" s="301"/>
      <c r="G625" s="293"/>
      <c r="H625" s="293"/>
      <c r="I625" s="299"/>
      <c r="J625" s="300" t="s">
        <v>1152</v>
      </c>
      <c r="K625" s="324"/>
      <c r="L625" s="324"/>
      <c r="M625" s="294"/>
      <c r="N625" s="321" t="s">
        <v>1152</v>
      </c>
      <c r="O625" s="172" t="s">
        <v>1152</v>
      </c>
      <c r="P625" s="441"/>
      <c r="Q625" s="442"/>
      <c r="R625" s="439"/>
      <c r="S625" s="440"/>
      <c r="T625" s="296"/>
      <c r="U625" s="297"/>
      <c r="V625" s="298"/>
    </row>
    <row r="626" spans="1:23" s="26" customFormat="1" ht="24.95" customHeight="1">
      <c r="A626" s="25"/>
      <c r="B626" s="307" t="s">
        <v>1152</v>
      </c>
      <c r="C626" s="301"/>
      <c r="D626" s="301"/>
      <c r="E626" s="301"/>
      <c r="F626" s="301"/>
      <c r="G626" s="293"/>
      <c r="H626" s="293"/>
      <c r="I626" s="299"/>
      <c r="J626" s="300" t="s">
        <v>1152</v>
      </c>
      <c r="K626" s="324"/>
      <c r="L626" s="324"/>
      <c r="M626" s="294"/>
      <c r="N626" s="321" t="s">
        <v>1152</v>
      </c>
      <c r="O626" s="172" t="s">
        <v>1152</v>
      </c>
      <c r="P626" s="441"/>
      <c r="Q626" s="442"/>
      <c r="R626" s="439"/>
      <c r="S626" s="440"/>
      <c r="T626" s="296"/>
      <c r="U626" s="297"/>
      <c r="V626" s="298"/>
    </row>
    <row r="627" spans="1:23" s="26" customFormat="1" ht="24.95" customHeight="1">
      <c r="A627" s="25"/>
      <c r="B627" s="307" t="s">
        <v>1152</v>
      </c>
      <c r="C627" s="301"/>
      <c r="D627" s="301"/>
      <c r="E627" s="301"/>
      <c r="F627" s="301"/>
      <c r="G627" s="293"/>
      <c r="H627" s="293"/>
      <c r="I627" s="299"/>
      <c r="J627" s="300" t="s">
        <v>1152</v>
      </c>
      <c r="K627" s="324"/>
      <c r="L627" s="324"/>
      <c r="M627" s="294"/>
      <c r="N627" s="321" t="s">
        <v>1152</v>
      </c>
      <c r="O627" s="172" t="s">
        <v>1152</v>
      </c>
      <c r="P627" s="441"/>
      <c r="Q627" s="442"/>
      <c r="R627" s="439"/>
      <c r="S627" s="440"/>
      <c r="T627" s="296"/>
      <c r="U627" s="297"/>
      <c r="V627" s="298"/>
    </row>
    <row r="628" spans="1:23" s="26" customFormat="1" ht="24.95" customHeight="1">
      <c r="A628" s="25"/>
      <c r="B628" s="307" t="s">
        <v>1152</v>
      </c>
      <c r="C628" s="301"/>
      <c r="D628" s="301"/>
      <c r="E628" s="301"/>
      <c r="F628" s="301"/>
      <c r="G628" s="293"/>
      <c r="H628" s="293"/>
      <c r="I628" s="299"/>
      <c r="J628" s="300" t="s">
        <v>1152</v>
      </c>
      <c r="K628" s="324"/>
      <c r="L628" s="324"/>
      <c r="M628" s="294"/>
      <c r="N628" s="321" t="s">
        <v>1152</v>
      </c>
      <c r="O628" s="172" t="s">
        <v>1152</v>
      </c>
      <c r="P628" s="441"/>
      <c r="Q628" s="442"/>
      <c r="R628" s="439"/>
      <c r="S628" s="440"/>
      <c r="T628" s="296"/>
      <c r="U628" s="297"/>
      <c r="V628" s="298"/>
    </row>
    <row r="629" spans="1:23" s="26" customFormat="1" ht="24.95" customHeight="1">
      <c r="A629" s="25"/>
      <c r="B629" s="307" t="s">
        <v>1152</v>
      </c>
      <c r="C629" s="301"/>
      <c r="D629" s="301"/>
      <c r="E629" s="301"/>
      <c r="F629" s="301"/>
      <c r="G629" s="293"/>
      <c r="H629" s="293"/>
      <c r="I629" s="299"/>
      <c r="J629" s="300" t="s">
        <v>1152</v>
      </c>
      <c r="K629" s="324"/>
      <c r="L629" s="324"/>
      <c r="M629" s="294"/>
      <c r="N629" s="321" t="s">
        <v>1152</v>
      </c>
      <c r="O629" s="172" t="s">
        <v>1152</v>
      </c>
      <c r="P629" s="441"/>
      <c r="Q629" s="442"/>
      <c r="R629" s="439"/>
      <c r="S629" s="440"/>
      <c r="T629" s="296"/>
      <c r="U629" s="297"/>
      <c r="V629" s="298"/>
    </row>
    <row r="630" spans="1:23" s="26" customFormat="1" ht="24.95" customHeight="1">
      <c r="A630" s="25" t="s">
        <v>1436</v>
      </c>
      <c r="B630" s="307" t="s">
        <v>1152</v>
      </c>
      <c r="C630" s="301"/>
      <c r="D630" s="301"/>
      <c r="E630" s="301"/>
      <c r="F630" s="301"/>
      <c r="G630" s="293"/>
      <c r="H630" s="293"/>
      <c r="I630" s="299"/>
      <c r="J630" s="300" t="s">
        <v>1152</v>
      </c>
      <c r="K630" s="324"/>
      <c r="L630" s="324"/>
      <c r="M630" s="294"/>
      <c r="N630" s="322" t="s">
        <v>1152</v>
      </c>
      <c r="O630" s="172" t="s">
        <v>1152</v>
      </c>
      <c r="P630" s="441"/>
      <c r="Q630" s="442"/>
      <c r="R630" s="439"/>
      <c r="S630" s="440"/>
      <c r="T630" s="296"/>
      <c r="U630" s="297"/>
      <c r="V630" s="298"/>
    </row>
    <row r="631" spans="1:23" s="26" customFormat="1" ht="24.95" customHeight="1">
      <c r="A631" s="25" t="s">
        <v>1437</v>
      </c>
      <c r="B631" s="307" t="s">
        <v>1152</v>
      </c>
      <c r="C631" s="301"/>
      <c r="D631" s="301"/>
      <c r="E631" s="301"/>
      <c r="F631" s="301"/>
      <c r="G631" s="293"/>
      <c r="H631" s="293"/>
      <c r="I631" s="299"/>
      <c r="J631" s="300" t="s">
        <v>1152</v>
      </c>
      <c r="K631" s="324"/>
      <c r="L631" s="324"/>
      <c r="M631" s="295"/>
      <c r="N631" s="322" t="s">
        <v>1152</v>
      </c>
      <c r="O631" s="172" t="s">
        <v>1152</v>
      </c>
      <c r="P631" s="441"/>
      <c r="Q631" s="442"/>
      <c r="R631" s="439"/>
      <c r="S631" s="440"/>
      <c r="T631" s="296"/>
      <c r="U631" s="297"/>
      <c r="V631" s="298"/>
    </row>
    <row r="632" spans="1:23" s="26" customFormat="1" ht="24.95" customHeight="1">
      <c r="A632" s="25" t="s">
        <v>1438</v>
      </c>
      <c r="B632" s="307" t="s">
        <v>1152</v>
      </c>
      <c r="C632" s="301"/>
      <c r="D632" s="301"/>
      <c r="E632" s="301"/>
      <c r="F632" s="301"/>
      <c r="G632" s="293"/>
      <c r="H632" s="293"/>
      <c r="I632" s="299"/>
      <c r="J632" s="300" t="s">
        <v>1152</v>
      </c>
      <c r="K632" s="324"/>
      <c r="L632" s="324"/>
      <c r="M632" s="295"/>
      <c r="N632" s="322" t="s">
        <v>1152</v>
      </c>
      <c r="O632" s="172" t="s">
        <v>1152</v>
      </c>
      <c r="P632" s="441"/>
      <c r="Q632" s="442"/>
      <c r="R632" s="439"/>
      <c r="S632" s="440"/>
      <c r="T632" s="296"/>
      <c r="U632" s="297"/>
      <c r="V632" s="298"/>
    </row>
    <row r="633" spans="1:23" s="26" customFormat="1" ht="24.95" customHeight="1" thickBot="1">
      <c r="A633" s="25" t="s">
        <v>1439</v>
      </c>
      <c r="B633" s="310" t="s">
        <v>1152</v>
      </c>
      <c r="C633" s="302"/>
      <c r="D633" s="302"/>
      <c r="E633" s="302"/>
      <c r="F633" s="302"/>
      <c r="G633" s="303"/>
      <c r="H633" s="303"/>
      <c r="I633" s="304"/>
      <c r="J633" s="305" t="s">
        <v>1152</v>
      </c>
      <c r="K633" s="325"/>
      <c r="L633" s="325"/>
      <c r="M633" s="306"/>
      <c r="N633" s="322" t="s">
        <v>1152</v>
      </c>
      <c r="O633" s="172" t="s">
        <v>1152</v>
      </c>
      <c r="P633" s="441"/>
      <c r="Q633" s="442"/>
      <c r="R633" s="439"/>
      <c r="S633" s="440"/>
      <c r="T633" s="296"/>
      <c r="U633" s="297"/>
      <c r="V633" s="298"/>
    </row>
    <row r="634" spans="1:23" s="16" customFormat="1" ht="12" customHeight="1">
      <c r="A634" s="25"/>
      <c r="B634" s="27"/>
      <c r="C634" s="28"/>
      <c r="D634" s="28"/>
      <c r="E634" s="28"/>
      <c r="F634" s="28"/>
      <c r="G634" s="28"/>
      <c r="H634" s="308"/>
      <c r="I634" s="28"/>
      <c r="J634" s="28"/>
      <c r="K634" s="28"/>
      <c r="L634" s="28"/>
      <c r="M634" s="28"/>
      <c r="N634" s="28"/>
      <c r="O634" s="171"/>
      <c r="P634" s="28"/>
      <c r="Q634" s="28"/>
      <c r="R634" s="171"/>
      <c r="S634" s="28"/>
      <c r="T634" s="28"/>
      <c r="U634" s="29"/>
      <c r="V634" s="30"/>
    </row>
    <row r="635" spans="1:23" s="16" customFormat="1" ht="17.25" customHeight="1" thickBot="1">
      <c r="A635" s="25" t="s">
        <v>1440</v>
      </c>
      <c r="B635" s="346"/>
      <c r="C635" s="347"/>
      <c r="D635" s="347"/>
      <c r="E635" s="347"/>
      <c r="F635" s="347"/>
      <c r="G635" s="347"/>
      <c r="H635" s="347"/>
      <c r="I635" s="347"/>
      <c r="J635" s="347"/>
      <c r="K635" s="347"/>
      <c r="L635" s="347"/>
      <c r="M635" s="347"/>
      <c r="N635" s="728" t="s">
        <v>251</v>
      </c>
      <c r="O635" s="729">
        <v>1298.8041250000001</v>
      </c>
      <c r="P635" s="371"/>
      <c r="Q635" s="371"/>
      <c r="R635" s="372"/>
      <c r="S635" s="372"/>
      <c r="T635" s="373"/>
      <c r="U635" s="374"/>
      <c r="V635" s="375"/>
      <c r="W635" s="186"/>
    </row>
    <row r="636" spans="1:23" ht="17.25" customHeight="1">
      <c r="B636" s="731"/>
      <c r="C636" s="731"/>
      <c r="D636" s="731"/>
      <c r="E636" s="731"/>
      <c r="F636" s="731"/>
      <c r="G636" s="732"/>
      <c r="H636" s="732"/>
      <c r="I636" s="732"/>
      <c r="J636" s="732"/>
      <c r="K636" s="732"/>
      <c r="L636" s="732"/>
      <c r="M636" s="732"/>
      <c r="N636" s="732"/>
      <c r="O636" s="732"/>
      <c r="P636" s="732"/>
      <c r="Q636" s="732"/>
      <c r="R636" s="732"/>
      <c r="S636" s="732"/>
      <c r="T636" s="732"/>
      <c r="U636" s="732"/>
      <c r="V636" s="732"/>
      <c r="W636" s="732"/>
    </row>
    <row r="637" spans="1:23" s="16" customFormat="1" ht="16.5" customHeight="1" thickBot="1">
      <c r="A637" s="14"/>
      <c r="B637" s="443" t="s">
        <v>61</v>
      </c>
      <c r="C637" s="443"/>
      <c r="D637" s="443"/>
      <c r="E637" s="443"/>
      <c r="F637" s="443"/>
      <c r="G637" s="443"/>
      <c r="H637" s="443"/>
      <c r="I637" s="443"/>
      <c r="J637" s="443"/>
      <c r="K637" s="443"/>
      <c r="L637" s="443"/>
      <c r="M637" s="443"/>
      <c r="N637" s="443"/>
      <c r="O637" s="443"/>
      <c r="P637" s="443"/>
      <c r="Q637" s="443"/>
      <c r="R637" s="443"/>
      <c r="S637" s="443"/>
      <c r="T637" s="443"/>
      <c r="U637" s="443"/>
      <c r="V637" s="443"/>
      <c r="W637" s="187"/>
    </row>
    <row r="638" spans="1:23" s="18" customFormat="1" ht="22.5" customHeight="1">
      <c r="A638" s="87" t="s">
        <v>1441</v>
      </c>
      <c r="B638" s="445" t="s">
        <v>58</v>
      </c>
      <c r="C638" s="733" t="s">
        <v>78</v>
      </c>
      <c r="D638" s="734"/>
      <c r="E638" s="734"/>
      <c r="F638" s="734"/>
      <c r="G638" s="734"/>
      <c r="H638" s="734"/>
      <c r="I638" s="734"/>
      <c r="J638" s="734"/>
      <c r="K638" s="734"/>
      <c r="L638" s="734"/>
      <c r="M638" s="706"/>
      <c r="N638" s="735"/>
      <c r="O638" s="736"/>
      <c r="P638" s="733" t="s">
        <v>84</v>
      </c>
      <c r="Q638" s="734"/>
      <c r="R638" s="734"/>
      <c r="S638" s="706"/>
      <c r="T638" s="705" t="s">
        <v>279</v>
      </c>
      <c r="U638" s="706"/>
      <c r="V638" s="448" t="s">
        <v>6</v>
      </c>
      <c r="W638" s="185"/>
    </row>
    <row r="639" spans="1:23" s="18" customFormat="1" ht="22.5" customHeight="1">
      <c r="A639" s="87" t="s">
        <v>1442</v>
      </c>
      <c r="B639" s="446"/>
      <c r="C639" s="737" t="s">
        <v>79</v>
      </c>
      <c r="D639" s="738"/>
      <c r="E639" s="739"/>
      <c r="F639" s="740">
        <v>2</v>
      </c>
      <c r="G639" s="741" t="s">
        <v>223</v>
      </c>
      <c r="H639" s="714" t="s">
        <v>222</v>
      </c>
      <c r="I639" s="714"/>
      <c r="J639" s="737" t="s">
        <v>221</v>
      </c>
      <c r="K639" s="742"/>
      <c r="L639" s="743"/>
      <c r="M639" s="743"/>
      <c r="N639" s="744"/>
      <c r="O639" s="745"/>
      <c r="P639" s="746"/>
      <c r="Q639" s="747"/>
      <c r="R639" s="747"/>
      <c r="S639" s="748"/>
      <c r="T639" s="718"/>
      <c r="U639" s="719"/>
      <c r="V639" s="449"/>
      <c r="W639" s="185"/>
    </row>
    <row r="640" spans="1:23" s="18" customFormat="1" ht="51.75" customHeight="1" thickBot="1">
      <c r="A640" s="87" t="s">
        <v>1443</v>
      </c>
      <c r="B640" s="446"/>
      <c r="C640" s="738" t="s">
        <v>77</v>
      </c>
      <c r="D640" s="739"/>
      <c r="E640" s="749" t="s">
        <v>80</v>
      </c>
      <c r="F640" s="750" t="s">
        <v>242</v>
      </c>
      <c r="G640" s="741"/>
      <c r="H640" s="714"/>
      <c r="I640" s="714"/>
      <c r="J640" s="711" t="s">
        <v>220</v>
      </c>
      <c r="K640" s="751" t="s">
        <v>228</v>
      </c>
      <c r="L640" s="752" t="s">
        <v>290</v>
      </c>
      <c r="M640" s="752"/>
      <c r="N640" s="753" t="s">
        <v>260</v>
      </c>
      <c r="O640" s="754"/>
      <c r="P640" s="755" t="s">
        <v>1169</v>
      </c>
      <c r="Q640" s="756" t="s">
        <v>85</v>
      </c>
      <c r="R640" s="757"/>
      <c r="S640" s="88">
        <v>4</v>
      </c>
      <c r="T640" s="758"/>
      <c r="U640" s="759"/>
      <c r="V640" s="450"/>
      <c r="W640" s="185"/>
    </row>
    <row r="641" spans="1:23" s="18" customFormat="1" ht="15.75" customHeight="1">
      <c r="A641" s="87" t="s">
        <v>1444</v>
      </c>
      <c r="B641" s="446"/>
      <c r="C641" s="33">
        <v>1</v>
      </c>
      <c r="D641" s="76" t="s">
        <v>455</v>
      </c>
      <c r="E641" s="82">
        <v>0.9</v>
      </c>
      <c r="F641" s="233">
        <v>5195.2165000000005</v>
      </c>
      <c r="G641" s="233">
        <v>1532.67</v>
      </c>
      <c r="H641" s="451" t="s">
        <v>6</v>
      </c>
      <c r="I641" s="452"/>
      <c r="J641" s="83" t="s">
        <v>6</v>
      </c>
      <c r="K641" s="81" t="s">
        <v>1152</v>
      </c>
      <c r="L641" s="344"/>
      <c r="M641" s="345" t="s">
        <v>1152</v>
      </c>
      <c r="N641" s="760" t="s">
        <v>22</v>
      </c>
      <c r="O641" s="761" t="s">
        <v>15</v>
      </c>
      <c r="P641" s="762"/>
      <c r="Q641" s="763">
        <v>18</v>
      </c>
      <c r="R641" s="764" t="s">
        <v>1152</v>
      </c>
      <c r="S641" s="765"/>
      <c r="T641" s="705" t="s">
        <v>64</v>
      </c>
      <c r="U641" s="734"/>
      <c r="V641" s="706"/>
      <c r="W641" s="184"/>
    </row>
    <row r="642" spans="1:23" s="18" customFormat="1" ht="15.75" customHeight="1" thickBot="1">
      <c r="A642" s="87" t="s">
        <v>1445</v>
      </c>
      <c r="B642" s="446"/>
      <c r="C642" s="33">
        <v>2</v>
      </c>
      <c r="D642" s="76" t="s">
        <v>456</v>
      </c>
      <c r="E642" s="82">
        <v>0.1</v>
      </c>
      <c r="F642" s="233" t="s">
        <v>1188</v>
      </c>
      <c r="G642" s="233">
        <v>1532.67</v>
      </c>
      <c r="H642" s="451" t="s">
        <v>27</v>
      </c>
      <c r="I642" s="452"/>
      <c r="J642" s="83" t="s">
        <v>6</v>
      </c>
      <c r="K642" s="81" t="s">
        <v>1152</v>
      </c>
      <c r="L642" s="344"/>
      <c r="M642" s="345" t="s">
        <v>1152</v>
      </c>
      <c r="N642" s="760" t="s">
        <v>22</v>
      </c>
      <c r="O642" s="761"/>
      <c r="P642" s="762"/>
      <c r="Q642" s="766"/>
      <c r="R642" s="767"/>
      <c r="S642" s="768"/>
      <c r="T642" s="758"/>
      <c r="U642" s="769"/>
      <c r="V642" s="759"/>
      <c r="W642" s="184"/>
    </row>
    <row r="643" spans="1:23" s="18" customFormat="1" ht="15.75" customHeight="1">
      <c r="A643" s="87" t="s">
        <v>1446</v>
      </c>
      <c r="B643" s="446"/>
      <c r="C643" s="33">
        <v>3</v>
      </c>
      <c r="D643" s="76" t="s">
        <v>1152</v>
      </c>
      <c r="E643" s="82" t="s">
        <v>1152</v>
      </c>
      <c r="F643" s="233" t="s">
        <v>1152</v>
      </c>
      <c r="G643" s="233" t="s">
        <v>1152</v>
      </c>
      <c r="H643" s="451" t="s">
        <v>1152</v>
      </c>
      <c r="I643" s="452"/>
      <c r="J643" s="83" t="s">
        <v>1152</v>
      </c>
      <c r="K643" s="81" t="s">
        <v>1152</v>
      </c>
      <c r="L643" s="344"/>
      <c r="M643" s="345" t="s">
        <v>1152</v>
      </c>
      <c r="N643" s="760"/>
      <c r="O643" s="770"/>
      <c r="P643" s="771"/>
      <c r="Q643" s="772"/>
      <c r="R643" s="773"/>
      <c r="S643" s="774"/>
      <c r="T643" s="191"/>
      <c r="U643" s="191"/>
      <c r="V643" s="192"/>
      <c r="W643" s="185"/>
    </row>
    <row r="644" spans="1:23" s="18" customFormat="1" ht="15.75" customHeight="1">
      <c r="A644" s="87" t="s">
        <v>1447</v>
      </c>
      <c r="B644" s="446"/>
      <c r="C644" s="33">
        <v>4</v>
      </c>
      <c r="D644" s="76" t="s">
        <v>1152</v>
      </c>
      <c r="E644" s="82" t="s">
        <v>1152</v>
      </c>
      <c r="F644" s="233" t="s">
        <v>1152</v>
      </c>
      <c r="G644" s="233" t="s">
        <v>1152</v>
      </c>
      <c r="H644" s="451" t="s">
        <v>1152</v>
      </c>
      <c r="I644" s="452"/>
      <c r="J644" s="83" t="s">
        <v>1152</v>
      </c>
      <c r="K644" s="81" t="s">
        <v>1152</v>
      </c>
      <c r="L644" s="344"/>
      <c r="M644" s="345" t="s">
        <v>1152</v>
      </c>
      <c r="N644" s="760"/>
      <c r="O644" s="775" t="s">
        <v>246</v>
      </c>
      <c r="P644" s="737" t="s">
        <v>245</v>
      </c>
      <c r="Q644" s="738"/>
      <c r="R644" s="738"/>
      <c r="S644" s="739"/>
      <c r="T644" s="185"/>
      <c r="U644" s="185"/>
      <c r="V644" s="193"/>
      <c r="W644" s="185"/>
    </row>
    <row r="645" spans="1:23" s="18" customFormat="1" ht="17.25" customHeight="1">
      <c r="A645" s="87" t="s">
        <v>1448</v>
      </c>
      <c r="B645" s="446"/>
      <c r="C645" s="33">
        <v>5</v>
      </c>
      <c r="D645" s="76" t="s">
        <v>1152</v>
      </c>
      <c r="E645" s="82" t="s">
        <v>1152</v>
      </c>
      <c r="F645" s="233" t="s">
        <v>1152</v>
      </c>
      <c r="G645" s="233" t="s">
        <v>1152</v>
      </c>
      <c r="H645" s="451" t="s">
        <v>1152</v>
      </c>
      <c r="I645" s="452"/>
      <c r="J645" s="83" t="s">
        <v>1152</v>
      </c>
      <c r="K645" s="81" t="s">
        <v>1152</v>
      </c>
      <c r="L645" s="344"/>
      <c r="M645" s="345" t="s">
        <v>1152</v>
      </c>
      <c r="N645" s="760"/>
      <c r="O645" s="776"/>
      <c r="P645" s="711" t="s">
        <v>86</v>
      </c>
      <c r="Q645" s="711" t="s">
        <v>230</v>
      </c>
      <c r="R645" s="714" t="s">
        <v>243</v>
      </c>
      <c r="S645" s="714"/>
      <c r="T645" s="185"/>
      <c r="U645" s="185"/>
      <c r="V645" s="193"/>
      <c r="W645" s="185"/>
    </row>
    <row r="646" spans="1:23" s="18" customFormat="1" ht="16.5" customHeight="1" thickBot="1">
      <c r="A646" s="87" t="s">
        <v>1449</v>
      </c>
      <c r="B646" s="446"/>
      <c r="C646" s="84">
        <v>6</v>
      </c>
      <c r="D646" s="85" t="s">
        <v>1152</v>
      </c>
      <c r="E646" s="86" t="s">
        <v>1152</v>
      </c>
      <c r="F646" s="233" t="s">
        <v>1152</v>
      </c>
      <c r="G646" s="233" t="s">
        <v>1152</v>
      </c>
      <c r="H646" s="451" t="s">
        <v>1152</v>
      </c>
      <c r="I646" s="452"/>
      <c r="J646" s="83" t="s">
        <v>1152</v>
      </c>
      <c r="K646" s="81" t="s">
        <v>1152</v>
      </c>
      <c r="L646" s="344"/>
      <c r="M646" s="345" t="s">
        <v>1152</v>
      </c>
      <c r="N646" s="777"/>
      <c r="O646" s="248" t="s">
        <v>6</v>
      </c>
      <c r="P646" s="778">
        <v>1</v>
      </c>
      <c r="Q646" s="779">
        <v>3065.3425115</v>
      </c>
      <c r="R646" s="780">
        <v>5195.2165000000005</v>
      </c>
      <c r="S646" s="780"/>
      <c r="T646" s="185"/>
      <c r="U646" s="185"/>
      <c r="V646" s="193"/>
      <c r="W646" s="185"/>
    </row>
    <row r="647" spans="1:23" s="18" customFormat="1" ht="16.5" customHeight="1" thickBot="1">
      <c r="A647" s="87" t="s">
        <v>1450</v>
      </c>
      <c r="B647" s="447"/>
      <c r="C647" s="781" t="s">
        <v>82</v>
      </c>
      <c r="D647" s="782"/>
      <c r="E647" s="782"/>
      <c r="F647" s="783"/>
      <c r="G647" s="784"/>
      <c r="H647" s="453" t="s">
        <v>6</v>
      </c>
      <c r="I647" s="454"/>
      <c r="J647" s="314" t="s">
        <v>6</v>
      </c>
      <c r="K647" s="194" t="s">
        <v>6</v>
      </c>
      <c r="L647" s="351"/>
      <c r="M647" s="370"/>
      <c r="N647" s="352"/>
      <c r="O647" s="455" t="s">
        <v>1152</v>
      </c>
      <c r="P647" s="455"/>
      <c r="Q647" s="455"/>
      <c r="R647" s="455"/>
      <c r="S647" s="455"/>
      <c r="T647" s="348"/>
      <c r="U647" s="349"/>
      <c r="V647" s="350"/>
      <c r="W647" s="185"/>
    </row>
    <row r="648" spans="1:23" ht="24.95" customHeight="1"/>
    <row r="649" spans="1:23" ht="24.95" customHeight="1"/>
    <row r="650" spans="1:23" s="16" customFormat="1" ht="24" thickBot="1">
      <c r="A650" s="694">
        <v>19</v>
      </c>
      <c r="B650" s="456" t="s">
        <v>45</v>
      </c>
      <c r="C650" s="456"/>
      <c r="D650" s="456"/>
      <c r="E650" s="22">
        <v>19</v>
      </c>
      <c r="F650" s="23" t="s">
        <v>466</v>
      </c>
      <c r="G650" s="19"/>
      <c r="H650" s="19"/>
      <c r="I650" s="23"/>
      <c r="J650" s="23"/>
      <c r="K650" s="23"/>
      <c r="L650" s="23"/>
      <c r="M650" s="24"/>
      <c r="N650" s="24"/>
      <c r="O650" s="19"/>
      <c r="P650" s="19"/>
      <c r="Q650" s="685"/>
      <c r="R650" s="685"/>
      <c r="S650" s="685"/>
      <c r="T650" s="685"/>
      <c r="U650" s="186"/>
    </row>
    <row r="651" spans="1:23" s="16" customFormat="1" ht="24.75" customHeight="1">
      <c r="A651" s="14"/>
      <c r="B651" s="695" t="s">
        <v>50</v>
      </c>
      <c r="C651" s="696" t="s">
        <v>51</v>
      </c>
      <c r="D651" s="697" t="s">
        <v>16</v>
      </c>
      <c r="E651" s="697"/>
      <c r="F651" s="697" t="s">
        <v>52</v>
      </c>
      <c r="G651" s="698"/>
      <c r="H651" s="699" t="s">
        <v>53</v>
      </c>
      <c r="I651" s="700" t="s">
        <v>266</v>
      </c>
      <c r="J651" s="699" t="s">
        <v>17</v>
      </c>
      <c r="K651" s="699" t="s">
        <v>229</v>
      </c>
      <c r="L651" s="699" t="s">
        <v>54</v>
      </c>
      <c r="M651" s="699" t="s">
        <v>150</v>
      </c>
      <c r="N651" s="701" t="s">
        <v>244</v>
      </c>
      <c r="O651" s="702"/>
      <c r="P651" s="703" t="s">
        <v>19</v>
      </c>
      <c r="Q651" s="704"/>
      <c r="R651" s="705" t="s">
        <v>152</v>
      </c>
      <c r="S651" s="706"/>
      <c r="T651" s="707" t="s">
        <v>138</v>
      </c>
      <c r="U651" s="708"/>
      <c r="V651" s="709"/>
    </row>
    <row r="652" spans="1:23" s="16" customFormat="1" ht="92.25" customHeight="1">
      <c r="A652" s="14"/>
      <c r="B652" s="710"/>
      <c r="C652" s="711" t="s">
        <v>55</v>
      </c>
      <c r="D652" s="712" t="s">
        <v>3</v>
      </c>
      <c r="E652" s="712" t="s">
        <v>18</v>
      </c>
      <c r="F652" s="712" t="s">
        <v>56</v>
      </c>
      <c r="G652" s="713" t="s">
        <v>57</v>
      </c>
      <c r="H652" s="714"/>
      <c r="I652" s="715"/>
      <c r="J652" s="714"/>
      <c r="K652" s="714"/>
      <c r="L652" s="714"/>
      <c r="M652" s="714"/>
      <c r="N652" s="711" t="s">
        <v>149</v>
      </c>
      <c r="O652" s="712" t="s">
        <v>68</v>
      </c>
      <c r="P652" s="716"/>
      <c r="Q652" s="717"/>
      <c r="R652" s="718"/>
      <c r="S652" s="719"/>
      <c r="T652" s="720" t="s">
        <v>139</v>
      </c>
      <c r="U652" s="721" t="s">
        <v>148</v>
      </c>
      <c r="V652" s="722" t="s">
        <v>164</v>
      </c>
    </row>
    <row r="653" spans="1:23" s="16" customFormat="1" ht="26.25" customHeight="1">
      <c r="A653" s="14"/>
      <c r="B653" s="723"/>
      <c r="C653" s="724">
        <v>3</v>
      </c>
      <c r="D653" s="724">
        <v>4</v>
      </c>
      <c r="E653" s="724">
        <v>5</v>
      </c>
      <c r="F653" s="724">
        <v>6</v>
      </c>
      <c r="G653" s="724">
        <v>7</v>
      </c>
      <c r="H653" s="724">
        <v>8</v>
      </c>
      <c r="I653" s="724">
        <v>9</v>
      </c>
      <c r="J653" s="724">
        <v>10</v>
      </c>
      <c r="K653" s="724">
        <v>11</v>
      </c>
      <c r="L653" s="724">
        <v>12</v>
      </c>
      <c r="M653" s="724">
        <v>13</v>
      </c>
      <c r="N653" s="724">
        <v>14</v>
      </c>
      <c r="O653" s="724">
        <v>15</v>
      </c>
      <c r="P653" s="19">
        <v>16</v>
      </c>
      <c r="Q653" s="725">
        <v>17</v>
      </c>
      <c r="R653" s="19">
        <v>18</v>
      </c>
      <c r="S653" s="725">
        <v>19</v>
      </c>
      <c r="T653" s="726">
        <v>20</v>
      </c>
      <c r="U653" s="624">
        <v>21</v>
      </c>
      <c r="V653" s="727">
        <v>22</v>
      </c>
    </row>
    <row r="654" spans="1:23" s="26" customFormat="1" ht="24.95" customHeight="1">
      <c r="A654" s="25" t="s">
        <v>1451</v>
      </c>
      <c r="B654" s="457">
        <v>1</v>
      </c>
      <c r="C654" s="459" t="s">
        <v>300</v>
      </c>
      <c r="D654" s="459" t="s">
        <v>469</v>
      </c>
      <c r="E654" s="459" t="s">
        <v>471</v>
      </c>
      <c r="F654" s="459" t="s">
        <v>321</v>
      </c>
      <c r="G654" s="293">
        <v>0.6</v>
      </c>
      <c r="H654" s="437" t="s">
        <v>22</v>
      </c>
      <c r="I654" s="299">
        <v>1</v>
      </c>
      <c r="J654" s="300" t="s">
        <v>468</v>
      </c>
      <c r="K654" s="324">
        <v>43827</v>
      </c>
      <c r="L654" s="324">
        <v>45138</v>
      </c>
      <c r="M654" s="294">
        <v>2347.86</v>
      </c>
      <c r="N654" s="321">
        <v>1408.7160000000001</v>
      </c>
      <c r="O654" s="172">
        <v>1408.7159999999999</v>
      </c>
      <c r="P654" s="441"/>
      <c r="Q654" s="442"/>
      <c r="R654" s="439"/>
      <c r="S654" s="440"/>
      <c r="T654" s="296" t="s">
        <v>22</v>
      </c>
      <c r="U654" s="297">
        <v>55</v>
      </c>
      <c r="V654" s="298" t="s">
        <v>22</v>
      </c>
    </row>
    <row r="655" spans="1:23" s="26" customFormat="1" ht="24.95" customHeight="1">
      <c r="A655" s="25" t="s">
        <v>1157</v>
      </c>
      <c r="B655" s="458"/>
      <c r="C655" s="460"/>
      <c r="D655" s="460"/>
      <c r="E655" s="460"/>
      <c r="F655" s="460"/>
      <c r="G655" s="293">
        <v>0.15</v>
      </c>
      <c r="H655" s="438"/>
      <c r="I655" s="299">
        <v>2</v>
      </c>
      <c r="J655" s="300" t="s">
        <v>467</v>
      </c>
      <c r="K655" s="324">
        <v>43827</v>
      </c>
      <c r="L655" s="324">
        <v>45138</v>
      </c>
      <c r="M655" s="294">
        <v>2347.86</v>
      </c>
      <c r="N655" s="321">
        <v>352.17900000000003</v>
      </c>
      <c r="O655" s="172">
        <v>352.17899999999997</v>
      </c>
      <c r="P655" s="441"/>
      <c r="Q655" s="442"/>
      <c r="R655" s="439"/>
      <c r="S655" s="440"/>
      <c r="T655" s="296" t="s">
        <v>22</v>
      </c>
      <c r="U655" s="297">
        <v>75</v>
      </c>
      <c r="V655" s="298" t="s">
        <v>22</v>
      </c>
    </row>
    <row r="656" spans="1:23" s="26" customFormat="1" ht="42.6" customHeight="1">
      <c r="A656" s="25" t="s">
        <v>321</v>
      </c>
      <c r="B656" s="307">
        <v>2</v>
      </c>
      <c r="C656" s="301" t="s">
        <v>300</v>
      </c>
      <c r="D656" s="301" t="s">
        <v>470</v>
      </c>
      <c r="E656" s="301" t="s">
        <v>472</v>
      </c>
      <c r="F656" s="301" t="s">
        <v>304</v>
      </c>
      <c r="G656" s="293">
        <v>1</v>
      </c>
      <c r="H656" s="293" t="s">
        <v>22</v>
      </c>
      <c r="I656" s="299">
        <v>1</v>
      </c>
      <c r="J656" s="300" t="s">
        <v>468</v>
      </c>
      <c r="K656" s="324">
        <v>37089</v>
      </c>
      <c r="L656" s="324">
        <v>38198</v>
      </c>
      <c r="M656" s="294">
        <v>1669.18</v>
      </c>
      <c r="N656" s="321">
        <v>1669.18</v>
      </c>
      <c r="O656" s="172">
        <v>1669.18</v>
      </c>
      <c r="P656" s="441"/>
      <c r="Q656" s="442"/>
      <c r="R656" s="439"/>
      <c r="S656" s="440"/>
      <c r="T656" s="296" t="s">
        <v>22</v>
      </c>
      <c r="U656" s="297">
        <v>28</v>
      </c>
      <c r="V656" s="298" t="s">
        <v>22</v>
      </c>
    </row>
    <row r="657" spans="1:23" s="26" customFormat="1" ht="24.95" customHeight="1">
      <c r="A657" s="25" t="s">
        <v>1158</v>
      </c>
      <c r="B657" s="307" t="s">
        <v>1152</v>
      </c>
      <c r="C657" s="301"/>
      <c r="D657" s="301"/>
      <c r="E657" s="301"/>
      <c r="F657" s="301"/>
      <c r="G657" s="293"/>
      <c r="H657" s="293"/>
      <c r="I657" s="299"/>
      <c r="J657" s="300" t="s">
        <v>1152</v>
      </c>
      <c r="K657" s="389"/>
      <c r="L657" s="324"/>
      <c r="M657" s="294"/>
      <c r="N657" s="321" t="s">
        <v>1152</v>
      </c>
      <c r="O657" s="172" t="s">
        <v>1152</v>
      </c>
      <c r="P657" s="441"/>
      <c r="Q657" s="442"/>
      <c r="R657" s="439"/>
      <c r="S657" s="440"/>
      <c r="T657" s="296"/>
      <c r="U657" s="297"/>
      <c r="V657" s="298"/>
    </row>
    <row r="658" spans="1:23" s="26" customFormat="1" ht="24.95" customHeight="1">
      <c r="A658" s="25" t="s">
        <v>1159</v>
      </c>
      <c r="B658" s="307" t="s">
        <v>1152</v>
      </c>
      <c r="C658" s="301"/>
      <c r="D658" s="301"/>
      <c r="E658" s="301"/>
      <c r="F658" s="301"/>
      <c r="G658" s="293"/>
      <c r="H658" s="293"/>
      <c r="I658" s="299"/>
      <c r="J658" s="300" t="s">
        <v>1152</v>
      </c>
      <c r="K658" s="324"/>
      <c r="L658" s="324"/>
      <c r="M658" s="294"/>
      <c r="N658" s="321" t="s">
        <v>1152</v>
      </c>
      <c r="O658" s="172" t="s">
        <v>1152</v>
      </c>
      <c r="P658" s="441"/>
      <c r="Q658" s="442"/>
      <c r="R658" s="439"/>
      <c r="S658" s="440"/>
      <c r="T658" s="296"/>
      <c r="U658" s="297"/>
      <c r="V658" s="298"/>
    </row>
    <row r="659" spans="1:23" s="26" customFormat="1" ht="24.95" customHeight="1">
      <c r="A659" s="25" t="s">
        <v>1160</v>
      </c>
      <c r="B659" s="307" t="s">
        <v>1152</v>
      </c>
      <c r="C659" s="301"/>
      <c r="D659" s="301"/>
      <c r="E659" s="301"/>
      <c r="F659" s="301"/>
      <c r="G659" s="293"/>
      <c r="H659" s="293"/>
      <c r="I659" s="299"/>
      <c r="J659" s="300" t="s">
        <v>1152</v>
      </c>
      <c r="K659" s="324"/>
      <c r="L659" s="324"/>
      <c r="M659" s="294"/>
      <c r="N659" s="321" t="s">
        <v>1152</v>
      </c>
      <c r="O659" s="172" t="s">
        <v>1152</v>
      </c>
      <c r="P659" s="441"/>
      <c r="Q659" s="442"/>
      <c r="R659" s="439"/>
      <c r="S659" s="440"/>
      <c r="T659" s="296"/>
      <c r="U659" s="297"/>
      <c r="V659" s="298"/>
    </row>
    <row r="660" spans="1:23" s="26" customFormat="1" ht="24.95" customHeight="1">
      <c r="A660" s="25"/>
      <c r="B660" s="307" t="s">
        <v>1152</v>
      </c>
      <c r="C660" s="301"/>
      <c r="D660" s="301"/>
      <c r="E660" s="301"/>
      <c r="F660" s="301"/>
      <c r="G660" s="293"/>
      <c r="H660" s="293"/>
      <c r="I660" s="299"/>
      <c r="J660" s="300" t="s">
        <v>1152</v>
      </c>
      <c r="K660" s="324"/>
      <c r="L660" s="324"/>
      <c r="M660" s="294"/>
      <c r="N660" s="321" t="s">
        <v>1152</v>
      </c>
      <c r="O660" s="172" t="s">
        <v>1152</v>
      </c>
      <c r="P660" s="441"/>
      <c r="Q660" s="442"/>
      <c r="R660" s="439"/>
      <c r="S660" s="440"/>
      <c r="T660" s="296"/>
      <c r="U660" s="297"/>
      <c r="V660" s="298"/>
    </row>
    <row r="661" spans="1:23" s="26" customFormat="1" ht="24.95" customHeight="1">
      <c r="A661" s="25"/>
      <c r="B661" s="307" t="s">
        <v>1152</v>
      </c>
      <c r="C661" s="301"/>
      <c r="D661" s="301"/>
      <c r="E661" s="301"/>
      <c r="F661" s="301"/>
      <c r="G661" s="293"/>
      <c r="H661" s="293"/>
      <c r="I661" s="299"/>
      <c r="J661" s="300" t="s">
        <v>1152</v>
      </c>
      <c r="K661" s="324"/>
      <c r="L661" s="324"/>
      <c r="M661" s="294"/>
      <c r="N661" s="321" t="s">
        <v>1152</v>
      </c>
      <c r="O661" s="172" t="s">
        <v>1152</v>
      </c>
      <c r="P661" s="441"/>
      <c r="Q661" s="442"/>
      <c r="R661" s="439"/>
      <c r="S661" s="440"/>
      <c r="T661" s="296"/>
      <c r="U661" s="297"/>
      <c r="V661" s="298"/>
    </row>
    <row r="662" spans="1:23" s="26" customFormat="1" ht="24.95" customHeight="1">
      <c r="A662" s="25"/>
      <c r="B662" s="307" t="s">
        <v>1152</v>
      </c>
      <c r="C662" s="301"/>
      <c r="D662" s="301"/>
      <c r="E662" s="301"/>
      <c r="F662" s="301"/>
      <c r="G662" s="293"/>
      <c r="H662" s="293"/>
      <c r="I662" s="299"/>
      <c r="J662" s="300" t="s">
        <v>1152</v>
      </c>
      <c r="K662" s="324"/>
      <c r="L662" s="324"/>
      <c r="M662" s="294"/>
      <c r="N662" s="321" t="s">
        <v>1152</v>
      </c>
      <c r="O662" s="172" t="s">
        <v>1152</v>
      </c>
      <c r="P662" s="441"/>
      <c r="Q662" s="442"/>
      <c r="R662" s="439"/>
      <c r="S662" s="440"/>
      <c r="T662" s="296"/>
      <c r="U662" s="297"/>
      <c r="V662" s="298"/>
    </row>
    <row r="663" spans="1:23" s="26" customFormat="1" ht="24.95" customHeight="1">
      <c r="A663" s="25"/>
      <c r="B663" s="307" t="s">
        <v>1152</v>
      </c>
      <c r="C663" s="301"/>
      <c r="D663" s="301"/>
      <c r="E663" s="301"/>
      <c r="F663" s="301"/>
      <c r="G663" s="293"/>
      <c r="H663" s="293"/>
      <c r="I663" s="299"/>
      <c r="J663" s="300" t="s">
        <v>1152</v>
      </c>
      <c r="K663" s="324"/>
      <c r="L663" s="324"/>
      <c r="M663" s="294"/>
      <c r="N663" s="321" t="s">
        <v>1152</v>
      </c>
      <c r="O663" s="172" t="s">
        <v>1152</v>
      </c>
      <c r="P663" s="441"/>
      <c r="Q663" s="442"/>
      <c r="R663" s="439"/>
      <c r="S663" s="440"/>
      <c r="T663" s="296"/>
      <c r="U663" s="297"/>
      <c r="V663" s="298"/>
    </row>
    <row r="664" spans="1:23" s="26" customFormat="1" ht="24.95" customHeight="1">
      <c r="A664" s="25"/>
      <c r="B664" s="307" t="s">
        <v>1152</v>
      </c>
      <c r="C664" s="301"/>
      <c r="D664" s="301"/>
      <c r="E664" s="301"/>
      <c r="F664" s="301"/>
      <c r="G664" s="293"/>
      <c r="H664" s="293"/>
      <c r="I664" s="299"/>
      <c r="J664" s="300" t="s">
        <v>1152</v>
      </c>
      <c r="K664" s="324"/>
      <c r="L664" s="324"/>
      <c r="M664" s="294"/>
      <c r="N664" s="321" t="s">
        <v>1152</v>
      </c>
      <c r="O664" s="172" t="s">
        <v>1152</v>
      </c>
      <c r="P664" s="441"/>
      <c r="Q664" s="442"/>
      <c r="R664" s="439"/>
      <c r="S664" s="440"/>
      <c r="T664" s="296"/>
      <c r="U664" s="297"/>
      <c r="V664" s="298"/>
    </row>
    <row r="665" spans="1:23" s="26" customFormat="1" ht="24.95" customHeight="1">
      <c r="A665" s="25" t="s">
        <v>1452</v>
      </c>
      <c r="B665" s="307" t="s">
        <v>1152</v>
      </c>
      <c r="C665" s="301"/>
      <c r="D665" s="301"/>
      <c r="E665" s="301"/>
      <c r="F665" s="301"/>
      <c r="G665" s="293"/>
      <c r="H665" s="293"/>
      <c r="I665" s="299"/>
      <c r="J665" s="300" t="s">
        <v>1152</v>
      </c>
      <c r="K665" s="324"/>
      <c r="L665" s="324"/>
      <c r="M665" s="294"/>
      <c r="N665" s="322" t="s">
        <v>1152</v>
      </c>
      <c r="O665" s="172" t="s">
        <v>1152</v>
      </c>
      <c r="P665" s="441"/>
      <c r="Q665" s="442"/>
      <c r="R665" s="439"/>
      <c r="S665" s="440"/>
      <c r="T665" s="296"/>
      <c r="U665" s="297"/>
      <c r="V665" s="298"/>
    </row>
    <row r="666" spans="1:23" s="26" customFormat="1" ht="24.95" customHeight="1">
      <c r="A666" s="25" t="s">
        <v>1453</v>
      </c>
      <c r="B666" s="307" t="s">
        <v>1152</v>
      </c>
      <c r="C666" s="301"/>
      <c r="D666" s="301"/>
      <c r="E666" s="301"/>
      <c r="F666" s="301"/>
      <c r="G666" s="293"/>
      <c r="H666" s="293"/>
      <c r="I666" s="299"/>
      <c r="J666" s="300" t="s">
        <v>1152</v>
      </c>
      <c r="K666" s="324"/>
      <c r="L666" s="324"/>
      <c r="M666" s="295"/>
      <c r="N666" s="322" t="s">
        <v>1152</v>
      </c>
      <c r="O666" s="172" t="s">
        <v>1152</v>
      </c>
      <c r="P666" s="441"/>
      <c r="Q666" s="442"/>
      <c r="R666" s="439"/>
      <c r="S666" s="440"/>
      <c r="T666" s="296"/>
      <c r="U666" s="297"/>
      <c r="V666" s="298"/>
    </row>
    <row r="667" spans="1:23" s="26" customFormat="1" ht="24.95" customHeight="1">
      <c r="A667" s="25" t="s">
        <v>1454</v>
      </c>
      <c r="B667" s="307" t="s">
        <v>1152</v>
      </c>
      <c r="C667" s="301"/>
      <c r="D667" s="301"/>
      <c r="E667" s="301"/>
      <c r="F667" s="301"/>
      <c r="G667" s="293"/>
      <c r="H667" s="293"/>
      <c r="I667" s="299"/>
      <c r="J667" s="300" t="s">
        <v>1152</v>
      </c>
      <c r="K667" s="324"/>
      <c r="L667" s="324"/>
      <c r="M667" s="295"/>
      <c r="N667" s="322" t="s">
        <v>1152</v>
      </c>
      <c r="O667" s="172" t="s">
        <v>1152</v>
      </c>
      <c r="P667" s="441"/>
      <c r="Q667" s="442"/>
      <c r="R667" s="439"/>
      <c r="S667" s="440"/>
      <c r="T667" s="296"/>
      <c r="U667" s="297"/>
      <c r="V667" s="298"/>
    </row>
    <row r="668" spans="1:23" s="26" customFormat="1" ht="24.95" customHeight="1" thickBot="1">
      <c r="A668" s="25" t="s">
        <v>1455</v>
      </c>
      <c r="B668" s="310" t="s">
        <v>1152</v>
      </c>
      <c r="C668" s="302"/>
      <c r="D668" s="302"/>
      <c r="E668" s="302"/>
      <c r="F668" s="302"/>
      <c r="G668" s="303"/>
      <c r="H668" s="303"/>
      <c r="I668" s="304"/>
      <c r="J668" s="305" t="s">
        <v>1152</v>
      </c>
      <c r="K668" s="325"/>
      <c r="L668" s="325"/>
      <c r="M668" s="306"/>
      <c r="N668" s="322" t="s">
        <v>1152</v>
      </c>
      <c r="O668" s="172" t="s">
        <v>1152</v>
      </c>
      <c r="P668" s="441"/>
      <c r="Q668" s="442"/>
      <c r="R668" s="439"/>
      <c r="S668" s="440"/>
      <c r="T668" s="296"/>
      <c r="U668" s="297"/>
      <c r="V668" s="298"/>
    </row>
    <row r="669" spans="1:23" s="16" customFormat="1" ht="12" customHeight="1">
      <c r="A669" s="25"/>
      <c r="B669" s="27"/>
      <c r="C669" s="28"/>
      <c r="D669" s="28"/>
      <c r="E669" s="28"/>
      <c r="F669" s="28"/>
      <c r="G669" s="28"/>
      <c r="H669" s="308"/>
      <c r="I669" s="28"/>
      <c r="J669" s="28"/>
      <c r="K669" s="28"/>
      <c r="L669" s="28"/>
      <c r="M669" s="28"/>
      <c r="N669" s="28"/>
      <c r="O669" s="171"/>
      <c r="P669" s="28"/>
      <c r="Q669" s="28"/>
      <c r="R669" s="171"/>
      <c r="S669" s="28"/>
      <c r="T669" s="28"/>
      <c r="U669" s="29"/>
      <c r="V669" s="30"/>
    </row>
    <row r="670" spans="1:23" s="16" customFormat="1" ht="17.25" customHeight="1" thickBot="1">
      <c r="A670" s="25" t="s">
        <v>1456</v>
      </c>
      <c r="B670" s="346"/>
      <c r="C670" s="347"/>
      <c r="D670" s="347"/>
      <c r="E670" s="347"/>
      <c r="F670" s="347"/>
      <c r="G670" s="347"/>
      <c r="H670" s="347"/>
      <c r="I670" s="347"/>
      <c r="J670" s="347"/>
      <c r="K670" s="347"/>
      <c r="L670" s="347"/>
      <c r="M670" s="347"/>
      <c r="N670" s="728" t="s">
        <v>251</v>
      </c>
      <c r="O670" s="729">
        <v>1715.0374999999999</v>
      </c>
      <c r="P670" s="371"/>
      <c r="Q670" s="371"/>
      <c r="R670" s="372"/>
      <c r="S670" s="372"/>
      <c r="T670" s="373"/>
      <c r="U670" s="374"/>
      <c r="V670" s="375"/>
      <c r="W670" s="186"/>
    </row>
    <row r="671" spans="1:23" ht="17.25" customHeight="1">
      <c r="B671" s="731"/>
      <c r="C671" s="731"/>
      <c r="D671" s="731"/>
      <c r="E671" s="731"/>
      <c r="F671" s="731"/>
      <c r="G671" s="732"/>
      <c r="H671" s="732"/>
      <c r="I671" s="732"/>
      <c r="J671" s="732"/>
      <c r="K671" s="732"/>
      <c r="L671" s="732"/>
      <c r="M671" s="732"/>
      <c r="N671" s="732"/>
      <c r="O671" s="732"/>
      <c r="P671" s="732"/>
      <c r="Q671" s="732"/>
      <c r="R671" s="732"/>
      <c r="S671" s="732"/>
      <c r="T671" s="732"/>
      <c r="U671" s="732"/>
      <c r="V671" s="732"/>
      <c r="W671" s="732"/>
    </row>
    <row r="672" spans="1:23" s="16" customFormat="1" ht="16.5" customHeight="1" thickBot="1">
      <c r="A672" s="14"/>
      <c r="B672" s="443" t="s">
        <v>61</v>
      </c>
      <c r="C672" s="443"/>
      <c r="D672" s="443"/>
      <c r="E672" s="443"/>
      <c r="F672" s="443"/>
      <c r="G672" s="443"/>
      <c r="H672" s="443"/>
      <c r="I672" s="443"/>
      <c r="J672" s="443"/>
      <c r="K672" s="443"/>
      <c r="L672" s="443"/>
      <c r="M672" s="443"/>
      <c r="N672" s="443"/>
      <c r="O672" s="443"/>
      <c r="P672" s="443"/>
      <c r="Q672" s="443"/>
      <c r="R672" s="443"/>
      <c r="S672" s="443"/>
      <c r="T672" s="443"/>
      <c r="U672" s="443"/>
      <c r="V672" s="443"/>
      <c r="W672" s="187"/>
    </row>
    <row r="673" spans="1:23" s="18" customFormat="1" ht="22.5" customHeight="1">
      <c r="A673" s="87" t="s">
        <v>1457</v>
      </c>
      <c r="B673" s="445" t="s">
        <v>58</v>
      </c>
      <c r="C673" s="733" t="s">
        <v>78</v>
      </c>
      <c r="D673" s="734"/>
      <c r="E673" s="734"/>
      <c r="F673" s="734"/>
      <c r="G673" s="734"/>
      <c r="H673" s="734"/>
      <c r="I673" s="734"/>
      <c r="J673" s="734"/>
      <c r="K673" s="734"/>
      <c r="L673" s="734"/>
      <c r="M673" s="706"/>
      <c r="N673" s="735"/>
      <c r="O673" s="736"/>
      <c r="P673" s="733" t="s">
        <v>84</v>
      </c>
      <c r="Q673" s="734"/>
      <c r="R673" s="734"/>
      <c r="S673" s="706"/>
      <c r="T673" s="705" t="s">
        <v>279</v>
      </c>
      <c r="U673" s="706"/>
      <c r="V673" s="448" t="s">
        <v>6</v>
      </c>
      <c r="W673" s="185"/>
    </row>
    <row r="674" spans="1:23" s="18" customFormat="1" ht="22.5" customHeight="1">
      <c r="A674" s="87" t="s">
        <v>1458</v>
      </c>
      <c r="B674" s="446"/>
      <c r="C674" s="737" t="s">
        <v>79</v>
      </c>
      <c r="D674" s="738"/>
      <c r="E674" s="739"/>
      <c r="F674" s="740">
        <v>2</v>
      </c>
      <c r="G674" s="741" t="s">
        <v>223</v>
      </c>
      <c r="H674" s="714" t="s">
        <v>222</v>
      </c>
      <c r="I674" s="714"/>
      <c r="J674" s="737" t="s">
        <v>221</v>
      </c>
      <c r="K674" s="742"/>
      <c r="L674" s="743"/>
      <c r="M674" s="743"/>
      <c r="N674" s="744"/>
      <c r="O674" s="745"/>
      <c r="P674" s="746"/>
      <c r="Q674" s="747"/>
      <c r="R674" s="747"/>
      <c r="S674" s="748"/>
      <c r="T674" s="718"/>
      <c r="U674" s="719"/>
      <c r="V674" s="449"/>
      <c r="W674" s="185"/>
    </row>
    <row r="675" spans="1:23" s="18" customFormat="1" ht="51.75" customHeight="1" thickBot="1">
      <c r="A675" s="87" t="s">
        <v>1459</v>
      </c>
      <c r="B675" s="446"/>
      <c r="C675" s="738" t="s">
        <v>77</v>
      </c>
      <c r="D675" s="739"/>
      <c r="E675" s="749" t="s">
        <v>80</v>
      </c>
      <c r="F675" s="750" t="s">
        <v>242</v>
      </c>
      <c r="G675" s="741"/>
      <c r="H675" s="714"/>
      <c r="I675" s="714"/>
      <c r="J675" s="711" t="s">
        <v>220</v>
      </c>
      <c r="K675" s="751" t="s">
        <v>228</v>
      </c>
      <c r="L675" s="752" t="s">
        <v>290</v>
      </c>
      <c r="M675" s="752"/>
      <c r="N675" s="753" t="s">
        <v>260</v>
      </c>
      <c r="O675" s="754"/>
      <c r="P675" s="755" t="s">
        <v>1169</v>
      </c>
      <c r="Q675" s="756" t="s">
        <v>85</v>
      </c>
      <c r="R675" s="757"/>
      <c r="S675" s="88">
        <v>2</v>
      </c>
      <c r="T675" s="758"/>
      <c r="U675" s="759"/>
      <c r="V675" s="450"/>
      <c r="W675" s="185"/>
    </row>
    <row r="676" spans="1:23" s="18" customFormat="1" ht="15.75" customHeight="1">
      <c r="A676" s="87" t="s">
        <v>1460</v>
      </c>
      <c r="B676" s="446"/>
      <c r="C676" s="33">
        <v>1</v>
      </c>
      <c r="D676" s="76" t="s">
        <v>468</v>
      </c>
      <c r="E676" s="82">
        <v>0.9</v>
      </c>
      <c r="F676" s="233">
        <v>3077.8959999999997</v>
      </c>
      <c r="G676" s="233">
        <v>1532.67</v>
      </c>
      <c r="H676" s="451" t="s">
        <v>6</v>
      </c>
      <c r="I676" s="452"/>
      <c r="J676" s="83" t="s">
        <v>6</v>
      </c>
      <c r="K676" s="81" t="s">
        <v>1152</v>
      </c>
      <c r="L676" s="344"/>
      <c r="M676" s="345" t="s">
        <v>1152</v>
      </c>
      <c r="N676" s="760" t="s">
        <v>22</v>
      </c>
      <c r="O676" s="761" t="s">
        <v>15</v>
      </c>
      <c r="P676" s="762"/>
      <c r="Q676" s="763">
        <v>19</v>
      </c>
      <c r="R676" s="764" t="s">
        <v>1152</v>
      </c>
      <c r="S676" s="765"/>
      <c r="T676" s="705" t="s">
        <v>64</v>
      </c>
      <c r="U676" s="734"/>
      <c r="V676" s="706"/>
      <c r="W676" s="184"/>
    </row>
    <row r="677" spans="1:23" s="18" customFormat="1" ht="15.75" customHeight="1" thickBot="1">
      <c r="A677" s="87" t="s">
        <v>1461</v>
      </c>
      <c r="B677" s="446"/>
      <c r="C677" s="33">
        <v>2</v>
      </c>
      <c r="D677" s="76" t="s">
        <v>467</v>
      </c>
      <c r="E677" s="82">
        <v>0.1</v>
      </c>
      <c r="F677" s="233">
        <v>352.17899999999997</v>
      </c>
      <c r="G677" s="233">
        <v>1532.67</v>
      </c>
      <c r="H677" s="451" t="s">
        <v>27</v>
      </c>
      <c r="I677" s="452"/>
      <c r="J677" s="83" t="s">
        <v>6</v>
      </c>
      <c r="K677" s="81" t="s">
        <v>1152</v>
      </c>
      <c r="L677" s="344"/>
      <c r="M677" s="345" t="s">
        <v>1152</v>
      </c>
      <c r="N677" s="760" t="s">
        <v>22</v>
      </c>
      <c r="O677" s="761"/>
      <c r="P677" s="762"/>
      <c r="Q677" s="766"/>
      <c r="R677" s="767"/>
      <c r="S677" s="768"/>
      <c r="T677" s="758"/>
      <c r="U677" s="769"/>
      <c r="V677" s="759"/>
      <c r="W677" s="184"/>
    </row>
    <row r="678" spans="1:23" s="18" customFormat="1" ht="15.75" customHeight="1">
      <c r="A678" s="87" t="s">
        <v>1462</v>
      </c>
      <c r="B678" s="446"/>
      <c r="C678" s="33">
        <v>3</v>
      </c>
      <c r="D678" s="76" t="s">
        <v>1152</v>
      </c>
      <c r="E678" s="82" t="s">
        <v>1152</v>
      </c>
      <c r="F678" s="233" t="s">
        <v>1152</v>
      </c>
      <c r="G678" s="233" t="s">
        <v>1152</v>
      </c>
      <c r="H678" s="451" t="s">
        <v>1152</v>
      </c>
      <c r="I678" s="452"/>
      <c r="J678" s="83" t="s">
        <v>1152</v>
      </c>
      <c r="K678" s="81" t="s">
        <v>1152</v>
      </c>
      <c r="L678" s="344"/>
      <c r="M678" s="345" t="s">
        <v>1152</v>
      </c>
      <c r="N678" s="760"/>
      <c r="O678" s="770"/>
      <c r="P678" s="771"/>
      <c r="Q678" s="772"/>
      <c r="R678" s="773"/>
      <c r="S678" s="774"/>
      <c r="T678" s="191"/>
      <c r="U678" s="191"/>
      <c r="V678" s="192"/>
      <c r="W678" s="185"/>
    </row>
    <row r="679" spans="1:23" s="18" customFormat="1" ht="15.75" customHeight="1">
      <c r="A679" s="87" t="s">
        <v>1463</v>
      </c>
      <c r="B679" s="446"/>
      <c r="C679" s="33">
        <v>4</v>
      </c>
      <c r="D679" s="76" t="s">
        <v>1152</v>
      </c>
      <c r="E679" s="82" t="s">
        <v>1152</v>
      </c>
      <c r="F679" s="233" t="s">
        <v>1152</v>
      </c>
      <c r="G679" s="233" t="s">
        <v>1152</v>
      </c>
      <c r="H679" s="451" t="s">
        <v>1152</v>
      </c>
      <c r="I679" s="452"/>
      <c r="J679" s="83" t="s">
        <v>1152</v>
      </c>
      <c r="K679" s="81" t="s">
        <v>1152</v>
      </c>
      <c r="L679" s="344"/>
      <c r="M679" s="345" t="s">
        <v>1152</v>
      </c>
      <c r="N679" s="760"/>
      <c r="O679" s="775" t="s">
        <v>246</v>
      </c>
      <c r="P679" s="737" t="s">
        <v>245</v>
      </c>
      <c r="Q679" s="738"/>
      <c r="R679" s="738"/>
      <c r="S679" s="739"/>
      <c r="T679" s="185"/>
      <c r="U679" s="185"/>
      <c r="V679" s="193"/>
      <c r="W679" s="185"/>
    </row>
    <row r="680" spans="1:23" s="18" customFormat="1" ht="17.25" customHeight="1">
      <c r="A680" s="87" t="s">
        <v>1464</v>
      </c>
      <c r="B680" s="446"/>
      <c r="C680" s="33">
        <v>5</v>
      </c>
      <c r="D680" s="76" t="s">
        <v>1152</v>
      </c>
      <c r="E680" s="82" t="s">
        <v>1152</v>
      </c>
      <c r="F680" s="233" t="s">
        <v>1152</v>
      </c>
      <c r="G680" s="233" t="s">
        <v>1152</v>
      </c>
      <c r="H680" s="451" t="s">
        <v>1152</v>
      </c>
      <c r="I680" s="452"/>
      <c r="J680" s="83" t="s">
        <v>1152</v>
      </c>
      <c r="K680" s="81" t="s">
        <v>1152</v>
      </c>
      <c r="L680" s="344"/>
      <c r="M680" s="345" t="s">
        <v>1152</v>
      </c>
      <c r="N680" s="760"/>
      <c r="O680" s="776"/>
      <c r="P680" s="711" t="s">
        <v>86</v>
      </c>
      <c r="Q680" s="711" t="s">
        <v>230</v>
      </c>
      <c r="R680" s="714" t="s">
        <v>243</v>
      </c>
      <c r="S680" s="714"/>
      <c r="T680" s="185"/>
      <c r="U680" s="185"/>
      <c r="V680" s="193"/>
      <c r="W680" s="185"/>
    </row>
    <row r="681" spans="1:23" s="18" customFormat="1" ht="16.5" customHeight="1" thickBot="1">
      <c r="A681" s="87" t="s">
        <v>1465</v>
      </c>
      <c r="B681" s="446"/>
      <c r="C681" s="84">
        <v>6</v>
      </c>
      <c r="D681" s="85" t="s">
        <v>1152</v>
      </c>
      <c r="E681" s="86" t="s">
        <v>1152</v>
      </c>
      <c r="F681" s="233" t="s">
        <v>1152</v>
      </c>
      <c r="G681" s="233" t="s">
        <v>1152</v>
      </c>
      <c r="H681" s="451" t="s">
        <v>1152</v>
      </c>
      <c r="I681" s="452"/>
      <c r="J681" s="83" t="s">
        <v>1152</v>
      </c>
      <c r="K681" s="81" t="s">
        <v>1152</v>
      </c>
      <c r="L681" s="344"/>
      <c r="M681" s="345" t="s">
        <v>1152</v>
      </c>
      <c r="N681" s="777"/>
      <c r="O681" s="248" t="s">
        <v>6</v>
      </c>
      <c r="P681" s="778">
        <v>1</v>
      </c>
      <c r="Q681" s="779">
        <v>3065.3425115</v>
      </c>
      <c r="R681" s="780">
        <v>3430.0749999999998</v>
      </c>
      <c r="S681" s="780"/>
      <c r="T681" s="185"/>
      <c r="U681" s="185"/>
      <c r="V681" s="193"/>
      <c r="W681" s="185"/>
    </row>
    <row r="682" spans="1:23" s="18" customFormat="1" ht="16.5" customHeight="1" thickBot="1">
      <c r="A682" s="87" t="s">
        <v>1466</v>
      </c>
      <c r="B682" s="447"/>
      <c r="C682" s="781" t="s">
        <v>82</v>
      </c>
      <c r="D682" s="782"/>
      <c r="E682" s="782"/>
      <c r="F682" s="783"/>
      <c r="G682" s="784"/>
      <c r="H682" s="453" t="s">
        <v>6</v>
      </c>
      <c r="I682" s="454"/>
      <c r="J682" s="314" t="s">
        <v>6</v>
      </c>
      <c r="K682" s="194" t="s">
        <v>6</v>
      </c>
      <c r="L682" s="351"/>
      <c r="M682" s="370"/>
      <c r="N682" s="352"/>
      <c r="O682" s="455" t="s">
        <v>1152</v>
      </c>
      <c r="P682" s="455"/>
      <c r="Q682" s="455"/>
      <c r="R682" s="455"/>
      <c r="S682" s="455"/>
      <c r="T682" s="348"/>
      <c r="U682" s="349"/>
      <c r="V682" s="350"/>
      <c r="W682" s="185"/>
    </row>
    <row r="683" spans="1:23" ht="24.95" customHeight="1"/>
    <row r="684" spans="1:23" ht="24.95" customHeight="1"/>
    <row r="685" spans="1:23" s="16" customFormat="1" ht="24" thickBot="1">
      <c r="A685" s="694">
        <v>20</v>
      </c>
      <c r="B685" s="456" t="s">
        <v>45</v>
      </c>
      <c r="C685" s="456"/>
      <c r="D685" s="456"/>
      <c r="E685" s="22">
        <v>20</v>
      </c>
      <c r="F685" s="23" t="s">
        <v>473</v>
      </c>
      <c r="G685" s="19"/>
      <c r="H685" s="19"/>
      <c r="I685" s="23"/>
      <c r="J685" s="23"/>
      <c r="K685" s="23"/>
      <c r="L685" s="23"/>
      <c r="M685" s="24"/>
      <c r="N685" s="24"/>
      <c r="O685" s="19"/>
      <c r="P685" s="19"/>
      <c r="Q685" s="685"/>
      <c r="R685" s="685"/>
      <c r="S685" s="685"/>
      <c r="T685" s="685"/>
      <c r="U685" s="186"/>
    </row>
    <row r="686" spans="1:23" s="16" customFormat="1" ht="24.75" customHeight="1">
      <c r="A686" s="14"/>
      <c r="B686" s="695" t="s">
        <v>50</v>
      </c>
      <c r="C686" s="696" t="s">
        <v>51</v>
      </c>
      <c r="D686" s="697" t="s">
        <v>16</v>
      </c>
      <c r="E686" s="697"/>
      <c r="F686" s="697" t="s">
        <v>52</v>
      </c>
      <c r="G686" s="698"/>
      <c r="H686" s="699" t="s">
        <v>53</v>
      </c>
      <c r="I686" s="700" t="s">
        <v>266</v>
      </c>
      <c r="J686" s="699" t="s">
        <v>17</v>
      </c>
      <c r="K686" s="699" t="s">
        <v>229</v>
      </c>
      <c r="L686" s="699" t="s">
        <v>54</v>
      </c>
      <c r="M686" s="699" t="s">
        <v>150</v>
      </c>
      <c r="N686" s="701" t="s">
        <v>244</v>
      </c>
      <c r="O686" s="702"/>
      <c r="P686" s="703" t="s">
        <v>19</v>
      </c>
      <c r="Q686" s="704"/>
      <c r="R686" s="705" t="s">
        <v>152</v>
      </c>
      <c r="S686" s="706"/>
      <c r="T686" s="707" t="s">
        <v>138</v>
      </c>
      <c r="U686" s="708"/>
      <c r="V686" s="709"/>
    </row>
    <row r="687" spans="1:23" s="16" customFormat="1" ht="92.25" customHeight="1">
      <c r="A687" s="14"/>
      <c r="B687" s="710"/>
      <c r="C687" s="711" t="s">
        <v>55</v>
      </c>
      <c r="D687" s="712" t="s">
        <v>3</v>
      </c>
      <c r="E687" s="712" t="s">
        <v>18</v>
      </c>
      <c r="F687" s="712" t="s">
        <v>56</v>
      </c>
      <c r="G687" s="713" t="s">
        <v>57</v>
      </c>
      <c r="H687" s="714"/>
      <c r="I687" s="715"/>
      <c r="J687" s="714"/>
      <c r="K687" s="714"/>
      <c r="L687" s="714"/>
      <c r="M687" s="714"/>
      <c r="N687" s="711" t="s">
        <v>149</v>
      </c>
      <c r="O687" s="712" t="s">
        <v>68</v>
      </c>
      <c r="P687" s="716"/>
      <c r="Q687" s="717"/>
      <c r="R687" s="718"/>
      <c r="S687" s="719"/>
      <c r="T687" s="720" t="s">
        <v>139</v>
      </c>
      <c r="U687" s="721" t="s">
        <v>148</v>
      </c>
      <c r="V687" s="722" t="s">
        <v>164</v>
      </c>
    </row>
    <row r="688" spans="1:23" s="16" customFormat="1" ht="26.25" customHeight="1">
      <c r="A688" s="14"/>
      <c r="B688" s="723"/>
      <c r="C688" s="724">
        <v>3</v>
      </c>
      <c r="D688" s="724">
        <v>4</v>
      </c>
      <c r="E688" s="724">
        <v>5</v>
      </c>
      <c r="F688" s="724">
        <v>6</v>
      </c>
      <c r="G688" s="724">
        <v>7</v>
      </c>
      <c r="H688" s="724">
        <v>8</v>
      </c>
      <c r="I688" s="724">
        <v>9</v>
      </c>
      <c r="J688" s="724">
        <v>10</v>
      </c>
      <c r="K688" s="724">
        <v>11</v>
      </c>
      <c r="L688" s="724">
        <v>12</v>
      </c>
      <c r="M688" s="724">
        <v>13</v>
      </c>
      <c r="N688" s="724">
        <v>14</v>
      </c>
      <c r="O688" s="724">
        <v>15</v>
      </c>
      <c r="P688" s="19">
        <v>16</v>
      </c>
      <c r="Q688" s="725">
        <v>17</v>
      </c>
      <c r="R688" s="19">
        <v>18</v>
      </c>
      <c r="S688" s="725">
        <v>19</v>
      </c>
      <c r="T688" s="726">
        <v>20</v>
      </c>
      <c r="U688" s="624">
        <v>21</v>
      </c>
      <c r="V688" s="727">
        <v>22</v>
      </c>
    </row>
    <row r="689" spans="1:22" s="26" customFormat="1" ht="24.95" customHeight="1">
      <c r="A689" s="25" t="s">
        <v>1467</v>
      </c>
      <c r="B689" s="457">
        <v>1</v>
      </c>
      <c r="C689" s="459" t="s">
        <v>477</v>
      </c>
      <c r="D689" s="459" t="s">
        <v>478</v>
      </c>
      <c r="E689" s="459" t="s">
        <v>479</v>
      </c>
      <c r="F689" s="459" t="s">
        <v>321</v>
      </c>
      <c r="G689" s="293">
        <v>0.4</v>
      </c>
      <c r="H689" s="437" t="s">
        <v>22</v>
      </c>
      <c r="I689" s="299">
        <v>1</v>
      </c>
      <c r="J689" s="300" t="s">
        <v>474</v>
      </c>
      <c r="K689" s="324">
        <v>43830</v>
      </c>
      <c r="L689" s="324">
        <v>45138</v>
      </c>
      <c r="M689" s="294">
        <v>2379.11</v>
      </c>
      <c r="N689" s="321">
        <v>951.64400000000012</v>
      </c>
      <c r="O689" s="172">
        <v>951.64400000000001</v>
      </c>
      <c r="P689" s="441"/>
      <c r="Q689" s="442"/>
      <c r="R689" s="439"/>
      <c r="S689" s="440"/>
      <c r="T689" s="296" t="s">
        <v>22</v>
      </c>
      <c r="U689" s="297">
        <v>14</v>
      </c>
      <c r="V689" s="298" t="s">
        <v>22</v>
      </c>
    </row>
    <row r="690" spans="1:22" s="26" customFormat="1" ht="24.95" customHeight="1">
      <c r="A690" s="25" t="s">
        <v>1157</v>
      </c>
      <c r="B690" s="458"/>
      <c r="C690" s="460"/>
      <c r="D690" s="460"/>
      <c r="E690" s="460"/>
      <c r="F690" s="460"/>
      <c r="G690" s="293">
        <v>0.6</v>
      </c>
      <c r="H690" s="438"/>
      <c r="I690" s="299">
        <v>2</v>
      </c>
      <c r="J690" s="300" t="s">
        <v>475</v>
      </c>
      <c r="K690" s="324">
        <v>43830</v>
      </c>
      <c r="L690" s="324">
        <v>45138</v>
      </c>
      <c r="M690" s="294">
        <v>2379.11</v>
      </c>
      <c r="N690" s="321">
        <v>1427.4660000000001</v>
      </c>
      <c r="O690" s="172">
        <v>1427.4659999999999</v>
      </c>
      <c r="P690" s="441"/>
      <c r="Q690" s="442"/>
      <c r="R690" s="439"/>
      <c r="S690" s="440"/>
      <c r="T690" s="296" t="s">
        <v>22</v>
      </c>
      <c r="U690" s="297">
        <v>13</v>
      </c>
      <c r="V690" s="298" t="s">
        <v>22</v>
      </c>
    </row>
    <row r="691" spans="1:22" s="26" customFormat="1" ht="24.95" customHeight="1">
      <c r="A691" s="25" t="s">
        <v>321</v>
      </c>
      <c r="B691" s="457">
        <v>2</v>
      </c>
      <c r="C691" s="459" t="s">
        <v>477</v>
      </c>
      <c r="D691" s="459" t="s">
        <v>480</v>
      </c>
      <c r="E691" s="459" t="s">
        <v>481</v>
      </c>
      <c r="F691" s="459" t="s">
        <v>321</v>
      </c>
      <c r="G691" s="293">
        <v>0.5</v>
      </c>
      <c r="H691" s="437" t="s">
        <v>22</v>
      </c>
      <c r="I691" s="299">
        <v>1</v>
      </c>
      <c r="J691" s="300" t="s">
        <v>474</v>
      </c>
      <c r="K691" s="324">
        <v>38902</v>
      </c>
      <c r="L691" s="324">
        <v>39813</v>
      </c>
      <c r="M691" s="294">
        <v>1336.73</v>
      </c>
      <c r="N691" s="321">
        <v>668.36500000000001</v>
      </c>
      <c r="O691" s="172">
        <v>668.36500000000001</v>
      </c>
      <c r="P691" s="441"/>
      <c r="Q691" s="442"/>
      <c r="R691" s="439"/>
      <c r="S691" s="440"/>
      <c r="T691" s="296" t="s">
        <v>22</v>
      </c>
      <c r="U691" s="297">
        <v>5</v>
      </c>
      <c r="V691" s="298" t="s">
        <v>22</v>
      </c>
    </row>
    <row r="692" spans="1:22" s="26" customFormat="1" ht="24.95" customHeight="1">
      <c r="A692" s="25" t="s">
        <v>1158</v>
      </c>
      <c r="B692" s="458"/>
      <c r="C692" s="460"/>
      <c r="D692" s="460"/>
      <c r="E692" s="460"/>
      <c r="F692" s="460"/>
      <c r="G692" s="293">
        <v>0.5</v>
      </c>
      <c r="H692" s="438"/>
      <c r="I692" s="299">
        <v>3</v>
      </c>
      <c r="J692" s="300" t="s">
        <v>476</v>
      </c>
      <c r="K692" s="389">
        <v>38902</v>
      </c>
      <c r="L692" s="324">
        <v>39813</v>
      </c>
      <c r="M692" s="294">
        <v>1336.73</v>
      </c>
      <c r="N692" s="321">
        <v>668.36500000000001</v>
      </c>
      <c r="O692" s="172">
        <v>668.36500000000001</v>
      </c>
      <c r="P692" s="441"/>
      <c r="Q692" s="442"/>
      <c r="R692" s="439"/>
      <c r="S692" s="440"/>
      <c r="T692" s="296" t="s">
        <v>22</v>
      </c>
      <c r="U692" s="297">
        <v>6</v>
      </c>
      <c r="V692" s="298" t="s">
        <v>22</v>
      </c>
    </row>
    <row r="693" spans="1:22" s="26" customFormat="1" ht="24.95" customHeight="1">
      <c r="A693" s="25" t="s">
        <v>1159</v>
      </c>
      <c r="B693" s="457">
        <v>3</v>
      </c>
      <c r="C693" s="459" t="s">
        <v>477</v>
      </c>
      <c r="D693" s="459" t="s">
        <v>482</v>
      </c>
      <c r="E693" s="459" t="s">
        <v>483</v>
      </c>
      <c r="F693" s="459" t="s">
        <v>321</v>
      </c>
      <c r="G693" s="293">
        <v>0.4</v>
      </c>
      <c r="H693" s="437" t="s">
        <v>22</v>
      </c>
      <c r="I693" s="299">
        <v>1</v>
      </c>
      <c r="J693" s="300" t="s">
        <v>474</v>
      </c>
      <c r="K693" s="324">
        <v>42058</v>
      </c>
      <c r="L693" s="324">
        <v>42540</v>
      </c>
      <c r="M693" s="294">
        <v>1053.4000000000001</v>
      </c>
      <c r="N693" s="321">
        <v>421.36000000000007</v>
      </c>
      <c r="O693" s="172">
        <v>421.36</v>
      </c>
      <c r="P693" s="441"/>
      <c r="Q693" s="442"/>
      <c r="R693" s="439"/>
      <c r="S693" s="440"/>
      <c r="T693" s="296" t="s">
        <v>22</v>
      </c>
      <c r="U693" s="297">
        <v>10</v>
      </c>
      <c r="V693" s="298" t="s">
        <v>22</v>
      </c>
    </row>
    <row r="694" spans="1:22" s="26" customFormat="1" ht="24.95" customHeight="1">
      <c r="A694" s="25" t="s">
        <v>1160</v>
      </c>
      <c r="B694" s="464"/>
      <c r="C694" s="465"/>
      <c r="D694" s="465"/>
      <c r="E694" s="465"/>
      <c r="F694" s="465"/>
      <c r="G694" s="293">
        <v>0.1</v>
      </c>
      <c r="H694" s="444"/>
      <c r="I694" s="299">
        <v>3</v>
      </c>
      <c r="J694" s="300" t="s">
        <v>476</v>
      </c>
      <c r="K694" s="324">
        <v>42058</v>
      </c>
      <c r="L694" s="324">
        <v>42540</v>
      </c>
      <c r="M694" s="294">
        <v>1053.4000000000001</v>
      </c>
      <c r="N694" s="321">
        <v>105.34000000000002</v>
      </c>
      <c r="O694" s="172">
        <v>105.34</v>
      </c>
      <c r="P694" s="441"/>
      <c r="Q694" s="442"/>
      <c r="R694" s="439"/>
      <c r="S694" s="440"/>
      <c r="T694" s="296" t="s">
        <v>22</v>
      </c>
      <c r="U694" s="297">
        <v>26</v>
      </c>
      <c r="V694" s="298" t="s">
        <v>22</v>
      </c>
    </row>
    <row r="695" spans="1:22" s="26" customFormat="1" ht="24.95" customHeight="1">
      <c r="A695" s="25"/>
      <c r="B695" s="458"/>
      <c r="C695" s="460"/>
      <c r="D695" s="460"/>
      <c r="E695" s="460"/>
      <c r="F695" s="460"/>
      <c r="G695" s="293">
        <v>0.4</v>
      </c>
      <c r="H695" s="438"/>
      <c r="I695" s="299">
        <v>2</v>
      </c>
      <c r="J695" s="300" t="s">
        <v>475</v>
      </c>
      <c r="K695" s="324">
        <v>42058</v>
      </c>
      <c r="L695" s="324">
        <v>42540</v>
      </c>
      <c r="M695" s="294">
        <v>1053.4000000000001</v>
      </c>
      <c r="N695" s="321">
        <v>421.36000000000007</v>
      </c>
      <c r="O695" s="172">
        <v>421.36</v>
      </c>
      <c r="P695" s="441"/>
      <c r="Q695" s="442"/>
      <c r="R695" s="439"/>
      <c r="S695" s="440"/>
      <c r="T695" s="296" t="s">
        <v>22</v>
      </c>
      <c r="U695" s="297">
        <v>10</v>
      </c>
      <c r="V695" s="298" t="s">
        <v>22</v>
      </c>
    </row>
    <row r="696" spans="1:22" s="26" customFormat="1" ht="24.95" customHeight="1">
      <c r="A696" s="25"/>
      <c r="B696" s="307" t="s">
        <v>1152</v>
      </c>
      <c r="C696" s="301"/>
      <c r="D696" s="301"/>
      <c r="E696" s="301"/>
      <c r="F696" s="301"/>
      <c r="G696" s="293"/>
      <c r="H696" s="293"/>
      <c r="I696" s="299"/>
      <c r="J696" s="300" t="s">
        <v>1152</v>
      </c>
      <c r="K696" s="324"/>
      <c r="L696" s="324"/>
      <c r="M696" s="294"/>
      <c r="N696" s="321" t="s">
        <v>1152</v>
      </c>
      <c r="O696" s="172" t="s">
        <v>1152</v>
      </c>
      <c r="P696" s="441"/>
      <c r="Q696" s="442"/>
      <c r="R696" s="439"/>
      <c r="S696" s="440"/>
      <c r="T696" s="296"/>
      <c r="U696" s="297"/>
      <c r="V696" s="298"/>
    </row>
    <row r="697" spans="1:22" s="26" customFormat="1" ht="24.95" customHeight="1">
      <c r="A697" s="25"/>
      <c r="B697" s="307" t="s">
        <v>1152</v>
      </c>
      <c r="C697" s="301"/>
      <c r="D697" s="301"/>
      <c r="E697" s="301"/>
      <c r="F697" s="301"/>
      <c r="G697" s="293"/>
      <c r="H697" s="293"/>
      <c r="I697" s="299"/>
      <c r="J697" s="300" t="s">
        <v>1152</v>
      </c>
      <c r="K697" s="324"/>
      <c r="L697" s="324"/>
      <c r="M697" s="294"/>
      <c r="N697" s="321" t="s">
        <v>1152</v>
      </c>
      <c r="O697" s="172" t="s">
        <v>1152</v>
      </c>
      <c r="P697" s="441"/>
      <c r="Q697" s="442"/>
      <c r="R697" s="439"/>
      <c r="S697" s="440"/>
      <c r="T697" s="296"/>
      <c r="U697" s="297"/>
      <c r="V697" s="298"/>
    </row>
    <row r="698" spans="1:22" s="26" customFormat="1" ht="24.95" customHeight="1">
      <c r="A698" s="25"/>
      <c r="B698" s="307" t="s">
        <v>1152</v>
      </c>
      <c r="C698" s="301"/>
      <c r="D698" s="301"/>
      <c r="E698" s="301"/>
      <c r="F698" s="301"/>
      <c r="G698" s="293"/>
      <c r="H698" s="293"/>
      <c r="I698" s="299"/>
      <c r="J698" s="300" t="s">
        <v>1152</v>
      </c>
      <c r="K698" s="324"/>
      <c r="L698" s="324"/>
      <c r="M698" s="294"/>
      <c r="N698" s="321" t="s">
        <v>1152</v>
      </c>
      <c r="O698" s="172" t="s">
        <v>1152</v>
      </c>
      <c r="P698" s="441"/>
      <c r="Q698" s="442"/>
      <c r="R698" s="439"/>
      <c r="S698" s="440"/>
      <c r="T698" s="296"/>
      <c r="U698" s="297"/>
      <c r="V698" s="298"/>
    </row>
    <row r="699" spans="1:22" s="26" customFormat="1" ht="24.95" customHeight="1">
      <c r="A699" s="25"/>
      <c r="B699" s="307" t="s">
        <v>1152</v>
      </c>
      <c r="C699" s="301"/>
      <c r="D699" s="301"/>
      <c r="E699" s="301"/>
      <c r="F699" s="301"/>
      <c r="G699" s="293"/>
      <c r="H699" s="293"/>
      <c r="I699" s="299"/>
      <c r="J699" s="300" t="s">
        <v>1152</v>
      </c>
      <c r="K699" s="324"/>
      <c r="L699" s="324"/>
      <c r="M699" s="294"/>
      <c r="N699" s="321" t="s">
        <v>1152</v>
      </c>
      <c r="O699" s="172" t="s">
        <v>1152</v>
      </c>
      <c r="P699" s="441"/>
      <c r="Q699" s="442"/>
      <c r="R699" s="439"/>
      <c r="S699" s="440"/>
      <c r="T699" s="296"/>
      <c r="U699" s="297"/>
      <c r="V699" s="298"/>
    </row>
    <row r="700" spans="1:22" s="26" customFormat="1" ht="24.95" customHeight="1">
      <c r="A700" s="25" t="s">
        <v>1468</v>
      </c>
      <c r="B700" s="307" t="s">
        <v>1152</v>
      </c>
      <c r="C700" s="301"/>
      <c r="D700" s="301"/>
      <c r="E700" s="301"/>
      <c r="F700" s="301"/>
      <c r="G700" s="293"/>
      <c r="H700" s="293"/>
      <c r="I700" s="299"/>
      <c r="J700" s="300" t="s">
        <v>1152</v>
      </c>
      <c r="K700" s="324"/>
      <c r="L700" s="324"/>
      <c r="M700" s="294"/>
      <c r="N700" s="322" t="s">
        <v>1152</v>
      </c>
      <c r="O700" s="172" t="s">
        <v>1152</v>
      </c>
      <c r="P700" s="441"/>
      <c r="Q700" s="442"/>
      <c r="R700" s="439"/>
      <c r="S700" s="440"/>
      <c r="T700" s="296"/>
      <c r="U700" s="297"/>
      <c r="V700" s="298"/>
    </row>
    <row r="701" spans="1:22" s="26" customFormat="1" ht="24.95" customHeight="1">
      <c r="A701" s="25" t="s">
        <v>1469</v>
      </c>
      <c r="B701" s="307" t="s">
        <v>1152</v>
      </c>
      <c r="C701" s="301"/>
      <c r="D701" s="301"/>
      <c r="E701" s="301"/>
      <c r="F701" s="301"/>
      <c r="G701" s="293"/>
      <c r="H701" s="293"/>
      <c r="I701" s="299"/>
      <c r="J701" s="300" t="s">
        <v>1152</v>
      </c>
      <c r="K701" s="324"/>
      <c r="L701" s="324"/>
      <c r="M701" s="295"/>
      <c r="N701" s="322" t="s">
        <v>1152</v>
      </c>
      <c r="O701" s="172" t="s">
        <v>1152</v>
      </c>
      <c r="P701" s="441"/>
      <c r="Q701" s="442"/>
      <c r="R701" s="439"/>
      <c r="S701" s="440"/>
      <c r="T701" s="296"/>
      <c r="U701" s="297"/>
      <c r="V701" s="298"/>
    </row>
    <row r="702" spans="1:22" s="26" customFormat="1" ht="24.95" customHeight="1">
      <c r="A702" s="25" t="s">
        <v>1470</v>
      </c>
      <c r="B702" s="307" t="s">
        <v>1152</v>
      </c>
      <c r="C702" s="301"/>
      <c r="D702" s="301"/>
      <c r="E702" s="301"/>
      <c r="F702" s="301"/>
      <c r="G702" s="293"/>
      <c r="H702" s="293"/>
      <c r="I702" s="299"/>
      <c r="J702" s="300" t="s">
        <v>1152</v>
      </c>
      <c r="K702" s="324"/>
      <c r="L702" s="324"/>
      <c r="M702" s="295"/>
      <c r="N702" s="322" t="s">
        <v>1152</v>
      </c>
      <c r="O702" s="172" t="s">
        <v>1152</v>
      </c>
      <c r="P702" s="441"/>
      <c r="Q702" s="442"/>
      <c r="R702" s="439"/>
      <c r="S702" s="440"/>
      <c r="T702" s="296"/>
      <c r="U702" s="297"/>
      <c r="V702" s="298"/>
    </row>
    <row r="703" spans="1:22" s="26" customFormat="1" ht="24.95" customHeight="1" thickBot="1">
      <c r="A703" s="25" t="s">
        <v>1471</v>
      </c>
      <c r="B703" s="310" t="s">
        <v>1152</v>
      </c>
      <c r="C703" s="302"/>
      <c r="D703" s="302"/>
      <c r="E703" s="302"/>
      <c r="F703" s="302"/>
      <c r="G703" s="303"/>
      <c r="H703" s="303"/>
      <c r="I703" s="304"/>
      <c r="J703" s="305" t="s">
        <v>1152</v>
      </c>
      <c r="K703" s="325"/>
      <c r="L703" s="325"/>
      <c r="M703" s="306"/>
      <c r="N703" s="322" t="s">
        <v>1152</v>
      </c>
      <c r="O703" s="172" t="s">
        <v>1152</v>
      </c>
      <c r="P703" s="441"/>
      <c r="Q703" s="442"/>
      <c r="R703" s="439"/>
      <c r="S703" s="440"/>
      <c r="T703" s="296"/>
      <c r="U703" s="297"/>
      <c r="V703" s="298"/>
    </row>
    <row r="704" spans="1:22" s="16" customFormat="1" ht="12" customHeight="1">
      <c r="A704" s="25"/>
      <c r="B704" s="27"/>
      <c r="C704" s="28"/>
      <c r="D704" s="28"/>
      <c r="E704" s="28"/>
      <c r="F704" s="28"/>
      <c r="G704" s="28"/>
      <c r="H704" s="308"/>
      <c r="I704" s="28"/>
      <c r="J704" s="28"/>
      <c r="K704" s="28"/>
      <c r="L704" s="28"/>
      <c r="M704" s="28"/>
      <c r="N704" s="28"/>
      <c r="O704" s="171"/>
      <c r="P704" s="28"/>
      <c r="Q704" s="28"/>
      <c r="R704" s="171"/>
      <c r="S704" s="28"/>
      <c r="T704" s="28"/>
      <c r="U704" s="29"/>
      <c r="V704" s="30"/>
    </row>
    <row r="705" spans="1:23" s="16" customFormat="1" ht="17.25" customHeight="1" thickBot="1">
      <c r="A705" s="25" t="s">
        <v>1472</v>
      </c>
      <c r="B705" s="346"/>
      <c r="C705" s="347"/>
      <c r="D705" s="347"/>
      <c r="E705" s="347"/>
      <c r="F705" s="347"/>
      <c r="G705" s="347"/>
      <c r="H705" s="347"/>
      <c r="I705" s="347"/>
      <c r="J705" s="347"/>
      <c r="K705" s="347"/>
      <c r="L705" s="347"/>
      <c r="M705" s="347"/>
      <c r="N705" s="728" t="s">
        <v>251</v>
      </c>
      <c r="O705" s="729">
        <v>1554.633333333333</v>
      </c>
      <c r="P705" s="371"/>
      <c r="Q705" s="371"/>
      <c r="R705" s="372"/>
      <c r="S705" s="372"/>
      <c r="T705" s="373"/>
      <c r="U705" s="374"/>
      <c r="V705" s="375"/>
      <c r="W705" s="186"/>
    </row>
    <row r="706" spans="1:23" ht="17.25" customHeight="1">
      <c r="B706" s="731"/>
      <c r="C706" s="731"/>
      <c r="D706" s="731"/>
      <c r="E706" s="731"/>
      <c r="F706" s="731"/>
      <c r="G706" s="732"/>
      <c r="H706" s="732"/>
      <c r="I706" s="732"/>
      <c r="J706" s="732"/>
      <c r="K706" s="732"/>
      <c r="L706" s="732"/>
      <c r="M706" s="732"/>
      <c r="N706" s="732"/>
      <c r="O706" s="732"/>
      <c r="P706" s="732"/>
      <c r="Q706" s="732"/>
      <c r="R706" s="732"/>
      <c r="S706" s="732"/>
      <c r="T706" s="732"/>
      <c r="U706" s="732"/>
      <c r="V706" s="732"/>
      <c r="W706" s="732"/>
    </row>
    <row r="707" spans="1:23" s="16" customFormat="1" ht="16.5" customHeight="1" thickBot="1">
      <c r="A707" s="14"/>
      <c r="B707" s="443" t="s">
        <v>61</v>
      </c>
      <c r="C707" s="443"/>
      <c r="D707" s="443"/>
      <c r="E707" s="443"/>
      <c r="F707" s="443"/>
      <c r="G707" s="443"/>
      <c r="H707" s="443"/>
      <c r="I707" s="443"/>
      <c r="J707" s="443"/>
      <c r="K707" s="443"/>
      <c r="L707" s="443"/>
      <c r="M707" s="443"/>
      <c r="N707" s="443"/>
      <c r="O707" s="443"/>
      <c r="P707" s="443"/>
      <c r="Q707" s="443"/>
      <c r="R707" s="443"/>
      <c r="S707" s="443"/>
      <c r="T707" s="443"/>
      <c r="U707" s="443"/>
      <c r="V707" s="443"/>
      <c r="W707" s="187"/>
    </row>
    <row r="708" spans="1:23" s="18" customFormat="1" ht="22.5" customHeight="1">
      <c r="A708" s="87" t="s">
        <v>1473</v>
      </c>
      <c r="B708" s="445" t="s">
        <v>58</v>
      </c>
      <c r="C708" s="733" t="s">
        <v>78</v>
      </c>
      <c r="D708" s="734"/>
      <c r="E708" s="734"/>
      <c r="F708" s="734"/>
      <c r="G708" s="734"/>
      <c r="H708" s="734"/>
      <c r="I708" s="734"/>
      <c r="J708" s="734"/>
      <c r="K708" s="734"/>
      <c r="L708" s="734"/>
      <c r="M708" s="706"/>
      <c r="N708" s="735"/>
      <c r="O708" s="736"/>
      <c r="P708" s="733" t="s">
        <v>84</v>
      </c>
      <c r="Q708" s="734"/>
      <c r="R708" s="734"/>
      <c r="S708" s="706"/>
      <c r="T708" s="705" t="s">
        <v>279</v>
      </c>
      <c r="U708" s="706"/>
      <c r="V708" s="448" t="s">
        <v>6</v>
      </c>
      <c r="W708" s="185"/>
    </row>
    <row r="709" spans="1:23" s="18" customFormat="1" ht="22.5" customHeight="1">
      <c r="A709" s="87" t="s">
        <v>1474</v>
      </c>
      <c r="B709" s="446"/>
      <c r="C709" s="737" t="s">
        <v>79</v>
      </c>
      <c r="D709" s="738"/>
      <c r="E709" s="739"/>
      <c r="F709" s="740">
        <v>3</v>
      </c>
      <c r="G709" s="741" t="s">
        <v>223</v>
      </c>
      <c r="H709" s="714" t="s">
        <v>222</v>
      </c>
      <c r="I709" s="714"/>
      <c r="J709" s="737" t="s">
        <v>221</v>
      </c>
      <c r="K709" s="742"/>
      <c r="L709" s="743"/>
      <c r="M709" s="743"/>
      <c r="N709" s="744"/>
      <c r="O709" s="745"/>
      <c r="P709" s="746"/>
      <c r="Q709" s="747"/>
      <c r="R709" s="747"/>
      <c r="S709" s="748"/>
      <c r="T709" s="718"/>
      <c r="U709" s="719"/>
      <c r="V709" s="449"/>
      <c r="W709" s="185"/>
    </row>
    <row r="710" spans="1:23" s="18" customFormat="1" ht="51.75" customHeight="1" thickBot="1">
      <c r="A710" s="87" t="s">
        <v>1475</v>
      </c>
      <c r="B710" s="446"/>
      <c r="C710" s="738" t="s">
        <v>77</v>
      </c>
      <c r="D710" s="739"/>
      <c r="E710" s="749" t="s">
        <v>80</v>
      </c>
      <c r="F710" s="750" t="s">
        <v>242</v>
      </c>
      <c r="G710" s="741"/>
      <c r="H710" s="714"/>
      <c r="I710" s="714"/>
      <c r="J710" s="711" t="s">
        <v>220</v>
      </c>
      <c r="K710" s="751" t="s">
        <v>228</v>
      </c>
      <c r="L710" s="752" t="s">
        <v>290</v>
      </c>
      <c r="M710" s="752"/>
      <c r="N710" s="753" t="s">
        <v>260</v>
      </c>
      <c r="O710" s="754"/>
      <c r="P710" s="755" t="s">
        <v>1169</v>
      </c>
      <c r="Q710" s="756" t="s">
        <v>85</v>
      </c>
      <c r="R710" s="757"/>
      <c r="S710" s="88">
        <v>3</v>
      </c>
      <c r="T710" s="758"/>
      <c r="U710" s="759"/>
      <c r="V710" s="450"/>
      <c r="W710" s="185"/>
    </row>
    <row r="711" spans="1:23" s="18" customFormat="1" ht="15.75" customHeight="1">
      <c r="A711" s="87" t="s">
        <v>1476</v>
      </c>
      <c r="B711" s="446"/>
      <c r="C711" s="33">
        <v>1</v>
      </c>
      <c r="D711" s="76" t="s">
        <v>474</v>
      </c>
      <c r="E711" s="82">
        <v>0.4</v>
      </c>
      <c r="F711" s="233">
        <v>2041.3690000000001</v>
      </c>
      <c r="G711" s="233">
        <v>1532.67</v>
      </c>
      <c r="H711" s="451" t="s">
        <v>6</v>
      </c>
      <c r="I711" s="452"/>
      <c r="J711" s="83" t="s">
        <v>6</v>
      </c>
      <c r="K711" s="81" t="s">
        <v>1152</v>
      </c>
      <c r="L711" s="344"/>
      <c r="M711" s="345" t="s">
        <v>1152</v>
      </c>
      <c r="N711" s="760" t="s">
        <v>22</v>
      </c>
      <c r="O711" s="761" t="s">
        <v>15</v>
      </c>
      <c r="P711" s="762"/>
      <c r="Q711" s="763">
        <v>20</v>
      </c>
      <c r="R711" s="764" t="s">
        <v>1152</v>
      </c>
      <c r="S711" s="765"/>
      <c r="T711" s="705" t="s">
        <v>64</v>
      </c>
      <c r="U711" s="734"/>
      <c r="V711" s="706"/>
      <c r="W711" s="184"/>
    </row>
    <row r="712" spans="1:23" s="18" customFormat="1" ht="15.75" customHeight="1" thickBot="1">
      <c r="A712" s="87" t="s">
        <v>1477</v>
      </c>
      <c r="B712" s="446"/>
      <c r="C712" s="33">
        <v>2</v>
      </c>
      <c r="D712" s="76" t="s">
        <v>475</v>
      </c>
      <c r="E712" s="82">
        <v>0.5</v>
      </c>
      <c r="F712" s="233">
        <v>1848.826</v>
      </c>
      <c r="G712" s="233">
        <v>1532.67</v>
      </c>
      <c r="H712" s="451" t="s">
        <v>6</v>
      </c>
      <c r="I712" s="452"/>
      <c r="J712" s="83" t="s">
        <v>6</v>
      </c>
      <c r="K712" s="81" t="s">
        <v>1152</v>
      </c>
      <c r="L712" s="344"/>
      <c r="M712" s="345" t="s">
        <v>1152</v>
      </c>
      <c r="N712" s="760" t="s">
        <v>22</v>
      </c>
      <c r="O712" s="761"/>
      <c r="P712" s="762"/>
      <c r="Q712" s="766"/>
      <c r="R712" s="767"/>
      <c r="S712" s="768"/>
      <c r="T712" s="758"/>
      <c r="U712" s="769"/>
      <c r="V712" s="759"/>
      <c r="W712" s="184"/>
    </row>
    <row r="713" spans="1:23" s="18" customFormat="1" ht="15.75" customHeight="1">
      <c r="A713" s="87" t="s">
        <v>1478</v>
      </c>
      <c r="B713" s="446"/>
      <c r="C713" s="33">
        <v>3</v>
      </c>
      <c r="D713" s="76" t="s">
        <v>476</v>
      </c>
      <c r="E713" s="82">
        <v>0.1</v>
      </c>
      <c r="F713" s="233">
        <v>773.70500000000004</v>
      </c>
      <c r="G713" s="233">
        <v>1532.67</v>
      </c>
      <c r="H713" s="451" t="s">
        <v>27</v>
      </c>
      <c r="I713" s="452"/>
      <c r="J713" s="83" t="s">
        <v>6</v>
      </c>
      <c r="K713" s="81" t="s">
        <v>1152</v>
      </c>
      <c r="L713" s="344"/>
      <c r="M713" s="345" t="s">
        <v>1152</v>
      </c>
      <c r="N713" s="760" t="s">
        <v>22</v>
      </c>
      <c r="O713" s="770"/>
      <c r="P713" s="771"/>
      <c r="Q713" s="772"/>
      <c r="R713" s="773"/>
      <c r="S713" s="774"/>
      <c r="T713" s="191"/>
      <c r="U713" s="191"/>
      <c r="V713" s="192"/>
      <c r="W713" s="185"/>
    </row>
    <row r="714" spans="1:23" s="18" customFormat="1" ht="15.75" customHeight="1">
      <c r="A714" s="87" t="s">
        <v>1479</v>
      </c>
      <c r="B714" s="446"/>
      <c r="C714" s="33">
        <v>4</v>
      </c>
      <c r="D714" s="76" t="s">
        <v>1152</v>
      </c>
      <c r="E714" s="82" t="s">
        <v>1152</v>
      </c>
      <c r="F714" s="233" t="s">
        <v>1152</v>
      </c>
      <c r="G714" s="233" t="s">
        <v>1152</v>
      </c>
      <c r="H714" s="451" t="s">
        <v>1152</v>
      </c>
      <c r="I714" s="452"/>
      <c r="J714" s="83" t="s">
        <v>1152</v>
      </c>
      <c r="K714" s="81" t="s">
        <v>1152</v>
      </c>
      <c r="L714" s="344"/>
      <c r="M714" s="345" t="s">
        <v>1152</v>
      </c>
      <c r="N714" s="760"/>
      <c r="O714" s="775" t="s">
        <v>246</v>
      </c>
      <c r="P714" s="737" t="s">
        <v>245</v>
      </c>
      <c r="Q714" s="738"/>
      <c r="R714" s="738"/>
      <c r="S714" s="739"/>
      <c r="T714" s="185"/>
      <c r="U714" s="185"/>
      <c r="V714" s="193"/>
      <c r="W714" s="185"/>
    </row>
    <row r="715" spans="1:23" s="18" customFormat="1" ht="17.25" customHeight="1">
      <c r="A715" s="87" t="s">
        <v>1480</v>
      </c>
      <c r="B715" s="446"/>
      <c r="C715" s="33">
        <v>5</v>
      </c>
      <c r="D715" s="76" t="s">
        <v>1152</v>
      </c>
      <c r="E715" s="82" t="s">
        <v>1152</v>
      </c>
      <c r="F715" s="233" t="s">
        <v>1152</v>
      </c>
      <c r="G715" s="233" t="s">
        <v>1152</v>
      </c>
      <c r="H715" s="451" t="s">
        <v>1152</v>
      </c>
      <c r="I715" s="452"/>
      <c r="J715" s="83" t="s">
        <v>1152</v>
      </c>
      <c r="K715" s="81" t="s">
        <v>1152</v>
      </c>
      <c r="L715" s="344"/>
      <c r="M715" s="345" t="s">
        <v>1152</v>
      </c>
      <c r="N715" s="760"/>
      <c r="O715" s="776"/>
      <c r="P715" s="711" t="s">
        <v>86</v>
      </c>
      <c r="Q715" s="711" t="s">
        <v>230</v>
      </c>
      <c r="R715" s="714" t="s">
        <v>243</v>
      </c>
      <c r="S715" s="714"/>
      <c r="T715" s="185"/>
      <c r="U715" s="185"/>
      <c r="V715" s="193"/>
      <c r="W715" s="185"/>
    </row>
    <row r="716" spans="1:23" s="18" customFormat="1" ht="16.5" customHeight="1" thickBot="1">
      <c r="A716" s="87" t="s">
        <v>1481</v>
      </c>
      <c r="B716" s="446"/>
      <c r="C716" s="84">
        <v>6</v>
      </c>
      <c r="D716" s="85" t="s">
        <v>1152</v>
      </c>
      <c r="E716" s="86" t="s">
        <v>1152</v>
      </c>
      <c r="F716" s="233" t="s">
        <v>1152</v>
      </c>
      <c r="G716" s="233" t="s">
        <v>1152</v>
      </c>
      <c r="H716" s="451" t="s">
        <v>1152</v>
      </c>
      <c r="I716" s="452"/>
      <c r="J716" s="83" t="s">
        <v>1152</v>
      </c>
      <c r="K716" s="81" t="s">
        <v>1152</v>
      </c>
      <c r="L716" s="344"/>
      <c r="M716" s="345" t="s">
        <v>1152</v>
      </c>
      <c r="N716" s="777"/>
      <c r="O716" s="248" t="s">
        <v>6</v>
      </c>
      <c r="P716" s="778">
        <v>1</v>
      </c>
      <c r="Q716" s="779">
        <v>3065.3425115</v>
      </c>
      <c r="R716" s="780">
        <v>4663.8999999999987</v>
      </c>
      <c r="S716" s="780"/>
      <c r="T716" s="185"/>
      <c r="U716" s="185"/>
      <c r="V716" s="193"/>
      <c r="W716" s="185"/>
    </row>
    <row r="717" spans="1:23" s="18" customFormat="1" ht="16.5" customHeight="1" thickBot="1">
      <c r="A717" s="87" t="s">
        <v>1482</v>
      </c>
      <c r="B717" s="447"/>
      <c r="C717" s="781" t="s">
        <v>82</v>
      </c>
      <c r="D717" s="782"/>
      <c r="E717" s="782"/>
      <c r="F717" s="783"/>
      <c r="G717" s="784"/>
      <c r="H717" s="453" t="s">
        <v>6</v>
      </c>
      <c r="I717" s="454"/>
      <c r="J717" s="314" t="s">
        <v>6</v>
      </c>
      <c r="K717" s="194" t="s">
        <v>6</v>
      </c>
      <c r="L717" s="351"/>
      <c r="M717" s="370"/>
      <c r="N717" s="352"/>
      <c r="O717" s="455" t="s">
        <v>1152</v>
      </c>
      <c r="P717" s="455"/>
      <c r="Q717" s="455"/>
      <c r="R717" s="455"/>
      <c r="S717" s="455"/>
      <c r="T717" s="348"/>
      <c r="U717" s="349"/>
      <c r="V717" s="350"/>
      <c r="W717" s="185"/>
    </row>
    <row r="718" spans="1:23" ht="24.95" customHeight="1"/>
    <row r="719" spans="1:23" ht="24.95" customHeight="1"/>
    <row r="720" spans="1:23" s="16" customFormat="1" ht="24" thickBot="1">
      <c r="A720" s="694">
        <v>21</v>
      </c>
      <c r="B720" s="456" t="s">
        <v>45</v>
      </c>
      <c r="C720" s="456"/>
      <c r="D720" s="456"/>
      <c r="E720" s="22">
        <v>21</v>
      </c>
      <c r="F720" s="23" t="s">
        <v>484</v>
      </c>
      <c r="G720" s="19"/>
      <c r="H720" s="19"/>
      <c r="I720" s="23"/>
      <c r="J720" s="23"/>
      <c r="K720" s="23"/>
      <c r="L720" s="23"/>
      <c r="M720" s="24"/>
      <c r="N720" s="24"/>
      <c r="O720" s="19"/>
      <c r="P720" s="19"/>
      <c r="Q720" s="685"/>
      <c r="R720" s="685"/>
      <c r="S720" s="685"/>
      <c r="T720" s="685"/>
      <c r="U720" s="186"/>
    </row>
    <row r="721" spans="1:22" s="16" customFormat="1" ht="24.75" customHeight="1">
      <c r="A721" s="14"/>
      <c r="B721" s="695" t="s">
        <v>50</v>
      </c>
      <c r="C721" s="696" t="s">
        <v>51</v>
      </c>
      <c r="D721" s="697" t="s">
        <v>16</v>
      </c>
      <c r="E721" s="697"/>
      <c r="F721" s="697" t="s">
        <v>52</v>
      </c>
      <c r="G721" s="698"/>
      <c r="H721" s="699" t="s">
        <v>53</v>
      </c>
      <c r="I721" s="700" t="s">
        <v>266</v>
      </c>
      <c r="J721" s="699" t="s">
        <v>17</v>
      </c>
      <c r="K721" s="699" t="s">
        <v>229</v>
      </c>
      <c r="L721" s="699" t="s">
        <v>54</v>
      </c>
      <c r="M721" s="699" t="s">
        <v>150</v>
      </c>
      <c r="N721" s="701" t="s">
        <v>244</v>
      </c>
      <c r="O721" s="702"/>
      <c r="P721" s="703" t="s">
        <v>19</v>
      </c>
      <c r="Q721" s="704"/>
      <c r="R721" s="705" t="s">
        <v>152</v>
      </c>
      <c r="S721" s="706"/>
      <c r="T721" s="707" t="s">
        <v>138</v>
      </c>
      <c r="U721" s="708"/>
      <c r="V721" s="709"/>
    </row>
    <row r="722" spans="1:22" s="16" customFormat="1" ht="92.25" customHeight="1">
      <c r="A722" s="14"/>
      <c r="B722" s="710"/>
      <c r="C722" s="711" t="s">
        <v>55</v>
      </c>
      <c r="D722" s="712" t="s">
        <v>3</v>
      </c>
      <c r="E722" s="712" t="s">
        <v>18</v>
      </c>
      <c r="F722" s="712" t="s">
        <v>56</v>
      </c>
      <c r="G722" s="713" t="s">
        <v>57</v>
      </c>
      <c r="H722" s="714"/>
      <c r="I722" s="715"/>
      <c r="J722" s="714"/>
      <c r="K722" s="714"/>
      <c r="L722" s="714"/>
      <c r="M722" s="714"/>
      <c r="N722" s="711" t="s">
        <v>149</v>
      </c>
      <c r="O722" s="712" t="s">
        <v>68</v>
      </c>
      <c r="P722" s="716"/>
      <c r="Q722" s="717"/>
      <c r="R722" s="718"/>
      <c r="S722" s="719"/>
      <c r="T722" s="720" t="s">
        <v>139</v>
      </c>
      <c r="U722" s="721" t="s">
        <v>148</v>
      </c>
      <c r="V722" s="722" t="s">
        <v>164</v>
      </c>
    </row>
    <row r="723" spans="1:22" s="16" customFormat="1" ht="26.25" customHeight="1">
      <c r="A723" s="14"/>
      <c r="B723" s="723"/>
      <c r="C723" s="724">
        <v>3</v>
      </c>
      <c r="D723" s="724">
        <v>4</v>
      </c>
      <c r="E723" s="724">
        <v>5</v>
      </c>
      <c r="F723" s="724">
        <v>6</v>
      </c>
      <c r="G723" s="724">
        <v>7</v>
      </c>
      <c r="H723" s="724">
        <v>8</v>
      </c>
      <c r="I723" s="724">
        <v>9</v>
      </c>
      <c r="J723" s="724">
        <v>10</v>
      </c>
      <c r="K723" s="724">
        <v>11</v>
      </c>
      <c r="L723" s="724">
        <v>12</v>
      </c>
      <c r="M723" s="724">
        <v>13</v>
      </c>
      <c r="N723" s="724">
        <v>14</v>
      </c>
      <c r="O723" s="724">
        <v>15</v>
      </c>
      <c r="P723" s="19">
        <v>16</v>
      </c>
      <c r="Q723" s="725">
        <v>17</v>
      </c>
      <c r="R723" s="19">
        <v>18</v>
      </c>
      <c r="S723" s="725">
        <v>19</v>
      </c>
      <c r="T723" s="726">
        <v>20</v>
      </c>
      <c r="U723" s="624">
        <v>21</v>
      </c>
      <c r="V723" s="727">
        <v>22</v>
      </c>
    </row>
    <row r="724" spans="1:22" s="26" customFormat="1" ht="63.6" customHeight="1">
      <c r="A724" s="25" t="s">
        <v>1483</v>
      </c>
      <c r="B724" s="307">
        <v>1</v>
      </c>
      <c r="C724" s="301" t="s">
        <v>300</v>
      </c>
      <c r="D724" s="301" t="s">
        <v>491</v>
      </c>
      <c r="E724" s="301" t="s">
        <v>487</v>
      </c>
      <c r="F724" s="301" t="s">
        <v>304</v>
      </c>
      <c r="G724" s="293">
        <v>1</v>
      </c>
      <c r="H724" s="293" t="s">
        <v>22</v>
      </c>
      <c r="I724" s="299">
        <v>1</v>
      </c>
      <c r="J724" s="300" t="s">
        <v>485</v>
      </c>
      <c r="K724" s="324">
        <v>43833</v>
      </c>
      <c r="L724" s="324">
        <v>45148</v>
      </c>
      <c r="M724" s="294">
        <v>2304.58</v>
      </c>
      <c r="N724" s="321">
        <v>2304.58</v>
      </c>
      <c r="O724" s="172">
        <v>2304.58</v>
      </c>
      <c r="P724" s="441"/>
      <c r="Q724" s="442"/>
      <c r="R724" s="439"/>
      <c r="S724" s="440"/>
      <c r="T724" s="296" t="s">
        <v>22</v>
      </c>
      <c r="U724" s="297">
        <v>149</v>
      </c>
      <c r="V724" s="298" t="s">
        <v>22</v>
      </c>
    </row>
    <row r="725" spans="1:22" s="26" customFormat="1" ht="63.6" customHeight="1">
      <c r="A725" s="25" t="s">
        <v>1157</v>
      </c>
      <c r="B725" s="307">
        <v>2</v>
      </c>
      <c r="C725" s="301" t="s">
        <v>490</v>
      </c>
      <c r="D725" s="301" t="s">
        <v>492</v>
      </c>
      <c r="E725" s="301" t="s">
        <v>488</v>
      </c>
      <c r="F725" s="301" t="s">
        <v>321</v>
      </c>
      <c r="G725" s="293">
        <v>0.5</v>
      </c>
      <c r="H725" s="293" t="s">
        <v>22</v>
      </c>
      <c r="I725" s="299">
        <v>1</v>
      </c>
      <c r="J725" s="300" t="s">
        <v>485</v>
      </c>
      <c r="K725" s="324">
        <v>41052</v>
      </c>
      <c r="L725" s="324">
        <v>41265</v>
      </c>
      <c r="M725" s="294">
        <v>4819.1000000000004</v>
      </c>
      <c r="N725" s="321">
        <v>2409.5500000000002</v>
      </c>
      <c r="O725" s="172">
        <v>2409.5500000000002</v>
      </c>
      <c r="P725" s="441"/>
      <c r="Q725" s="442"/>
      <c r="R725" s="439"/>
      <c r="S725" s="440"/>
      <c r="T725" s="296" t="s">
        <v>22</v>
      </c>
      <c r="U725" s="297">
        <v>45</v>
      </c>
      <c r="V725" s="298" t="s">
        <v>22</v>
      </c>
    </row>
    <row r="726" spans="1:22" s="26" customFormat="1" ht="63.6" customHeight="1">
      <c r="A726" s="25" t="s">
        <v>321</v>
      </c>
      <c r="B726" s="307">
        <v>3</v>
      </c>
      <c r="C726" s="301" t="s">
        <v>300</v>
      </c>
      <c r="D726" s="301" t="s">
        <v>493</v>
      </c>
      <c r="E726" s="301" t="s">
        <v>489</v>
      </c>
      <c r="F726" s="301" t="s">
        <v>304</v>
      </c>
      <c r="G726" s="293">
        <v>1</v>
      </c>
      <c r="H726" s="293" t="s">
        <v>22</v>
      </c>
      <c r="I726" s="299">
        <v>1</v>
      </c>
      <c r="J726" s="300" t="s">
        <v>485</v>
      </c>
      <c r="K726" s="324">
        <v>42009</v>
      </c>
      <c r="L726" s="324">
        <v>42582</v>
      </c>
      <c r="M726" s="294">
        <v>1160.5899999999999</v>
      </c>
      <c r="N726" s="321">
        <v>1160.5899999999999</v>
      </c>
      <c r="O726" s="172">
        <v>1160.5899999999999</v>
      </c>
      <c r="P726" s="441"/>
      <c r="Q726" s="442"/>
      <c r="R726" s="439"/>
      <c r="S726" s="440"/>
      <c r="T726" s="296" t="s">
        <v>22</v>
      </c>
      <c r="U726" s="297">
        <v>121</v>
      </c>
      <c r="V726" s="298" t="s">
        <v>22</v>
      </c>
    </row>
    <row r="727" spans="1:22" s="26" customFormat="1" ht="24.95" customHeight="1">
      <c r="A727" s="25" t="s">
        <v>1158</v>
      </c>
      <c r="B727" s="307" t="s">
        <v>1152</v>
      </c>
      <c r="C727" s="301"/>
      <c r="D727" s="301"/>
      <c r="E727" s="301"/>
      <c r="F727" s="301"/>
      <c r="G727" s="293"/>
      <c r="H727" s="293"/>
      <c r="I727" s="299"/>
      <c r="J727" s="300" t="s">
        <v>1152</v>
      </c>
      <c r="K727" s="389"/>
      <c r="L727" s="324"/>
      <c r="M727" s="294"/>
      <c r="N727" s="321" t="s">
        <v>1152</v>
      </c>
      <c r="O727" s="172" t="s">
        <v>1152</v>
      </c>
      <c r="P727" s="441"/>
      <c r="Q727" s="442"/>
      <c r="R727" s="439"/>
      <c r="S727" s="440"/>
      <c r="T727" s="296"/>
      <c r="U727" s="297"/>
      <c r="V727" s="298"/>
    </row>
    <row r="728" spans="1:22" s="26" customFormat="1" ht="24.95" customHeight="1">
      <c r="A728" s="25" t="s">
        <v>1159</v>
      </c>
      <c r="B728" s="307" t="s">
        <v>1152</v>
      </c>
      <c r="C728" s="301"/>
      <c r="D728" s="301"/>
      <c r="E728" s="301"/>
      <c r="F728" s="301"/>
      <c r="G728" s="293"/>
      <c r="H728" s="293"/>
      <c r="I728" s="299"/>
      <c r="J728" s="300" t="s">
        <v>1152</v>
      </c>
      <c r="K728" s="324"/>
      <c r="L728" s="324"/>
      <c r="M728" s="294"/>
      <c r="N728" s="321" t="s">
        <v>1152</v>
      </c>
      <c r="O728" s="172" t="s">
        <v>1152</v>
      </c>
      <c r="P728" s="441"/>
      <c r="Q728" s="442"/>
      <c r="R728" s="439"/>
      <c r="S728" s="440"/>
      <c r="T728" s="296"/>
      <c r="U728" s="297"/>
      <c r="V728" s="298"/>
    </row>
    <row r="729" spans="1:22" s="26" customFormat="1" ht="24.95" customHeight="1">
      <c r="A729" s="25" t="s">
        <v>1160</v>
      </c>
      <c r="B729" s="307" t="s">
        <v>1152</v>
      </c>
      <c r="C729" s="301"/>
      <c r="D729" s="301"/>
      <c r="E729" s="301"/>
      <c r="F729" s="301"/>
      <c r="G729" s="293"/>
      <c r="H729" s="293"/>
      <c r="I729" s="299"/>
      <c r="J729" s="300" t="s">
        <v>1152</v>
      </c>
      <c r="K729" s="324"/>
      <c r="L729" s="324"/>
      <c r="M729" s="294"/>
      <c r="N729" s="321" t="s">
        <v>1152</v>
      </c>
      <c r="O729" s="172" t="s">
        <v>1152</v>
      </c>
      <c r="P729" s="441"/>
      <c r="Q729" s="442"/>
      <c r="R729" s="439"/>
      <c r="S729" s="440"/>
      <c r="T729" s="296"/>
      <c r="U729" s="297"/>
      <c r="V729" s="298"/>
    </row>
    <row r="730" spans="1:22" s="26" customFormat="1" ht="24.95" customHeight="1">
      <c r="A730" s="25"/>
      <c r="B730" s="307" t="s">
        <v>1152</v>
      </c>
      <c r="C730" s="301"/>
      <c r="D730" s="301"/>
      <c r="E730" s="301"/>
      <c r="F730" s="301"/>
      <c r="G730" s="293"/>
      <c r="H730" s="293"/>
      <c r="I730" s="299"/>
      <c r="J730" s="300" t="s">
        <v>1152</v>
      </c>
      <c r="K730" s="324"/>
      <c r="L730" s="324"/>
      <c r="M730" s="294"/>
      <c r="N730" s="321" t="s">
        <v>1152</v>
      </c>
      <c r="O730" s="172" t="s">
        <v>1152</v>
      </c>
      <c r="P730" s="441"/>
      <c r="Q730" s="442"/>
      <c r="R730" s="439"/>
      <c r="S730" s="440"/>
      <c r="T730" s="296"/>
      <c r="U730" s="297"/>
      <c r="V730" s="298"/>
    </row>
    <row r="731" spans="1:22" s="26" customFormat="1" ht="24.95" customHeight="1">
      <c r="A731" s="25"/>
      <c r="B731" s="307" t="s">
        <v>1152</v>
      </c>
      <c r="C731" s="301"/>
      <c r="D731" s="301"/>
      <c r="E731" s="301"/>
      <c r="F731" s="301"/>
      <c r="G731" s="293"/>
      <c r="H731" s="293"/>
      <c r="I731" s="299"/>
      <c r="J731" s="300" t="s">
        <v>1152</v>
      </c>
      <c r="K731" s="324"/>
      <c r="L731" s="324"/>
      <c r="M731" s="294"/>
      <c r="N731" s="321" t="s">
        <v>1152</v>
      </c>
      <c r="O731" s="172" t="s">
        <v>1152</v>
      </c>
      <c r="P731" s="441"/>
      <c r="Q731" s="442"/>
      <c r="R731" s="439"/>
      <c r="S731" s="440"/>
      <c r="T731" s="296"/>
      <c r="U731" s="297"/>
      <c r="V731" s="298"/>
    </row>
    <row r="732" spans="1:22" s="26" customFormat="1" ht="24.95" customHeight="1">
      <c r="A732" s="25"/>
      <c r="B732" s="307" t="s">
        <v>1152</v>
      </c>
      <c r="C732" s="301"/>
      <c r="D732" s="301"/>
      <c r="E732" s="301"/>
      <c r="F732" s="301"/>
      <c r="G732" s="293"/>
      <c r="H732" s="293"/>
      <c r="I732" s="299"/>
      <c r="J732" s="300" t="s">
        <v>1152</v>
      </c>
      <c r="K732" s="324"/>
      <c r="L732" s="324"/>
      <c r="M732" s="294"/>
      <c r="N732" s="321" t="s">
        <v>1152</v>
      </c>
      <c r="O732" s="172" t="s">
        <v>1152</v>
      </c>
      <c r="P732" s="441"/>
      <c r="Q732" s="442"/>
      <c r="R732" s="439"/>
      <c r="S732" s="440"/>
      <c r="T732" s="296"/>
      <c r="U732" s="297"/>
      <c r="V732" s="298"/>
    </row>
    <row r="733" spans="1:22" s="26" customFormat="1" ht="24.95" customHeight="1">
      <c r="A733" s="25"/>
      <c r="B733" s="307" t="s">
        <v>1152</v>
      </c>
      <c r="C733" s="301"/>
      <c r="D733" s="301"/>
      <c r="E733" s="301"/>
      <c r="F733" s="301"/>
      <c r="G733" s="293"/>
      <c r="H733" s="293"/>
      <c r="I733" s="299"/>
      <c r="J733" s="300" t="s">
        <v>1152</v>
      </c>
      <c r="K733" s="324"/>
      <c r="L733" s="324"/>
      <c r="M733" s="294"/>
      <c r="N733" s="321" t="s">
        <v>1152</v>
      </c>
      <c r="O733" s="172" t="s">
        <v>1152</v>
      </c>
      <c r="P733" s="441"/>
      <c r="Q733" s="442"/>
      <c r="R733" s="439"/>
      <c r="S733" s="440"/>
      <c r="T733" s="296"/>
      <c r="U733" s="297"/>
      <c r="V733" s="298"/>
    </row>
    <row r="734" spans="1:22" s="26" customFormat="1" ht="24.95" customHeight="1">
      <c r="A734" s="25"/>
      <c r="B734" s="307" t="s">
        <v>1152</v>
      </c>
      <c r="C734" s="301"/>
      <c r="D734" s="301"/>
      <c r="E734" s="301"/>
      <c r="F734" s="301"/>
      <c r="G734" s="293"/>
      <c r="H734" s="293"/>
      <c r="I734" s="299"/>
      <c r="J734" s="300" t="s">
        <v>1152</v>
      </c>
      <c r="K734" s="324"/>
      <c r="L734" s="324"/>
      <c r="M734" s="294"/>
      <c r="N734" s="321" t="s">
        <v>1152</v>
      </c>
      <c r="O734" s="172" t="s">
        <v>1152</v>
      </c>
      <c r="P734" s="441"/>
      <c r="Q734" s="442"/>
      <c r="R734" s="439"/>
      <c r="S734" s="440"/>
      <c r="T734" s="296"/>
      <c r="U734" s="297"/>
      <c r="V734" s="298"/>
    </row>
    <row r="735" spans="1:22" s="26" customFormat="1" ht="24.95" customHeight="1">
      <c r="A735" s="25" t="s">
        <v>1484</v>
      </c>
      <c r="B735" s="307" t="s">
        <v>1152</v>
      </c>
      <c r="C735" s="301"/>
      <c r="D735" s="301"/>
      <c r="E735" s="301"/>
      <c r="F735" s="301"/>
      <c r="G735" s="293"/>
      <c r="H735" s="293"/>
      <c r="I735" s="299"/>
      <c r="J735" s="300" t="s">
        <v>1152</v>
      </c>
      <c r="K735" s="324"/>
      <c r="L735" s="324"/>
      <c r="M735" s="294"/>
      <c r="N735" s="322" t="s">
        <v>1152</v>
      </c>
      <c r="O735" s="172" t="s">
        <v>1152</v>
      </c>
      <c r="P735" s="441"/>
      <c r="Q735" s="442"/>
      <c r="R735" s="439"/>
      <c r="S735" s="440"/>
      <c r="T735" s="296"/>
      <c r="U735" s="297"/>
      <c r="V735" s="298"/>
    </row>
    <row r="736" spans="1:22" s="26" customFormat="1" ht="24.95" customHeight="1">
      <c r="A736" s="25" t="s">
        <v>1485</v>
      </c>
      <c r="B736" s="307" t="s">
        <v>1152</v>
      </c>
      <c r="C736" s="301"/>
      <c r="D736" s="301"/>
      <c r="E736" s="301"/>
      <c r="F736" s="301"/>
      <c r="G736" s="293"/>
      <c r="H736" s="293"/>
      <c r="I736" s="299"/>
      <c r="J736" s="300" t="s">
        <v>1152</v>
      </c>
      <c r="K736" s="324"/>
      <c r="L736" s="324"/>
      <c r="M736" s="295"/>
      <c r="N736" s="322" t="s">
        <v>1152</v>
      </c>
      <c r="O736" s="172" t="s">
        <v>1152</v>
      </c>
      <c r="P736" s="441"/>
      <c r="Q736" s="442"/>
      <c r="R736" s="439"/>
      <c r="S736" s="440"/>
      <c r="T736" s="296"/>
      <c r="U736" s="297"/>
      <c r="V736" s="298"/>
    </row>
    <row r="737" spans="1:23" s="26" customFormat="1" ht="24.95" customHeight="1">
      <c r="A737" s="25" t="s">
        <v>1486</v>
      </c>
      <c r="B737" s="307" t="s">
        <v>1152</v>
      </c>
      <c r="C737" s="301"/>
      <c r="D737" s="301"/>
      <c r="E737" s="301"/>
      <c r="F737" s="301"/>
      <c r="G737" s="293"/>
      <c r="H737" s="293"/>
      <c r="I737" s="299"/>
      <c r="J737" s="300" t="s">
        <v>1152</v>
      </c>
      <c r="K737" s="324"/>
      <c r="L737" s="324"/>
      <c r="M737" s="295"/>
      <c r="N737" s="322" t="s">
        <v>1152</v>
      </c>
      <c r="O737" s="172" t="s">
        <v>1152</v>
      </c>
      <c r="P737" s="441"/>
      <c r="Q737" s="442"/>
      <c r="R737" s="439"/>
      <c r="S737" s="440"/>
      <c r="T737" s="296"/>
      <c r="U737" s="297"/>
      <c r="V737" s="298"/>
    </row>
    <row r="738" spans="1:23" s="26" customFormat="1" ht="24.95" customHeight="1" thickBot="1">
      <c r="A738" s="25" t="s">
        <v>1487</v>
      </c>
      <c r="B738" s="310" t="s">
        <v>1152</v>
      </c>
      <c r="C738" s="302"/>
      <c r="D738" s="302"/>
      <c r="E738" s="302"/>
      <c r="F738" s="302"/>
      <c r="G738" s="303"/>
      <c r="H738" s="303"/>
      <c r="I738" s="304"/>
      <c r="J738" s="305" t="s">
        <v>1152</v>
      </c>
      <c r="K738" s="325"/>
      <c r="L738" s="325"/>
      <c r="M738" s="306"/>
      <c r="N738" s="322" t="s">
        <v>1152</v>
      </c>
      <c r="O738" s="172" t="s">
        <v>1152</v>
      </c>
      <c r="P738" s="441"/>
      <c r="Q738" s="442"/>
      <c r="R738" s="439"/>
      <c r="S738" s="440"/>
      <c r="T738" s="296"/>
      <c r="U738" s="297"/>
      <c r="V738" s="298"/>
    </row>
    <row r="739" spans="1:23" s="16" customFormat="1" ht="12" customHeight="1">
      <c r="A739" s="25"/>
      <c r="B739" s="27"/>
      <c r="C739" s="28"/>
      <c r="D739" s="28"/>
      <c r="E739" s="28"/>
      <c r="F739" s="28"/>
      <c r="G739" s="28"/>
      <c r="H739" s="308"/>
      <c r="I739" s="28"/>
      <c r="J739" s="28"/>
      <c r="K739" s="28"/>
      <c r="L739" s="28"/>
      <c r="M739" s="28"/>
      <c r="N739" s="28"/>
      <c r="O739" s="171"/>
      <c r="P739" s="28"/>
      <c r="Q739" s="28"/>
      <c r="R739" s="171"/>
      <c r="S739" s="28"/>
      <c r="T739" s="28"/>
      <c r="U739" s="29"/>
      <c r="V739" s="30"/>
    </row>
    <row r="740" spans="1:23" s="16" customFormat="1" ht="17.25" customHeight="1" thickBot="1">
      <c r="A740" s="25" t="s">
        <v>1488</v>
      </c>
      <c r="B740" s="346"/>
      <c r="C740" s="347"/>
      <c r="D740" s="347"/>
      <c r="E740" s="347"/>
      <c r="F740" s="347"/>
      <c r="G740" s="347"/>
      <c r="H740" s="347"/>
      <c r="I740" s="347"/>
      <c r="J740" s="347"/>
      <c r="K740" s="347"/>
      <c r="L740" s="347"/>
      <c r="M740" s="347"/>
      <c r="N740" s="728" t="s">
        <v>251</v>
      </c>
      <c r="O740" s="729">
        <v>1958.24</v>
      </c>
      <c r="P740" s="371"/>
      <c r="Q740" s="371"/>
      <c r="R740" s="372"/>
      <c r="S740" s="372"/>
      <c r="T740" s="373"/>
      <c r="U740" s="374"/>
      <c r="V740" s="375"/>
      <c r="W740" s="186"/>
    </row>
    <row r="741" spans="1:23" ht="17.25" customHeight="1">
      <c r="B741" s="731"/>
      <c r="C741" s="731"/>
      <c r="D741" s="731"/>
      <c r="E741" s="731"/>
      <c r="F741" s="731"/>
      <c r="G741" s="732"/>
      <c r="H741" s="732"/>
      <c r="I741" s="732"/>
      <c r="J741" s="732"/>
      <c r="K741" s="732"/>
      <c r="L741" s="732"/>
      <c r="M741" s="732"/>
      <c r="N741" s="732"/>
      <c r="O741" s="732"/>
      <c r="P741" s="732"/>
      <c r="Q741" s="732"/>
      <c r="R741" s="732"/>
      <c r="S741" s="732"/>
      <c r="T741" s="732"/>
      <c r="U741" s="732"/>
      <c r="V741" s="732"/>
      <c r="W741" s="732"/>
    </row>
    <row r="742" spans="1:23" s="16" customFormat="1" ht="16.5" customHeight="1" thickBot="1">
      <c r="A742" s="14"/>
      <c r="B742" s="443" t="s">
        <v>61</v>
      </c>
      <c r="C742" s="443"/>
      <c r="D742" s="443"/>
      <c r="E742" s="443"/>
      <c r="F742" s="443"/>
      <c r="G742" s="443"/>
      <c r="H742" s="443"/>
      <c r="I742" s="443"/>
      <c r="J742" s="443"/>
      <c r="K742" s="443"/>
      <c r="L742" s="443"/>
      <c r="M742" s="443"/>
      <c r="N742" s="443"/>
      <c r="O742" s="443"/>
      <c r="P742" s="443"/>
      <c r="Q742" s="443"/>
      <c r="R742" s="443"/>
      <c r="S742" s="443"/>
      <c r="T742" s="443"/>
      <c r="U742" s="443"/>
      <c r="V742" s="443"/>
      <c r="W742" s="187"/>
    </row>
    <row r="743" spans="1:23" s="18" customFormat="1" ht="22.5" customHeight="1">
      <c r="A743" s="87" t="s">
        <v>1489</v>
      </c>
      <c r="B743" s="445" t="s">
        <v>58</v>
      </c>
      <c r="C743" s="733" t="s">
        <v>78</v>
      </c>
      <c r="D743" s="734"/>
      <c r="E743" s="734"/>
      <c r="F743" s="734"/>
      <c r="G743" s="734"/>
      <c r="H743" s="734"/>
      <c r="I743" s="734"/>
      <c r="J743" s="734"/>
      <c r="K743" s="734"/>
      <c r="L743" s="734"/>
      <c r="M743" s="706"/>
      <c r="N743" s="735"/>
      <c r="O743" s="736"/>
      <c r="P743" s="733" t="s">
        <v>84</v>
      </c>
      <c r="Q743" s="734"/>
      <c r="R743" s="734"/>
      <c r="S743" s="706"/>
      <c r="T743" s="705" t="s">
        <v>279</v>
      </c>
      <c r="U743" s="706"/>
      <c r="V743" s="448" t="s">
        <v>6</v>
      </c>
      <c r="W743" s="185"/>
    </row>
    <row r="744" spans="1:23" s="18" customFormat="1" ht="22.5" customHeight="1">
      <c r="A744" s="87" t="s">
        <v>1490</v>
      </c>
      <c r="B744" s="446"/>
      <c r="C744" s="737" t="s">
        <v>79</v>
      </c>
      <c r="D744" s="738"/>
      <c r="E744" s="739"/>
      <c r="F744" s="740">
        <v>2</v>
      </c>
      <c r="G744" s="741" t="s">
        <v>223</v>
      </c>
      <c r="H744" s="714" t="s">
        <v>222</v>
      </c>
      <c r="I744" s="714"/>
      <c r="J744" s="737" t="s">
        <v>221</v>
      </c>
      <c r="K744" s="742"/>
      <c r="L744" s="743"/>
      <c r="M744" s="743"/>
      <c r="N744" s="744"/>
      <c r="O744" s="745"/>
      <c r="P744" s="746"/>
      <c r="Q744" s="747"/>
      <c r="R744" s="747"/>
      <c r="S744" s="748"/>
      <c r="T744" s="718"/>
      <c r="U744" s="719"/>
      <c r="V744" s="449"/>
      <c r="W744" s="185"/>
    </row>
    <row r="745" spans="1:23" s="18" customFormat="1" ht="51.75" customHeight="1" thickBot="1">
      <c r="A745" s="87" t="s">
        <v>1491</v>
      </c>
      <c r="B745" s="446"/>
      <c r="C745" s="738" t="s">
        <v>77</v>
      </c>
      <c r="D745" s="739"/>
      <c r="E745" s="749" t="s">
        <v>80</v>
      </c>
      <c r="F745" s="750" t="s">
        <v>242</v>
      </c>
      <c r="G745" s="741"/>
      <c r="H745" s="714"/>
      <c r="I745" s="714"/>
      <c r="J745" s="711" t="s">
        <v>220</v>
      </c>
      <c r="K745" s="751" t="s">
        <v>228</v>
      </c>
      <c r="L745" s="752" t="s">
        <v>290</v>
      </c>
      <c r="M745" s="752"/>
      <c r="N745" s="753" t="s">
        <v>260</v>
      </c>
      <c r="O745" s="754"/>
      <c r="P745" s="755" t="s">
        <v>1169</v>
      </c>
      <c r="Q745" s="756" t="s">
        <v>85</v>
      </c>
      <c r="R745" s="757"/>
      <c r="S745" s="88">
        <v>3</v>
      </c>
      <c r="T745" s="758"/>
      <c r="U745" s="759"/>
      <c r="V745" s="450"/>
      <c r="W745" s="185"/>
    </row>
    <row r="746" spans="1:23" s="18" customFormat="1" ht="15.75" customHeight="1">
      <c r="A746" s="87" t="s">
        <v>1492</v>
      </c>
      <c r="B746" s="446"/>
      <c r="C746" s="33">
        <v>1</v>
      </c>
      <c r="D746" s="76" t="s">
        <v>485</v>
      </c>
      <c r="E746" s="82">
        <v>0.9</v>
      </c>
      <c r="F746" s="233">
        <v>5874.72</v>
      </c>
      <c r="G746" s="233">
        <v>1532.67</v>
      </c>
      <c r="H746" s="451" t="s">
        <v>6</v>
      </c>
      <c r="I746" s="452"/>
      <c r="J746" s="83" t="s">
        <v>6</v>
      </c>
      <c r="K746" s="81" t="s">
        <v>1152</v>
      </c>
      <c r="L746" s="344"/>
      <c r="M746" s="345" t="s">
        <v>1152</v>
      </c>
      <c r="N746" s="760" t="s">
        <v>22</v>
      </c>
      <c r="O746" s="761" t="s">
        <v>15</v>
      </c>
      <c r="P746" s="762"/>
      <c r="Q746" s="763">
        <v>21</v>
      </c>
      <c r="R746" s="764" t="s">
        <v>1152</v>
      </c>
      <c r="S746" s="765"/>
      <c r="T746" s="705" t="s">
        <v>64</v>
      </c>
      <c r="U746" s="734"/>
      <c r="V746" s="706"/>
      <c r="W746" s="184"/>
    </row>
    <row r="747" spans="1:23" s="18" customFormat="1" ht="15.75" customHeight="1" thickBot="1">
      <c r="A747" s="87" t="s">
        <v>1493</v>
      </c>
      <c r="B747" s="446"/>
      <c r="C747" s="33">
        <v>2</v>
      </c>
      <c r="D747" s="76" t="s">
        <v>486</v>
      </c>
      <c r="E747" s="82">
        <v>0.1</v>
      </c>
      <c r="F747" s="233" t="s">
        <v>1188</v>
      </c>
      <c r="G747" s="233">
        <v>1532.67</v>
      </c>
      <c r="H747" s="451" t="s">
        <v>27</v>
      </c>
      <c r="I747" s="452"/>
      <c r="J747" s="83" t="s">
        <v>6</v>
      </c>
      <c r="K747" s="81" t="s">
        <v>1152</v>
      </c>
      <c r="L747" s="344"/>
      <c r="M747" s="345" t="s">
        <v>1152</v>
      </c>
      <c r="N747" s="760" t="s">
        <v>22</v>
      </c>
      <c r="O747" s="761"/>
      <c r="P747" s="762"/>
      <c r="Q747" s="766"/>
      <c r="R747" s="767"/>
      <c r="S747" s="768"/>
      <c r="T747" s="758"/>
      <c r="U747" s="769"/>
      <c r="V747" s="759"/>
      <c r="W747" s="184"/>
    </row>
    <row r="748" spans="1:23" s="18" customFormat="1" ht="15.75" customHeight="1">
      <c r="A748" s="87" t="s">
        <v>1494</v>
      </c>
      <c r="B748" s="446"/>
      <c r="C748" s="33">
        <v>3</v>
      </c>
      <c r="D748" s="76" t="s">
        <v>1152</v>
      </c>
      <c r="E748" s="82" t="s">
        <v>1152</v>
      </c>
      <c r="F748" s="233" t="s">
        <v>1152</v>
      </c>
      <c r="G748" s="233" t="s">
        <v>1152</v>
      </c>
      <c r="H748" s="451" t="s">
        <v>1152</v>
      </c>
      <c r="I748" s="452"/>
      <c r="J748" s="83" t="s">
        <v>1152</v>
      </c>
      <c r="K748" s="81" t="s">
        <v>1152</v>
      </c>
      <c r="L748" s="344"/>
      <c r="M748" s="345" t="s">
        <v>1152</v>
      </c>
      <c r="N748" s="760"/>
      <c r="O748" s="770"/>
      <c r="P748" s="771"/>
      <c r="Q748" s="772"/>
      <c r="R748" s="773"/>
      <c r="S748" s="774"/>
      <c r="T748" s="191"/>
      <c r="U748" s="191"/>
      <c r="V748" s="192"/>
      <c r="W748" s="185"/>
    </row>
    <row r="749" spans="1:23" s="18" customFormat="1" ht="15.75" customHeight="1">
      <c r="A749" s="87" t="s">
        <v>1495</v>
      </c>
      <c r="B749" s="446"/>
      <c r="C749" s="33">
        <v>4</v>
      </c>
      <c r="D749" s="76" t="s">
        <v>1152</v>
      </c>
      <c r="E749" s="82" t="s">
        <v>1152</v>
      </c>
      <c r="F749" s="233" t="s">
        <v>1152</v>
      </c>
      <c r="G749" s="233" t="s">
        <v>1152</v>
      </c>
      <c r="H749" s="451" t="s">
        <v>1152</v>
      </c>
      <c r="I749" s="452"/>
      <c r="J749" s="83" t="s">
        <v>1152</v>
      </c>
      <c r="K749" s="81" t="s">
        <v>1152</v>
      </c>
      <c r="L749" s="344"/>
      <c r="M749" s="345" t="s">
        <v>1152</v>
      </c>
      <c r="N749" s="760"/>
      <c r="O749" s="775" t="s">
        <v>246</v>
      </c>
      <c r="P749" s="737" t="s">
        <v>245</v>
      </c>
      <c r="Q749" s="738"/>
      <c r="R749" s="738"/>
      <c r="S749" s="739"/>
      <c r="T749" s="185"/>
      <c r="U749" s="185"/>
      <c r="V749" s="193"/>
      <c r="W749" s="185"/>
    </row>
    <row r="750" spans="1:23" s="18" customFormat="1" ht="17.25" customHeight="1">
      <c r="A750" s="87" t="s">
        <v>1496</v>
      </c>
      <c r="B750" s="446"/>
      <c r="C750" s="33">
        <v>5</v>
      </c>
      <c r="D750" s="76" t="s">
        <v>1152</v>
      </c>
      <c r="E750" s="82" t="s">
        <v>1152</v>
      </c>
      <c r="F750" s="233" t="s">
        <v>1152</v>
      </c>
      <c r="G750" s="233" t="s">
        <v>1152</v>
      </c>
      <c r="H750" s="451" t="s">
        <v>1152</v>
      </c>
      <c r="I750" s="452"/>
      <c r="J750" s="83" t="s">
        <v>1152</v>
      </c>
      <c r="K750" s="81" t="s">
        <v>1152</v>
      </c>
      <c r="L750" s="344"/>
      <c r="M750" s="345" t="s">
        <v>1152</v>
      </c>
      <c r="N750" s="760"/>
      <c r="O750" s="776"/>
      <c r="P750" s="711" t="s">
        <v>86</v>
      </c>
      <c r="Q750" s="711" t="s">
        <v>230</v>
      </c>
      <c r="R750" s="714" t="s">
        <v>243</v>
      </c>
      <c r="S750" s="714"/>
      <c r="T750" s="185"/>
      <c r="U750" s="185"/>
      <c r="V750" s="193"/>
      <c r="W750" s="185"/>
    </row>
    <row r="751" spans="1:23" s="18" customFormat="1" ht="16.5" customHeight="1" thickBot="1">
      <c r="A751" s="87" t="s">
        <v>1497</v>
      </c>
      <c r="B751" s="446"/>
      <c r="C751" s="84">
        <v>6</v>
      </c>
      <c r="D751" s="85" t="s">
        <v>1152</v>
      </c>
      <c r="E751" s="86" t="s">
        <v>1152</v>
      </c>
      <c r="F751" s="233" t="s">
        <v>1152</v>
      </c>
      <c r="G751" s="233" t="s">
        <v>1152</v>
      </c>
      <c r="H751" s="451" t="s">
        <v>1152</v>
      </c>
      <c r="I751" s="452"/>
      <c r="J751" s="83" t="s">
        <v>1152</v>
      </c>
      <c r="K751" s="81" t="s">
        <v>1152</v>
      </c>
      <c r="L751" s="344"/>
      <c r="M751" s="345" t="s">
        <v>1152</v>
      </c>
      <c r="N751" s="777"/>
      <c r="O751" s="248" t="s">
        <v>6</v>
      </c>
      <c r="P751" s="778">
        <v>1</v>
      </c>
      <c r="Q751" s="779">
        <v>3065.3425115</v>
      </c>
      <c r="R751" s="780">
        <v>5874.72</v>
      </c>
      <c r="S751" s="780"/>
      <c r="T751" s="185"/>
      <c r="U751" s="185"/>
      <c r="V751" s="193"/>
      <c r="W751" s="185"/>
    </row>
    <row r="752" spans="1:23" s="18" customFormat="1" ht="16.5" customHeight="1" thickBot="1">
      <c r="A752" s="87" t="s">
        <v>1498</v>
      </c>
      <c r="B752" s="447"/>
      <c r="C752" s="781" t="s">
        <v>82</v>
      </c>
      <c r="D752" s="782"/>
      <c r="E752" s="782"/>
      <c r="F752" s="783"/>
      <c r="G752" s="784"/>
      <c r="H752" s="453" t="s">
        <v>6</v>
      </c>
      <c r="I752" s="454"/>
      <c r="J752" s="314" t="s">
        <v>6</v>
      </c>
      <c r="K752" s="194" t="s">
        <v>6</v>
      </c>
      <c r="L752" s="351"/>
      <c r="M752" s="370"/>
      <c r="N752" s="352"/>
      <c r="O752" s="455" t="s">
        <v>1152</v>
      </c>
      <c r="P752" s="455"/>
      <c r="Q752" s="455"/>
      <c r="R752" s="455"/>
      <c r="S752" s="455"/>
      <c r="T752" s="348"/>
      <c r="U752" s="349"/>
      <c r="V752" s="350"/>
      <c r="W752" s="185"/>
    </row>
    <row r="753" spans="1:22" ht="24.95" customHeight="1"/>
    <row r="754" spans="1:22" ht="24.95" customHeight="1"/>
    <row r="755" spans="1:22" s="16" customFormat="1" ht="24" thickBot="1">
      <c r="A755" s="694">
        <v>22</v>
      </c>
      <c r="B755" s="456" t="s">
        <v>45</v>
      </c>
      <c r="C755" s="456"/>
      <c r="D755" s="456"/>
      <c r="E755" s="22">
        <v>22</v>
      </c>
      <c r="F755" s="23" t="s">
        <v>506</v>
      </c>
      <c r="G755" s="19"/>
      <c r="H755" s="19"/>
      <c r="I755" s="23"/>
      <c r="J755" s="23"/>
      <c r="K755" s="23"/>
      <c r="L755" s="23"/>
      <c r="M755" s="24"/>
      <c r="N755" s="24"/>
      <c r="O755" s="19"/>
      <c r="P755" s="19"/>
      <c r="Q755" s="685"/>
      <c r="R755" s="685"/>
      <c r="S755" s="685"/>
      <c r="T755" s="685"/>
      <c r="U755" s="186"/>
    </row>
    <row r="756" spans="1:22" s="16" customFormat="1" ht="24.75" customHeight="1">
      <c r="A756" s="14"/>
      <c r="B756" s="695" t="s">
        <v>50</v>
      </c>
      <c r="C756" s="696" t="s">
        <v>51</v>
      </c>
      <c r="D756" s="697" t="s">
        <v>16</v>
      </c>
      <c r="E756" s="697"/>
      <c r="F756" s="697" t="s">
        <v>52</v>
      </c>
      <c r="G756" s="698"/>
      <c r="H756" s="699" t="s">
        <v>53</v>
      </c>
      <c r="I756" s="700" t="s">
        <v>266</v>
      </c>
      <c r="J756" s="699" t="s">
        <v>17</v>
      </c>
      <c r="K756" s="699" t="s">
        <v>229</v>
      </c>
      <c r="L756" s="699" t="s">
        <v>54</v>
      </c>
      <c r="M756" s="699" t="s">
        <v>150</v>
      </c>
      <c r="N756" s="701" t="s">
        <v>244</v>
      </c>
      <c r="O756" s="702"/>
      <c r="P756" s="703" t="s">
        <v>19</v>
      </c>
      <c r="Q756" s="704"/>
      <c r="R756" s="705" t="s">
        <v>152</v>
      </c>
      <c r="S756" s="706"/>
      <c r="T756" s="707" t="s">
        <v>138</v>
      </c>
      <c r="U756" s="708"/>
      <c r="V756" s="709"/>
    </row>
    <row r="757" spans="1:22" s="16" customFormat="1" ht="92.25" customHeight="1">
      <c r="A757" s="14"/>
      <c r="B757" s="710"/>
      <c r="C757" s="711" t="s">
        <v>55</v>
      </c>
      <c r="D757" s="712" t="s">
        <v>3</v>
      </c>
      <c r="E757" s="712" t="s">
        <v>18</v>
      </c>
      <c r="F757" s="712" t="s">
        <v>56</v>
      </c>
      <c r="G757" s="713" t="s">
        <v>57</v>
      </c>
      <c r="H757" s="714"/>
      <c r="I757" s="715"/>
      <c r="J757" s="714"/>
      <c r="K757" s="714"/>
      <c r="L757" s="714"/>
      <c r="M757" s="714"/>
      <c r="N757" s="711" t="s">
        <v>149</v>
      </c>
      <c r="O757" s="712" t="s">
        <v>68</v>
      </c>
      <c r="P757" s="716"/>
      <c r="Q757" s="717"/>
      <c r="R757" s="718"/>
      <c r="S757" s="719"/>
      <c r="T757" s="720" t="s">
        <v>139</v>
      </c>
      <c r="U757" s="721" t="s">
        <v>148</v>
      </c>
      <c r="V757" s="722" t="s">
        <v>164</v>
      </c>
    </row>
    <row r="758" spans="1:22" s="16" customFormat="1" ht="26.25" customHeight="1">
      <c r="A758" s="14"/>
      <c r="B758" s="723"/>
      <c r="C758" s="724">
        <v>3</v>
      </c>
      <c r="D758" s="724">
        <v>4</v>
      </c>
      <c r="E758" s="724">
        <v>5</v>
      </c>
      <c r="F758" s="724">
        <v>6</v>
      </c>
      <c r="G758" s="724">
        <v>7</v>
      </c>
      <c r="H758" s="724">
        <v>8</v>
      </c>
      <c r="I758" s="724">
        <v>9</v>
      </c>
      <c r="J758" s="724">
        <v>10</v>
      </c>
      <c r="K758" s="724">
        <v>11</v>
      </c>
      <c r="L758" s="724">
        <v>12</v>
      </c>
      <c r="M758" s="724">
        <v>13</v>
      </c>
      <c r="N758" s="724">
        <v>14</v>
      </c>
      <c r="O758" s="724">
        <v>15</v>
      </c>
      <c r="P758" s="19">
        <v>16</v>
      </c>
      <c r="Q758" s="725">
        <v>17</v>
      </c>
      <c r="R758" s="19">
        <v>18</v>
      </c>
      <c r="S758" s="725">
        <v>19</v>
      </c>
      <c r="T758" s="726">
        <v>20</v>
      </c>
      <c r="U758" s="624">
        <v>21</v>
      </c>
      <c r="V758" s="727">
        <v>22</v>
      </c>
    </row>
    <row r="759" spans="1:22" s="26" customFormat="1" ht="24.95" customHeight="1">
      <c r="A759" s="25" t="s">
        <v>1499</v>
      </c>
      <c r="B759" s="457">
        <v>1</v>
      </c>
      <c r="C759" s="459" t="s">
        <v>300</v>
      </c>
      <c r="D759" s="459" t="s">
        <v>494</v>
      </c>
      <c r="E759" s="459" t="s">
        <v>495</v>
      </c>
      <c r="F759" s="459" t="s">
        <v>321</v>
      </c>
      <c r="G759" s="293">
        <v>0.6</v>
      </c>
      <c r="H759" s="437" t="s">
        <v>22</v>
      </c>
      <c r="I759" s="299">
        <v>2</v>
      </c>
      <c r="J759" s="300" t="s">
        <v>500</v>
      </c>
      <c r="K759" s="324">
        <v>39829</v>
      </c>
      <c r="L759" s="324">
        <v>40755</v>
      </c>
      <c r="M759" s="294">
        <v>1519.9</v>
      </c>
      <c r="N759" s="321">
        <v>911.94</v>
      </c>
      <c r="O759" s="172">
        <v>911.94</v>
      </c>
      <c r="P759" s="441"/>
      <c r="Q759" s="442"/>
      <c r="R759" s="439"/>
      <c r="S759" s="440"/>
      <c r="T759" s="296" t="s">
        <v>22</v>
      </c>
      <c r="U759" s="297">
        <v>49</v>
      </c>
      <c r="V759" s="298" t="s">
        <v>22</v>
      </c>
    </row>
    <row r="760" spans="1:22" s="26" customFormat="1" ht="24.95" customHeight="1">
      <c r="A760" s="25" t="s">
        <v>1157</v>
      </c>
      <c r="B760" s="458"/>
      <c r="C760" s="460"/>
      <c r="D760" s="460"/>
      <c r="E760" s="460"/>
      <c r="F760" s="460"/>
      <c r="G760" s="293">
        <v>0.2</v>
      </c>
      <c r="H760" s="438"/>
      <c r="I760" s="299">
        <v>3</v>
      </c>
      <c r="J760" s="300" t="s">
        <v>501</v>
      </c>
      <c r="K760" s="324">
        <v>39829</v>
      </c>
      <c r="L760" s="324">
        <v>40755</v>
      </c>
      <c r="M760" s="294">
        <v>1520</v>
      </c>
      <c r="N760" s="321">
        <v>304</v>
      </c>
      <c r="O760" s="172">
        <v>304</v>
      </c>
      <c r="P760" s="441"/>
      <c r="Q760" s="442"/>
      <c r="R760" s="439"/>
      <c r="S760" s="440"/>
      <c r="T760" s="296" t="s">
        <v>22</v>
      </c>
      <c r="U760" s="297">
        <v>23</v>
      </c>
      <c r="V760" s="298" t="s">
        <v>22</v>
      </c>
    </row>
    <row r="761" spans="1:22" s="26" customFormat="1" ht="24.95" customHeight="1">
      <c r="A761" s="25" t="s">
        <v>321</v>
      </c>
      <c r="B761" s="457">
        <v>2</v>
      </c>
      <c r="C761" s="459" t="s">
        <v>300</v>
      </c>
      <c r="D761" s="459" t="s">
        <v>496</v>
      </c>
      <c r="E761" s="459" t="s">
        <v>497</v>
      </c>
      <c r="F761" s="459" t="s">
        <v>321</v>
      </c>
      <c r="G761" s="293">
        <v>0.6</v>
      </c>
      <c r="H761" s="437" t="s">
        <v>22</v>
      </c>
      <c r="I761" s="299">
        <v>1</v>
      </c>
      <c r="J761" s="300" t="s">
        <v>502</v>
      </c>
      <c r="K761" s="324">
        <v>43831</v>
      </c>
      <c r="L761" s="324">
        <v>45153</v>
      </c>
      <c r="M761" s="294">
        <v>2444.92</v>
      </c>
      <c r="N761" s="321">
        <v>1466.952</v>
      </c>
      <c r="O761" s="172">
        <v>1466.952</v>
      </c>
      <c r="P761" s="441"/>
      <c r="Q761" s="442"/>
      <c r="R761" s="439"/>
      <c r="S761" s="440"/>
      <c r="T761" s="296" t="s">
        <v>22</v>
      </c>
      <c r="U761" s="297">
        <v>26</v>
      </c>
      <c r="V761" s="298" t="s">
        <v>22</v>
      </c>
    </row>
    <row r="762" spans="1:22" s="26" customFormat="1" ht="24.95" customHeight="1">
      <c r="A762" s="25" t="s">
        <v>1158</v>
      </c>
      <c r="B762" s="458"/>
      <c r="C762" s="460"/>
      <c r="D762" s="460"/>
      <c r="E762" s="460"/>
      <c r="F762" s="460"/>
      <c r="G762" s="293">
        <v>0.38</v>
      </c>
      <c r="H762" s="438"/>
      <c r="I762" s="299">
        <v>3</v>
      </c>
      <c r="J762" s="300" t="s">
        <v>501</v>
      </c>
      <c r="K762" s="389">
        <v>43831</v>
      </c>
      <c r="L762" s="324">
        <v>45153</v>
      </c>
      <c r="M762" s="294">
        <v>2444.92</v>
      </c>
      <c r="N762" s="321">
        <v>929.06960000000004</v>
      </c>
      <c r="O762" s="172">
        <v>929.06960000000004</v>
      </c>
      <c r="P762" s="441"/>
      <c r="Q762" s="442"/>
      <c r="R762" s="439"/>
      <c r="S762" s="440"/>
      <c r="T762" s="296" t="s">
        <v>22</v>
      </c>
      <c r="U762" s="297">
        <v>40</v>
      </c>
      <c r="V762" s="298" t="s">
        <v>22</v>
      </c>
    </row>
    <row r="763" spans="1:22" s="26" customFormat="1" ht="24.95" customHeight="1">
      <c r="A763" s="25" t="s">
        <v>1159</v>
      </c>
      <c r="B763" s="307">
        <v>3</v>
      </c>
      <c r="C763" s="301" t="s">
        <v>300</v>
      </c>
      <c r="D763" s="301" t="s">
        <v>498</v>
      </c>
      <c r="E763" s="301" t="s">
        <v>499</v>
      </c>
      <c r="F763" s="301" t="s">
        <v>321</v>
      </c>
      <c r="G763" s="293">
        <v>0.35</v>
      </c>
      <c r="H763" s="293" t="s">
        <v>22</v>
      </c>
      <c r="I763" s="299">
        <v>3</v>
      </c>
      <c r="J763" s="300" t="s">
        <v>501</v>
      </c>
      <c r="K763" s="324">
        <v>40807</v>
      </c>
      <c r="L763" s="324">
        <v>41620</v>
      </c>
      <c r="M763" s="294">
        <v>1156.8699999999999</v>
      </c>
      <c r="N763" s="321">
        <v>404.90449999999993</v>
      </c>
      <c r="O763" s="172">
        <v>404.90449999999998</v>
      </c>
      <c r="P763" s="441"/>
      <c r="Q763" s="442"/>
      <c r="R763" s="439"/>
      <c r="S763" s="440"/>
      <c r="T763" s="296" t="s">
        <v>22</v>
      </c>
      <c r="U763" s="297">
        <v>24</v>
      </c>
      <c r="V763" s="298" t="s">
        <v>22</v>
      </c>
    </row>
    <row r="764" spans="1:22" s="26" customFormat="1" ht="24.95" customHeight="1">
      <c r="A764" s="25" t="s">
        <v>1160</v>
      </c>
      <c r="B764" s="307" t="s">
        <v>1152</v>
      </c>
      <c r="C764" s="301"/>
      <c r="D764" s="301"/>
      <c r="E764" s="301"/>
      <c r="F764" s="301"/>
      <c r="G764" s="293"/>
      <c r="H764" s="293"/>
      <c r="I764" s="299"/>
      <c r="J764" s="300" t="s">
        <v>1152</v>
      </c>
      <c r="K764" s="324"/>
      <c r="L764" s="324"/>
      <c r="M764" s="294"/>
      <c r="N764" s="321" t="s">
        <v>1152</v>
      </c>
      <c r="O764" s="172" t="s">
        <v>1152</v>
      </c>
      <c r="P764" s="441"/>
      <c r="Q764" s="442"/>
      <c r="R764" s="439"/>
      <c r="S764" s="440"/>
      <c r="T764" s="296"/>
      <c r="U764" s="297"/>
      <c r="V764" s="298"/>
    </row>
    <row r="765" spans="1:22" s="26" customFormat="1" ht="24.95" customHeight="1">
      <c r="A765" s="25"/>
      <c r="B765" s="307" t="s">
        <v>1152</v>
      </c>
      <c r="C765" s="301"/>
      <c r="D765" s="301"/>
      <c r="E765" s="301"/>
      <c r="F765" s="301"/>
      <c r="G765" s="293"/>
      <c r="H765" s="293"/>
      <c r="I765" s="299"/>
      <c r="J765" s="300" t="s">
        <v>1152</v>
      </c>
      <c r="K765" s="324"/>
      <c r="L765" s="324"/>
      <c r="M765" s="294"/>
      <c r="N765" s="321" t="s">
        <v>1152</v>
      </c>
      <c r="O765" s="172" t="s">
        <v>1152</v>
      </c>
      <c r="P765" s="441"/>
      <c r="Q765" s="442"/>
      <c r="R765" s="439"/>
      <c r="S765" s="440"/>
      <c r="T765" s="296"/>
      <c r="U765" s="297"/>
      <c r="V765" s="298"/>
    </row>
    <row r="766" spans="1:22" s="26" customFormat="1" ht="24.95" customHeight="1">
      <c r="A766" s="25"/>
      <c r="B766" s="307" t="s">
        <v>1152</v>
      </c>
      <c r="C766" s="301"/>
      <c r="D766" s="301"/>
      <c r="E766" s="301"/>
      <c r="F766" s="301"/>
      <c r="G766" s="293"/>
      <c r="H766" s="293"/>
      <c r="I766" s="299"/>
      <c r="J766" s="300" t="s">
        <v>1152</v>
      </c>
      <c r="K766" s="324"/>
      <c r="L766" s="324"/>
      <c r="M766" s="294"/>
      <c r="N766" s="321" t="s">
        <v>1152</v>
      </c>
      <c r="O766" s="172" t="s">
        <v>1152</v>
      </c>
      <c r="P766" s="441"/>
      <c r="Q766" s="442"/>
      <c r="R766" s="439"/>
      <c r="S766" s="440"/>
      <c r="T766" s="296"/>
      <c r="U766" s="297"/>
      <c r="V766" s="298"/>
    </row>
    <row r="767" spans="1:22" s="26" customFormat="1" ht="24.95" customHeight="1">
      <c r="A767" s="25"/>
      <c r="B767" s="307" t="s">
        <v>1152</v>
      </c>
      <c r="C767" s="301"/>
      <c r="D767" s="301"/>
      <c r="E767" s="301"/>
      <c r="F767" s="301"/>
      <c r="G767" s="293"/>
      <c r="H767" s="293"/>
      <c r="I767" s="299"/>
      <c r="J767" s="300" t="s">
        <v>1152</v>
      </c>
      <c r="K767" s="324"/>
      <c r="L767" s="324"/>
      <c r="M767" s="294"/>
      <c r="N767" s="321" t="s">
        <v>1152</v>
      </c>
      <c r="O767" s="172" t="s">
        <v>1152</v>
      </c>
      <c r="P767" s="441"/>
      <c r="Q767" s="442"/>
      <c r="R767" s="439"/>
      <c r="S767" s="440"/>
      <c r="T767" s="296"/>
      <c r="U767" s="297"/>
      <c r="V767" s="298"/>
    </row>
    <row r="768" spans="1:22" s="26" customFormat="1" ht="24.95" customHeight="1">
      <c r="A768" s="25"/>
      <c r="B768" s="307" t="s">
        <v>1152</v>
      </c>
      <c r="C768" s="301"/>
      <c r="D768" s="301"/>
      <c r="E768" s="301"/>
      <c r="F768" s="301"/>
      <c r="G768" s="293"/>
      <c r="H768" s="293"/>
      <c r="I768" s="299"/>
      <c r="J768" s="300" t="s">
        <v>1152</v>
      </c>
      <c r="K768" s="324"/>
      <c r="L768" s="324"/>
      <c r="M768" s="294"/>
      <c r="N768" s="321" t="s">
        <v>1152</v>
      </c>
      <c r="O768" s="172" t="s">
        <v>1152</v>
      </c>
      <c r="P768" s="441"/>
      <c r="Q768" s="442"/>
      <c r="R768" s="439"/>
      <c r="S768" s="440"/>
      <c r="T768" s="296"/>
      <c r="U768" s="297"/>
      <c r="V768" s="298"/>
    </row>
    <row r="769" spans="1:23" s="26" customFormat="1" ht="24.95" customHeight="1">
      <c r="A769" s="25"/>
      <c r="B769" s="307" t="s">
        <v>1152</v>
      </c>
      <c r="C769" s="301"/>
      <c r="D769" s="301"/>
      <c r="E769" s="301"/>
      <c r="F769" s="301"/>
      <c r="G769" s="293"/>
      <c r="H769" s="293"/>
      <c r="I769" s="299"/>
      <c r="J769" s="300" t="s">
        <v>1152</v>
      </c>
      <c r="K769" s="324"/>
      <c r="L769" s="324"/>
      <c r="M769" s="294"/>
      <c r="N769" s="321" t="s">
        <v>1152</v>
      </c>
      <c r="O769" s="172" t="s">
        <v>1152</v>
      </c>
      <c r="P769" s="441"/>
      <c r="Q769" s="442"/>
      <c r="R769" s="439"/>
      <c r="S769" s="440"/>
      <c r="T769" s="296"/>
      <c r="U769" s="297"/>
      <c r="V769" s="298"/>
    </row>
    <row r="770" spans="1:23" s="26" customFormat="1" ht="24.95" customHeight="1">
      <c r="A770" s="25" t="s">
        <v>1500</v>
      </c>
      <c r="B770" s="307" t="s">
        <v>1152</v>
      </c>
      <c r="C770" s="301"/>
      <c r="D770" s="301"/>
      <c r="E770" s="301"/>
      <c r="F770" s="301"/>
      <c r="G770" s="293"/>
      <c r="H770" s="293"/>
      <c r="I770" s="299"/>
      <c r="J770" s="300" t="s">
        <v>1152</v>
      </c>
      <c r="K770" s="324"/>
      <c r="L770" s="324"/>
      <c r="M770" s="294"/>
      <c r="N770" s="322" t="s">
        <v>1152</v>
      </c>
      <c r="O770" s="172" t="s">
        <v>1152</v>
      </c>
      <c r="P770" s="441"/>
      <c r="Q770" s="442"/>
      <c r="R770" s="439"/>
      <c r="S770" s="440"/>
      <c r="T770" s="296"/>
      <c r="U770" s="297"/>
      <c r="V770" s="298"/>
    </row>
    <row r="771" spans="1:23" s="26" customFormat="1" ht="24.95" customHeight="1">
      <c r="A771" s="25" t="s">
        <v>1501</v>
      </c>
      <c r="B771" s="307" t="s">
        <v>1152</v>
      </c>
      <c r="C771" s="301"/>
      <c r="D771" s="301"/>
      <c r="E771" s="301"/>
      <c r="F771" s="301"/>
      <c r="G771" s="293"/>
      <c r="H771" s="293"/>
      <c r="I771" s="299"/>
      <c r="J771" s="300" t="s">
        <v>1152</v>
      </c>
      <c r="K771" s="324"/>
      <c r="L771" s="324"/>
      <c r="M771" s="295"/>
      <c r="N771" s="322" t="s">
        <v>1152</v>
      </c>
      <c r="O771" s="172" t="s">
        <v>1152</v>
      </c>
      <c r="P771" s="441"/>
      <c r="Q771" s="442"/>
      <c r="R771" s="439"/>
      <c r="S771" s="440"/>
      <c r="T771" s="296"/>
      <c r="U771" s="297"/>
      <c r="V771" s="298"/>
    </row>
    <row r="772" spans="1:23" s="26" customFormat="1" ht="24.95" customHeight="1">
      <c r="A772" s="25" t="s">
        <v>1502</v>
      </c>
      <c r="B772" s="307" t="s">
        <v>1152</v>
      </c>
      <c r="C772" s="301"/>
      <c r="D772" s="301"/>
      <c r="E772" s="301"/>
      <c r="F772" s="301"/>
      <c r="G772" s="293"/>
      <c r="H772" s="293"/>
      <c r="I772" s="299"/>
      <c r="J772" s="300" t="s">
        <v>1152</v>
      </c>
      <c r="K772" s="324"/>
      <c r="L772" s="324"/>
      <c r="M772" s="295"/>
      <c r="N772" s="322" t="s">
        <v>1152</v>
      </c>
      <c r="O772" s="172" t="s">
        <v>1152</v>
      </c>
      <c r="P772" s="441"/>
      <c r="Q772" s="442"/>
      <c r="R772" s="439"/>
      <c r="S772" s="440"/>
      <c r="T772" s="296"/>
      <c r="U772" s="297"/>
      <c r="V772" s="298"/>
    </row>
    <row r="773" spans="1:23" s="26" customFormat="1" ht="24.95" customHeight="1" thickBot="1">
      <c r="A773" s="25" t="s">
        <v>1503</v>
      </c>
      <c r="B773" s="310" t="s">
        <v>1152</v>
      </c>
      <c r="C773" s="302"/>
      <c r="D773" s="302"/>
      <c r="E773" s="302"/>
      <c r="F773" s="302"/>
      <c r="G773" s="303"/>
      <c r="H773" s="303"/>
      <c r="I773" s="304"/>
      <c r="J773" s="305" t="s">
        <v>1152</v>
      </c>
      <c r="K773" s="325"/>
      <c r="L773" s="325"/>
      <c r="M773" s="306"/>
      <c r="N773" s="322" t="s">
        <v>1152</v>
      </c>
      <c r="O773" s="172" t="s">
        <v>1152</v>
      </c>
      <c r="P773" s="441"/>
      <c r="Q773" s="442"/>
      <c r="R773" s="439"/>
      <c r="S773" s="440"/>
      <c r="T773" s="296"/>
      <c r="U773" s="297"/>
      <c r="V773" s="298"/>
    </row>
    <row r="774" spans="1:23" s="16" customFormat="1" ht="12" customHeight="1">
      <c r="A774" s="25"/>
      <c r="B774" s="27"/>
      <c r="C774" s="28"/>
      <c r="D774" s="28"/>
      <c r="E774" s="28"/>
      <c r="F774" s="28"/>
      <c r="G774" s="28"/>
      <c r="H774" s="308"/>
      <c r="I774" s="28"/>
      <c r="J774" s="28"/>
      <c r="K774" s="28"/>
      <c r="L774" s="28"/>
      <c r="M774" s="28"/>
      <c r="N774" s="28"/>
      <c r="O774" s="171"/>
      <c r="P774" s="28"/>
      <c r="Q774" s="28"/>
      <c r="R774" s="171"/>
      <c r="S774" s="28"/>
      <c r="T774" s="28"/>
      <c r="U774" s="29"/>
      <c r="V774" s="30"/>
    </row>
    <row r="775" spans="1:23" s="16" customFormat="1" ht="17.25" customHeight="1" thickBot="1">
      <c r="A775" s="25" t="s">
        <v>1504</v>
      </c>
      <c r="B775" s="346"/>
      <c r="C775" s="347"/>
      <c r="D775" s="347"/>
      <c r="E775" s="347"/>
      <c r="F775" s="347"/>
      <c r="G775" s="347"/>
      <c r="H775" s="347"/>
      <c r="I775" s="347"/>
      <c r="J775" s="347"/>
      <c r="K775" s="347"/>
      <c r="L775" s="347"/>
      <c r="M775" s="347"/>
      <c r="N775" s="728" t="s">
        <v>251</v>
      </c>
      <c r="O775" s="729">
        <v>1338.9553666666666</v>
      </c>
      <c r="P775" s="371"/>
      <c r="Q775" s="371"/>
      <c r="R775" s="372"/>
      <c r="S775" s="372"/>
      <c r="T775" s="373"/>
      <c r="U775" s="374"/>
      <c r="V775" s="375"/>
      <c r="W775" s="186"/>
    </row>
    <row r="776" spans="1:23" ht="17.25" customHeight="1">
      <c r="B776" s="731"/>
      <c r="C776" s="731"/>
      <c r="D776" s="731"/>
      <c r="E776" s="731"/>
      <c r="F776" s="731"/>
      <c r="G776" s="732"/>
      <c r="H776" s="732"/>
      <c r="I776" s="732"/>
      <c r="J776" s="732"/>
      <c r="K776" s="732"/>
      <c r="L776" s="732"/>
      <c r="M776" s="732"/>
      <c r="N776" s="732"/>
      <c r="O776" s="732"/>
      <c r="P776" s="732"/>
      <c r="Q776" s="732"/>
      <c r="R776" s="732"/>
      <c r="S776" s="732"/>
      <c r="T776" s="732"/>
      <c r="U776" s="732"/>
      <c r="V776" s="732"/>
      <c r="W776" s="732"/>
    </row>
    <row r="777" spans="1:23" s="16" customFormat="1" ht="16.5" customHeight="1" thickBot="1">
      <c r="A777" s="14"/>
      <c r="B777" s="443" t="s">
        <v>61</v>
      </c>
      <c r="C777" s="443"/>
      <c r="D777" s="443"/>
      <c r="E777" s="443"/>
      <c r="F777" s="443"/>
      <c r="G777" s="443"/>
      <c r="H777" s="443"/>
      <c r="I777" s="443"/>
      <c r="J777" s="443"/>
      <c r="K777" s="443"/>
      <c r="L777" s="443"/>
      <c r="M777" s="443"/>
      <c r="N777" s="443"/>
      <c r="O777" s="443"/>
      <c r="P777" s="443"/>
      <c r="Q777" s="443"/>
      <c r="R777" s="443"/>
      <c r="S777" s="443"/>
      <c r="T777" s="443"/>
      <c r="U777" s="443"/>
      <c r="V777" s="443"/>
      <c r="W777" s="187"/>
    </row>
    <row r="778" spans="1:23" s="18" customFormat="1" ht="22.5" customHeight="1">
      <c r="A778" s="87" t="s">
        <v>1505</v>
      </c>
      <c r="B778" s="445" t="s">
        <v>58</v>
      </c>
      <c r="C778" s="733" t="s">
        <v>78</v>
      </c>
      <c r="D778" s="734"/>
      <c r="E778" s="734"/>
      <c r="F778" s="734"/>
      <c r="G778" s="734"/>
      <c r="H778" s="734"/>
      <c r="I778" s="734"/>
      <c r="J778" s="734"/>
      <c r="K778" s="734"/>
      <c r="L778" s="734"/>
      <c r="M778" s="706"/>
      <c r="N778" s="735"/>
      <c r="O778" s="736"/>
      <c r="P778" s="733" t="s">
        <v>84</v>
      </c>
      <c r="Q778" s="734"/>
      <c r="R778" s="734"/>
      <c r="S778" s="706"/>
      <c r="T778" s="705" t="s">
        <v>279</v>
      </c>
      <c r="U778" s="706"/>
      <c r="V778" s="448" t="s">
        <v>6</v>
      </c>
      <c r="W778" s="185"/>
    </row>
    <row r="779" spans="1:23" s="18" customFormat="1" ht="22.5" customHeight="1">
      <c r="A779" s="87" t="s">
        <v>1506</v>
      </c>
      <c r="B779" s="446"/>
      <c r="C779" s="737" t="s">
        <v>79</v>
      </c>
      <c r="D779" s="738"/>
      <c r="E779" s="739"/>
      <c r="F779" s="740">
        <v>4</v>
      </c>
      <c r="G779" s="741" t="s">
        <v>223</v>
      </c>
      <c r="H779" s="714" t="s">
        <v>222</v>
      </c>
      <c r="I779" s="714"/>
      <c r="J779" s="737" t="s">
        <v>221</v>
      </c>
      <c r="K779" s="742"/>
      <c r="L779" s="743"/>
      <c r="M779" s="743"/>
      <c r="N779" s="744"/>
      <c r="O779" s="745"/>
      <c r="P779" s="746"/>
      <c r="Q779" s="747"/>
      <c r="R779" s="747"/>
      <c r="S779" s="748"/>
      <c r="T779" s="718"/>
      <c r="U779" s="719"/>
      <c r="V779" s="449"/>
      <c r="W779" s="185"/>
    </row>
    <row r="780" spans="1:23" s="18" customFormat="1" ht="51.75" customHeight="1" thickBot="1">
      <c r="A780" s="87" t="s">
        <v>1507</v>
      </c>
      <c r="B780" s="446"/>
      <c r="C780" s="738" t="s">
        <v>77</v>
      </c>
      <c r="D780" s="739"/>
      <c r="E780" s="749" t="s">
        <v>80</v>
      </c>
      <c r="F780" s="750" t="s">
        <v>242</v>
      </c>
      <c r="G780" s="741"/>
      <c r="H780" s="714"/>
      <c r="I780" s="714"/>
      <c r="J780" s="711" t="s">
        <v>220</v>
      </c>
      <c r="K780" s="751" t="s">
        <v>228</v>
      </c>
      <c r="L780" s="752" t="s">
        <v>290</v>
      </c>
      <c r="M780" s="752"/>
      <c r="N780" s="753" t="s">
        <v>260</v>
      </c>
      <c r="O780" s="754"/>
      <c r="P780" s="755" t="s">
        <v>1169</v>
      </c>
      <c r="Q780" s="756" t="s">
        <v>85</v>
      </c>
      <c r="R780" s="757"/>
      <c r="S780" s="88">
        <v>3</v>
      </c>
      <c r="T780" s="758"/>
      <c r="U780" s="759"/>
      <c r="V780" s="450"/>
      <c r="W780" s="185"/>
    </row>
    <row r="781" spans="1:23" s="18" customFormat="1" ht="15.75" customHeight="1">
      <c r="A781" s="87" t="s">
        <v>1508</v>
      </c>
      <c r="B781" s="446"/>
      <c r="C781" s="33">
        <v>1</v>
      </c>
      <c r="D781" s="76" t="s">
        <v>502</v>
      </c>
      <c r="E781" s="82">
        <v>0.4</v>
      </c>
      <c r="F781" s="233">
        <v>1466.952</v>
      </c>
      <c r="G781" s="233">
        <v>1532.67</v>
      </c>
      <c r="H781" s="451" t="s">
        <v>27</v>
      </c>
      <c r="I781" s="452"/>
      <c r="J781" s="83" t="s">
        <v>6</v>
      </c>
      <c r="K781" s="81" t="s">
        <v>1152</v>
      </c>
      <c r="L781" s="344"/>
      <c r="M781" s="345" t="s">
        <v>1152</v>
      </c>
      <c r="N781" s="760" t="s">
        <v>22</v>
      </c>
      <c r="O781" s="761" t="s">
        <v>15</v>
      </c>
      <c r="P781" s="762"/>
      <c r="Q781" s="763">
        <v>22</v>
      </c>
      <c r="R781" s="764" t="s">
        <v>1152</v>
      </c>
      <c r="S781" s="765"/>
      <c r="T781" s="705" t="s">
        <v>64</v>
      </c>
      <c r="U781" s="734"/>
      <c r="V781" s="706"/>
      <c r="W781" s="184"/>
    </row>
    <row r="782" spans="1:23" s="18" customFormat="1" ht="15.75" customHeight="1" thickBot="1">
      <c r="A782" s="87" t="s">
        <v>1509</v>
      </c>
      <c r="B782" s="446"/>
      <c r="C782" s="33">
        <v>2</v>
      </c>
      <c r="D782" s="76" t="s">
        <v>500</v>
      </c>
      <c r="E782" s="82">
        <v>0.1</v>
      </c>
      <c r="F782" s="233">
        <v>911.94</v>
      </c>
      <c r="G782" s="233">
        <v>1532.67</v>
      </c>
      <c r="H782" s="451" t="s">
        <v>27</v>
      </c>
      <c r="I782" s="452"/>
      <c r="J782" s="83" t="s">
        <v>6</v>
      </c>
      <c r="K782" s="81" t="s">
        <v>1152</v>
      </c>
      <c r="L782" s="344"/>
      <c r="M782" s="345" t="s">
        <v>1152</v>
      </c>
      <c r="N782" s="760" t="s">
        <v>22</v>
      </c>
      <c r="O782" s="761"/>
      <c r="P782" s="762"/>
      <c r="Q782" s="766"/>
      <c r="R782" s="767"/>
      <c r="S782" s="768"/>
      <c r="T782" s="758"/>
      <c r="U782" s="769"/>
      <c r="V782" s="759"/>
      <c r="W782" s="184"/>
    </row>
    <row r="783" spans="1:23" s="18" customFormat="1" ht="15.75" customHeight="1">
      <c r="A783" s="87" t="s">
        <v>1510</v>
      </c>
      <c r="B783" s="446"/>
      <c r="C783" s="33">
        <v>3</v>
      </c>
      <c r="D783" s="76" t="s">
        <v>501</v>
      </c>
      <c r="E783" s="82">
        <v>0.4</v>
      </c>
      <c r="F783" s="233">
        <v>1637.9740999999999</v>
      </c>
      <c r="G783" s="233">
        <v>1532.67</v>
      </c>
      <c r="H783" s="451" t="s">
        <v>6</v>
      </c>
      <c r="I783" s="452"/>
      <c r="J783" s="83" t="s">
        <v>6</v>
      </c>
      <c r="K783" s="81" t="s">
        <v>1152</v>
      </c>
      <c r="L783" s="344"/>
      <c r="M783" s="345" t="s">
        <v>1152</v>
      </c>
      <c r="N783" s="760" t="s">
        <v>22</v>
      </c>
      <c r="O783" s="770"/>
      <c r="P783" s="771"/>
      <c r="Q783" s="772"/>
      <c r="R783" s="773"/>
      <c r="S783" s="774"/>
      <c r="T783" s="191"/>
      <c r="U783" s="191"/>
      <c r="V783" s="192"/>
      <c r="W783" s="185"/>
    </row>
    <row r="784" spans="1:23" s="18" customFormat="1" ht="15.75" customHeight="1">
      <c r="A784" s="87" t="s">
        <v>1511</v>
      </c>
      <c r="B784" s="446"/>
      <c r="C784" s="33">
        <v>4</v>
      </c>
      <c r="D784" s="76" t="s">
        <v>507</v>
      </c>
      <c r="E784" s="82">
        <v>0.1</v>
      </c>
      <c r="F784" s="233" t="s">
        <v>1188</v>
      </c>
      <c r="G784" s="233">
        <v>1532.67</v>
      </c>
      <c r="H784" s="451" t="s">
        <v>27</v>
      </c>
      <c r="I784" s="452"/>
      <c r="J784" s="83" t="s">
        <v>6</v>
      </c>
      <c r="K784" s="81" t="s">
        <v>1152</v>
      </c>
      <c r="L784" s="344"/>
      <c r="M784" s="345" t="s">
        <v>1152</v>
      </c>
      <c r="N784" s="760" t="s">
        <v>22</v>
      </c>
      <c r="O784" s="775" t="s">
        <v>246</v>
      </c>
      <c r="P784" s="737" t="s">
        <v>245</v>
      </c>
      <c r="Q784" s="738"/>
      <c r="R784" s="738"/>
      <c r="S784" s="739"/>
      <c r="T784" s="185"/>
      <c r="U784" s="185"/>
      <c r="V784" s="193"/>
      <c r="W784" s="185"/>
    </row>
    <row r="785" spans="1:23" s="18" customFormat="1" ht="17.25" customHeight="1">
      <c r="A785" s="87" t="s">
        <v>1512</v>
      </c>
      <c r="B785" s="446"/>
      <c r="C785" s="33">
        <v>5</v>
      </c>
      <c r="D785" s="76" t="s">
        <v>1152</v>
      </c>
      <c r="E785" s="82" t="s">
        <v>1152</v>
      </c>
      <c r="F785" s="233" t="s">
        <v>1152</v>
      </c>
      <c r="G785" s="233" t="s">
        <v>1152</v>
      </c>
      <c r="H785" s="451" t="s">
        <v>1152</v>
      </c>
      <c r="I785" s="452"/>
      <c r="J785" s="83" t="s">
        <v>1152</v>
      </c>
      <c r="K785" s="81" t="s">
        <v>1152</v>
      </c>
      <c r="L785" s="344"/>
      <c r="M785" s="345" t="s">
        <v>1152</v>
      </c>
      <c r="N785" s="760"/>
      <c r="O785" s="776"/>
      <c r="P785" s="711" t="s">
        <v>86</v>
      </c>
      <c r="Q785" s="711" t="s">
        <v>230</v>
      </c>
      <c r="R785" s="714" t="s">
        <v>243</v>
      </c>
      <c r="S785" s="714"/>
      <c r="T785" s="185"/>
      <c r="U785" s="185"/>
      <c r="V785" s="193"/>
      <c r="W785" s="185"/>
    </row>
    <row r="786" spans="1:23" s="18" customFormat="1" ht="16.5" customHeight="1" thickBot="1">
      <c r="A786" s="87" t="s">
        <v>1513</v>
      </c>
      <c r="B786" s="446"/>
      <c r="C786" s="84">
        <v>6</v>
      </c>
      <c r="D786" s="85" t="s">
        <v>1152</v>
      </c>
      <c r="E786" s="86" t="s">
        <v>1152</v>
      </c>
      <c r="F786" s="233" t="s">
        <v>1152</v>
      </c>
      <c r="G786" s="233" t="s">
        <v>1152</v>
      </c>
      <c r="H786" s="451" t="s">
        <v>1152</v>
      </c>
      <c r="I786" s="452"/>
      <c r="J786" s="83" t="s">
        <v>1152</v>
      </c>
      <c r="K786" s="81" t="s">
        <v>1152</v>
      </c>
      <c r="L786" s="344"/>
      <c r="M786" s="345" t="s">
        <v>1152</v>
      </c>
      <c r="N786" s="777"/>
      <c r="O786" s="248" t="s">
        <v>6</v>
      </c>
      <c r="P786" s="778">
        <v>1</v>
      </c>
      <c r="Q786" s="779">
        <v>3065.3425115</v>
      </c>
      <c r="R786" s="780">
        <v>4016.8660999999997</v>
      </c>
      <c r="S786" s="780"/>
      <c r="T786" s="185"/>
      <c r="U786" s="185"/>
      <c r="V786" s="193"/>
      <c r="W786" s="185"/>
    </row>
    <row r="787" spans="1:23" s="18" customFormat="1" ht="16.5" customHeight="1" thickBot="1">
      <c r="A787" s="87" t="s">
        <v>1514</v>
      </c>
      <c r="B787" s="447"/>
      <c r="C787" s="781" t="s">
        <v>82</v>
      </c>
      <c r="D787" s="782"/>
      <c r="E787" s="782"/>
      <c r="F787" s="783"/>
      <c r="G787" s="784"/>
      <c r="H787" s="453" t="s">
        <v>6</v>
      </c>
      <c r="I787" s="454"/>
      <c r="J787" s="314" t="s">
        <v>6</v>
      </c>
      <c r="K787" s="194" t="s">
        <v>6</v>
      </c>
      <c r="L787" s="351"/>
      <c r="M787" s="370"/>
      <c r="N787" s="352"/>
      <c r="O787" s="455" t="s">
        <v>1152</v>
      </c>
      <c r="P787" s="455"/>
      <c r="Q787" s="455"/>
      <c r="R787" s="455"/>
      <c r="S787" s="455"/>
      <c r="T787" s="348"/>
      <c r="U787" s="349"/>
      <c r="V787" s="350"/>
      <c r="W787" s="185"/>
    </row>
    <row r="788" spans="1:23" ht="24.95" customHeight="1"/>
    <row r="789" spans="1:23" ht="24.95" customHeight="1"/>
    <row r="790" spans="1:23" s="16" customFormat="1" ht="24" thickBot="1">
      <c r="A790" s="694">
        <v>23</v>
      </c>
      <c r="B790" s="456" t="s">
        <v>45</v>
      </c>
      <c r="C790" s="456"/>
      <c r="D790" s="456"/>
      <c r="E790" s="22">
        <v>23</v>
      </c>
      <c r="F790" s="23" t="s">
        <v>503</v>
      </c>
      <c r="G790" s="19"/>
      <c r="H790" s="19"/>
      <c r="I790" s="23"/>
      <c r="J790" s="23"/>
      <c r="K790" s="23"/>
      <c r="L790" s="23"/>
      <c r="M790" s="24"/>
      <c r="N790" s="24"/>
      <c r="O790" s="19"/>
      <c r="P790" s="19"/>
      <c r="Q790" s="685"/>
      <c r="R790" s="685"/>
      <c r="S790" s="685"/>
      <c r="T790" s="685"/>
      <c r="U790" s="186"/>
    </row>
    <row r="791" spans="1:23" s="16" customFormat="1" ht="24.75" customHeight="1">
      <c r="A791" s="14"/>
      <c r="B791" s="695" t="s">
        <v>50</v>
      </c>
      <c r="C791" s="696" t="s">
        <v>51</v>
      </c>
      <c r="D791" s="697" t="s">
        <v>16</v>
      </c>
      <c r="E791" s="697"/>
      <c r="F791" s="697" t="s">
        <v>52</v>
      </c>
      <c r="G791" s="698"/>
      <c r="H791" s="699" t="s">
        <v>53</v>
      </c>
      <c r="I791" s="700" t="s">
        <v>266</v>
      </c>
      <c r="J791" s="699" t="s">
        <v>17</v>
      </c>
      <c r="K791" s="699" t="s">
        <v>229</v>
      </c>
      <c r="L791" s="699" t="s">
        <v>54</v>
      </c>
      <c r="M791" s="699" t="s">
        <v>150</v>
      </c>
      <c r="N791" s="701" t="s">
        <v>244</v>
      </c>
      <c r="O791" s="702"/>
      <c r="P791" s="703" t="s">
        <v>19</v>
      </c>
      <c r="Q791" s="704"/>
      <c r="R791" s="705" t="s">
        <v>152</v>
      </c>
      <c r="S791" s="706"/>
      <c r="T791" s="707" t="s">
        <v>138</v>
      </c>
      <c r="U791" s="708"/>
      <c r="V791" s="709"/>
    </row>
    <row r="792" spans="1:23" s="16" customFormat="1" ht="92.25" customHeight="1">
      <c r="A792" s="14"/>
      <c r="B792" s="710"/>
      <c r="C792" s="711" t="s">
        <v>55</v>
      </c>
      <c r="D792" s="712" t="s">
        <v>3</v>
      </c>
      <c r="E792" s="712" t="s">
        <v>18</v>
      </c>
      <c r="F792" s="712" t="s">
        <v>56</v>
      </c>
      <c r="G792" s="713" t="s">
        <v>57</v>
      </c>
      <c r="H792" s="714"/>
      <c r="I792" s="715"/>
      <c r="J792" s="714"/>
      <c r="K792" s="714"/>
      <c r="L792" s="714"/>
      <c r="M792" s="714"/>
      <c r="N792" s="711" t="s">
        <v>149</v>
      </c>
      <c r="O792" s="712" t="s">
        <v>68</v>
      </c>
      <c r="P792" s="716"/>
      <c r="Q792" s="717"/>
      <c r="R792" s="718"/>
      <c r="S792" s="719"/>
      <c r="T792" s="720" t="s">
        <v>139</v>
      </c>
      <c r="U792" s="721" t="s">
        <v>148</v>
      </c>
      <c r="V792" s="722" t="s">
        <v>164</v>
      </c>
    </row>
    <row r="793" spans="1:23" s="16" customFormat="1" ht="26.25" customHeight="1">
      <c r="A793" s="14"/>
      <c r="B793" s="723"/>
      <c r="C793" s="724">
        <v>3</v>
      </c>
      <c r="D793" s="724">
        <v>4</v>
      </c>
      <c r="E793" s="724">
        <v>5</v>
      </c>
      <c r="F793" s="724">
        <v>6</v>
      </c>
      <c r="G793" s="724">
        <v>7</v>
      </c>
      <c r="H793" s="724">
        <v>8</v>
      </c>
      <c r="I793" s="724">
        <v>9</v>
      </c>
      <c r="J793" s="724">
        <v>10</v>
      </c>
      <c r="K793" s="724">
        <v>11</v>
      </c>
      <c r="L793" s="724">
        <v>12</v>
      </c>
      <c r="M793" s="724">
        <v>13</v>
      </c>
      <c r="N793" s="724">
        <v>14</v>
      </c>
      <c r="O793" s="724">
        <v>15</v>
      </c>
      <c r="P793" s="19">
        <v>16</v>
      </c>
      <c r="Q793" s="725">
        <v>17</v>
      </c>
      <c r="R793" s="19">
        <v>18</v>
      </c>
      <c r="S793" s="725">
        <v>19</v>
      </c>
      <c r="T793" s="726">
        <v>20</v>
      </c>
      <c r="U793" s="624">
        <v>21</v>
      </c>
      <c r="V793" s="727">
        <v>22</v>
      </c>
    </row>
    <row r="794" spans="1:23" s="26" customFormat="1" ht="52.9" customHeight="1">
      <c r="A794" s="25" t="s">
        <v>1515</v>
      </c>
      <c r="B794" s="307">
        <v>1</v>
      </c>
      <c r="C794" s="301" t="s">
        <v>300</v>
      </c>
      <c r="D794" s="301" t="s">
        <v>504</v>
      </c>
      <c r="E794" s="301" t="s">
        <v>505</v>
      </c>
      <c r="F794" s="301" t="s">
        <v>304</v>
      </c>
      <c r="G794" s="293">
        <v>1</v>
      </c>
      <c r="H794" s="293" t="s">
        <v>22</v>
      </c>
      <c r="I794" s="299"/>
      <c r="J794" s="300" t="s">
        <v>503</v>
      </c>
      <c r="K794" s="324">
        <v>43831</v>
      </c>
      <c r="L794" s="324">
        <v>45155</v>
      </c>
      <c r="M794" s="294">
        <v>1534.84</v>
      </c>
      <c r="N794" s="321">
        <v>1534.84</v>
      </c>
      <c r="O794" s="172">
        <v>1534.84</v>
      </c>
      <c r="P794" s="441"/>
      <c r="Q794" s="442"/>
      <c r="R794" s="439"/>
      <c r="S794" s="440"/>
      <c r="T794" s="296" t="s">
        <v>22</v>
      </c>
      <c r="U794" s="297">
        <v>171</v>
      </c>
      <c r="V794" s="298" t="s">
        <v>22</v>
      </c>
    </row>
    <row r="795" spans="1:23" s="26" customFormat="1" ht="24.95" customHeight="1">
      <c r="A795" s="25" t="s">
        <v>1157</v>
      </c>
      <c r="B795" s="307">
        <v>2</v>
      </c>
      <c r="C795" s="301" t="s">
        <v>300</v>
      </c>
      <c r="D795" s="301" t="s">
        <v>1142</v>
      </c>
      <c r="E795" s="301" t="s">
        <v>1143</v>
      </c>
      <c r="F795" s="301" t="s">
        <v>304</v>
      </c>
      <c r="G795" s="293">
        <v>1</v>
      </c>
      <c r="H795" s="293" t="s">
        <v>1151</v>
      </c>
      <c r="I795" s="299"/>
      <c r="J795" s="300" t="s">
        <v>503</v>
      </c>
      <c r="K795" s="324">
        <v>41639</v>
      </c>
      <c r="L795" s="324">
        <v>42004</v>
      </c>
      <c r="M795" s="294">
        <v>816.46</v>
      </c>
      <c r="N795" s="321">
        <v>816.46</v>
      </c>
      <c r="O795" s="172" t="s">
        <v>1152</v>
      </c>
      <c r="P795" s="441"/>
      <c r="Q795" s="442"/>
      <c r="R795" s="439"/>
      <c r="S795" s="440"/>
      <c r="T795" s="296" t="s">
        <v>22</v>
      </c>
      <c r="U795" s="297">
        <v>106</v>
      </c>
      <c r="V795" s="298" t="s">
        <v>22</v>
      </c>
    </row>
    <row r="796" spans="1:23" s="26" customFormat="1" ht="24.95" customHeight="1">
      <c r="A796" s="25" t="s">
        <v>321</v>
      </c>
      <c r="B796" s="307">
        <v>3</v>
      </c>
      <c r="C796" s="301" t="s">
        <v>300</v>
      </c>
      <c r="D796" s="301" t="s">
        <v>1144</v>
      </c>
      <c r="E796" s="301" t="s">
        <v>1145</v>
      </c>
      <c r="F796" s="301" t="s">
        <v>304</v>
      </c>
      <c r="G796" s="293">
        <v>1</v>
      </c>
      <c r="H796" s="293" t="s">
        <v>1151</v>
      </c>
      <c r="I796" s="299"/>
      <c r="J796" s="300" t="s">
        <v>503</v>
      </c>
      <c r="K796" s="324">
        <v>42037</v>
      </c>
      <c r="L796" s="324">
        <v>42582</v>
      </c>
      <c r="M796" s="294">
        <v>701.76</v>
      </c>
      <c r="N796" s="321">
        <v>701.76</v>
      </c>
      <c r="O796" s="172" t="s">
        <v>1152</v>
      </c>
      <c r="P796" s="441"/>
      <c r="Q796" s="442"/>
      <c r="R796" s="439"/>
      <c r="S796" s="440"/>
      <c r="T796" s="296" t="s">
        <v>22</v>
      </c>
      <c r="U796" s="297">
        <v>124</v>
      </c>
      <c r="V796" s="298" t="s">
        <v>22</v>
      </c>
    </row>
    <row r="797" spans="1:23" s="26" customFormat="1" ht="24.95" customHeight="1">
      <c r="A797" s="25" t="s">
        <v>1158</v>
      </c>
      <c r="B797" s="307">
        <v>4</v>
      </c>
      <c r="C797" s="301" t="s">
        <v>300</v>
      </c>
      <c r="D797" s="301" t="s">
        <v>1133</v>
      </c>
      <c r="E797" s="301" t="s">
        <v>1138</v>
      </c>
      <c r="F797" s="301" t="s">
        <v>321</v>
      </c>
      <c r="G797" s="293">
        <v>0.6</v>
      </c>
      <c r="H797" s="293" t="s">
        <v>1151</v>
      </c>
      <c r="I797" s="299"/>
      <c r="J797" s="300" t="s">
        <v>503</v>
      </c>
      <c r="K797" s="389">
        <v>42705</v>
      </c>
      <c r="L797" s="324">
        <v>43311</v>
      </c>
      <c r="M797" s="294">
        <v>1157.5899999999999</v>
      </c>
      <c r="N797" s="321">
        <v>694.55399999999997</v>
      </c>
      <c r="O797" s="172" t="s">
        <v>1152</v>
      </c>
      <c r="P797" s="441"/>
      <c r="Q797" s="442"/>
      <c r="R797" s="439"/>
      <c r="S797" s="440"/>
      <c r="T797" s="296" t="s">
        <v>22</v>
      </c>
      <c r="U797" s="297">
        <v>140</v>
      </c>
      <c r="V797" s="298" t="s">
        <v>22</v>
      </c>
    </row>
    <row r="798" spans="1:23" s="26" customFormat="1" ht="24.95" customHeight="1">
      <c r="A798" s="25" t="s">
        <v>1159</v>
      </c>
      <c r="B798" s="307">
        <v>5</v>
      </c>
      <c r="C798" s="301" t="s">
        <v>300</v>
      </c>
      <c r="D798" s="301" t="s">
        <v>1132</v>
      </c>
      <c r="E798" s="301" t="s">
        <v>1137</v>
      </c>
      <c r="F798" s="301" t="s">
        <v>321</v>
      </c>
      <c r="G798" s="293">
        <v>0.6</v>
      </c>
      <c r="H798" s="293" t="s">
        <v>1151</v>
      </c>
      <c r="I798" s="299"/>
      <c r="J798" s="300" t="s">
        <v>503</v>
      </c>
      <c r="K798" s="324">
        <v>42705</v>
      </c>
      <c r="L798" s="324">
        <v>43291</v>
      </c>
      <c r="M798" s="294">
        <v>1156.31</v>
      </c>
      <c r="N798" s="321">
        <v>693.78599999999994</v>
      </c>
      <c r="O798" s="172" t="s">
        <v>1152</v>
      </c>
      <c r="P798" s="441"/>
      <c r="Q798" s="442"/>
      <c r="R798" s="439"/>
      <c r="S798" s="440"/>
      <c r="T798" s="296" t="s">
        <v>22</v>
      </c>
      <c r="U798" s="297">
        <v>139</v>
      </c>
      <c r="V798" s="298" t="s">
        <v>22</v>
      </c>
    </row>
    <row r="799" spans="1:23" s="26" customFormat="1" ht="24.95" customHeight="1">
      <c r="A799" s="25" t="s">
        <v>1160</v>
      </c>
      <c r="B799" s="307">
        <v>6</v>
      </c>
      <c r="C799" s="301" t="s">
        <v>300</v>
      </c>
      <c r="D799" s="301" t="s">
        <v>1146</v>
      </c>
      <c r="E799" s="301" t="s">
        <v>1147</v>
      </c>
      <c r="F799" s="301" t="s">
        <v>304</v>
      </c>
      <c r="G799" s="293">
        <v>1</v>
      </c>
      <c r="H799" s="293" t="s">
        <v>1151</v>
      </c>
      <c r="I799" s="299"/>
      <c r="J799" s="300" t="s">
        <v>503</v>
      </c>
      <c r="K799" s="324">
        <v>41648</v>
      </c>
      <c r="L799" s="324">
        <v>41973</v>
      </c>
      <c r="M799" s="294">
        <v>601.84</v>
      </c>
      <c r="N799" s="321">
        <v>601.84</v>
      </c>
      <c r="O799" s="172" t="s">
        <v>1152</v>
      </c>
      <c r="P799" s="441"/>
      <c r="Q799" s="442"/>
      <c r="R799" s="439"/>
      <c r="S799" s="440"/>
      <c r="T799" s="296" t="s">
        <v>22</v>
      </c>
      <c r="U799" s="297">
        <v>107</v>
      </c>
      <c r="V799" s="298" t="s">
        <v>22</v>
      </c>
    </row>
    <row r="800" spans="1:23" s="26" customFormat="1" ht="24.95" customHeight="1">
      <c r="A800" s="25"/>
      <c r="B800" s="307">
        <v>7</v>
      </c>
      <c r="C800" s="301" t="s">
        <v>300</v>
      </c>
      <c r="D800" s="301" t="s">
        <v>1148</v>
      </c>
      <c r="E800" s="301" t="s">
        <v>1149</v>
      </c>
      <c r="F800" s="301" t="s">
        <v>304</v>
      </c>
      <c r="G800" s="293">
        <v>1</v>
      </c>
      <c r="H800" s="293" t="s">
        <v>1151</v>
      </c>
      <c r="I800" s="299"/>
      <c r="J800" s="300" t="s">
        <v>503</v>
      </c>
      <c r="K800" s="324">
        <v>43636</v>
      </c>
      <c r="L800" s="324">
        <v>43826</v>
      </c>
      <c r="M800" s="294">
        <v>390.5</v>
      </c>
      <c r="N800" s="321">
        <v>390.5</v>
      </c>
      <c r="O800" s="172" t="s">
        <v>1152</v>
      </c>
      <c r="P800" s="441"/>
      <c r="Q800" s="442"/>
      <c r="R800" s="439"/>
      <c r="S800" s="440"/>
      <c r="T800" s="296" t="s">
        <v>22</v>
      </c>
      <c r="U800" s="297">
        <v>148</v>
      </c>
      <c r="V800" s="298" t="s">
        <v>22</v>
      </c>
    </row>
    <row r="801" spans="1:23" s="26" customFormat="1" ht="24.95" customHeight="1">
      <c r="A801" s="25"/>
      <c r="B801" s="307" t="s">
        <v>1152</v>
      </c>
      <c r="C801" s="301"/>
      <c r="D801" s="301"/>
      <c r="E801" s="301"/>
      <c r="F801" s="301"/>
      <c r="G801" s="293"/>
      <c r="H801" s="293"/>
      <c r="I801" s="299"/>
      <c r="J801" s="300" t="s">
        <v>1152</v>
      </c>
      <c r="K801" s="324"/>
      <c r="L801" s="324"/>
      <c r="M801" s="294"/>
      <c r="N801" s="321" t="s">
        <v>1152</v>
      </c>
      <c r="O801" s="172" t="s">
        <v>1152</v>
      </c>
      <c r="P801" s="441"/>
      <c r="Q801" s="442"/>
      <c r="R801" s="439"/>
      <c r="S801" s="440"/>
      <c r="T801" s="296"/>
      <c r="U801" s="297"/>
      <c r="V801" s="298"/>
    </row>
    <row r="802" spans="1:23" s="26" customFormat="1" ht="24.95" customHeight="1">
      <c r="A802" s="25"/>
      <c r="B802" s="307" t="s">
        <v>1152</v>
      </c>
      <c r="C802" s="301"/>
      <c r="D802" s="301"/>
      <c r="E802" s="301"/>
      <c r="F802" s="301"/>
      <c r="G802" s="293"/>
      <c r="H802" s="293"/>
      <c r="I802" s="299"/>
      <c r="J802" s="300" t="s">
        <v>1152</v>
      </c>
      <c r="K802" s="324"/>
      <c r="L802" s="324"/>
      <c r="M802" s="294"/>
      <c r="N802" s="321" t="s">
        <v>1152</v>
      </c>
      <c r="O802" s="172" t="s">
        <v>1152</v>
      </c>
      <c r="P802" s="441"/>
      <c r="Q802" s="442"/>
      <c r="R802" s="439"/>
      <c r="S802" s="440"/>
      <c r="T802" s="296"/>
      <c r="U802" s="297"/>
      <c r="V802" s="298"/>
    </row>
    <row r="803" spans="1:23" s="26" customFormat="1" ht="24.95" customHeight="1">
      <c r="A803" s="25"/>
      <c r="B803" s="307" t="s">
        <v>1152</v>
      </c>
      <c r="C803" s="301"/>
      <c r="D803" s="301"/>
      <c r="E803" s="301"/>
      <c r="F803" s="301"/>
      <c r="G803" s="293"/>
      <c r="H803" s="293"/>
      <c r="I803" s="299"/>
      <c r="J803" s="300" t="s">
        <v>1152</v>
      </c>
      <c r="K803" s="324"/>
      <c r="L803" s="324"/>
      <c r="M803" s="294"/>
      <c r="N803" s="321" t="s">
        <v>1152</v>
      </c>
      <c r="O803" s="172" t="s">
        <v>1152</v>
      </c>
      <c r="P803" s="441"/>
      <c r="Q803" s="442"/>
      <c r="R803" s="439"/>
      <c r="S803" s="440"/>
      <c r="T803" s="296"/>
      <c r="U803" s="297"/>
      <c r="V803" s="298"/>
    </row>
    <row r="804" spans="1:23" s="26" customFormat="1" ht="24.95" customHeight="1">
      <c r="A804" s="25"/>
      <c r="B804" s="307" t="s">
        <v>1152</v>
      </c>
      <c r="C804" s="301"/>
      <c r="D804" s="301"/>
      <c r="E804" s="301"/>
      <c r="F804" s="301"/>
      <c r="G804" s="293"/>
      <c r="H804" s="293"/>
      <c r="I804" s="299"/>
      <c r="J804" s="300" t="s">
        <v>1152</v>
      </c>
      <c r="K804" s="324"/>
      <c r="L804" s="324"/>
      <c r="M804" s="294"/>
      <c r="N804" s="321" t="s">
        <v>1152</v>
      </c>
      <c r="O804" s="172" t="s">
        <v>1152</v>
      </c>
      <c r="P804" s="441"/>
      <c r="Q804" s="442"/>
      <c r="R804" s="439"/>
      <c r="S804" s="440"/>
      <c r="T804" s="296"/>
      <c r="U804" s="297"/>
      <c r="V804" s="298"/>
    </row>
    <row r="805" spans="1:23" s="26" customFormat="1" ht="24.95" customHeight="1">
      <c r="A805" s="25" t="s">
        <v>1516</v>
      </c>
      <c r="B805" s="307" t="s">
        <v>1152</v>
      </c>
      <c r="C805" s="301"/>
      <c r="D805" s="301"/>
      <c r="E805" s="301"/>
      <c r="F805" s="301"/>
      <c r="G805" s="293"/>
      <c r="H805" s="293"/>
      <c r="I805" s="299"/>
      <c r="J805" s="300" t="s">
        <v>1152</v>
      </c>
      <c r="K805" s="324"/>
      <c r="L805" s="324"/>
      <c r="M805" s="294"/>
      <c r="N805" s="322" t="s">
        <v>1152</v>
      </c>
      <c r="O805" s="172" t="s">
        <v>1152</v>
      </c>
      <c r="P805" s="441"/>
      <c r="Q805" s="442"/>
      <c r="R805" s="439"/>
      <c r="S805" s="440"/>
      <c r="T805" s="296"/>
      <c r="U805" s="297"/>
      <c r="V805" s="298"/>
    </row>
    <row r="806" spans="1:23" s="26" customFormat="1" ht="24.95" customHeight="1">
      <c r="A806" s="25" t="s">
        <v>1517</v>
      </c>
      <c r="B806" s="307" t="s">
        <v>1152</v>
      </c>
      <c r="C806" s="301"/>
      <c r="D806" s="301"/>
      <c r="E806" s="301"/>
      <c r="F806" s="301"/>
      <c r="G806" s="293"/>
      <c r="H806" s="293"/>
      <c r="I806" s="299"/>
      <c r="J806" s="300" t="s">
        <v>1152</v>
      </c>
      <c r="K806" s="324"/>
      <c r="L806" s="324"/>
      <c r="M806" s="295"/>
      <c r="N806" s="322" t="s">
        <v>1152</v>
      </c>
      <c r="O806" s="172" t="s">
        <v>1152</v>
      </c>
      <c r="P806" s="441"/>
      <c r="Q806" s="442"/>
      <c r="R806" s="439"/>
      <c r="S806" s="440"/>
      <c r="T806" s="296"/>
      <c r="U806" s="297"/>
      <c r="V806" s="298"/>
    </row>
    <row r="807" spans="1:23" s="26" customFormat="1" ht="24.95" customHeight="1">
      <c r="A807" s="25" t="s">
        <v>1518</v>
      </c>
      <c r="B807" s="307" t="s">
        <v>1152</v>
      </c>
      <c r="C807" s="301"/>
      <c r="D807" s="301"/>
      <c r="E807" s="301"/>
      <c r="F807" s="301"/>
      <c r="G807" s="293"/>
      <c r="H807" s="293"/>
      <c r="I807" s="299"/>
      <c r="J807" s="300" t="s">
        <v>1152</v>
      </c>
      <c r="K807" s="324"/>
      <c r="L807" s="324"/>
      <c r="M807" s="295"/>
      <c r="N807" s="322" t="s">
        <v>1152</v>
      </c>
      <c r="O807" s="172" t="s">
        <v>1152</v>
      </c>
      <c r="P807" s="441"/>
      <c r="Q807" s="442"/>
      <c r="R807" s="439"/>
      <c r="S807" s="440"/>
      <c r="T807" s="296"/>
      <c r="U807" s="297"/>
      <c r="V807" s="298"/>
    </row>
    <row r="808" spans="1:23" s="26" customFormat="1" ht="24.95" customHeight="1" thickBot="1">
      <c r="A808" s="25" t="s">
        <v>1519</v>
      </c>
      <c r="B808" s="310" t="s">
        <v>1152</v>
      </c>
      <c r="C808" s="302"/>
      <c r="D808" s="302"/>
      <c r="E808" s="302"/>
      <c r="F808" s="302"/>
      <c r="G808" s="303"/>
      <c r="H808" s="303"/>
      <c r="I808" s="304"/>
      <c r="J808" s="305" t="s">
        <v>1152</v>
      </c>
      <c r="K808" s="325"/>
      <c r="L808" s="325"/>
      <c r="M808" s="306"/>
      <c r="N808" s="322" t="s">
        <v>1152</v>
      </c>
      <c r="O808" s="172" t="s">
        <v>1152</v>
      </c>
      <c r="P808" s="441"/>
      <c r="Q808" s="442"/>
      <c r="R808" s="439"/>
      <c r="S808" s="440"/>
      <c r="T808" s="296"/>
      <c r="U808" s="297"/>
      <c r="V808" s="298"/>
    </row>
    <row r="809" spans="1:23" s="16" customFormat="1" ht="12" customHeight="1">
      <c r="A809" s="25"/>
      <c r="B809" s="27"/>
      <c r="C809" s="28"/>
      <c r="D809" s="28"/>
      <c r="E809" s="28"/>
      <c r="F809" s="28"/>
      <c r="G809" s="28"/>
      <c r="H809" s="308"/>
      <c r="I809" s="28"/>
      <c r="J809" s="28"/>
      <c r="K809" s="28"/>
      <c r="L809" s="28"/>
      <c r="M809" s="28"/>
      <c r="N809" s="28"/>
      <c r="O809" s="171"/>
      <c r="P809" s="28"/>
      <c r="Q809" s="28"/>
      <c r="R809" s="171"/>
      <c r="S809" s="28"/>
      <c r="T809" s="28"/>
      <c r="U809" s="29"/>
      <c r="V809" s="30"/>
    </row>
    <row r="810" spans="1:23" s="16" customFormat="1" ht="17.25" customHeight="1" thickBot="1">
      <c r="A810" s="25" t="s">
        <v>1520</v>
      </c>
      <c r="B810" s="346"/>
      <c r="C810" s="347"/>
      <c r="D810" s="347"/>
      <c r="E810" s="347"/>
      <c r="F810" s="347"/>
      <c r="G810" s="347"/>
      <c r="H810" s="347"/>
      <c r="I810" s="347"/>
      <c r="J810" s="347"/>
      <c r="K810" s="347"/>
      <c r="L810" s="347"/>
      <c r="M810" s="347"/>
      <c r="N810" s="728" t="s">
        <v>251</v>
      </c>
      <c r="O810" s="729">
        <v>1534.84</v>
      </c>
      <c r="P810" s="371"/>
      <c r="Q810" s="371"/>
      <c r="R810" s="372"/>
      <c r="S810" s="372"/>
      <c r="T810" s="373"/>
      <c r="U810" s="374"/>
      <c r="V810" s="375"/>
      <c r="W810" s="186"/>
    </row>
    <row r="811" spans="1:23" ht="17.25" customHeight="1">
      <c r="B811" s="731"/>
      <c r="C811" s="731"/>
      <c r="D811" s="731"/>
      <c r="E811" s="731"/>
      <c r="F811" s="731"/>
      <c r="G811" s="732"/>
      <c r="H811" s="732"/>
      <c r="I811" s="732"/>
      <c r="J811" s="732"/>
      <c r="K811" s="732"/>
      <c r="L811" s="732"/>
      <c r="M811" s="732"/>
      <c r="N811" s="732"/>
      <c r="O811" s="732"/>
      <c r="P811" s="732"/>
      <c r="Q811" s="732"/>
      <c r="R811" s="732"/>
      <c r="S811" s="732"/>
      <c r="T811" s="732"/>
      <c r="U811" s="732"/>
      <c r="V811" s="732"/>
      <c r="W811" s="732"/>
    </row>
    <row r="812" spans="1:23" s="16" customFormat="1" ht="16.5" customHeight="1" thickBot="1">
      <c r="A812" s="14"/>
      <c r="B812" s="443" t="s">
        <v>61</v>
      </c>
      <c r="C812" s="443"/>
      <c r="D812" s="443"/>
      <c r="E812" s="443"/>
      <c r="F812" s="443"/>
      <c r="G812" s="443"/>
      <c r="H812" s="443"/>
      <c r="I812" s="443"/>
      <c r="J812" s="443"/>
      <c r="K812" s="443"/>
      <c r="L812" s="443"/>
      <c r="M812" s="443"/>
      <c r="N812" s="443"/>
      <c r="O812" s="443"/>
      <c r="P812" s="443"/>
      <c r="Q812" s="443"/>
      <c r="R812" s="443"/>
      <c r="S812" s="443"/>
      <c r="T812" s="443"/>
      <c r="U812" s="443"/>
      <c r="V812" s="443"/>
      <c r="W812" s="187"/>
    </row>
    <row r="813" spans="1:23" s="18" customFormat="1" ht="22.5" customHeight="1">
      <c r="A813" s="87" t="s">
        <v>1521</v>
      </c>
      <c r="B813" s="445" t="s">
        <v>58</v>
      </c>
      <c r="C813" s="733" t="s">
        <v>78</v>
      </c>
      <c r="D813" s="734"/>
      <c r="E813" s="734"/>
      <c r="F813" s="734"/>
      <c r="G813" s="734"/>
      <c r="H813" s="734"/>
      <c r="I813" s="734"/>
      <c r="J813" s="734"/>
      <c r="K813" s="734"/>
      <c r="L813" s="734"/>
      <c r="M813" s="706"/>
      <c r="N813" s="735"/>
      <c r="O813" s="736"/>
      <c r="P813" s="733" t="s">
        <v>84</v>
      </c>
      <c r="Q813" s="734"/>
      <c r="R813" s="734"/>
      <c r="S813" s="706"/>
      <c r="T813" s="705" t="s">
        <v>279</v>
      </c>
      <c r="U813" s="706"/>
      <c r="V813" s="448" t="s">
        <v>6</v>
      </c>
      <c r="W813" s="185"/>
    </row>
    <row r="814" spans="1:23" s="18" customFormat="1" ht="22.5" customHeight="1">
      <c r="A814" s="87" t="s">
        <v>1522</v>
      </c>
      <c r="B814" s="446"/>
      <c r="C814" s="737" t="s">
        <v>79</v>
      </c>
      <c r="D814" s="738"/>
      <c r="E814" s="739"/>
      <c r="F814" s="740">
        <v>1</v>
      </c>
      <c r="G814" s="741" t="s">
        <v>223</v>
      </c>
      <c r="H814" s="714" t="s">
        <v>222</v>
      </c>
      <c r="I814" s="714"/>
      <c r="J814" s="737" t="s">
        <v>221</v>
      </c>
      <c r="K814" s="742"/>
      <c r="L814" s="743"/>
      <c r="M814" s="743"/>
      <c r="N814" s="744"/>
      <c r="O814" s="745"/>
      <c r="P814" s="746"/>
      <c r="Q814" s="747"/>
      <c r="R814" s="747"/>
      <c r="S814" s="748"/>
      <c r="T814" s="718"/>
      <c r="U814" s="719"/>
      <c r="V814" s="449"/>
      <c r="W814" s="185"/>
    </row>
    <row r="815" spans="1:23" s="18" customFormat="1" ht="51.75" customHeight="1" thickBot="1">
      <c r="A815" s="87" t="s">
        <v>1523</v>
      </c>
      <c r="B815" s="446"/>
      <c r="C815" s="738" t="s">
        <v>77</v>
      </c>
      <c r="D815" s="739"/>
      <c r="E815" s="749" t="s">
        <v>80</v>
      </c>
      <c r="F815" s="750" t="s">
        <v>242</v>
      </c>
      <c r="G815" s="741"/>
      <c r="H815" s="714"/>
      <c r="I815" s="714"/>
      <c r="J815" s="711" t="s">
        <v>220</v>
      </c>
      <c r="K815" s="751" t="s">
        <v>228</v>
      </c>
      <c r="L815" s="752" t="s">
        <v>290</v>
      </c>
      <c r="M815" s="752"/>
      <c r="N815" s="753" t="s">
        <v>260</v>
      </c>
      <c r="O815" s="754"/>
      <c r="P815" s="755" t="s">
        <v>1169</v>
      </c>
      <c r="Q815" s="756" t="s">
        <v>85</v>
      </c>
      <c r="R815" s="757"/>
      <c r="S815" s="88">
        <v>1</v>
      </c>
      <c r="T815" s="758"/>
      <c r="U815" s="759"/>
      <c r="V815" s="450"/>
      <c r="W815" s="185"/>
    </row>
    <row r="816" spans="1:23" s="18" customFormat="1" ht="15.75" customHeight="1">
      <c r="A816" s="87" t="s">
        <v>1524</v>
      </c>
      <c r="B816" s="446"/>
      <c r="C816" s="33">
        <v>1</v>
      </c>
      <c r="D816" s="76" t="s">
        <v>1152</v>
      </c>
      <c r="E816" s="82" t="s">
        <v>1152</v>
      </c>
      <c r="F816" s="233" t="s">
        <v>1152</v>
      </c>
      <c r="G816" s="233" t="s">
        <v>1152</v>
      </c>
      <c r="H816" s="451" t="s">
        <v>1152</v>
      </c>
      <c r="I816" s="452"/>
      <c r="J816" s="83" t="s">
        <v>1152</v>
      </c>
      <c r="K816" s="81" t="s">
        <v>1152</v>
      </c>
      <c r="L816" s="344" t="s">
        <v>1150</v>
      </c>
      <c r="M816" s="345" t="s">
        <v>1525</v>
      </c>
      <c r="N816" s="760" t="s">
        <v>22</v>
      </c>
      <c r="O816" s="761" t="s">
        <v>15</v>
      </c>
      <c r="P816" s="762"/>
      <c r="Q816" s="763">
        <v>23</v>
      </c>
      <c r="R816" s="764" t="s">
        <v>1150</v>
      </c>
      <c r="S816" s="765"/>
      <c r="T816" s="705" t="s">
        <v>64</v>
      </c>
      <c r="U816" s="734"/>
      <c r="V816" s="706"/>
      <c r="W816" s="184"/>
    </row>
    <row r="817" spans="1:23" s="18" customFormat="1" ht="15.75" customHeight="1" thickBot="1">
      <c r="A817" s="87" t="s">
        <v>1526</v>
      </c>
      <c r="B817" s="446"/>
      <c r="C817" s="33">
        <v>2</v>
      </c>
      <c r="D817" s="76" t="s">
        <v>1152</v>
      </c>
      <c r="E817" s="82" t="s">
        <v>1152</v>
      </c>
      <c r="F817" s="233" t="s">
        <v>1152</v>
      </c>
      <c r="G817" s="233" t="s">
        <v>1152</v>
      </c>
      <c r="H817" s="451" t="s">
        <v>1152</v>
      </c>
      <c r="I817" s="452"/>
      <c r="J817" s="83" t="s">
        <v>1152</v>
      </c>
      <c r="K817" s="81" t="s">
        <v>1152</v>
      </c>
      <c r="L817" s="344"/>
      <c r="M817" s="345" t="s">
        <v>1152</v>
      </c>
      <c r="N817" s="760" t="s">
        <v>22</v>
      </c>
      <c r="O817" s="761"/>
      <c r="P817" s="762"/>
      <c r="Q817" s="766"/>
      <c r="R817" s="767"/>
      <c r="S817" s="768"/>
      <c r="T817" s="758"/>
      <c r="U817" s="769"/>
      <c r="V817" s="759"/>
      <c r="W817" s="184"/>
    </row>
    <row r="818" spans="1:23" s="18" customFormat="1" ht="15.75" customHeight="1">
      <c r="A818" s="87" t="s">
        <v>1527</v>
      </c>
      <c r="B818" s="446"/>
      <c r="C818" s="33">
        <v>3</v>
      </c>
      <c r="D818" s="76" t="s">
        <v>1152</v>
      </c>
      <c r="E818" s="82" t="s">
        <v>1152</v>
      </c>
      <c r="F818" s="233" t="s">
        <v>1152</v>
      </c>
      <c r="G818" s="233" t="s">
        <v>1152</v>
      </c>
      <c r="H818" s="451" t="s">
        <v>1152</v>
      </c>
      <c r="I818" s="452"/>
      <c r="J818" s="83" t="s">
        <v>1152</v>
      </c>
      <c r="K818" s="81" t="s">
        <v>1152</v>
      </c>
      <c r="L818" s="344"/>
      <c r="M818" s="345" t="s">
        <v>1152</v>
      </c>
      <c r="N818" s="760"/>
      <c r="O818" s="770"/>
      <c r="P818" s="771"/>
      <c r="Q818" s="772"/>
      <c r="R818" s="773"/>
      <c r="S818" s="774"/>
      <c r="T818" s="191"/>
      <c r="U818" s="191"/>
      <c r="V818" s="192"/>
      <c r="W818" s="185"/>
    </row>
    <row r="819" spans="1:23" s="18" customFormat="1" ht="22.5" customHeight="1">
      <c r="A819" s="87" t="s">
        <v>1528</v>
      </c>
      <c r="B819" s="446"/>
      <c r="C819" s="33">
        <v>4</v>
      </c>
      <c r="D819" s="76" t="s">
        <v>1152</v>
      </c>
      <c r="E819" s="82" t="s">
        <v>1152</v>
      </c>
      <c r="F819" s="233" t="s">
        <v>1152</v>
      </c>
      <c r="G819" s="233" t="s">
        <v>1152</v>
      </c>
      <c r="H819" s="451" t="s">
        <v>1152</v>
      </c>
      <c r="I819" s="452"/>
      <c r="J819" s="83" t="s">
        <v>1152</v>
      </c>
      <c r="K819" s="81" t="s">
        <v>1152</v>
      </c>
      <c r="L819" s="344"/>
      <c r="M819" s="345" t="s">
        <v>1152</v>
      </c>
      <c r="N819" s="760"/>
      <c r="O819" s="775" t="s">
        <v>246</v>
      </c>
      <c r="P819" s="737" t="s">
        <v>245</v>
      </c>
      <c r="Q819" s="738"/>
      <c r="R819" s="738"/>
      <c r="S819" s="739"/>
      <c r="T819" s="185"/>
      <c r="U819" s="185"/>
      <c r="V819" s="193"/>
      <c r="W819" s="185"/>
    </row>
    <row r="820" spans="1:23" s="18" customFormat="1" ht="27" customHeight="1">
      <c r="A820" s="87" t="s">
        <v>1529</v>
      </c>
      <c r="B820" s="446"/>
      <c r="C820" s="33">
        <v>5</v>
      </c>
      <c r="D820" s="76" t="s">
        <v>1152</v>
      </c>
      <c r="E820" s="82" t="s">
        <v>1152</v>
      </c>
      <c r="F820" s="233" t="s">
        <v>1152</v>
      </c>
      <c r="G820" s="233" t="s">
        <v>1152</v>
      </c>
      <c r="H820" s="451" t="s">
        <v>1152</v>
      </c>
      <c r="I820" s="452"/>
      <c r="J820" s="83" t="s">
        <v>1152</v>
      </c>
      <c r="K820" s="81" t="s">
        <v>1152</v>
      </c>
      <c r="L820" s="344"/>
      <c r="M820" s="345" t="s">
        <v>1152</v>
      </c>
      <c r="N820" s="760"/>
      <c r="O820" s="776"/>
      <c r="P820" s="711" t="s">
        <v>86</v>
      </c>
      <c r="Q820" s="711" t="s">
        <v>230</v>
      </c>
      <c r="R820" s="714" t="s">
        <v>243</v>
      </c>
      <c r="S820" s="714"/>
      <c r="T820" s="185"/>
      <c r="U820" s="185"/>
      <c r="V820" s="193"/>
      <c r="W820" s="185"/>
    </row>
    <row r="821" spans="1:23" s="18" customFormat="1" ht="27" customHeight="1" thickBot="1">
      <c r="A821" s="87" t="s">
        <v>1530</v>
      </c>
      <c r="B821" s="446"/>
      <c r="C821" s="84">
        <v>6</v>
      </c>
      <c r="D821" s="85" t="s">
        <v>1152</v>
      </c>
      <c r="E821" s="86" t="s">
        <v>1152</v>
      </c>
      <c r="F821" s="233" t="s">
        <v>1152</v>
      </c>
      <c r="G821" s="233" t="s">
        <v>1152</v>
      </c>
      <c r="H821" s="451" t="s">
        <v>1152</v>
      </c>
      <c r="I821" s="452"/>
      <c r="J821" s="83" t="s">
        <v>1152</v>
      </c>
      <c r="K821" s="81" t="s">
        <v>1152</v>
      </c>
      <c r="L821" s="344"/>
      <c r="M821" s="345" t="s">
        <v>1152</v>
      </c>
      <c r="N821" s="777"/>
      <c r="O821" s="248" t="s">
        <v>6</v>
      </c>
      <c r="P821" s="778">
        <v>1</v>
      </c>
      <c r="Q821" s="779">
        <v>3065.3425115</v>
      </c>
      <c r="R821" s="780">
        <v>5433.7400000000007</v>
      </c>
      <c r="S821" s="780"/>
      <c r="T821" s="185"/>
      <c r="U821" s="185"/>
      <c r="V821" s="193"/>
      <c r="W821" s="185"/>
    </row>
    <row r="822" spans="1:23" s="18" customFormat="1" ht="16.5" customHeight="1" thickBot="1">
      <c r="A822" s="87" t="s">
        <v>1531</v>
      </c>
      <c r="B822" s="447"/>
      <c r="C822" s="781" t="s">
        <v>82</v>
      </c>
      <c r="D822" s="782"/>
      <c r="E822" s="782"/>
      <c r="F822" s="783"/>
      <c r="G822" s="784"/>
      <c r="H822" s="453" t="s">
        <v>1152</v>
      </c>
      <c r="I822" s="454"/>
      <c r="J822" s="314" t="s">
        <v>1152</v>
      </c>
      <c r="K822" s="194" t="s">
        <v>6</v>
      </c>
      <c r="L822" s="351"/>
      <c r="M822" s="370"/>
      <c r="N822" s="352"/>
      <c r="O822" s="455" t="s">
        <v>1152</v>
      </c>
      <c r="P822" s="455"/>
      <c r="Q822" s="455"/>
      <c r="R822" s="455"/>
      <c r="S822" s="455"/>
      <c r="T822" s="348"/>
      <c r="U822" s="349"/>
      <c r="V822" s="350"/>
      <c r="W822" s="185"/>
    </row>
    <row r="823" spans="1:23" ht="24.95" customHeight="1"/>
    <row r="824" spans="1:23" ht="24.95" customHeight="1"/>
    <row r="825" spans="1:23" s="16" customFormat="1" ht="24" thickBot="1">
      <c r="A825" s="694">
        <v>24</v>
      </c>
      <c r="B825" s="456" t="s">
        <v>45</v>
      </c>
      <c r="C825" s="456"/>
      <c r="D825" s="456"/>
      <c r="E825" s="22">
        <v>24</v>
      </c>
      <c r="F825" s="23" t="s">
        <v>508</v>
      </c>
      <c r="G825" s="19"/>
      <c r="H825" s="19"/>
      <c r="I825" s="23"/>
      <c r="J825" s="23"/>
      <c r="K825" s="23"/>
      <c r="L825" s="23"/>
      <c r="M825" s="24"/>
      <c r="N825" s="24"/>
      <c r="O825" s="19"/>
      <c r="P825" s="19"/>
      <c r="Q825" s="685"/>
      <c r="R825" s="685"/>
      <c r="S825" s="685"/>
      <c r="T825" s="685"/>
      <c r="U825" s="186"/>
    </row>
    <row r="826" spans="1:23" s="16" customFormat="1" ht="24.75" customHeight="1">
      <c r="A826" s="14"/>
      <c r="B826" s="695" t="s">
        <v>50</v>
      </c>
      <c r="C826" s="696" t="s">
        <v>51</v>
      </c>
      <c r="D826" s="697" t="s">
        <v>16</v>
      </c>
      <c r="E826" s="697"/>
      <c r="F826" s="697" t="s">
        <v>52</v>
      </c>
      <c r="G826" s="698"/>
      <c r="H826" s="699" t="s">
        <v>53</v>
      </c>
      <c r="I826" s="700" t="s">
        <v>266</v>
      </c>
      <c r="J826" s="699" t="s">
        <v>17</v>
      </c>
      <c r="K826" s="699" t="s">
        <v>229</v>
      </c>
      <c r="L826" s="699" t="s">
        <v>54</v>
      </c>
      <c r="M826" s="699" t="s">
        <v>150</v>
      </c>
      <c r="N826" s="701" t="s">
        <v>244</v>
      </c>
      <c r="O826" s="702"/>
      <c r="P826" s="703" t="s">
        <v>19</v>
      </c>
      <c r="Q826" s="704"/>
      <c r="R826" s="705" t="s">
        <v>152</v>
      </c>
      <c r="S826" s="706"/>
      <c r="T826" s="707" t="s">
        <v>138</v>
      </c>
      <c r="U826" s="708"/>
      <c r="V826" s="709"/>
    </row>
    <row r="827" spans="1:23" s="16" customFormat="1" ht="92.25" customHeight="1">
      <c r="A827" s="14"/>
      <c r="B827" s="710"/>
      <c r="C827" s="711" t="s">
        <v>55</v>
      </c>
      <c r="D827" s="712" t="s">
        <v>3</v>
      </c>
      <c r="E827" s="712" t="s">
        <v>18</v>
      </c>
      <c r="F827" s="712" t="s">
        <v>56</v>
      </c>
      <c r="G827" s="713" t="s">
        <v>57</v>
      </c>
      <c r="H827" s="714"/>
      <c r="I827" s="715"/>
      <c r="J827" s="714"/>
      <c r="K827" s="714"/>
      <c r="L827" s="714"/>
      <c r="M827" s="714"/>
      <c r="N827" s="711" t="s">
        <v>149</v>
      </c>
      <c r="O827" s="712" t="s">
        <v>68</v>
      </c>
      <c r="P827" s="716"/>
      <c r="Q827" s="717"/>
      <c r="R827" s="718"/>
      <c r="S827" s="719"/>
      <c r="T827" s="720" t="s">
        <v>139</v>
      </c>
      <c r="U827" s="721" t="s">
        <v>148</v>
      </c>
      <c r="V827" s="722" t="s">
        <v>164</v>
      </c>
    </row>
    <row r="828" spans="1:23" s="16" customFormat="1" ht="26.25" customHeight="1">
      <c r="A828" s="14"/>
      <c r="B828" s="723"/>
      <c r="C828" s="724">
        <v>3</v>
      </c>
      <c r="D828" s="724">
        <v>4</v>
      </c>
      <c r="E828" s="724">
        <v>5</v>
      </c>
      <c r="F828" s="724">
        <v>6</v>
      </c>
      <c r="G828" s="724">
        <v>7</v>
      </c>
      <c r="H828" s="724">
        <v>8</v>
      </c>
      <c r="I828" s="724">
        <v>9</v>
      </c>
      <c r="J828" s="724">
        <v>10</v>
      </c>
      <c r="K828" s="724">
        <v>11</v>
      </c>
      <c r="L828" s="724">
        <v>12</v>
      </c>
      <c r="M828" s="724">
        <v>13</v>
      </c>
      <c r="N828" s="724">
        <v>14</v>
      </c>
      <c r="O828" s="724">
        <v>15</v>
      </c>
      <c r="P828" s="19">
        <v>16</v>
      </c>
      <c r="Q828" s="725">
        <v>17</v>
      </c>
      <c r="R828" s="19">
        <v>18</v>
      </c>
      <c r="S828" s="725">
        <v>19</v>
      </c>
      <c r="T828" s="726">
        <v>20</v>
      </c>
      <c r="U828" s="624">
        <v>21</v>
      </c>
      <c r="V828" s="727">
        <v>22</v>
      </c>
    </row>
    <row r="829" spans="1:23" s="26" customFormat="1" ht="40.9" customHeight="1">
      <c r="A829" s="25" t="s">
        <v>1532</v>
      </c>
      <c r="B829" s="307">
        <v>1</v>
      </c>
      <c r="C829" s="301" t="s">
        <v>300</v>
      </c>
      <c r="D829" s="301" t="s">
        <v>511</v>
      </c>
      <c r="E829" s="301" t="s">
        <v>515</v>
      </c>
      <c r="F829" s="301" t="s">
        <v>304</v>
      </c>
      <c r="G829" s="293">
        <v>1</v>
      </c>
      <c r="H829" s="293" t="s">
        <v>22</v>
      </c>
      <c r="I829" s="299">
        <v>2</v>
      </c>
      <c r="J829" s="300" t="s">
        <v>510</v>
      </c>
      <c r="K829" s="324">
        <v>37083</v>
      </c>
      <c r="L829" s="324">
        <v>38199</v>
      </c>
      <c r="M829" s="294">
        <v>1808.88</v>
      </c>
      <c r="N829" s="321">
        <v>1808.88</v>
      </c>
      <c r="O829" s="172">
        <v>1808.88</v>
      </c>
      <c r="P829" s="441"/>
      <c r="Q829" s="442"/>
      <c r="R829" s="439"/>
      <c r="S829" s="440"/>
      <c r="T829" s="296" t="s">
        <v>22</v>
      </c>
      <c r="U829" s="297">
        <v>4</v>
      </c>
      <c r="V829" s="298" t="s">
        <v>22</v>
      </c>
    </row>
    <row r="830" spans="1:23" s="26" customFormat="1" ht="40.9" customHeight="1">
      <c r="A830" s="25" t="s">
        <v>1157</v>
      </c>
      <c r="B830" s="307">
        <v>2</v>
      </c>
      <c r="C830" s="301" t="s">
        <v>1123</v>
      </c>
      <c r="D830" s="301" t="s">
        <v>512</v>
      </c>
      <c r="E830" s="301" t="s">
        <v>513</v>
      </c>
      <c r="F830" s="301" t="s">
        <v>321</v>
      </c>
      <c r="G830" s="293">
        <v>0.4</v>
      </c>
      <c r="H830" s="293" t="s">
        <v>22</v>
      </c>
      <c r="I830" s="299">
        <v>2</v>
      </c>
      <c r="J830" s="300" t="s">
        <v>510</v>
      </c>
      <c r="K830" s="324">
        <v>41610</v>
      </c>
      <c r="L830" s="324">
        <v>41821</v>
      </c>
      <c r="M830" s="294">
        <v>1206.45</v>
      </c>
      <c r="N830" s="321">
        <v>482.58000000000004</v>
      </c>
      <c r="O830" s="172">
        <v>482.58</v>
      </c>
      <c r="P830" s="441"/>
      <c r="Q830" s="442"/>
      <c r="R830" s="439"/>
      <c r="S830" s="440"/>
      <c r="T830" s="296" t="s">
        <v>22</v>
      </c>
      <c r="U830" s="297">
        <v>50</v>
      </c>
      <c r="V830" s="298" t="s">
        <v>22</v>
      </c>
    </row>
    <row r="831" spans="1:23" s="26" customFormat="1" ht="40.9" customHeight="1">
      <c r="A831" s="25" t="s">
        <v>321</v>
      </c>
      <c r="B831" s="307">
        <v>3</v>
      </c>
      <c r="C831" s="301" t="s">
        <v>300</v>
      </c>
      <c r="D831" s="301" t="s">
        <v>1124</v>
      </c>
      <c r="E831" s="301" t="s">
        <v>514</v>
      </c>
      <c r="F831" s="301" t="s">
        <v>321</v>
      </c>
      <c r="G831" s="293">
        <v>0.4</v>
      </c>
      <c r="H831" s="293" t="s">
        <v>22</v>
      </c>
      <c r="I831" s="299">
        <v>1</v>
      </c>
      <c r="J831" s="300" t="s">
        <v>509</v>
      </c>
      <c r="K831" s="324">
        <v>43829</v>
      </c>
      <c r="L831" s="324">
        <v>45138</v>
      </c>
      <c r="M831" s="294">
        <v>2029.12</v>
      </c>
      <c r="N831" s="321">
        <v>811.64800000000002</v>
      </c>
      <c r="O831" s="172">
        <v>811.64800000000002</v>
      </c>
      <c r="P831" s="441"/>
      <c r="Q831" s="442"/>
      <c r="R831" s="439"/>
      <c r="S831" s="440"/>
      <c r="T831" s="296" t="s">
        <v>22</v>
      </c>
      <c r="U831" s="297">
        <v>90</v>
      </c>
      <c r="V831" s="298" t="s">
        <v>22</v>
      </c>
    </row>
    <row r="832" spans="1:23" s="26" customFormat="1" ht="40.9" customHeight="1">
      <c r="A832" s="25" t="s">
        <v>1158</v>
      </c>
      <c r="B832" s="307"/>
      <c r="C832" s="301"/>
      <c r="D832" s="301"/>
      <c r="E832" s="301"/>
      <c r="F832" s="301"/>
      <c r="G832" s="293"/>
      <c r="H832" s="293"/>
      <c r="I832" s="299"/>
      <c r="J832" s="300" t="s">
        <v>1152</v>
      </c>
      <c r="K832" s="389"/>
      <c r="L832" s="324"/>
      <c r="M832" s="294"/>
      <c r="N832" s="321" t="s">
        <v>1152</v>
      </c>
      <c r="O832" s="172" t="s">
        <v>1152</v>
      </c>
      <c r="P832" s="441"/>
      <c r="Q832" s="442"/>
      <c r="R832" s="439"/>
      <c r="S832" s="440"/>
      <c r="T832" s="296"/>
      <c r="U832" s="297"/>
      <c r="V832" s="298"/>
    </row>
    <row r="833" spans="1:23" s="26" customFormat="1" ht="24.95" customHeight="1">
      <c r="A833" s="25" t="s">
        <v>1159</v>
      </c>
      <c r="B833" s="307" t="s">
        <v>1152</v>
      </c>
      <c r="C833" s="301"/>
      <c r="D833" s="301"/>
      <c r="E833" s="301"/>
      <c r="F833" s="301"/>
      <c r="G833" s="293"/>
      <c r="H833" s="293"/>
      <c r="I833" s="299"/>
      <c r="J833" s="300" t="s">
        <v>1152</v>
      </c>
      <c r="K833" s="324"/>
      <c r="L833" s="324"/>
      <c r="M833" s="294"/>
      <c r="N833" s="321" t="s">
        <v>1152</v>
      </c>
      <c r="O833" s="172" t="s">
        <v>1152</v>
      </c>
      <c r="P833" s="441"/>
      <c r="Q833" s="442"/>
      <c r="R833" s="439"/>
      <c r="S833" s="440"/>
      <c r="T833" s="296"/>
      <c r="U833" s="297"/>
      <c r="V833" s="298"/>
    </row>
    <row r="834" spans="1:23" s="26" customFormat="1" ht="24.95" customHeight="1">
      <c r="A834" s="25" t="s">
        <v>1160</v>
      </c>
      <c r="B834" s="307" t="s">
        <v>1152</v>
      </c>
      <c r="C834" s="301"/>
      <c r="D834" s="301"/>
      <c r="E834" s="301"/>
      <c r="F834" s="301"/>
      <c r="G834" s="293"/>
      <c r="H834" s="293"/>
      <c r="I834" s="299"/>
      <c r="J834" s="300" t="s">
        <v>1152</v>
      </c>
      <c r="K834" s="324"/>
      <c r="L834" s="324"/>
      <c r="M834" s="294"/>
      <c r="N834" s="321" t="s">
        <v>1152</v>
      </c>
      <c r="O834" s="172" t="s">
        <v>1152</v>
      </c>
      <c r="P834" s="441"/>
      <c r="Q834" s="442"/>
      <c r="R834" s="439"/>
      <c r="S834" s="440"/>
      <c r="T834" s="296"/>
      <c r="U834" s="297"/>
      <c r="V834" s="298"/>
    </row>
    <row r="835" spans="1:23" s="26" customFormat="1" ht="24.95" customHeight="1">
      <c r="A835" s="25"/>
      <c r="B835" s="307" t="s">
        <v>1152</v>
      </c>
      <c r="C835" s="301"/>
      <c r="D835" s="301"/>
      <c r="E835" s="301"/>
      <c r="F835" s="301"/>
      <c r="G835" s="293"/>
      <c r="H835" s="293"/>
      <c r="I835" s="299"/>
      <c r="J835" s="300" t="s">
        <v>1152</v>
      </c>
      <c r="K835" s="324"/>
      <c r="L835" s="324"/>
      <c r="M835" s="294"/>
      <c r="N835" s="321" t="s">
        <v>1152</v>
      </c>
      <c r="O835" s="172" t="s">
        <v>1152</v>
      </c>
      <c r="P835" s="441"/>
      <c r="Q835" s="442"/>
      <c r="R835" s="439"/>
      <c r="S835" s="440"/>
      <c r="T835" s="296"/>
      <c r="U835" s="297"/>
      <c r="V835" s="298"/>
    </row>
    <row r="836" spans="1:23" s="26" customFormat="1" ht="24.95" customHeight="1">
      <c r="A836" s="25"/>
      <c r="B836" s="307" t="s">
        <v>1152</v>
      </c>
      <c r="C836" s="301"/>
      <c r="D836" s="301"/>
      <c r="E836" s="301"/>
      <c r="F836" s="301"/>
      <c r="G836" s="293"/>
      <c r="H836" s="293"/>
      <c r="I836" s="299"/>
      <c r="J836" s="300" t="s">
        <v>1152</v>
      </c>
      <c r="K836" s="324"/>
      <c r="L836" s="324"/>
      <c r="M836" s="294"/>
      <c r="N836" s="321" t="s">
        <v>1152</v>
      </c>
      <c r="O836" s="172" t="s">
        <v>1152</v>
      </c>
      <c r="P836" s="441"/>
      <c r="Q836" s="442"/>
      <c r="R836" s="439"/>
      <c r="S836" s="440"/>
      <c r="T836" s="296"/>
      <c r="U836" s="297"/>
      <c r="V836" s="298"/>
    </row>
    <row r="837" spans="1:23" s="26" customFormat="1" ht="24.95" customHeight="1">
      <c r="A837" s="25"/>
      <c r="B837" s="307" t="s">
        <v>1152</v>
      </c>
      <c r="C837" s="301"/>
      <c r="D837" s="301"/>
      <c r="E837" s="301"/>
      <c r="F837" s="301"/>
      <c r="G837" s="293"/>
      <c r="H837" s="293"/>
      <c r="I837" s="299"/>
      <c r="J837" s="300" t="s">
        <v>1152</v>
      </c>
      <c r="K837" s="324"/>
      <c r="L837" s="324"/>
      <c r="M837" s="294"/>
      <c r="N837" s="321" t="s">
        <v>1152</v>
      </c>
      <c r="O837" s="172" t="s">
        <v>1152</v>
      </c>
      <c r="P837" s="441"/>
      <c r="Q837" s="442"/>
      <c r="R837" s="439"/>
      <c r="S837" s="440"/>
      <c r="T837" s="296"/>
      <c r="U837" s="297"/>
      <c r="V837" s="298"/>
    </row>
    <row r="838" spans="1:23" s="26" customFormat="1" ht="24.95" customHeight="1">
      <c r="A838" s="25"/>
      <c r="B838" s="307" t="s">
        <v>1152</v>
      </c>
      <c r="C838" s="301"/>
      <c r="D838" s="301"/>
      <c r="E838" s="301"/>
      <c r="F838" s="301"/>
      <c r="G838" s="293"/>
      <c r="H838" s="293"/>
      <c r="I838" s="299"/>
      <c r="J838" s="300" t="s">
        <v>1152</v>
      </c>
      <c r="K838" s="324"/>
      <c r="L838" s="324"/>
      <c r="M838" s="294"/>
      <c r="N838" s="321" t="s">
        <v>1152</v>
      </c>
      <c r="O838" s="172" t="s">
        <v>1152</v>
      </c>
      <c r="P838" s="441"/>
      <c r="Q838" s="442"/>
      <c r="R838" s="439"/>
      <c r="S838" s="440"/>
      <c r="T838" s="296"/>
      <c r="U838" s="297"/>
      <c r="V838" s="298"/>
    </row>
    <row r="839" spans="1:23" s="26" customFormat="1" ht="24.95" customHeight="1">
      <c r="A839" s="25"/>
      <c r="B839" s="307" t="s">
        <v>1152</v>
      </c>
      <c r="C839" s="301"/>
      <c r="D839" s="301"/>
      <c r="E839" s="301"/>
      <c r="F839" s="301"/>
      <c r="G839" s="293"/>
      <c r="H839" s="293"/>
      <c r="I839" s="299"/>
      <c r="J839" s="300" t="s">
        <v>1152</v>
      </c>
      <c r="K839" s="324"/>
      <c r="L839" s="324"/>
      <c r="M839" s="294"/>
      <c r="N839" s="321" t="s">
        <v>1152</v>
      </c>
      <c r="O839" s="172" t="s">
        <v>1152</v>
      </c>
      <c r="P839" s="441"/>
      <c r="Q839" s="442"/>
      <c r="R839" s="439"/>
      <c r="S839" s="440"/>
      <c r="T839" s="296"/>
      <c r="U839" s="297"/>
      <c r="V839" s="298"/>
    </row>
    <row r="840" spans="1:23" s="26" customFormat="1" ht="24.95" customHeight="1">
      <c r="A840" s="25" t="s">
        <v>1533</v>
      </c>
      <c r="B840" s="307" t="s">
        <v>1152</v>
      </c>
      <c r="C840" s="301"/>
      <c r="D840" s="301"/>
      <c r="E840" s="301"/>
      <c r="F840" s="301"/>
      <c r="G840" s="293"/>
      <c r="H840" s="293"/>
      <c r="I840" s="299"/>
      <c r="J840" s="300" t="s">
        <v>1152</v>
      </c>
      <c r="K840" s="324"/>
      <c r="L840" s="324"/>
      <c r="M840" s="294"/>
      <c r="N840" s="322" t="s">
        <v>1152</v>
      </c>
      <c r="O840" s="172" t="s">
        <v>1152</v>
      </c>
      <c r="P840" s="441"/>
      <c r="Q840" s="442"/>
      <c r="R840" s="439"/>
      <c r="S840" s="440"/>
      <c r="T840" s="296"/>
      <c r="U840" s="297"/>
      <c r="V840" s="298"/>
    </row>
    <row r="841" spans="1:23" s="26" customFormat="1" ht="24.95" customHeight="1">
      <c r="A841" s="25" t="s">
        <v>1534</v>
      </c>
      <c r="B841" s="307" t="s">
        <v>1152</v>
      </c>
      <c r="C841" s="301"/>
      <c r="D841" s="301"/>
      <c r="E841" s="301"/>
      <c r="F841" s="301"/>
      <c r="G841" s="293"/>
      <c r="H841" s="293"/>
      <c r="I841" s="299"/>
      <c r="J841" s="300" t="s">
        <v>1152</v>
      </c>
      <c r="K841" s="324"/>
      <c r="L841" s="324"/>
      <c r="M841" s="295"/>
      <c r="N841" s="322" t="s">
        <v>1152</v>
      </c>
      <c r="O841" s="172" t="s">
        <v>1152</v>
      </c>
      <c r="P841" s="441"/>
      <c r="Q841" s="442"/>
      <c r="R841" s="439"/>
      <c r="S841" s="440"/>
      <c r="T841" s="296"/>
      <c r="U841" s="297"/>
      <c r="V841" s="298"/>
    </row>
    <row r="842" spans="1:23" s="26" customFormat="1" ht="24.95" customHeight="1">
      <c r="A842" s="25" t="s">
        <v>1535</v>
      </c>
      <c r="B842" s="307" t="s">
        <v>1152</v>
      </c>
      <c r="C842" s="301"/>
      <c r="D842" s="301"/>
      <c r="E842" s="301"/>
      <c r="F842" s="301"/>
      <c r="G842" s="293"/>
      <c r="H842" s="293"/>
      <c r="I842" s="299"/>
      <c r="J842" s="300" t="s">
        <v>1152</v>
      </c>
      <c r="K842" s="324"/>
      <c r="L842" s="324"/>
      <c r="M842" s="295"/>
      <c r="N842" s="322" t="s">
        <v>1152</v>
      </c>
      <c r="O842" s="172" t="s">
        <v>1152</v>
      </c>
      <c r="P842" s="441"/>
      <c r="Q842" s="442"/>
      <c r="R842" s="439"/>
      <c r="S842" s="440"/>
      <c r="T842" s="296"/>
      <c r="U842" s="297"/>
      <c r="V842" s="298"/>
    </row>
    <row r="843" spans="1:23" s="26" customFormat="1" ht="24.95" customHeight="1" thickBot="1">
      <c r="A843" s="25" t="s">
        <v>1536</v>
      </c>
      <c r="B843" s="310" t="s">
        <v>1152</v>
      </c>
      <c r="C843" s="302"/>
      <c r="D843" s="302"/>
      <c r="E843" s="302"/>
      <c r="F843" s="302"/>
      <c r="G843" s="303"/>
      <c r="H843" s="303"/>
      <c r="I843" s="304"/>
      <c r="J843" s="305" t="s">
        <v>1152</v>
      </c>
      <c r="K843" s="325"/>
      <c r="L843" s="325"/>
      <c r="M843" s="306"/>
      <c r="N843" s="322" t="s">
        <v>1152</v>
      </c>
      <c r="O843" s="172" t="s">
        <v>1152</v>
      </c>
      <c r="P843" s="441"/>
      <c r="Q843" s="442"/>
      <c r="R843" s="439"/>
      <c r="S843" s="440"/>
      <c r="T843" s="296"/>
      <c r="U843" s="297"/>
      <c r="V843" s="298"/>
    </row>
    <row r="844" spans="1:23" s="16" customFormat="1" ht="12" customHeight="1">
      <c r="A844" s="25"/>
      <c r="B844" s="27"/>
      <c r="C844" s="28"/>
      <c r="D844" s="28"/>
      <c r="E844" s="28"/>
      <c r="F844" s="28"/>
      <c r="G844" s="28"/>
      <c r="H844" s="308"/>
      <c r="I844" s="28"/>
      <c r="J844" s="28"/>
      <c r="K844" s="28"/>
      <c r="L844" s="28"/>
      <c r="M844" s="28"/>
      <c r="N844" s="28"/>
      <c r="O844" s="171"/>
      <c r="P844" s="28"/>
      <c r="Q844" s="28"/>
      <c r="R844" s="171"/>
      <c r="S844" s="28"/>
      <c r="T844" s="28"/>
      <c r="U844" s="29"/>
      <c r="V844" s="30"/>
    </row>
    <row r="845" spans="1:23" s="16" customFormat="1" ht="17.25" customHeight="1" thickBot="1">
      <c r="A845" s="25" t="s">
        <v>1537</v>
      </c>
      <c r="B845" s="346"/>
      <c r="C845" s="347"/>
      <c r="D845" s="347"/>
      <c r="E845" s="347"/>
      <c r="F845" s="347"/>
      <c r="G845" s="347"/>
      <c r="H845" s="347"/>
      <c r="I845" s="347"/>
      <c r="J845" s="347"/>
      <c r="K845" s="347"/>
      <c r="L845" s="347"/>
      <c r="M845" s="347"/>
      <c r="N845" s="728" t="s">
        <v>251</v>
      </c>
      <c r="O845" s="729">
        <v>1034.3693333333333</v>
      </c>
      <c r="P845" s="371"/>
      <c r="Q845" s="371"/>
      <c r="R845" s="372"/>
      <c r="S845" s="372"/>
      <c r="T845" s="373"/>
      <c r="U845" s="374"/>
      <c r="V845" s="375"/>
      <c r="W845" s="186"/>
    </row>
    <row r="846" spans="1:23" ht="17.25" customHeight="1">
      <c r="B846" s="731"/>
      <c r="C846" s="731"/>
      <c r="D846" s="731"/>
      <c r="E846" s="731"/>
      <c r="F846" s="731"/>
      <c r="G846" s="732"/>
      <c r="H846" s="732"/>
      <c r="I846" s="732"/>
      <c r="J846" s="732"/>
      <c r="K846" s="732"/>
      <c r="L846" s="732"/>
      <c r="M846" s="732"/>
      <c r="N846" s="732"/>
      <c r="O846" s="732"/>
      <c r="P846" s="732"/>
      <c r="Q846" s="732"/>
      <c r="R846" s="732"/>
      <c r="S846" s="732"/>
      <c r="T846" s="732"/>
      <c r="U846" s="732"/>
      <c r="V846" s="732"/>
      <c r="W846" s="732"/>
    </row>
    <row r="847" spans="1:23" s="16" customFormat="1" ht="16.5" customHeight="1" thickBot="1">
      <c r="A847" s="14"/>
      <c r="B847" s="443" t="s">
        <v>61</v>
      </c>
      <c r="C847" s="443"/>
      <c r="D847" s="443"/>
      <c r="E847" s="443"/>
      <c r="F847" s="443"/>
      <c r="G847" s="443"/>
      <c r="H847" s="443"/>
      <c r="I847" s="443"/>
      <c r="J847" s="443"/>
      <c r="K847" s="443"/>
      <c r="L847" s="443"/>
      <c r="M847" s="443"/>
      <c r="N847" s="443"/>
      <c r="O847" s="443"/>
      <c r="P847" s="443"/>
      <c r="Q847" s="443"/>
      <c r="R847" s="443"/>
      <c r="S847" s="443"/>
      <c r="T847" s="443"/>
      <c r="U847" s="443"/>
      <c r="V847" s="443"/>
      <c r="W847" s="187"/>
    </row>
    <row r="848" spans="1:23" s="18" customFormat="1" ht="22.5" customHeight="1">
      <c r="A848" s="87" t="s">
        <v>1538</v>
      </c>
      <c r="B848" s="445" t="s">
        <v>58</v>
      </c>
      <c r="C848" s="733" t="s">
        <v>78</v>
      </c>
      <c r="D848" s="734"/>
      <c r="E848" s="734"/>
      <c r="F848" s="734"/>
      <c r="G848" s="734"/>
      <c r="H848" s="734"/>
      <c r="I848" s="734"/>
      <c r="J848" s="734"/>
      <c r="K848" s="734"/>
      <c r="L848" s="734"/>
      <c r="M848" s="706"/>
      <c r="N848" s="735"/>
      <c r="O848" s="736"/>
      <c r="P848" s="733" t="s">
        <v>84</v>
      </c>
      <c r="Q848" s="734"/>
      <c r="R848" s="734"/>
      <c r="S848" s="706"/>
      <c r="T848" s="705" t="s">
        <v>279</v>
      </c>
      <c r="U848" s="706"/>
      <c r="V848" s="448" t="s">
        <v>6</v>
      </c>
      <c r="W848" s="185"/>
    </row>
    <row r="849" spans="1:23" s="18" customFormat="1" ht="22.5" customHeight="1">
      <c r="A849" s="87" t="s">
        <v>1539</v>
      </c>
      <c r="B849" s="446"/>
      <c r="C849" s="737" t="s">
        <v>79</v>
      </c>
      <c r="D849" s="738"/>
      <c r="E849" s="739"/>
      <c r="F849" s="740">
        <v>2</v>
      </c>
      <c r="G849" s="741" t="s">
        <v>223</v>
      </c>
      <c r="H849" s="714" t="s">
        <v>222</v>
      </c>
      <c r="I849" s="714"/>
      <c r="J849" s="737" t="s">
        <v>221</v>
      </c>
      <c r="K849" s="742"/>
      <c r="L849" s="743"/>
      <c r="M849" s="743"/>
      <c r="N849" s="744"/>
      <c r="O849" s="745"/>
      <c r="P849" s="746"/>
      <c r="Q849" s="747"/>
      <c r="R849" s="747"/>
      <c r="S849" s="748"/>
      <c r="T849" s="718"/>
      <c r="U849" s="719"/>
      <c r="V849" s="449"/>
      <c r="W849" s="185"/>
    </row>
    <row r="850" spans="1:23" s="18" customFormat="1" ht="51.75" customHeight="1" thickBot="1">
      <c r="A850" s="87" t="s">
        <v>1540</v>
      </c>
      <c r="B850" s="446"/>
      <c r="C850" s="738" t="s">
        <v>77</v>
      </c>
      <c r="D850" s="739"/>
      <c r="E850" s="749" t="s">
        <v>80</v>
      </c>
      <c r="F850" s="750" t="s">
        <v>242</v>
      </c>
      <c r="G850" s="741"/>
      <c r="H850" s="714"/>
      <c r="I850" s="714"/>
      <c r="J850" s="711" t="s">
        <v>220</v>
      </c>
      <c r="K850" s="751" t="s">
        <v>228</v>
      </c>
      <c r="L850" s="752" t="s">
        <v>290</v>
      </c>
      <c r="M850" s="752"/>
      <c r="N850" s="753" t="s">
        <v>260</v>
      </c>
      <c r="O850" s="754"/>
      <c r="P850" s="755" t="s">
        <v>1169</v>
      </c>
      <c r="Q850" s="756" t="s">
        <v>85</v>
      </c>
      <c r="R850" s="757"/>
      <c r="S850" s="88">
        <v>3</v>
      </c>
      <c r="T850" s="758"/>
      <c r="U850" s="759"/>
      <c r="V850" s="450"/>
      <c r="W850" s="185"/>
    </row>
    <row r="851" spans="1:23" s="18" customFormat="1" ht="15.75" customHeight="1">
      <c r="A851" s="87" t="s">
        <v>1541</v>
      </c>
      <c r="B851" s="446"/>
      <c r="C851" s="33">
        <v>1</v>
      </c>
      <c r="D851" s="76" t="s">
        <v>509</v>
      </c>
      <c r="E851" s="82">
        <v>0.5</v>
      </c>
      <c r="F851" s="233">
        <v>811.64800000000002</v>
      </c>
      <c r="G851" s="233">
        <v>1532.67</v>
      </c>
      <c r="H851" s="451" t="s">
        <v>27</v>
      </c>
      <c r="I851" s="452"/>
      <c r="J851" s="83" t="s">
        <v>6</v>
      </c>
      <c r="K851" s="81" t="s">
        <v>1152</v>
      </c>
      <c r="L851" s="344"/>
      <c r="M851" s="345" t="s">
        <v>1152</v>
      </c>
      <c r="N851" s="760" t="s">
        <v>22</v>
      </c>
      <c r="O851" s="761" t="s">
        <v>15</v>
      </c>
      <c r="P851" s="762"/>
      <c r="Q851" s="763">
        <v>24</v>
      </c>
      <c r="R851" s="764" t="s">
        <v>1152</v>
      </c>
      <c r="S851" s="765"/>
      <c r="T851" s="705" t="s">
        <v>64</v>
      </c>
      <c r="U851" s="734"/>
      <c r="V851" s="706"/>
      <c r="W851" s="184"/>
    </row>
    <row r="852" spans="1:23" s="18" customFormat="1" ht="15.75" customHeight="1" thickBot="1">
      <c r="A852" s="87" t="s">
        <v>1542</v>
      </c>
      <c r="B852" s="446"/>
      <c r="C852" s="33">
        <v>2</v>
      </c>
      <c r="D852" s="76" t="s">
        <v>510</v>
      </c>
      <c r="E852" s="82">
        <v>0.5</v>
      </c>
      <c r="F852" s="233">
        <v>2291.46</v>
      </c>
      <c r="G852" s="233">
        <v>1532.67</v>
      </c>
      <c r="H852" s="451" t="s">
        <v>6</v>
      </c>
      <c r="I852" s="452"/>
      <c r="J852" s="83" t="s">
        <v>6</v>
      </c>
      <c r="K852" s="81" t="s">
        <v>1152</v>
      </c>
      <c r="L852" s="344"/>
      <c r="M852" s="345" t="s">
        <v>1152</v>
      </c>
      <c r="N852" s="760" t="s">
        <v>22</v>
      </c>
      <c r="O852" s="761"/>
      <c r="P852" s="762"/>
      <c r="Q852" s="766"/>
      <c r="R852" s="767"/>
      <c r="S852" s="768"/>
      <c r="T852" s="758"/>
      <c r="U852" s="769"/>
      <c r="V852" s="759"/>
      <c r="W852" s="184"/>
    </row>
    <row r="853" spans="1:23" s="18" customFormat="1" ht="15.75" customHeight="1">
      <c r="A853" s="87" t="s">
        <v>1543</v>
      </c>
      <c r="B853" s="446"/>
      <c r="C853" s="33">
        <v>3</v>
      </c>
      <c r="D853" s="76" t="s">
        <v>1152</v>
      </c>
      <c r="E853" s="82" t="s">
        <v>1152</v>
      </c>
      <c r="F853" s="233" t="s">
        <v>1152</v>
      </c>
      <c r="G853" s="233" t="s">
        <v>1152</v>
      </c>
      <c r="H853" s="451" t="s">
        <v>1152</v>
      </c>
      <c r="I853" s="452"/>
      <c r="J853" s="83" t="s">
        <v>1152</v>
      </c>
      <c r="K853" s="81" t="s">
        <v>1152</v>
      </c>
      <c r="L853" s="344"/>
      <c r="M853" s="345" t="s">
        <v>1152</v>
      </c>
      <c r="N853" s="760"/>
      <c r="O853" s="770"/>
      <c r="P853" s="771"/>
      <c r="Q853" s="772"/>
      <c r="R853" s="773"/>
      <c r="S853" s="774"/>
      <c r="T853" s="191"/>
      <c r="U853" s="191"/>
      <c r="V853" s="192"/>
      <c r="W853" s="185"/>
    </row>
    <row r="854" spans="1:23" s="18" customFormat="1" ht="15.75" customHeight="1">
      <c r="A854" s="87" t="s">
        <v>1544</v>
      </c>
      <c r="B854" s="446"/>
      <c r="C854" s="33">
        <v>4</v>
      </c>
      <c r="D854" s="76" t="s">
        <v>1152</v>
      </c>
      <c r="E854" s="82" t="s">
        <v>1152</v>
      </c>
      <c r="F854" s="233" t="s">
        <v>1152</v>
      </c>
      <c r="G854" s="233" t="s">
        <v>1152</v>
      </c>
      <c r="H854" s="451" t="s">
        <v>1152</v>
      </c>
      <c r="I854" s="452"/>
      <c r="J854" s="83" t="s">
        <v>1152</v>
      </c>
      <c r="K854" s="81" t="s">
        <v>1152</v>
      </c>
      <c r="L854" s="344"/>
      <c r="M854" s="345" t="s">
        <v>1152</v>
      </c>
      <c r="N854" s="760"/>
      <c r="O854" s="775" t="s">
        <v>246</v>
      </c>
      <c r="P854" s="737" t="s">
        <v>245</v>
      </c>
      <c r="Q854" s="738"/>
      <c r="R854" s="738"/>
      <c r="S854" s="739"/>
      <c r="T854" s="185"/>
      <c r="U854" s="185"/>
      <c r="V854" s="193"/>
      <c r="W854" s="185"/>
    </row>
    <row r="855" spans="1:23" s="18" customFormat="1" ht="17.25" customHeight="1">
      <c r="A855" s="87" t="s">
        <v>1545</v>
      </c>
      <c r="B855" s="446"/>
      <c r="C855" s="33">
        <v>5</v>
      </c>
      <c r="D855" s="76" t="s">
        <v>1152</v>
      </c>
      <c r="E855" s="82" t="s">
        <v>1152</v>
      </c>
      <c r="F855" s="233" t="s">
        <v>1152</v>
      </c>
      <c r="G855" s="233" t="s">
        <v>1152</v>
      </c>
      <c r="H855" s="451" t="s">
        <v>1152</v>
      </c>
      <c r="I855" s="452"/>
      <c r="J855" s="83" t="s">
        <v>1152</v>
      </c>
      <c r="K855" s="81" t="s">
        <v>1152</v>
      </c>
      <c r="L855" s="344"/>
      <c r="M855" s="345" t="s">
        <v>1152</v>
      </c>
      <c r="N855" s="760"/>
      <c r="O855" s="776"/>
      <c r="P855" s="711" t="s">
        <v>86</v>
      </c>
      <c r="Q855" s="711" t="s">
        <v>230</v>
      </c>
      <c r="R855" s="714" t="s">
        <v>243</v>
      </c>
      <c r="S855" s="714"/>
      <c r="T855" s="185"/>
      <c r="U855" s="185"/>
      <c r="V855" s="193"/>
      <c r="W855" s="185"/>
    </row>
    <row r="856" spans="1:23" s="18" customFormat="1" ht="16.5" customHeight="1" thickBot="1">
      <c r="A856" s="87" t="s">
        <v>1546</v>
      </c>
      <c r="B856" s="446"/>
      <c r="C856" s="84">
        <v>6</v>
      </c>
      <c r="D856" s="85" t="s">
        <v>1152</v>
      </c>
      <c r="E856" s="86" t="s">
        <v>1152</v>
      </c>
      <c r="F856" s="233" t="s">
        <v>1152</v>
      </c>
      <c r="G856" s="233" t="s">
        <v>1152</v>
      </c>
      <c r="H856" s="451" t="s">
        <v>1152</v>
      </c>
      <c r="I856" s="452"/>
      <c r="J856" s="83" t="s">
        <v>1152</v>
      </c>
      <c r="K856" s="81" t="s">
        <v>1152</v>
      </c>
      <c r="L856" s="344"/>
      <c r="M856" s="345" t="s">
        <v>1152</v>
      </c>
      <c r="N856" s="777"/>
      <c r="O856" s="248" t="s">
        <v>6</v>
      </c>
      <c r="P856" s="778">
        <v>1</v>
      </c>
      <c r="Q856" s="779">
        <v>3065.3425115</v>
      </c>
      <c r="R856" s="780">
        <v>3103.1080000000002</v>
      </c>
      <c r="S856" s="780"/>
      <c r="T856" s="185"/>
      <c r="U856" s="185"/>
      <c r="V856" s="193"/>
      <c r="W856" s="185"/>
    </row>
    <row r="857" spans="1:23" s="18" customFormat="1" ht="16.5" customHeight="1" thickBot="1">
      <c r="A857" s="87" t="s">
        <v>1547</v>
      </c>
      <c r="B857" s="447"/>
      <c r="C857" s="781" t="s">
        <v>82</v>
      </c>
      <c r="D857" s="782"/>
      <c r="E857" s="782"/>
      <c r="F857" s="783"/>
      <c r="G857" s="784"/>
      <c r="H857" s="453" t="s">
        <v>6</v>
      </c>
      <c r="I857" s="454"/>
      <c r="J857" s="314" t="s">
        <v>6</v>
      </c>
      <c r="K857" s="194" t="s">
        <v>6</v>
      </c>
      <c r="L857" s="351"/>
      <c r="M857" s="370"/>
      <c r="N857" s="352"/>
      <c r="O857" s="455" t="s">
        <v>1152</v>
      </c>
      <c r="P857" s="455"/>
      <c r="Q857" s="455"/>
      <c r="R857" s="455"/>
      <c r="S857" s="455"/>
      <c r="T857" s="348"/>
      <c r="U857" s="349"/>
      <c r="V857" s="350"/>
      <c r="W857" s="185"/>
    </row>
    <row r="858" spans="1:23" ht="24.95" customHeight="1"/>
    <row r="859" spans="1:23" ht="24.95" customHeight="1"/>
    <row r="860" spans="1:23" s="16" customFormat="1" ht="24" thickBot="1">
      <c r="A860" s="694">
        <v>25</v>
      </c>
      <c r="B860" s="456" t="s">
        <v>45</v>
      </c>
      <c r="C860" s="456"/>
      <c r="D860" s="456"/>
      <c r="E860" s="22">
        <v>25</v>
      </c>
      <c r="F860" s="23" t="s">
        <v>516</v>
      </c>
      <c r="G860" s="19"/>
      <c r="H860" s="19"/>
      <c r="I860" s="23"/>
      <c r="J860" s="23"/>
      <c r="K860" s="23"/>
      <c r="L860" s="23"/>
      <c r="M860" s="24"/>
      <c r="N860" s="24"/>
      <c r="O860" s="19"/>
      <c r="P860" s="19"/>
      <c r="Q860" s="685"/>
      <c r="R860" s="685"/>
      <c r="S860" s="685"/>
      <c r="T860" s="685"/>
      <c r="U860" s="186"/>
    </row>
    <row r="861" spans="1:23" s="16" customFormat="1" ht="24.75" customHeight="1">
      <c r="A861" s="14"/>
      <c r="B861" s="695" t="s">
        <v>50</v>
      </c>
      <c r="C861" s="696" t="s">
        <v>51</v>
      </c>
      <c r="D861" s="697" t="s">
        <v>16</v>
      </c>
      <c r="E861" s="697"/>
      <c r="F861" s="697" t="s">
        <v>52</v>
      </c>
      <c r="G861" s="698"/>
      <c r="H861" s="699" t="s">
        <v>53</v>
      </c>
      <c r="I861" s="700" t="s">
        <v>266</v>
      </c>
      <c r="J861" s="699" t="s">
        <v>17</v>
      </c>
      <c r="K861" s="699" t="s">
        <v>229</v>
      </c>
      <c r="L861" s="699" t="s">
        <v>54</v>
      </c>
      <c r="M861" s="699" t="s">
        <v>150</v>
      </c>
      <c r="N861" s="701" t="s">
        <v>244</v>
      </c>
      <c r="O861" s="702"/>
      <c r="P861" s="703" t="s">
        <v>19</v>
      </c>
      <c r="Q861" s="704"/>
      <c r="R861" s="705" t="s">
        <v>152</v>
      </c>
      <c r="S861" s="706"/>
      <c r="T861" s="707" t="s">
        <v>138</v>
      </c>
      <c r="U861" s="708"/>
      <c r="V861" s="709"/>
    </row>
    <row r="862" spans="1:23" s="16" customFormat="1" ht="92.25" customHeight="1">
      <c r="A862" s="14"/>
      <c r="B862" s="710"/>
      <c r="C862" s="711" t="s">
        <v>55</v>
      </c>
      <c r="D862" s="712" t="s">
        <v>3</v>
      </c>
      <c r="E862" s="712" t="s">
        <v>18</v>
      </c>
      <c r="F862" s="712" t="s">
        <v>56</v>
      </c>
      <c r="G862" s="713" t="s">
        <v>57</v>
      </c>
      <c r="H862" s="714"/>
      <c r="I862" s="715"/>
      <c r="J862" s="714"/>
      <c r="K862" s="714"/>
      <c r="L862" s="714"/>
      <c r="M862" s="714"/>
      <c r="N862" s="711" t="s">
        <v>149</v>
      </c>
      <c r="O862" s="712" t="s">
        <v>68</v>
      </c>
      <c r="P862" s="716"/>
      <c r="Q862" s="717"/>
      <c r="R862" s="718"/>
      <c r="S862" s="719"/>
      <c r="T862" s="720" t="s">
        <v>139</v>
      </c>
      <c r="U862" s="721" t="s">
        <v>148</v>
      </c>
      <c r="V862" s="722" t="s">
        <v>164</v>
      </c>
    </row>
    <row r="863" spans="1:23" s="16" customFormat="1" ht="26.25" customHeight="1">
      <c r="A863" s="14"/>
      <c r="B863" s="723"/>
      <c r="C863" s="724">
        <v>3</v>
      </c>
      <c r="D863" s="724">
        <v>4</v>
      </c>
      <c r="E863" s="724">
        <v>5</v>
      </c>
      <c r="F863" s="724">
        <v>6</v>
      </c>
      <c r="G863" s="724">
        <v>7</v>
      </c>
      <c r="H863" s="724">
        <v>8</v>
      </c>
      <c r="I863" s="724">
        <v>9</v>
      </c>
      <c r="J863" s="724">
        <v>10</v>
      </c>
      <c r="K863" s="724">
        <v>11</v>
      </c>
      <c r="L863" s="724">
        <v>12</v>
      </c>
      <c r="M863" s="724">
        <v>13</v>
      </c>
      <c r="N863" s="724">
        <v>14</v>
      </c>
      <c r="O863" s="724">
        <v>15</v>
      </c>
      <c r="P863" s="19">
        <v>16</v>
      </c>
      <c r="Q863" s="725">
        <v>17</v>
      </c>
      <c r="R863" s="19">
        <v>18</v>
      </c>
      <c r="S863" s="725">
        <v>19</v>
      </c>
      <c r="T863" s="726">
        <v>20</v>
      </c>
      <c r="U863" s="624">
        <v>21</v>
      </c>
      <c r="V863" s="727">
        <v>22</v>
      </c>
    </row>
    <row r="864" spans="1:23" s="26" customFormat="1" ht="59.45" customHeight="1">
      <c r="A864" s="25" t="s">
        <v>1548</v>
      </c>
      <c r="B864" s="307">
        <v>1</v>
      </c>
      <c r="C864" s="301" t="s">
        <v>300</v>
      </c>
      <c r="D864" s="301" t="s">
        <v>519</v>
      </c>
      <c r="E864" s="301" t="s">
        <v>521</v>
      </c>
      <c r="F864" s="301" t="s">
        <v>304</v>
      </c>
      <c r="G864" s="293">
        <v>1</v>
      </c>
      <c r="H864" s="293" t="s">
        <v>22</v>
      </c>
      <c r="I864" s="299">
        <v>2</v>
      </c>
      <c r="J864" s="300" t="s">
        <v>518</v>
      </c>
      <c r="K864" s="324">
        <v>37078</v>
      </c>
      <c r="L864" s="324">
        <v>38183</v>
      </c>
      <c r="M864" s="294">
        <v>1620.43</v>
      </c>
      <c r="N864" s="321">
        <v>1620.43</v>
      </c>
      <c r="O864" s="172">
        <v>1620.43</v>
      </c>
      <c r="P864" s="441"/>
      <c r="Q864" s="442"/>
      <c r="R864" s="439"/>
      <c r="S864" s="440"/>
      <c r="T864" s="296" t="s">
        <v>22</v>
      </c>
      <c r="U864" s="297">
        <v>5</v>
      </c>
      <c r="V864" s="298" t="s">
        <v>22</v>
      </c>
    </row>
    <row r="865" spans="1:23" s="26" customFormat="1" ht="59.45" customHeight="1">
      <c r="A865" s="25" t="s">
        <v>1157</v>
      </c>
      <c r="B865" s="307">
        <v>2</v>
      </c>
      <c r="C865" s="301" t="s">
        <v>300</v>
      </c>
      <c r="D865" s="301" t="s">
        <v>520</v>
      </c>
      <c r="E865" s="301" t="s">
        <v>522</v>
      </c>
      <c r="F865" s="301" t="s">
        <v>304</v>
      </c>
      <c r="G865" s="293">
        <v>1</v>
      </c>
      <c r="H865" s="293" t="s">
        <v>22</v>
      </c>
      <c r="I865" s="299">
        <v>1</v>
      </c>
      <c r="J865" s="300" t="s">
        <v>517</v>
      </c>
      <c r="K865" s="324">
        <v>37090</v>
      </c>
      <c r="L865" s="324">
        <v>38199</v>
      </c>
      <c r="M865" s="294">
        <v>1811.65</v>
      </c>
      <c r="N865" s="321">
        <v>1811.65</v>
      </c>
      <c r="O865" s="172">
        <v>1811.65</v>
      </c>
      <c r="P865" s="441"/>
      <c r="Q865" s="442"/>
      <c r="R865" s="439"/>
      <c r="S865" s="440"/>
      <c r="T865" s="296" t="s">
        <v>22</v>
      </c>
      <c r="U865" s="297">
        <v>11</v>
      </c>
      <c r="V865" s="298" t="s">
        <v>22</v>
      </c>
    </row>
    <row r="866" spans="1:23" s="26" customFormat="1" ht="24.95" customHeight="1">
      <c r="A866" s="25" t="s">
        <v>321</v>
      </c>
      <c r="B866" s="307" t="s">
        <v>1152</v>
      </c>
      <c r="C866" s="301"/>
      <c r="D866" s="301"/>
      <c r="E866" s="301"/>
      <c r="F866" s="301"/>
      <c r="G866" s="293"/>
      <c r="H866" s="293"/>
      <c r="I866" s="299"/>
      <c r="J866" s="300" t="s">
        <v>1152</v>
      </c>
      <c r="K866" s="324"/>
      <c r="L866" s="324"/>
      <c r="M866" s="294"/>
      <c r="N866" s="321" t="s">
        <v>1152</v>
      </c>
      <c r="O866" s="172" t="s">
        <v>1152</v>
      </c>
      <c r="P866" s="441"/>
      <c r="Q866" s="442"/>
      <c r="R866" s="439"/>
      <c r="S866" s="440"/>
      <c r="T866" s="296"/>
      <c r="U866" s="297"/>
      <c r="V866" s="298"/>
    </row>
    <row r="867" spans="1:23" s="26" customFormat="1" ht="24.95" customHeight="1">
      <c r="A867" s="25" t="s">
        <v>1158</v>
      </c>
      <c r="B867" s="307" t="s">
        <v>1152</v>
      </c>
      <c r="C867" s="301"/>
      <c r="D867" s="301"/>
      <c r="E867" s="301"/>
      <c r="F867" s="301"/>
      <c r="G867" s="293"/>
      <c r="H867" s="293"/>
      <c r="I867" s="299"/>
      <c r="J867" s="300" t="s">
        <v>1152</v>
      </c>
      <c r="K867" s="389"/>
      <c r="L867" s="324"/>
      <c r="M867" s="294"/>
      <c r="N867" s="321" t="s">
        <v>1152</v>
      </c>
      <c r="O867" s="172" t="s">
        <v>1152</v>
      </c>
      <c r="P867" s="441"/>
      <c r="Q867" s="442"/>
      <c r="R867" s="439"/>
      <c r="S867" s="440"/>
      <c r="T867" s="296"/>
      <c r="U867" s="297"/>
      <c r="V867" s="298"/>
    </row>
    <row r="868" spans="1:23" s="26" customFormat="1" ht="24.95" customHeight="1">
      <c r="A868" s="25" t="s">
        <v>1159</v>
      </c>
      <c r="B868" s="307" t="s">
        <v>1152</v>
      </c>
      <c r="C868" s="301"/>
      <c r="D868" s="301"/>
      <c r="E868" s="301"/>
      <c r="F868" s="301"/>
      <c r="G868" s="293"/>
      <c r="H868" s="293"/>
      <c r="I868" s="299"/>
      <c r="J868" s="300" t="s">
        <v>1152</v>
      </c>
      <c r="K868" s="324"/>
      <c r="L868" s="324"/>
      <c r="M868" s="294"/>
      <c r="N868" s="321" t="s">
        <v>1152</v>
      </c>
      <c r="O868" s="172" t="s">
        <v>1152</v>
      </c>
      <c r="P868" s="441"/>
      <c r="Q868" s="442"/>
      <c r="R868" s="439"/>
      <c r="S868" s="440"/>
      <c r="T868" s="296"/>
      <c r="U868" s="297"/>
      <c r="V868" s="298"/>
    </row>
    <row r="869" spans="1:23" s="26" customFormat="1" ht="24.95" customHeight="1">
      <c r="A869" s="25" t="s">
        <v>1160</v>
      </c>
      <c r="B869" s="307" t="s">
        <v>1152</v>
      </c>
      <c r="C869" s="301"/>
      <c r="D869" s="301"/>
      <c r="E869" s="301"/>
      <c r="F869" s="301"/>
      <c r="G869" s="293"/>
      <c r="H869" s="293"/>
      <c r="I869" s="299"/>
      <c r="J869" s="300" t="s">
        <v>1152</v>
      </c>
      <c r="K869" s="324"/>
      <c r="L869" s="324"/>
      <c r="M869" s="294"/>
      <c r="N869" s="321" t="s">
        <v>1152</v>
      </c>
      <c r="O869" s="172" t="s">
        <v>1152</v>
      </c>
      <c r="P869" s="441"/>
      <c r="Q869" s="442"/>
      <c r="R869" s="439"/>
      <c r="S869" s="440"/>
      <c r="T869" s="296"/>
      <c r="U869" s="297"/>
      <c r="V869" s="298"/>
    </row>
    <row r="870" spans="1:23" s="26" customFormat="1" ht="24.95" customHeight="1">
      <c r="A870" s="25"/>
      <c r="B870" s="307" t="s">
        <v>1152</v>
      </c>
      <c r="C870" s="301"/>
      <c r="D870" s="301"/>
      <c r="E870" s="301"/>
      <c r="F870" s="301"/>
      <c r="G870" s="293"/>
      <c r="H870" s="293"/>
      <c r="I870" s="299"/>
      <c r="J870" s="300" t="s">
        <v>1152</v>
      </c>
      <c r="K870" s="324"/>
      <c r="L870" s="324"/>
      <c r="M870" s="294"/>
      <c r="N870" s="321" t="s">
        <v>1152</v>
      </c>
      <c r="O870" s="172" t="s">
        <v>1152</v>
      </c>
      <c r="P870" s="441"/>
      <c r="Q870" s="442"/>
      <c r="R870" s="439"/>
      <c r="S870" s="440"/>
      <c r="T870" s="296"/>
      <c r="U870" s="297"/>
      <c r="V870" s="298"/>
    </row>
    <row r="871" spans="1:23" s="26" customFormat="1" ht="24.95" customHeight="1">
      <c r="A871" s="25"/>
      <c r="B871" s="307" t="s">
        <v>1152</v>
      </c>
      <c r="C871" s="301"/>
      <c r="D871" s="301"/>
      <c r="E871" s="301"/>
      <c r="F871" s="301"/>
      <c r="G871" s="293"/>
      <c r="H871" s="293"/>
      <c r="I871" s="299"/>
      <c r="J871" s="300" t="s">
        <v>1152</v>
      </c>
      <c r="K871" s="324"/>
      <c r="L871" s="324"/>
      <c r="M871" s="294"/>
      <c r="N871" s="321" t="s">
        <v>1152</v>
      </c>
      <c r="O871" s="172" t="s">
        <v>1152</v>
      </c>
      <c r="P871" s="441"/>
      <c r="Q871" s="442"/>
      <c r="R871" s="439"/>
      <c r="S871" s="440"/>
      <c r="T871" s="296"/>
      <c r="U871" s="297"/>
      <c r="V871" s="298"/>
    </row>
    <row r="872" spans="1:23" s="26" customFormat="1" ht="24.95" customHeight="1">
      <c r="A872" s="25"/>
      <c r="B872" s="307" t="s">
        <v>1152</v>
      </c>
      <c r="C872" s="301"/>
      <c r="D872" s="301"/>
      <c r="E872" s="301"/>
      <c r="F872" s="301"/>
      <c r="G872" s="293"/>
      <c r="H872" s="293"/>
      <c r="I872" s="299"/>
      <c r="J872" s="300" t="s">
        <v>1152</v>
      </c>
      <c r="K872" s="324"/>
      <c r="L872" s="324"/>
      <c r="M872" s="294"/>
      <c r="N872" s="321" t="s">
        <v>1152</v>
      </c>
      <c r="O872" s="172" t="s">
        <v>1152</v>
      </c>
      <c r="P872" s="441"/>
      <c r="Q872" s="442"/>
      <c r="R872" s="439"/>
      <c r="S872" s="440"/>
      <c r="T872" s="296"/>
      <c r="U872" s="297"/>
      <c r="V872" s="298"/>
    </row>
    <row r="873" spans="1:23" s="26" customFormat="1" ht="24.95" customHeight="1">
      <c r="A873" s="25"/>
      <c r="B873" s="307" t="s">
        <v>1152</v>
      </c>
      <c r="C873" s="301"/>
      <c r="D873" s="301"/>
      <c r="E873" s="301"/>
      <c r="F873" s="301"/>
      <c r="G873" s="293"/>
      <c r="H873" s="293"/>
      <c r="I873" s="299"/>
      <c r="J873" s="300" t="s">
        <v>1152</v>
      </c>
      <c r="K873" s="324"/>
      <c r="L873" s="324"/>
      <c r="M873" s="294"/>
      <c r="N873" s="321" t="s">
        <v>1152</v>
      </c>
      <c r="O873" s="172" t="s">
        <v>1152</v>
      </c>
      <c r="P873" s="441"/>
      <c r="Q873" s="442"/>
      <c r="R873" s="439"/>
      <c r="S873" s="440"/>
      <c r="T873" s="296"/>
      <c r="U873" s="297"/>
      <c r="V873" s="298"/>
    </row>
    <row r="874" spans="1:23" s="26" customFormat="1" ht="24.95" customHeight="1">
      <c r="A874" s="25"/>
      <c r="B874" s="307" t="s">
        <v>1152</v>
      </c>
      <c r="C874" s="301"/>
      <c r="D874" s="301"/>
      <c r="E874" s="301"/>
      <c r="F874" s="301"/>
      <c r="G874" s="293"/>
      <c r="H874" s="293"/>
      <c r="I874" s="299"/>
      <c r="J874" s="300" t="s">
        <v>1152</v>
      </c>
      <c r="K874" s="324"/>
      <c r="L874" s="324"/>
      <c r="M874" s="294"/>
      <c r="N874" s="321" t="s">
        <v>1152</v>
      </c>
      <c r="O874" s="172" t="s">
        <v>1152</v>
      </c>
      <c r="P874" s="441"/>
      <c r="Q874" s="442"/>
      <c r="R874" s="439"/>
      <c r="S874" s="440"/>
      <c r="T874" s="296"/>
      <c r="U874" s="297"/>
      <c r="V874" s="298"/>
    </row>
    <row r="875" spans="1:23" s="26" customFormat="1" ht="24.95" customHeight="1">
      <c r="A875" s="25" t="s">
        <v>1549</v>
      </c>
      <c r="B875" s="307" t="s">
        <v>1152</v>
      </c>
      <c r="C875" s="301"/>
      <c r="D875" s="301"/>
      <c r="E875" s="301"/>
      <c r="F875" s="301"/>
      <c r="G875" s="293"/>
      <c r="H875" s="293"/>
      <c r="I875" s="299"/>
      <c r="J875" s="300" t="s">
        <v>1152</v>
      </c>
      <c r="K875" s="324"/>
      <c r="L875" s="324"/>
      <c r="M875" s="294"/>
      <c r="N875" s="322" t="s">
        <v>1152</v>
      </c>
      <c r="O875" s="172" t="s">
        <v>1152</v>
      </c>
      <c r="P875" s="441"/>
      <c r="Q875" s="442"/>
      <c r="R875" s="439"/>
      <c r="S875" s="440"/>
      <c r="T875" s="296"/>
      <c r="U875" s="297"/>
      <c r="V875" s="298"/>
    </row>
    <row r="876" spans="1:23" s="26" customFormat="1" ht="24.95" customHeight="1">
      <c r="A876" s="25" t="s">
        <v>1550</v>
      </c>
      <c r="B876" s="307" t="s">
        <v>1152</v>
      </c>
      <c r="C876" s="301"/>
      <c r="D876" s="301"/>
      <c r="E876" s="301"/>
      <c r="F876" s="301"/>
      <c r="G876" s="293"/>
      <c r="H876" s="293"/>
      <c r="I876" s="299"/>
      <c r="J876" s="300" t="s">
        <v>1152</v>
      </c>
      <c r="K876" s="324"/>
      <c r="L876" s="324"/>
      <c r="M876" s="295"/>
      <c r="N876" s="322" t="s">
        <v>1152</v>
      </c>
      <c r="O876" s="172" t="s">
        <v>1152</v>
      </c>
      <c r="P876" s="441"/>
      <c r="Q876" s="442"/>
      <c r="R876" s="439"/>
      <c r="S876" s="440"/>
      <c r="T876" s="296"/>
      <c r="U876" s="297"/>
      <c r="V876" s="298"/>
    </row>
    <row r="877" spans="1:23" s="26" customFormat="1" ht="24.95" customHeight="1">
      <c r="A877" s="25" t="s">
        <v>1551</v>
      </c>
      <c r="B877" s="307" t="s">
        <v>1152</v>
      </c>
      <c r="C877" s="301"/>
      <c r="D877" s="301"/>
      <c r="E877" s="301"/>
      <c r="F877" s="301"/>
      <c r="G877" s="293"/>
      <c r="H877" s="293"/>
      <c r="I877" s="299"/>
      <c r="J877" s="300" t="s">
        <v>1152</v>
      </c>
      <c r="K877" s="324"/>
      <c r="L877" s="324"/>
      <c r="M877" s="295"/>
      <c r="N877" s="322" t="s">
        <v>1152</v>
      </c>
      <c r="O877" s="172" t="s">
        <v>1152</v>
      </c>
      <c r="P877" s="441"/>
      <c r="Q877" s="442"/>
      <c r="R877" s="439"/>
      <c r="S877" s="440"/>
      <c r="T877" s="296"/>
      <c r="U877" s="297"/>
      <c r="V877" s="298"/>
    </row>
    <row r="878" spans="1:23" s="26" customFormat="1" ht="24.95" customHeight="1" thickBot="1">
      <c r="A878" s="25" t="s">
        <v>1552</v>
      </c>
      <c r="B878" s="310" t="s">
        <v>1152</v>
      </c>
      <c r="C878" s="302"/>
      <c r="D878" s="302"/>
      <c r="E878" s="302"/>
      <c r="F878" s="302"/>
      <c r="G878" s="303"/>
      <c r="H878" s="303"/>
      <c r="I878" s="304"/>
      <c r="J878" s="305" t="s">
        <v>1152</v>
      </c>
      <c r="K878" s="325"/>
      <c r="L878" s="325"/>
      <c r="M878" s="306"/>
      <c r="N878" s="322" t="s">
        <v>1152</v>
      </c>
      <c r="O878" s="172" t="s">
        <v>1152</v>
      </c>
      <c r="P878" s="441"/>
      <c r="Q878" s="442"/>
      <c r="R878" s="439"/>
      <c r="S878" s="440"/>
      <c r="T878" s="296"/>
      <c r="U878" s="297"/>
      <c r="V878" s="298"/>
    </row>
    <row r="879" spans="1:23" s="16" customFormat="1" ht="12" customHeight="1">
      <c r="A879" s="25"/>
      <c r="B879" s="27"/>
      <c r="C879" s="28"/>
      <c r="D879" s="28"/>
      <c r="E879" s="28"/>
      <c r="F879" s="28"/>
      <c r="G879" s="28"/>
      <c r="H879" s="308"/>
      <c r="I879" s="28"/>
      <c r="J879" s="28"/>
      <c r="K879" s="28"/>
      <c r="L879" s="28"/>
      <c r="M879" s="28"/>
      <c r="N879" s="28"/>
      <c r="O879" s="171"/>
      <c r="P879" s="28"/>
      <c r="Q879" s="28"/>
      <c r="R879" s="171"/>
      <c r="S879" s="28"/>
      <c r="T879" s="28"/>
      <c r="U879" s="29"/>
      <c r="V879" s="30"/>
    </row>
    <row r="880" spans="1:23" s="16" customFormat="1" ht="17.25" customHeight="1" thickBot="1">
      <c r="A880" s="25" t="s">
        <v>1553</v>
      </c>
      <c r="B880" s="346"/>
      <c r="C880" s="347"/>
      <c r="D880" s="347"/>
      <c r="E880" s="347"/>
      <c r="F880" s="347"/>
      <c r="G880" s="347"/>
      <c r="H880" s="347"/>
      <c r="I880" s="347"/>
      <c r="J880" s="347"/>
      <c r="K880" s="347"/>
      <c r="L880" s="347"/>
      <c r="M880" s="347"/>
      <c r="N880" s="728" t="s">
        <v>251</v>
      </c>
      <c r="O880" s="729">
        <v>1716.04</v>
      </c>
      <c r="P880" s="371"/>
      <c r="Q880" s="371"/>
      <c r="R880" s="372"/>
      <c r="S880" s="372"/>
      <c r="T880" s="373"/>
      <c r="U880" s="374"/>
      <c r="V880" s="375"/>
      <c r="W880" s="186"/>
    </row>
    <row r="881" spans="1:23" ht="17.25" customHeight="1">
      <c r="B881" s="731"/>
      <c r="C881" s="731"/>
      <c r="D881" s="731"/>
      <c r="E881" s="731"/>
      <c r="F881" s="731"/>
      <c r="G881" s="732"/>
      <c r="H881" s="732"/>
      <c r="I881" s="732"/>
      <c r="J881" s="732"/>
      <c r="K881" s="732"/>
      <c r="L881" s="732"/>
      <c r="M881" s="732"/>
      <c r="N881" s="732"/>
      <c r="O881" s="732"/>
      <c r="P881" s="732"/>
      <c r="Q881" s="732"/>
      <c r="R881" s="732"/>
      <c r="S881" s="732"/>
      <c r="T881" s="732"/>
      <c r="U881" s="732"/>
      <c r="V881" s="732"/>
      <c r="W881" s="732"/>
    </row>
    <row r="882" spans="1:23" s="16" customFormat="1" ht="16.5" customHeight="1" thickBot="1">
      <c r="A882" s="14"/>
      <c r="B882" s="443" t="s">
        <v>61</v>
      </c>
      <c r="C882" s="443"/>
      <c r="D882" s="443"/>
      <c r="E882" s="443"/>
      <c r="F882" s="443"/>
      <c r="G882" s="443"/>
      <c r="H882" s="443"/>
      <c r="I882" s="443"/>
      <c r="J882" s="443"/>
      <c r="K882" s="443"/>
      <c r="L882" s="443"/>
      <c r="M882" s="443"/>
      <c r="N882" s="443"/>
      <c r="O882" s="443"/>
      <c r="P882" s="443"/>
      <c r="Q882" s="443"/>
      <c r="R882" s="443"/>
      <c r="S882" s="443"/>
      <c r="T882" s="443"/>
      <c r="U882" s="443"/>
      <c r="V882" s="443"/>
      <c r="W882" s="187"/>
    </row>
    <row r="883" spans="1:23" s="18" customFormat="1" ht="22.5" customHeight="1">
      <c r="A883" s="87" t="s">
        <v>1554</v>
      </c>
      <c r="B883" s="445" t="s">
        <v>58</v>
      </c>
      <c r="C883" s="733" t="s">
        <v>78</v>
      </c>
      <c r="D883" s="734"/>
      <c r="E883" s="734"/>
      <c r="F883" s="734"/>
      <c r="G883" s="734"/>
      <c r="H883" s="734"/>
      <c r="I883" s="734"/>
      <c r="J883" s="734"/>
      <c r="K883" s="734"/>
      <c r="L883" s="734"/>
      <c r="M883" s="706"/>
      <c r="N883" s="735"/>
      <c r="O883" s="736"/>
      <c r="P883" s="733" t="s">
        <v>84</v>
      </c>
      <c r="Q883" s="734"/>
      <c r="R883" s="734"/>
      <c r="S883" s="706"/>
      <c r="T883" s="705" t="s">
        <v>279</v>
      </c>
      <c r="U883" s="706"/>
      <c r="V883" s="448" t="s">
        <v>6</v>
      </c>
      <c r="W883" s="185"/>
    </row>
    <row r="884" spans="1:23" s="18" customFormat="1" ht="22.5" customHeight="1">
      <c r="A884" s="87" t="s">
        <v>1555</v>
      </c>
      <c r="B884" s="446"/>
      <c r="C884" s="737" t="s">
        <v>79</v>
      </c>
      <c r="D884" s="738"/>
      <c r="E884" s="739"/>
      <c r="F884" s="740">
        <v>2</v>
      </c>
      <c r="G884" s="741" t="s">
        <v>223</v>
      </c>
      <c r="H884" s="714" t="s">
        <v>222</v>
      </c>
      <c r="I884" s="714"/>
      <c r="J884" s="737" t="s">
        <v>221</v>
      </c>
      <c r="K884" s="742"/>
      <c r="L884" s="743"/>
      <c r="M884" s="743"/>
      <c r="N884" s="744"/>
      <c r="O884" s="745"/>
      <c r="P884" s="746"/>
      <c r="Q884" s="747"/>
      <c r="R884" s="747"/>
      <c r="S884" s="748"/>
      <c r="T884" s="718"/>
      <c r="U884" s="719"/>
      <c r="V884" s="449"/>
      <c r="W884" s="185"/>
    </row>
    <row r="885" spans="1:23" s="18" customFormat="1" ht="51.75" customHeight="1" thickBot="1">
      <c r="A885" s="87" t="s">
        <v>1556</v>
      </c>
      <c r="B885" s="446"/>
      <c r="C885" s="738" t="s">
        <v>77</v>
      </c>
      <c r="D885" s="739"/>
      <c r="E885" s="749" t="s">
        <v>80</v>
      </c>
      <c r="F885" s="750" t="s">
        <v>242</v>
      </c>
      <c r="G885" s="741"/>
      <c r="H885" s="714"/>
      <c r="I885" s="714"/>
      <c r="J885" s="711" t="s">
        <v>220</v>
      </c>
      <c r="K885" s="751" t="s">
        <v>228</v>
      </c>
      <c r="L885" s="752" t="s">
        <v>290</v>
      </c>
      <c r="M885" s="752"/>
      <c r="N885" s="753" t="s">
        <v>260</v>
      </c>
      <c r="O885" s="754"/>
      <c r="P885" s="755" t="s">
        <v>1169</v>
      </c>
      <c r="Q885" s="756" t="s">
        <v>85</v>
      </c>
      <c r="R885" s="757"/>
      <c r="S885" s="88">
        <v>2</v>
      </c>
      <c r="T885" s="758"/>
      <c r="U885" s="759"/>
      <c r="V885" s="450"/>
      <c r="W885" s="185"/>
    </row>
    <row r="886" spans="1:23" s="18" customFormat="1" ht="15.75" customHeight="1">
      <c r="A886" s="87" t="s">
        <v>1557</v>
      </c>
      <c r="B886" s="446"/>
      <c r="C886" s="33">
        <v>1</v>
      </c>
      <c r="D886" s="76" t="s">
        <v>517</v>
      </c>
      <c r="E886" s="82">
        <v>0.5</v>
      </c>
      <c r="F886" s="233">
        <v>1811.65</v>
      </c>
      <c r="G886" s="233">
        <v>1532.67</v>
      </c>
      <c r="H886" s="451" t="s">
        <v>6</v>
      </c>
      <c r="I886" s="452"/>
      <c r="J886" s="83" t="s">
        <v>6</v>
      </c>
      <c r="K886" s="81" t="s">
        <v>1152</v>
      </c>
      <c r="L886" s="344"/>
      <c r="M886" s="345" t="s">
        <v>1152</v>
      </c>
      <c r="N886" s="760" t="s">
        <v>22</v>
      </c>
      <c r="O886" s="761" t="s">
        <v>15</v>
      </c>
      <c r="P886" s="762"/>
      <c r="Q886" s="763">
        <v>25</v>
      </c>
      <c r="R886" s="764" t="s">
        <v>1152</v>
      </c>
      <c r="S886" s="765"/>
      <c r="T886" s="705" t="s">
        <v>64</v>
      </c>
      <c r="U886" s="734"/>
      <c r="V886" s="706"/>
      <c r="W886" s="184"/>
    </row>
    <row r="887" spans="1:23" s="18" customFormat="1" ht="15.75" customHeight="1" thickBot="1">
      <c r="A887" s="87" t="s">
        <v>1558</v>
      </c>
      <c r="B887" s="446"/>
      <c r="C887" s="33">
        <v>2</v>
      </c>
      <c r="D887" s="76" t="s">
        <v>518</v>
      </c>
      <c r="E887" s="82">
        <v>0.5</v>
      </c>
      <c r="F887" s="233">
        <v>1620.43</v>
      </c>
      <c r="G887" s="233">
        <v>1532.67</v>
      </c>
      <c r="H887" s="451" t="s">
        <v>6</v>
      </c>
      <c r="I887" s="452"/>
      <c r="J887" s="83" t="s">
        <v>6</v>
      </c>
      <c r="K887" s="81" t="s">
        <v>1152</v>
      </c>
      <c r="L887" s="344"/>
      <c r="M887" s="345" t="s">
        <v>1152</v>
      </c>
      <c r="N887" s="760" t="s">
        <v>22</v>
      </c>
      <c r="O887" s="761"/>
      <c r="P887" s="762"/>
      <c r="Q887" s="766"/>
      <c r="R887" s="767"/>
      <c r="S887" s="768"/>
      <c r="T887" s="758"/>
      <c r="U887" s="769"/>
      <c r="V887" s="759"/>
      <c r="W887" s="184"/>
    </row>
    <row r="888" spans="1:23" s="18" customFormat="1" ht="15.75" customHeight="1">
      <c r="A888" s="87" t="s">
        <v>1559</v>
      </c>
      <c r="B888" s="446"/>
      <c r="C888" s="33">
        <v>3</v>
      </c>
      <c r="D888" s="76" t="s">
        <v>1152</v>
      </c>
      <c r="E888" s="82" t="s">
        <v>1152</v>
      </c>
      <c r="F888" s="233" t="s">
        <v>1152</v>
      </c>
      <c r="G888" s="233" t="s">
        <v>1152</v>
      </c>
      <c r="H888" s="451" t="s">
        <v>1152</v>
      </c>
      <c r="I888" s="452"/>
      <c r="J888" s="83" t="s">
        <v>1152</v>
      </c>
      <c r="K888" s="81" t="s">
        <v>1152</v>
      </c>
      <c r="L888" s="344"/>
      <c r="M888" s="345" t="s">
        <v>1152</v>
      </c>
      <c r="N888" s="760"/>
      <c r="O888" s="770"/>
      <c r="P888" s="771"/>
      <c r="Q888" s="772"/>
      <c r="R888" s="773"/>
      <c r="S888" s="774"/>
      <c r="T888" s="191"/>
      <c r="U888" s="191"/>
      <c r="V888" s="192"/>
      <c r="W888" s="185"/>
    </row>
    <row r="889" spans="1:23" s="18" customFormat="1" ht="15.75" customHeight="1">
      <c r="A889" s="87" t="s">
        <v>1560</v>
      </c>
      <c r="B889" s="446"/>
      <c r="C889" s="33">
        <v>4</v>
      </c>
      <c r="D889" s="76" t="s">
        <v>1152</v>
      </c>
      <c r="E889" s="82" t="s">
        <v>1152</v>
      </c>
      <c r="F889" s="233" t="s">
        <v>1152</v>
      </c>
      <c r="G889" s="233" t="s">
        <v>1152</v>
      </c>
      <c r="H889" s="451" t="s">
        <v>1152</v>
      </c>
      <c r="I889" s="452"/>
      <c r="J889" s="83" t="s">
        <v>1152</v>
      </c>
      <c r="K889" s="81" t="s">
        <v>1152</v>
      </c>
      <c r="L889" s="344"/>
      <c r="M889" s="345" t="s">
        <v>1152</v>
      </c>
      <c r="N889" s="760"/>
      <c r="O889" s="775" t="s">
        <v>246</v>
      </c>
      <c r="P889" s="737" t="s">
        <v>245</v>
      </c>
      <c r="Q889" s="738"/>
      <c r="R889" s="738"/>
      <c r="S889" s="739"/>
      <c r="T889" s="185"/>
      <c r="U889" s="185"/>
      <c r="V889" s="193"/>
      <c r="W889" s="185"/>
    </row>
    <row r="890" spans="1:23" s="18" customFormat="1" ht="17.25" customHeight="1">
      <c r="A890" s="87" t="s">
        <v>1561</v>
      </c>
      <c r="B890" s="446"/>
      <c r="C890" s="33">
        <v>5</v>
      </c>
      <c r="D890" s="76" t="s">
        <v>1152</v>
      </c>
      <c r="E890" s="82" t="s">
        <v>1152</v>
      </c>
      <c r="F890" s="233" t="s">
        <v>1152</v>
      </c>
      <c r="G890" s="233" t="s">
        <v>1152</v>
      </c>
      <c r="H890" s="451" t="s">
        <v>1152</v>
      </c>
      <c r="I890" s="452"/>
      <c r="J890" s="83" t="s">
        <v>1152</v>
      </c>
      <c r="K890" s="81" t="s">
        <v>1152</v>
      </c>
      <c r="L890" s="344"/>
      <c r="M890" s="345" t="s">
        <v>1152</v>
      </c>
      <c r="N890" s="760"/>
      <c r="O890" s="776"/>
      <c r="P890" s="711" t="s">
        <v>86</v>
      </c>
      <c r="Q890" s="711" t="s">
        <v>230</v>
      </c>
      <c r="R890" s="714" t="s">
        <v>243</v>
      </c>
      <c r="S890" s="714"/>
      <c r="T890" s="185"/>
      <c r="U890" s="185"/>
      <c r="V890" s="193"/>
      <c r="W890" s="185"/>
    </row>
    <row r="891" spans="1:23" s="18" customFormat="1" ht="16.5" customHeight="1" thickBot="1">
      <c r="A891" s="87" t="s">
        <v>1562</v>
      </c>
      <c r="B891" s="446"/>
      <c r="C891" s="84">
        <v>6</v>
      </c>
      <c r="D891" s="85" t="s">
        <v>1152</v>
      </c>
      <c r="E891" s="86" t="s">
        <v>1152</v>
      </c>
      <c r="F891" s="233" t="s">
        <v>1152</v>
      </c>
      <c r="G891" s="233" t="s">
        <v>1152</v>
      </c>
      <c r="H891" s="451" t="s">
        <v>1152</v>
      </c>
      <c r="I891" s="452"/>
      <c r="J891" s="83" t="s">
        <v>1152</v>
      </c>
      <c r="K891" s="81" t="s">
        <v>1152</v>
      </c>
      <c r="L891" s="344"/>
      <c r="M891" s="345" t="s">
        <v>1152</v>
      </c>
      <c r="N891" s="777"/>
      <c r="O891" s="248" t="s">
        <v>6</v>
      </c>
      <c r="P891" s="778">
        <v>1</v>
      </c>
      <c r="Q891" s="779">
        <v>3065.3425115</v>
      </c>
      <c r="R891" s="780">
        <v>3432.08</v>
      </c>
      <c r="S891" s="780"/>
      <c r="T891" s="185"/>
      <c r="U891" s="185"/>
      <c r="V891" s="193"/>
      <c r="W891" s="185"/>
    </row>
    <row r="892" spans="1:23" s="18" customFormat="1" ht="16.5" customHeight="1" thickBot="1">
      <c r="A892" s="87" t="s">
        <v>1563</v>
      </c>
      <c r="B892" s="447"/>
      <c r="C892" s="781" t="s">
        <v>82</v>
      </c>
      <c r="D892" s="782"/>
      <c r="E892" s="782"/>
      <c r="F892" s="783"/>
      <c r="G892" s="784"/>
      <c r="H892" s="453" t="s">
        <v>6</v>
      </c>
      <c r="I892" s="454"/>
      <c r="J892" s="314" t="s">
        <v>6</v>
      </c>
      <c r="K892" s="194" t="s">
        <v>6</v>
      </c>
      <c r="L892" s="351"/>
      <c r="M892" s="370"/>
      <c r="N892" s="352"/>
      <c r="O892" s="455" t="s">
        <v>1152</v>
      </c>
      <c r="P892" s="455"/>
      <c r="Q892" s="455"/>
      <c r="R892" s="455"/>
      <c r="S892" s="455"/>
      <c r="T892" s="348"/>
      <c r="U892" s="349"/>
      <c r="V892" s="350"/>
      <c r="W892" s="185"/>
    </row>
    <row r="893" spans="1:23" ht="24.95" customHeight="1"/>
    <row r="894" spans="1:23" ht="24.95" customHeight="1"/>
    <row r="895" spans="1:23" s="16" customFormat="1" ht="24" thickBot="1">
      <c r="A895" s="694">
        <v>26</v>
      </c>
      <c r="B895" s="456" t="s">
        <v>45</v>
      </c>
      <c r="C895" s="456"/>
      <c r="D895" s="456"/>
      <c r="E895" s="22">
        <v>26</v>
      </c>
      <c r="F895" s="23" t="s">
        <v>1125</v>
      </c>
      <c r="G895" s="19"/>
      <c r="H895" s="19"/>
      <c r="I895" s="23"/>
      <c r="J895" s="23"/>
      <c r="K895" s="23"/>
      <c r="L895" s="23"/>
      <c r="M895" s="24"/>
      <c r="N895" s="24"/>
      <c r="O895" s="19"/>
      <c r="P895" s="19"/>
      <c r="Q895" s="685"/>
      <c r="R895" s="685"/>
      <c r="S895" s="685"/>
      <c r="T895" s="685"/>
      <c r="U895" s="186"/>
    </row>
    <row r="896" spans="1:23" s="16" customFormat="1" ht="24.75" customHeight="1">
      <c r="A896" s="14"/>
      <c r="B896" s="695" t="s">
        <v>50</v>
      </c>
      <c r="C896" s="696" t="s">
        <v>51</v>
      </c>
      <c r="D896" s="697" t="s">
        <v>16</v>
      </c>
      <c r="E896" s="697"/>
      <c r="F896" s="697" t="s">
        <v>52</v>
      </c>
      <c r="G896" s="698"/>
      <c r="H896" s="699" t="s">
        <v>53</v>
      </c>
      <c r="I896" s="700" t="s">
        <v>266</v>
      </c>
      <c r="J896" s="699" t="s">
        <v>17</v>
      </c>
      <c r="K896" s="699" t="s">
        <v>229</v>
      </c>
      <c r="L896" s="699" t="s">
        <v>54</v>
      </c>
      <c r="M896" s="699" t="s">
        <v>150</v>
      </c>
      <c r="N896" s="701" t="s">
        <v>244</v>
      </c>
      <c r="O896" s="702"/>
      <c r="P896" s="703" t="s">
        <v>19</v>
      </c>
      <c r="Q896" s="704"/>
      <c r="R896" s="705" t="s">
        <v>152</v>
      </c>
      <c r="S896" s="706"/>
      <c r="T896" s="707" t="s">
        <v>138</v>
      </c>
      <c r="U896" s="708"/>
      <c r="V896" s="709"/>
    </row>
    <row r="897" spans="1:22" s="16" customFormat="1" ht="92.25" customHeight="1">
      <c r="A897" s="14"/>
      <c r="B897" s="710"/>
      <c r="C897" s="711" t="s">
        <v>55</v>
      </c>
      <c r="D897" s="712" t="s">
        <v>3</v>
      </c>
      <c r="E897" s="712" t="s">
        <v>18</v>
      </c>
      <c r="F897" s="712" t="s">
        <v>56</v>
      </c>
      <c r="G897" s="713" t="s">
        <v>57</v>
      </c>
      <c r="H897" s="714"/>
      <c r="I897" s="715"/>
      <c r="J897" s="714"/>
      <c r="K897" s="714"/>
      <c r="L897" s="714"/>
      <c r="M897" s="714"/>
      <c r="N897" s="711" t="s">
        <v>149</v>
      </c>
      <c r="O897" s="712" t="s">
        <v>68</v>
      </c>
      <c r="P897" s="716"/>
      <c r="Q897" s="717"/>
      <c r="R897" s="718"/>
      <c r="S897" s="719"/>
      <c r="T897" s="720" t="s">
        <v>139</v>
      </c>
      <c r="U897" s="721" t="s">
        <v>148</v>
      </c>
      <c r="V897" s="722" t="s">
        <v>164</v>
      </c>
    </row>
    <row r="898" spans="1:22" s="16" customFormat="1" ht="26.25" customHeight="1">
      <c r="A898" s="14"/>
      <c r="B898" s="723"/>
      <c r="C898" s="724">
        <v>3</v>
      </c>
      <c r="D898" s="724">
        <v>4</v>
      </c>
      <c r="E898" s="724">
        <v>5</v>
      </c>
      <c r="F898" s="724">
        <v>6</v>
      </c>
      <c r="G898" s="724">
        <v>7</v>
      </c>
      <c r="H898" s="724">
        <v>8</v>
      </c>
      <c r="I898" s="724">
        <v>9</v>
      </c>
      <c r="J898" s="724">
        <v>10</v>
      </c>
      <c r="K898" s="724">
        <v>11</v>
      </c>
      <c r="L898" s="724">
        <v>12</v>
      </c>
      <c r="M898" s="724">
        <v>13</v>
      </c>
      <c r="N898" s="724">
        <v>14</v>
      </c>
      <c r="O898" s="724">
        <v>15</v>
      </c>
      <c r="P898" s="19">
        <v>16</v>
      </c>
      <c r="Q898" s="725">
        <v>17</v>
      </c>
      <c r="R898" s="19">
        <v>18</v>
      </c>
      <c r="S898" s="725">
        <v>19</v>
      </c>
      <c r="T898" s="726">
        <v>20</v>
      </c>
      <c r="U898" s="624">
        <v>21</v>
      </c>
      <c r="V898" s="727">
        <v>22</v>
      </c>
    </row>
    <row r="899" spans="1:22" s="26" customFormat="1" ht="57.6" customHeight="1">
      <c r="A899" s="25" t="s">
        <v>1564</v>
      </c>
      <c r="B899" s="307">
        <v>1</v>
      </c>
      <c r="C899" s="301" t="s">
        <v>526</v>
      </c>
      <c r="D899" s="301" t="s">
        <v>527</v>
      </c>
      <c r="E899" s="301" t="s">
        <v>528</v>
      </c>
      <c r="F899" s="301" t="s">
        <v>304</v>
      </c>
      <c r="G899" s="293">
        <v>1</v>
      </c>
      <c r="H899" s="293" t="s">
        <v>22</v>
      </c>
      <c r="I899" s="299">
        <v>3</v>
      </c>
      <c r="J899" s="300" t="s">
        <v>525</v>
      </c>
      <c r="K899" s="324">
        <v>40812</v>
      </c>
      <c r="L899" s="324">
        <v>41608</v>
      </c>
      <c r="M899" s="294">
        <v>1678.32</v>
      </c>
      <c r="N899" s="321">
        <v>1678.32</v>
      </c>
      <c r="O899" s="172">
        <v>1678.32</v>
      </c>
      <c r="P899" s="441"/>
      <c r="Q899" s="442"/>
      <c r="R899" s="439"/>
      <c r="S899" s="440" t="s">
        <v>536</v>
      </c>
      <c r="T899" s="296" t="s">
        <v>22</v>
      </c>
      <c r="U899" s="297">
        <v>34</v>
      </c>
      <c r="V899" s="298" t="s">
        <v>22</v>
      </c>
    </row>
    <row r="900" spans="1:22" s="26" customFormat="1" ht="57.6" customHeight="1">
      <c r="A900" s="25" t="s">
        <v>1157</v>
      </c>
      <c r="B900" s="307">
        <v>2</v>
      </c>
      <c r="C900" s="301" t="s">
        <v>529</v>
      </c>
      <c r="D900" s="301" t="s">
        <v>530</v>
      </c>
      <c r="E900" s="301" t="s">
        <v>531</v>
      </c>
      <c r="F900" s="301" t="s">
        <v>304</v>
      </c>
      <c r="G900" s="293">
        <v>1</v>
      </c>
      <c r="H900" s="293" t="s">
        <v>22</v>
      </c>
      <c r="I900" s="299">
        <v>1</v>
      </c>
      <c r="J900" s="300" t="s">
        <v>523</v>
      </c>
      <c r="K900" s="324">
        <v>31837</v>
      </c>
      <c r="L900" s="324">
        <v>32263</v>
      </c>
      <c r="M900" s="294">
        <v>4222.3999999999996</v>
      </c>
      <c r="N900" s="321">
        <v>4222.3999999999996</v>
      </c>
      <c r="O900" s="172">
        <v>4222.3999999999996</v>
      </c>
      <c r="P900" s="441"/>
      <c r="Q900" s="442"/>
      <c r="R900" s="439"/>
      <c r="S900" s="440"/>
      <c r="T900" s="296" t="s">
        <v>22</v>
      </c>
      <c r="U900" s="297">
        <v>4</v>
      </c>
      <c r="V900" s="298" t="s">
        <v>22</v>
      </c>
    </row>
    <row r="901" spans="1:22" s="26" customFormat="1" ht="57.6" customHeight="1">
      <c r="A901" s="25" t="s">
        <v>321</v>
      </c>
      <c r="B901" s="307">
        <v>3</v>
      </c>
      <c r="C901" s="301" t="s">
        <v>400</v>
      </c>
      <c r="D901" s="301" t="s">
        <v>401</v>
      </c>
      <c r="E901" s="301" t="s">
        <v>402</v>
      </c>
      <c r="F901" s="301" t="s">
        <v>321</v>
      </c>
      <c r="G901" s="293">
        <v>0.2</v>
      </c>
      <c r="H901" s="293" t="s">
        <v>22</v>
      </c>
      <c r="I901" s="299">
        <v>2</v>
      </c>
      <c r="J901" s="300" t="s">
        <v>524</v>
      </c>
      <c r="K901" s="324">
        <v>43830</v>
      </c>
      <c r="L901" s="324">
        <v>45160</v>
      </c>
      <c r="M901" s="294">
        <v>3175.23</v>
      </c>
      <c r="N901" s="321">
        <v>635.04600000000005</v>
      </c>
      <c r="O901" s="172">
        <v>635.04600000000005</v>
      </c>
      <c r="P901" s="441"/>
      <c r="Q901" s="442"/>
      <c r="R901" s="439"/>
      <c r="S901" s="440"/>
      <c r="T901" s="296" t="s">
        <v>22</v>
      </c>
      <c r="U901" s="297">
        <v>13</v>
      </c>
      <c r="V901" s="298" t="s">
        <v>22</v>
      </c>
    </row>
    <row r="902" spans="1:22" s="26" customFormat="1" ht="57.6" customHeight="1">
      <c r="A902" s="25" t="s">
        <v>1158</v>
      </c>
      <c r="B902" s="307">
        <v>4</v>
      </c>
      <c r="C902" s="301" t="s">
        <v>400</v>
      </c>
      <c r="D902" s="301" t="s">
        <v>532</v>
      </c>
      <c r="E902" s="301" t="s">
        <v>533</v>
      </c>
      <c r="F902" s="301" t="s">
        <v>321</v>
      </c>
      <c r="G902" s="293">
        <v>0.3</v>
      </c>
      <c r="H902" s="293" t="s">
        <v>22</v>
      </c>
      <c r="I902" s="299">
        <v>2</v>
      </c>
      <c r="J902" s="300" t="s">
        <v>524</v>
      </c>
      <c r="K902" s="389">
        <v>44075</v>
      </c>
      <c r="L902" s="324">
        <v>44331</v>
      </c>
      <c r="M902" s="294">
        <v>1567.88</v>
      </c>
      <c r="N902" s="321">
        <v>470.36400000000003</v>
      </c>
      <c r="O902" s="172">
        <v>470.36399999999998</v>
      </c>
      <c r="P902" s="441"/>
      <c r="Q902" s="442"/>
      <c r="R902" s="439"/>
      <c r="S902" s="440"/>
      <c r="T902" s="296" t="s">
        <v>22</v>
      </c>
      <c r="U902" s="297">
        <v>11</v>
      </c>
      <c r="V902" s="298" t="s">
        <v>22</v>
      </c>
    </row>
    <row r="903" spans="1:22" s="26" customFormat="1" ht="57.6" customHeight="1">
      <c r="A903" s="25" t="s">
        <v>1159</v>
      </c>
      <c r="B903" s="307">
        <v>5</v>
      </c>
      <c r="C903" s="301" t="s">
        <v>300</v>
      </c>
      <c r="D903" s="301" t="s">
        <v>534</v>
      </c>
      <c r="E903" s="301" t="s">
        <v>535</v>
      </c>
      <c r="F903" s="301" t="s">
        <v>321</v>
      </c>
      <c r="G903" s="293">
        <v>0.1</v>
      </c>
      <c r="H903" s="293" t="s">
        <v>22</v>
      </c>
      <c r="I903" s="299">
        <v>2</v>
      </c>
      <c r="J903" s="300" t="s">
        <v>524</v>
      </c>
      <c r="K903" s="324">
        <v>43886</v>
      </c>
      <c r="L903" s="324">
        <v>44632</v>
      </c>
      <c r="M903" s="294">
        <v>1734.43</v>
      </c>
      <c r="N903" s="321">
        <v>173.44300000000001</v>
      </c>
      <c r="O903" s="172">
        <v>173.44300000000001</v>
      </c>
      <c r="P903" s="441"/>
      <c r="Q903" s="442"/>
      <c r="R903" s="439"/>
      <c r="S903" s="440"/>
      <c r="T903" s="296" t="s">
        <v>22</v>
      </c>
      <c r="U903" s="297">
        <v>12</v>
      </c>
      <c r="V903" s="298" t="s">
        <v>22</v>
      </c>
    </row>
    <row r="904" spans="1:22" s="26" customFormat="1" ht="24.95" customHeight="1">
      <c r="A904" s="25" t="s">
        <v>1160</v>
      </c>
      <c r="B904" s="307" t="s">
        <v>1152</v>
      </c>
      <c r="C904" s="301"/>
      <c r="D904" s="301"/>
      <c r="E904" s="301"/>
      <c r="F904" s="301"/>
      <c r="G904" s="293"/>
      <c r="H904" s="293"/>
      <c r="I904" s="299"/>
      <c r="J904" s="300" t="s">
        <v>1152</v>
      </c>
      <c r="K904" s="324"/>
      <c r="L904" s="324"/>
      <c r="M904" s="294"/>
      <c r="N904" s="321" t="s">
        <v>1152</v>
      </c>
      <c r="O904" s="172" t="s">
        <v>1152</v>
      </c>
      <c r="P904" s="441"/>
      <c r="Q904" s="442"/>
      <c r="R904" s="439"/>
      <c r="S904" s="440"/>
      <c r="T904" s="296"/>
      <c r="U904" s="297"/>
      <c r="V904" s="298"/>
    </row>
    <row r="905" spans="1:22" s="26" customFormat="1" ht="24.95" customHeight="1">
      <c r="A905" s="25"/>
      <c r="B905" s="307" t="s">
        <v>1152</v>
      </c>
      <c r="C905" s="301"/>
      <c r="D905" s="301"/>
      <c r="E905" s="301"/>
      <c r="F905" s="301"/>
      <c r="G905" s="293"/>
      <c r="H905" s="293"/>
      <c r="I905" s="299"/>
      <c r="J905" s="300" t="s">
        <v>1152</v>
      </c>
      <c r="K905" s="324"/>
      <c r="L905" s="324"/>
      <c r="M905" s="294"/>
      <c r="N905" s="321" t="s">
        <v>1152</v>
      </c>
      <c r="O905" s="172" t="s">
        <v>1152</v>
      </c>
      <c r="P905" s="441"/>
      <c r="Q905" s="442"/>
      <c r="R905" s="439"/>
      <c r="S905" s="440"/>
      <c r="T905" s="296"/>
      <c r="U905" s="297"/>
      <c r="V905" s="298"/>
    </row>
    <row r="906" spans="1:22" s="26" customFormat="1" ht="24.95" customHeight="1">
      <c r="A906" s="25"/>
      <c r="B906" s="307" t="s">
        <v>1152</v>
      </c>
      <c r="C906" s="301"/>
      <c r="D906" s="301"/>
      <c r="E906" s="301"/>
      <c r="F906" s="301"/>
      <c r="G906" s="293"/>
      <c r="H906" s="293"/>
      <c r="I906" s="299"/>
      <c r="J906" s="300" t="s">
        <v>1152</v>
      </c>
      <c r="K906" s="324"/>
      <c r="L906" s="324"/>
      <c r="M906" s="294"/>
      <c r="N906" s="321" t="s">
        <v>1152</v>
      </c>
      <c r="O906" s="172" t="s">
        <v>1152</v>
      </c>
      <c r="P906" s="441"/>
      <c r="Q906" s="442"/>
      <c r="R906" s="439"/>
      <c r="S906" s="440"/>
      <c r="T906" s="296"/>
      <c r="U906" s="297"/>
      <c r="V906" s="298"/>
    </row>
    <row r="907" spans="1:22" s="26" customFormat="1" ht="24.95" customHeight="1">
      <c r="A907" s="25"/>
      <c r="B907" s="307" t="s">
        <v>1152</v>
      </c>
      <c r="C907" s="301"/>
      <c r="D907" s="301"/>
      <c r="E907" s="301"/>
      <c r="F907" s="301"/>
      <c r="G907" s="293"/>
      <c r="H907" s="293"/>
      <c r="I907" s="299"/>
      <c r="J907" s="300" t="s">
        <v>1152</v>
      </c>
      <c r="K907" s="324"/>
      <c r="L907" s="324"/>
      <c r="M907" s="294"/>
      <c r="N907" s="321" t="s">
        <v>1152</v>
      </c>
      <c r="O907" s="172" t="s">
        <v>1152</v>
      </c>
      <c r="P907" s="441"/>
      <c r="Q907" s="442"/>
      <c r="R907" s="439"/>
      <c r="S907" s="440"/>
      <c r="T907" s="296"/>
      <c r="U907" s="297"/>
      <c r="V907" s="298"/>
    </row>
    <row r="908" spans="1:22" s="26" customFormat="1" ht="24.95" customHeight="1">
      <c r="A908" s="25"/>
      <c r="B908" s="307" t="s">
        <v>1152</v>
      </c>
      <c r="C908" s="301"/>
      <c r="D908" s="301"/>
      <c r="E908" s="301"/>
      <c r="F908" s="301"/>
      <c r="G908" s="293"/>
      <c r="H908" s="293"/>
      <c r="I908" s="299"/>
      <c r="J908" s="300" t="s">
        <v>1152</v>
      </c>
      <c r="K908" s="324"/>
      <c r="L908" s="324"/>
      <c r="M908" s="294"/>
      <c r="N908" s="321" t="s">
        <v>1152</v>
      </c>
      <c r="O908" s="172" t="s">
        <v>1152</v>
      </c>
      <c r="P908" s="441"/>
      <c r="Q908" s="442"/>
      <c r="R908" s="439"/>
      <c r="S908" s="440"/>
      <c r="T908" s="296"/>
      <c r="U908" s="297"/>
      <c r="V908" s="298"/>
    </row>
    <row r="909" spans="1:22" s="26" customFormat="1" ht="24.95" customHeight="1">
      <c r="A909" s="25"/>
      <c r="B909" s="307" t="s">
        <v>1152</v>
      </c>
      <c r="C909" s="301"/>
      <c r="D909" s="301"/>
      <c r="E909" s="301"/>
      <c r="F909" s="301"/>
      <c r="G909" s="293"/>
      <c r="H909" s="293"/>
      <c r="I909" s="299"/>
      <c r="J909" s="300" t="s">
        <v>1152</v>
      </c>
      <c r="K909" s="324"/>
      <c r="L909" s="324"/>
      <c r="M909" s="294"/>
      <c r="N909" s="321" t="s">
        <v>1152</v>
      </c>
      <c r="O909" s="172" t="s">
        <v>1152</v>
      </c>
      <c r="P909" s="441"/>
      <c r="Q909" s="442"/>
      <c r="R909" s="439"/>
      <c r="S909" s="440"/>
      <c r="T909" s="296"/>
      <c r="U909" s="297"/>
      <c r="V909" s="298"/>
    </row>
    <row r="910" spans="1:22" s="26" customFormat="1" ht="24.95" customHeight="1">
      <c r="A910" s="25" t="s">
        <v>1565</v>
      </c>
      <c r="B910" s="307" t="s">
        <v>1152</v>
      </c>
      <c r="C910" s="301"/>
      <c r="D910" s="301"/>
      <c r="E910" s="301"/>
      <c r="F910" s="301"/>
      <c r="G910" s="293"/>
      <c r="H910" s="293"/>
      <c r="I910" s="299"/>
      <c r="J910" s="300" t="s">
        <v>1152</v>
      </c>
      <c r="K910" s="324"/>
      <c r="L910" s="324"/>
      <c r="M910" s="294"/>
      <c r="N910" s="322" t="s">
        <v>1152</v>
      </c>
      <c r="O910" s="172" t="s">
        <v>1152</v>
      </c>
      <c r="P910" s="441"/>
      <c r="Q910" s="442"/>
      <c r="R910" s="439"/>
      <c r="S910" s="440"/>
      <c r="T910" s="296"/>
      <c r="U910" s="297"/>
      <c r="V910" s="298"/>
    </row>
    <row r="911" spans="1:22" s="26" customFormat="1" ht="24.95" customHeight="1">
      <c r="A911" s="25" t="s">
        <v>1566</v>
      </c>
      <c r="B911" s="307" t="s">
        <v>1152</v>
      </c>
      <c r="C911" s="301"/>
      <c r="D911" s="301"/>
      <c r="E911" s="301"/>
      <c r="F911" s="301"/>
      <c r="G911" s="293"/>
      <c r="H911" s="293"/>
      <c r="I911" s="299"/>
      <c r="J911" s="300" t="s">
        <v>1152</v>
      </c>
      <c r="K911" s="324"/>
      <c r="L911" s="324"/>
      <c r="M911" s="295"/>
      <c r="N911" s="322" t="s">
        <v>1152</v>
      </c>
      <c r="O911" s="172" t="s">
        <v>1152</v>
      </c>
      <c r="P911" s="441"/>
      <c r="Q911" s="442"/>
      <c r="R911" s="439"/>
      <c r="S911" s="440"/>
      <c r="T911" s="296"/>
      <c r="U911" s="297"/>
      <c r="V911" s="298"/>
    </row>
    <row r="912" spans="1:22" s="26" customFormat="1" ht="24.95" customHeight="1">
      <c r="A912" s="25" t="s">
        <v>1567</v>
      </c>
      <c r="B912" s="307" t="s">
        <v>1152</v>
      </c>
      <c r="C912" s="301"/>
      <c r="D912" s="301"/>
      <c r="E912" s="301"/>
      <c r="F912" s="301"/>
      <c r="G912" s="293"/>
      <c r="H912" s="293"/>
      <c r="I912" s="299"/>
      <c r="J912" s="300" t="s">
        <v>1152</v>
      </c>
      <c r="K912" s="324"/>
      <c r="L912" s="324"/>
      <c r="M912" s="295"/>
      <c r="N912" s="322" t="s">
        <v>1152</v>
      </c>
      <c r="O912" s="172" t="s">
        <v>1152</v>
      </c>
      <c r="P912" s="441"/>
      <c r="Q912" s="442"/>
      <c r="R912" s="439"/>
      <c r="S912" s="440"/>
      <c r="T912" s="296"/>
      <c r="U912" s="297"/>
      <c r="V912" s="298"/>
    </row>
    <row r="913" spans="1:23" s="26" customFormat="1" ht="24.95" customHeight="1" thickBot="1">
      <c r="A913" s="25" t="s">
        <v>1568</v>
      </c>
      <c r="B913" s="310" t="s">
        <v>1152</v>
      </c>
      <c r="C913" s="302"/>
      <c r="D913" s="302"/>
      <c r="E913" s="302"/>
      <c r="F913" s="302"/>
      <c r="G913" s="303"/>
      <c r="H913" s="303"/>
      <c r="I913" s="304"/>
      <c r="J913" s="305" t="s">
        <v>1152</v>
      </c>
      <c r="K913" s="325"/>
      <c r="L913" s="325"/>
      <c r="M913" s="306"/>
      <c r="N913" s="322" t="s">
        <v>1152</v>
      </c>
      <c r="O913" s="172" t="s">
        <v>1152</v>
      </c>
      <c r="P913" s="441"/>
      <c r="Q913" s="442"/>
      <c r="R913" s="439"/>
      <c r="S913" s="440"/>
      <c r="T913" s="296"/>
      <c r="U913" s="297"/>
      <c r="V913" s="298"/>
    </row>
    <row r="914" spans="1:23" s="16" customFormat="1" ht="12" customHeight="1">
      <c r="A914" s="25"/>
      <c r="B914" s="27"/>
      <c r="C914" s="28"/>
      <c r="D914" s="28"/>
      <c r="E914" s="28"/>
      <c r="F914" s="28"/>
      <c r="G914" s="28"/>
      <c r="H914" s="308"/>
      <c r="I914" s="28"/>
      <c r="J914" s="28"/>
      <c r="K914" s="28"/>
      <c r="L914" s="28"/>
      <c r="M914" s="28"/>
      <c r="N914" s="28"/>
      <c r="O914" s="171"/>
      <c r="P914" s="28"/>
      <c r="Q914" s="28"/>
      <c r="R914" s="171"/>
      <c r="S914" s="28"/>
      <c r="T914" s="28"/>
      <c r="U914" s="29"/>
      <c r="V914" s="30"/>
    </row>
    <row r="915" spans="1:23" s="16" customFormat="1" ht="17.25" customHeight="1" thickBot="1">
      <c r="A915" s="25" t="s">
        <v>1569</v>
      </c>
      <c r="B915" s="346"/>
      <c r="C915" s="347"/>
      <c r="D915" s="347"/>
      <c r="E915" s="347"/>
      <c r="F915" s="347"/>
      <c r="G915" s="347"/>
      <c r="H915" s="347"/>
      <c r="I915" s="347"/>
      <c r="J915" s="347"/>
      <c r="K915" s="347"/>
      <c r="L915" s="347"/>
      <c r="M915" s="347"/>
      <c r="N915" s="728" t="s">
        <v>251</v>
      </c>
      <c r="O915" s="729">
        <v>1435.9145999999998</v>
      </c>
      <c r="P915" s="371"/>
      <c r="Q915" s="371"/>
      <c r="R915" s="372"/>
      <c r="S915" s="372"/>
      <c r="T915" s="373"/>
      <c r="U915" s="374"/>
      <c r="V915" s="375"/>
      <c r="W915" s="186"/>
    </row>
    <row r="916" spans="1:23" ht="17.25" customHeight="1">
      <c r="B916" s="731"/>
      <c r="C916" s="731"/>
      <c r="D916" s="731"/>
      <c r="E916" s="731"/>
      <c r="F916" s="731"/>
      <c r="G916" s="732"/>
      <c r="H916" s="732"/>
      <c r="I916" s="732"/>
      <c r="J916" s="732"/>
      <c r="K916" s="732"/>
      <c r="L916" s="732"/>
      <c r="M916" s="732"/>
      <c r="N916" s="732"/>
      <c r="O916" s="732"/>
      <c r="P916" s="732"/>
      <c r="Q916" s="732"/>
      <c r="R916" s="732"/>
      <c r="S916" s="732"/>
      <c r="T916" s="732"/>
      <c r="U916" s="732"/>
      <c r="V916" s="732"/>
      <c r="W916" s="732"/>
    </row>
    <row r="917" spans="1:23" s="16" customFormat="1" ht="16.5" customHeight="1" thickBot="1">
      <c r="A917" s="14"/>
      <c r="B917" s="443" t="s">
        <v>61</v>
      </c>
      <c r="C917" s="443"/>
      <c r="D917" s="443"/>
      <c r="E917" s="443"/>
      <c r="F917" s="443"/>
      <c r="G917" s="443"/>
      <c r="H917" s="443"/>
      <c r="I917" s="443"/>
      <c r="J917" s="443"/>
      <c r="K917" s="443"/>
      <c r="L917" s="443"/>
      <c r="M917" s="443"/>
      <c r="N917" s="443"/>
      <c r="O917" s="443"/>
      <c r="P917" s="443"/>
      <c r="Q917" s="443"/>
      <c r="R917" s="443"/>
      <c r="S917" s="443"/>
      <c r="T917" s="443"/>
      <c r="U917" s="443"/>
      <c r="V917" s="443"/>
      <c r="W917" s="187"/>
    </row>
    <row r="918" spans="1:23" s="18" customFormat="1" ht="22.5" customHeight="1">
      <c r="A918" s="87" t="s">
        <v>1570</v>
      </c>
      <c r="B918" s="445" t="s">
        <v>58</v>
      </c>
      <c r="C918" s="733" t="s">
        <v>78</v>
      </c>
      <c r="D918" s="734"/>
      <c r="E918" s="734"/>
      <c r="F918" s="734"/>
      <c r="G918" s="734"/>
      <c r="H918" s="734"/>
      <c r="I918" s="734"/>
      <c r="J918" s="734"/>
      <c r="K918" s="734"/>
      <c r="L918" s="734"/>
      <c r="M918" s="706"/>
      <c r="N918" s="735"/>
      <c r="O918" s="736"/>
      <c r="P918" s="733" t="s">
        <v>84</v>
      </c>
      <c r="Q918" s="734"/>
      <c r="R918" s="734"/>
      <c r="S918" s="706"/>
      <c r="T918" s="705" t="s">
        <v>279</v>
      </c>
      <c r="U918" s="706"/>
      <c r="V918" s="448" t="s">
        <v>6</v>
      </c>
      <c r="W918" s="185"/>
    </row>
    <row r="919" spans="1:23" s="18" customFormat="1" ht="22.5" customHeight="1">
      <c r="A919" s="87" t="s">
        <v>1571</v>
      </c>
      <c r="B919" s="446"/>
      <c r="C919" s="737" t="s">
        <v>79</v>
      </c>
      <c r="D919" s="738"/>
      <c r="E919" s="739"/>
      <c r="F919" s="740">
        <v>3</v>
      </c>
      <c r="G919" s="741" t="s">
        <v>223</v>
      </c>
      <c r="H919" s="714" t="s">
        <v>222</v>
      </c>
      <c r="I919" s="714"/>
      <c r="J919" s="737" t="s">
        <v>221</v>
      </c>
      <c r="K919" s="742"/>
      <c r="L919" s="743"/>
      <c r="M919" s="743"/>
      <c r="N919" s="744"/>
      <c r="O919" s="745"/>
      <c r="P919" s="746"/>
      <c r="Q919" s="747"/>
      <c r="R919" s="747"/>
      <c r="S919" s="748"/>
      <c r="T919" s="718"/>
      <c r="U919" s="719"/>
      <c r="V919" s="449"/>
      <c r="W919" s="185"/>
    </row>
    <row r="920" spans="1:23" s="18" customFormat="1" ht="51.75" customHeight="1" thickBot="1">
      <c r="A920" s="87" t="s">
        <v>1572</v>
      </c>
      <c r="B920" s="446"/>
      <c r="C920" s="738" t="s">
        <v>77</v>
      </c>
      <c r="D920" s="739"/>
      <c r="E920" s="749" t="s">
        <v>80</v>
      </c>
      <c r="F920" s="750" t="s">
        <v>242</v>
      </c>
      <c r="G920" s="741"/>
      <c r="H920" s="714"/>
      <c r="I920" s="714"/>
      <c r="J920" s="711" t="s">
        <v>220</v>
      </c>
      <c r="K920" s="751" t="s">
        <v>228</v>
      </c>
      <c r="L920" s="752" t="s">
        <v>290</v>
      </c>
      <c r="M920" s="752"/>
      <c r="N920" s="753" t="s">
        <v>260</v>
      </c>
      <c r="O920" s="754"/>
      <c r="P920" s="755" t="s">
        <v>1169</v>
      </c>
      <c r="Q920" s="756" t="s">
        <v>85</v>
      </c>
      <c r="R920" s="757"/>
      <c r="S920" s="88">
        <v>5</v>
      </c>
      <c r="T920" s="758"/>
      <c r="U920" s="759"/>
      <c r="V920" s="450"/>
      <c r="W920" s="185"/>
    </row>
    <row r="921" spans="1:23" s="18" customFormat="1" ht="15.75" customHeight="1">
      <c r="A921" s="87" t="s">
        <v>1573</v>
      </c>
      <c r="B921" s="446"/>
      <c r="C921" s="33">
        <v>1</v>
      </c>
      <c r="D921" s="76" t="s">
        <v>523</v>
      </c>
      <c r="E921" s="82">
        <v>0.25</v>
      </c>
      <c r="F921" s="233">
        <v>4222.3999999999996</v>
      </c>
      <c r="G921" s="233">
        <v>1532.67</v>
      </c>
      <c r="H921" s="451" t="s">
        <v>6</v>
      </c>
      <c r="I921" s="452"/>
      <c r="J921" s="83" t="s">
        <v>6</v>
      </c>
      <c r="K921" s="81" t="s">
        <v>1152</v>
      </c>
      <c r="L921" s="344"/>
      <c r="M921" s="345" t="s">
        <v>1152</v>
      </c>
      <c r="N921" s="760" t="s">
        <v>22</v>
      </c>
      <c r="O921" s="761" t="s">
        <v>15</v>
      </c>
      <c r="P921" s="762"/>
      <c r="Q921" s="763">
        <v>26</v>
      </c>
      <c r="R921" s="764" t="s">
        <v>1152</v>
      </c>
      <c r="S921" s="765"/>
      <c r="T921" s="705" t="s">
        <v>64</v>
      </c>
      <c r="U921" s="734"/>
      <c r="V921" s="706"/>
      <c r="W921" s="184"/>
    </row>
    <row r="922" spans="1:23" s="18" customFormat="1" ht="15.75" customHeight="1" thickBot="1">
      <c r="A922" s="87" t="s">
        <v>1574</v>
      </c>
      <c r="B922" s="446"/>
      <c r="C922" s="33">
        <v>2</v>
      </c>
      <c r="D922" s="76" t="s">
        <v>524</v>
      </c>
      <c r="E922" s="82">
        <v>0.25</v>
      </c>
      <c r="F922" s="233">
        <v>1278.8530000000001</v>
      </c>
      <c r="G922" s="233">
        <v>1532.67</v>
      </c>
      <c r="H922" s="451" t="s">
        <v>27</v>
      </c>
      <c r="I922" s="452"/>
      <c r="J922" s="83" t="s">
        <v>6</v>
      </c>
      <c r="K922" s="81" t="s">
        <v>1152</v>
      </c>
      <c r="L922" s="344"/>
      <c r="M922" s="345" t="s">
        <v>1152</v>
      </c>
      <c r="N922" s="760" t="s">
        <v>22</v>
      </c>
      <c r="O922" s="761"/>
      <c r="P922" s="762"/>
      <c r="Q922" s="766"/>
      <c r="R922" s="767"/>
      <c r="S922" s="768"/>
      <c r="T922" s="758"/>
      <c r="U922" s="769"/>
      <c r="V922" s="759"/>
      <c r="W922" s="184"/>
    </row>
    <row r="923" spans="1:23" s="18" customFormat="1" ht="15.75" customHeight="1">
      <c r="A923" s="87" t="s">
        <v>1575</v>
      </c>
      <c r="B923" s="446"/>
      <c r="C923" s="33">
        <v>3</v>
      </c>
      <c r="D923" s="76" t="s">
        <v>525</v>
      </c>
      <c r="E923" s="82">
        <v>0.5</v>
      </c>
      <c r="F923" s="233">
        <v>1678.32</v>
      </c>
      <c r="G923" s="233">
        <v>1532.67</v>
      </c>
      <c r="H923" s="451" t="s">
        <v>6</v>
      </c>
      <c r="I923" s="452"/>
      <c r="J923" s="83" t="s">
        <v>6</v>
      </c>
      <c r="K923" s="81" t="s">
        <v>1152</v>
      </c>
      <c r="L923" s="344"/>
      <c r="M923" s="345" t="s">
        <v>1152</v>
      </c>
      <c r="N923" s="760" t="s">
        <v>22</v>
      </c>
      <c r="O923" s="770"/>
      <c r="P923" s="771"/>
      <c r="Q923" s="772"/>
      <c r="R923" s="773"/>
      <c r="S923" s="774"/>
      <c r="T923" s="191"/>
      <c r="U923" s="191"/>
      <c r="V923" s="192"/>
      <c r="W923" s="185"/>
    </row>
    <row r="924" spans="1:23" s="18" customFormat="1" ht="15.75" customHeight="1">
      <c r="A924" s="87" t="s">
        <v>1576</v>
      </c>
      <c r="B924" s="446"/>
      <c r="C924" s="33">
        <v>4</v>
      </c>
      <c r="D924" s="76" t="s">
        <v>1152</v>
      </c>
      <c r="E924" s="82" t="s">
        <v>1152</v>
      </c>
      <c r="F924" s="233" t="s">
        <v>1152</v>
      </c>
      <c r="G924" s="233" t="s">
        <v>1152</v>
      </c>
      <c r="H924" s="451" t="s">
        <v>1152</v>
      </c>
      <c r="I924" s="452"/>
      <c r="J924" s="83" t="s">
        <v>1152</v>
      </c>
      <c r="K924" s="81" t="s">
        <v>1152</v>
      </c>
      <c r="L924" s="344"/>
      <c r="M924" s="345" t="s">
        <v>1152</v>
      </c>
      <c r="N924" s="760"/>
      <c r="O924" s="775" t="s">
        <v>246</v>
      </c>
      <c r="P924" s="737" t="s">
        <v>245</v>
      </c>
      <c r="Q924" s="738"/>
      <c r="R924" s="738"/>
      <c r="S924" s="739"/>
      <c r="T924" s="185"/>
      <c r="U924" s="185"/>
      <c r="V924" s="193"/>
      <c r="W924" s="185"/>
    </row>
    <row r="925" spans="1:23" s="18" customFormat="1" ht="17.25" customHeight="1">
      <c r="A925" s="87" t="s">
        <v>1577</v>
      </c>
      <c r="B925" s="446"/>
      <c r="C925" s="33">
        <v>5</v>
      </c>
      <c r="D925" s="76" t="s">
        <v>1152</v>
      </c>
      <c r="E925" s="82" t="s">
        <v>1152</v>
      </c>
      <c r="F925" s="233" t="s">
        <v>1152</v>
      </c>
      <c r="G925" s="233" t="s">
        <v>1152</v>
      </c>
      <c r="H925" s="451" t="s">
        <v>1152</v>
      </c>
      <c r="I925" s="452"/>
      <c r="J925" s="83" t="s">
        <v>1152</v>
      </c>
      <c r="K925" s="81" t="s">
        <v>1152</v>
      </c>
      <c r="L925" s="344"/>
      <c r="M925" s="345" t="s">
        <v>1152</v>
      </c>
      <c r="N925" s="760"/>
      <c r="O925" s="776"/>
      <c r="P925" s="711" t="s">
        <v>86</v>
      </c>
      <c r="Q925" s="711" t="s">
        <v>230</v>
      </c>
      <c r="R925" s="714" t="s">
        <v>243</v>
      </c>
      <c r="S925" s="714"/>
      <c r="T925" s="185"/>
      <c r="U925" s="185"/>
      <c r="V925" s="193"/>
      <c r="W925" s="185"/>
    </row>
    <row r="926" spans="1:23" s="18" customFormat="1" ht="16.5" customHeight="1" thickBot="1">
      <c r="A926" s="87" t="s">
        <v>1578</v>
      </c>
      <c r="B926" s="446"/>
      <c r="C926" s="84">
        <v>6</v>
      </c>
      <c r="D926" s="85" t="s">
        <v>1152</v>
      </c>
      <c r="E926" s="86" t="s">
        <v>1152</v>
      </c>
      <c r="F926" s="233" t="s">
        <v>1152</v>
      </c>
      <c r="G926" s="233" t="s">
        <v>1152</v>
      </c>
      <c r="H926" s="451" t="s">
        <v>1152</v>
      </c>
      <c r="I926" s="452"/>
      <c r="J926" s="83" t="s">
        <v>1152</v>
      </c>
      <c r="K926" s="81" t="s">
        <v>1152</v>
      </c>
      <c r="L926" s="344"/>
      <c r="M926" s="345" t="s">
        <v>1152</v>
      </c>
      <c r="N926" s="777"/>
      <c r="O926" s="248" t="s">
        <v>6</v>
      </c>
      <c r="P926" s="778">
        <v>1</v>
      </c>
      <c r="Q926" s="779">
        <v>3065.3425115</v>
      </c>
      <c r="R926" s="780">
        <v>7179.5729999999994</v>
      </c>
      <c r="S926" s="780"/>
      <c r="T926" s="185"/>
      <c r="U926" s="185"/>
      <c r="V926" s="193"/>
      <c r="W926" s="185"/>
    </row>
    <row r="927" spans="1:23" s="18" customFormat="1" ht="16.5" customHeight="1" thickBot="1">
      <c r="A927" s="87" t="s">
        <v>1579</v>
      </c>
      <c r="B927" s="447"/>
      <c r="C927" s="781" t="s">
        <v>82</v>
      </c>
      <c r="D927" s="782"/>
      <c r="E927" s="782"/>
      <c r="F927" s="783"/>
      <c r="G927" s="784"/>
      <c r="H927" s="453" t="s">
        <v>6</v>
      </c>
      <c r="I927" s="454"/>
      <c r="J927" s="314" t="s">
        <v>6</v>
      </c>
      <c r="K927" s="194" t="s">
        <v>6</v>
      </c>
      <c r="L927" s="351"/>
      <c r="M927" s="370"/>
      <c r="N927" s="352"/>
      <c r="O927" s="455" t="s">
        <v>1152</v>
      </c>
      <c r="P927" s="455"/>
      <c r="Q927" s="455"/>
      <c r="R927" s="455"/>
      <c r="S927" s="455"/>
      <c r="T927" s="348"/>
      <c r="U927" s="349"/>
      <c r="V927" s="350"/>
      <c r="W927" s="185"/>
    </row>
    <row r="928" spans="1:23" ht="24.95" customHeight="1"/>
    <row r="929" spans="1:22" ht="24.95" customHeight="1"/>
    <row r="930" spans="1:22" s="16" customFormat="1" ht="24" thickBot="1">
      <c r="A930" s="694">
        <v>27</v>
      </c>
      <c r="B930" s="456" t="s">
        <v>45</v>
      </c>
      <c r="C930" s="456"/>
      <c r="D930" s="456"/>
      <c r="E930" s="22">
        <v>27</v>
      </c>
      <c r="F930" s="23" t="s">
        <v>537</v>
      </c>
      <c r="G930" s="19"/>
      <c r="H930" s="19"/>
      <c r="I930" s="23"/>
      <c r="J930" s="23"/>
      <c r="K930" s="23"/>
      <c r="L930" s="23"/>
      <c r="M930" s="24"/>
      <c r="N930" s="24"/>
      <c r="O930" s="19"/>
      <c r="P930" s="19"/>
      <c r="Q930" s="685"/>
      <c r="R930" s="685"/>
      <c r="S930" s="685"/>
      <c r="T930" s="685"/>
      <c r="U930" s="186"/>
    </row>
    <row r="931" spans="1:22" s="16" customFormat="1" ht="24.75" customHeight="1">
      <c r="A931" s="14"/>
      <c r="B931" s="695" t="s">
        <v>50</v>
      </c>
      <c r="C931" s="696" t="s">
        <v>51</v>
      </c>
      <c r="D931" s="697" t="s">
        <v>16</v>
      </c>
      <c r="E931" s="697"/>
      <c r="F931" s="697" t="s">
        <v>52</v>
      </c>
      <c r="G931" s="698"/>
      <c r="H931" s="699" t="s">
        <v>53</v>
      </c>
      <c r="I931" s="700" t="s">
        <v>266</v>
      </c>
      <c r="J931" s="699" t="s">
        <v>17</v>
      </c>
      <c r="K931" s="699" t="s">
        <v>229</v>
      </c>
      <c r="L931" s="699" t="s">
        <v>54</v>
      </c>
      <c r="M931" s="699" t="s">
        <v>150</v>
      </c>
      <c r="N931" s="701" t="s">
        <v>244</v>
      </c>
      <c r="O931" s="702"/>
      <c r="P931" s="703" t="s">
        <v>19</v>
      </c>
      <c r="Q931" s="704"/>
      <c r="R931" s="705" t="s">
        <v>152</v>
      </c>
      <c r="S931" s="706"/>
      <c r="T931" s="707" t="s">
        <v>138</v>
      </c>
      <c r="U931" s="708"/>
      <c r="V931" s="709"/>
    </row>
    <row r="932" spans="1:22" s="16" customFormat="1" ht="92.25" customHeight="1">
      <c r="A932" s="14"/>
      <c r="B932" s="710"/>
      <c r="C932" s="711" t="s">
        <v>55</v>
      </c>
      <c r="D932" s="712" t="s">
        <v>3</v>
      </c>
      <c r="E932" s="712" t="s">
        <v>18</v>
      </c>
      <c r="F932" s="712" t="s">
        <v>56</v>
      </c>
      <c r="G932" s="713" t="s">
        <v>57</v>
      </c>
      <c r="H932" s="714"/>
      <c r="I932" s="715"/>
      <c r="J932" s="714"/>
      <c r="K932" s="714"/>
      <c r="L932" s="714"/>
      <c r="M932" s="714"/>
      <c r="N932" s="711" t="s">
        <v>149</v>
      </c>
      <c r="O932" s="712" t="s">
        <v>68</v>
      </c>
      <c r="P932" s="716"/>
      <c r="Q932" s="717"/>
      <c r="R932" s="718"/>
      <c r="S932" s="719"/>
      <c r="T932" s="720" t="s">
        <v>139</v>
      </c>
      <c r="U932" s="721" t="s">
        <v>148</v>
      </c>
      <c r="V932" s="722" t="s">
        <v>164</v>
      </c>
    </row>
    <row r="933" spans="1:22" s="16" customFormat="1" ht="26.25" customHeight="1">
      <c r="A933" s="14"/>
      <c r="B933" s="723"/>
      <c r="C933" s="724">
        <v>3</v>
      </c>
      <c r="D933" s="724">
        <v>4</v>
      </c>
      <c r="E933" s="724">
        <v>5</v>
      </c>
      <c r="F933" s="724">
        <v>6</v>
      </c>
      <c r="G933" s="724">
        <v>7</v>
      </c>
      <c r="H933" s="724">
        <v>8</v>
      </c>
      <c r="I933" s="724">
        <v>9</v>
      </c>
      <c r="J933" s="724">
        <v>10</v>
      </c>
      <c r="K933" s="724">
        <v>11</v>
      </c>
      <c r="L933" s="724">
        <v>12</v>
      </c>
      <c r="M933" s="724">
        <v>13</v>
      </c>
      <c r="N933" s="724">
        <v>14</v>
      </c>
      <c r="O933" s="724">
        <v>15</v>
      </c>
      <c r="P933" s="19">
        <v>16</v>
      </c>
      <c r="Q933" s="725">
        <v>17</v>
      </c>
      <c r="R933" s="19">
        <v>18</v>
      </c>
      <c r="S933" s="725">
        <v>19</v>
      </c>
      <c r="T933" s="726">
        <v>20</v>
      </c>
      <c r="U933" s="624">
        <v>21</v>
      </c>
      <c r="V933" s="727">
        <v>22</v>
      </c>
    </row>
    <row r="934" spans="1:22" s="26" customFormat="1" ht="40.9" customHeight="1">
      <c r="A934" s="25" t="s">
        <v>1580</v>
      </c>
      <c r="B934" s="307">
        <v>1</v>
      </c>
      <c r="C934" s="301" t="s">
        <v>542</v>
      </c>
      <c r="D934" s="301" t="s">
        <v>1126</v>
      </c>
      <c r="E934" s="301" t="s">
        <v>544</v>
      </c>
      <c r="F934" s="301" t="s">
        <v>304</v>
      </c>
      <c r="G934" s="293">
        <v>1</v>
      </c>
      <c r="H934" s="293" t="s">
        <v>22</v>
      </c>
      <c r="I934" s="299">
        <v>4</v>
      </c>
      <c r="J934" s="300" t="s">
        <v>541</v>
      </c>
      <c r="K934" s="324">
        <v>41477</v>
      </c>
      <c r="L934" s="324">
        <v>41991</v>
      </c>
      <c r="M934" s="294">
        <v>15141.38</v>
      </c>
      <c r="N934" s="321">
        <v>15141.38</v>
      </c>
      <c r="O934" s="172">
        <v>15141.38</v>
      </c>
      <c r="P934" s="441"/>
      <c r="Q934" s="442"/>
      <c r="R934" s="439"/>
      <c r="S934" s="440"/>
      <c r="T934" s="296" t="s">
        <v>22</v>
      </c>
      <c r="U934" s="297">
        <v>34</v>
      </c>
      <c r="V934" s="298" t="s">
        <v>22</v>
      </c>
    </row>
    <row r="935" spans="1:22" s="26" customFormat="1" ht="40.9" customHeight="1">
      <c r="A935" s="25" t="s">
        <v>1157</v>
      </c>
      <c r="B935" s="457">
        <v>2</v>
      </c>
      <c r="C935" s="459" t="s">
        <v>543</v>
      </c>
      <c r="D935" s="459" t="s">
        <v>548</v>
      </c>
      <c r="E935" s="459" t="s">
        <v>545</v>
      </c>
      <c r="F935" s="459" t="s">
        <v>321</v>
      </c>
      <c r="G935" s="293">
        <v>0.6</v>
      </c>
      <c r="H935" s="437" t="s">
        <v>22</v>
      </c>
      <c r="I935" s="299">
        <v>1</v>
      </c>
      <c r="J935" s="300" t="s">
        <v>538</v>
      </c>
      <c r="K935" s="324">
        <v>43826</v>
      </c>
      <c r="L935" s="324">
        <v>45138</v>
      </c>
      <c r="M935" s="294">
        <v>1728.41</v>
      </c>
      <c r="N935" s="321">
        <v>1037.046</v>
      </c>
      <c r="O935" s="172">
        <v>1037.046</v>
      </c>
      <c r="P935" s="441"/>
      <c r="Q935" s="442"/>
      <c r="R935" s="439"/>
      <c r="S935" s="440"/>
      <c r="T935" s="296" t="s">
        <v>22</v>
      </c>
      <c r="U935" s="297">
        <v>50</v>
      </c>
      <c r="V935" s="298" t="s">
        <v>22</v>
      </c>
    </row>
    <row r="936" spans="1:22" s="26" customFormat="1" ht="40.9" customHeight="1">
      <c r="A936" s="25" t="s">
        <v>321</v>
      </c>
      <c r="B936" s="458"/>
      <c r="C936" s="460"/>
      <c r="D936" s="460"/>
      <c r="E936" s="460"/>
      <c r="F936" s="460"/>
      <c r="G936" s="293">
        <v>0.4</v>
      </c>
      <c r="H936" s="438"/>
      <c r="I936" s="299">
        <v>2</v>
      </c>
      <c r="J936" s="300" t="s">
        <v>539</v>
      </c>
      <c r="K936" s="324">
        <v>43826</v>
      </c>
      <c r="L936" s="324">
        <v>45138</v>
      </c>
      <c r="M936" s="294">
        <v>1728.41</v>
      </c>
      <c r="N936" s="321">
        <v>691.36400000000003</v>
      </c>
      <c r="O936" s="172">
        <v>691.36400000000003</v>
      </c>
      <c r="P936" s="441"/>
      <c r="Q936" s="442"/>
      <c r="R936" s="439"/>
      <c r="S936" s="440"/>
      <c r="T936" s="296" t="s">
        <v>22</v>
      </c>
      <c r="U936" s="297">
        <v>145</v>
      </c>
      <c r="V936" s="298" t="s">
        <v>22</v>
      </c>
    </row>
    <row r="937" spans="1:22" s="26" customFormat="1" ht="40.9" customHeight="1">
      <c r="A937" s="25" t="s">
        <v>1158</v>
      </c>
      <c r="B937" s="457">
        <v>3</v>
      </c>
      <c r="C937" s="459" t="s">
        <v>543</v>
      </c>
      <c r="D937" s="459" t="s">
        <v>549</v>
      </c>
      <c r="E937" s="459" t="s">
        <v>546</v>
      </c>
      <c r="F937" s="459" t="s">
        <v>321</v>
      </c>
      <c r="G937" s="293">
        <v>0.2</v>
      </c>
      <c r="H937" s="437" t="s">
        <v>22</v>
      </c>
      <c r="I937" s="299">
        <v>3</v>
      </c>
      <c r="J937" s="300" t="s">
        <v>540</v>
      </c>
      <c r="K937" s="389">
        <v>39845</v>
      </c>
      <c r="L937" s="324">
        <v>40770</v>
      </c>
      <c r="M937" s="294">
        <v>1890.85</v>
      </c>
      <c r="N937" s="321">
        <v>378.17</v>
      </c>
      <c r="O937" s="172">
        <v>378.17</v>
      </c>
      <c r="P937" s="441"/>
      <c r="Q937" s="442"/>
      <c r="R937" s="439"/>
      <c r="S937" s="440"/>
      <c r="T937" s="296" t="s">
        <v>22</v>
      </c>
      <c r="U937" s="297">
        <v>31</v>
      </c>
      <c r="V937" s="298" t="s">
        <v>22</v>
      </c>
    </row>
    <row r="938" spans="1:22" s="26" customFormat="1" ht="40.9" customHeight="1">
      <c r="A938" s="25" t="s">
        <v>1159</v>
      </c>
      <c r="B938" s="458"/>
      <c r="C938" s="460"/>
      <c r="D938" s="460"/>
      <c r="E938" s="460"/>
      <c r="F938" s="460"/>
      <c r="G938" s="293">
        <v>0.2</v>
      </c>
      <c r="H938" s="438"/>
      <c r="I938" s="299">
        <v>3</v>
      </c>
      <c r="J938" s="300" t="s">
        <v>540</v>
      </c>
      <c r="K938" s="324">
        <v>39845</v>
      </c>
      <c r="L938" s="324">
        <v>40770</v>
      </c>
      <c r="M938" s="294">
        <v>1890.85</v>
      </c>
      <c r="N938" s="321">
        <v>378.17</v>
      </c>
      <c r="O938" s="172">
        <v>378.17</v>
      </c>
      <c r="P938" s="441"/>
      <c r="Q938" s="442"/>
      <c r="R938" s="439"/>
      <c r="S938" s="440"/>
      <c r="T938" s="296" t="s">
        <v>22</v>
      </c>
      <c r="U938" s="297">
        <v>68</v>
      </c>
      <c r="V938" s="298" t="s">
        <v>22</v>
      </c>
    </row>
    <row r="939" spans="1:22" s="26" customFormat="1" ht="40.9" customHeight="1">
      <c r="A939" s="25" t="s">
        <v>1160</v>
      </c>
      <c r="B939" s="307">
        <v>4</v>
      </c>
      <c r="C939" s="301" t="s">
        <v>543</v>
      </c>
      <c r="D939" s="301" t="s">
        <v>550</v>
      </c>
      <c r="E939" s="301" t="s">
        <v>547</v>
      </c>
      <c r="F939" s="301" t="s">
        <v>321</v>
      </c>
      <c r="G939" s="293">
        <v>0.6</v>
      </c>
      <c r="H939" s="293" t="s">
        <v>22</v>
      </c>
      <c r="I939" s="299">
        <v>3</v>
      </c>
      <c r="J939" s="300" t="s">
        <v>540</v>
      </c>
      <c r="K939" s="324">
        <v>40851</v>
      </c>
      <c r="L939" s="324">
        <v>41619</v>
      </c>
      <c r="M939" s="294">
        <v>1326.25</v>
      </c>
      <c r="N939" s="321">
        <v>795.75</v>
      </c>
      <c r="O939" s="172">
        <v>795.75</v>
      </c>
      <c r="P939" s="441"/>
      <c r="Q939" s="442"/>
      <c r="R939" s="439"/>
      <c r="S939" s="440"/>
      <c r="T939" s="296" t="s">
        <v>22</v>
      </c>
      <c r="U939" s="297">
        <v>38</v>
      </c>
      <c r="V939" s="298" t="s">
        <v>22</v>
      </c>
    </row>
    <row r="940" spans="1:22" s="26" customFormat="1" ht="24.95" customHeight="1">
      <c r="A940" s="25"/>
      <c r="B940" s="307" t="s">
        <v>1152</v>
      </c>
      <c r="C940" s="301"/>
      <c r="D940" s="301"/>
      <c r="E940" s="301"/>
      <c r="F940" s="301"/>
      <c r="G940" s="293"/>
      <c r="H940" s="293"/>
      <c r="I940" s="299"/>
      <c r="J940" s="300" t="s">
        <v>1152</v>
      </c>
      <c r="K940" s="324"/>
      <c r="L940" s="324"/>
      <c r="M940" s="294"/>
      <c r="N940" s="321" t="s">
        <v>1152</v>
      </c>
      <c r="O940" s="172" t="s">
        <v>1152</v>
      </c>
      <c r="P940" s="441"/>
      <c r="Q940" s="442"/>
      <c r="R940" s="439"/>
      <c r="S940" s="440"/>
      <c r="T940" s="296"/>
      <c r="U940" s="297"/>
      <c r="V940" s="298"/>
    </row>
    <row r="941" spans="1:22" s="26" customFormat="1" ht="24.95" customHeight="1">
      <c r="A941" s="25"/>
      <c r="B941" s="307" t="s">
        <v>1152</v>
      </c>
      <c r="C941" s="301"/>
      <c r="D941" s="301"/>
      <c r="E941" s="301"/>
      <c r="F941" s="301"/>
      <c r="G941" s="293"/>
      <c r="H941" s="293"/>
      <c r="I941" s="299"/>
      <c r="J941" s="300" t="s">
        <v>1152</v>
      </c>
      <c r="K941" s="324"/>
      <c r="L941" s="324"/>
      <c r="M941" s="294"/>
      <c r="N941" s="321" t="s">
        <v>1152</v>
      </c>
      <c r="O941" s="172" t="s">
        <v>1152</v>
      </c>
      <c r="P941" s="441"/>
      <c r="Q941" s="442"/>
      <c r="R941" s="439"/>
      <c r="S941" s="440"/>
      <c r="T941" s="296"/>
      <c r="U941" s="297"/>
      <c r="V941" s="298"/>
    </row>
    <row r="942" spans="1:22" s="26" customFormat="1" ht="24.95" customHeight="1">
      <c r="A942" s="25"/>
      <c r="B942" s="307" t="s">
        <v>1152</v>
      </c>
      <c r="C942" s="301"/>
      <c r="D942" s="301"/>
      <c r="E942" s="301"/>
      <c r="F942" s="301"/>
      <c r="G942" s="293"/>
      <c r="H942" s="293"/>
      <c r="I942" s="299"/>
      <c r="J942" s="300" t="s">
        <v>1152</v>
      </c>
      <c r="K942" s="324"/>
      <c r="L942" s="324"/>
      <c r="M942" s="294"/>
      <c r="N942" s="321" t="s">
        <v>1152</v>
      </c>
      <c r="O942" s="172" t="s">
        <v>1152</v>
      </c>
      <c r="P942" s="441"/>
      <c r="Q942" s="442"/>
      <c r="R942" s="439"/>
      <c r="S942" s="440"/>
      <c r="T942" s="296"/>
      <c r="U942" s="297"/>
      <c r="V942" s="298"/>
    </row>
    <row r="943" spans="1:22" s="26" customFormat="1" ht="24.95" customHeight="1">
      <c r="A943" s="25"/>
      <c r="B943" s="307" t="s">
        <v>1152</v>
      </c>
      <c r="C943" s="301"/>
      <c r="D943" s="301"/>
      <c r="E943" s="301"/>
      <c r="F943" s="301"/>
      <c r="G943" s="293"/>
      <c r="H943" s="293"/>
      <c r="I943" s="299"/>
      <c r="J943" s="300" t="s">
        <v>1152</v>
      </c>
      <c r="K943" s="324"/>
      <c r="L943" s="324"/>
      <c r="M943" s="294"/>
      <c r="N943" s="321" t="s">
        <v>1152</v>
      </c>
      <c r="O943" s="172" t="s">
        <v>1152</v>
      </c>
      <c r="P943" s="441"/>
      <c r="Q943" s="442"/>
      <c r="R943" s="439"/>
      <c r="S943" s="440"/>
      <c r="T943" s="296"/>
      <c r="U943" s="297"/>
      <c r="V943" s="298"/>
    </row>
    <row r="944" spans="1:22" s="26" customFormat="1" ht="24.95" customHeight="1">
      <c r="A944" s="25"/>
      <c r="B944" s="307" t="s">
        <v>1152</v>
      </c>
      <c r="C944" s="301"/>
      <c r="D944" s="301"/>
      <c r="E944" s="301"/>
      <c r="F944" s="301"/>
      <c r="G944" s="293"/>
      <c r="H944" s="293"/>
      <c r="I944" s="299"/>
      <c r="J944" s="300" t="s">
        <v>1152</v>
      </c>
      <c r="K944" s="324"/>
      <c r="L944" s="324"/>
      <c r="M944" s="294"/>
      <c r="N944" s="321" t="s">
        <v>1152</v>
      </c>
      <c r="O944" s="172" t="s">
        <v>1152</v>
      </c>
      <c r="P944" s="441"/>
      <c r="Q944" s="442"/>
      <c r="R944" s="439"/>
      <c r="S944" s="440"/>
      <c r="T944" s="296"/>
      <c r="U944" s="297"/>
      <c r="V944" s="298"/>
    </row>
    <row r="945" spans="1:23" s="26" customFormat="1" ht="24.95" customHeight="1">
      <c r="A945" s="25" t="s">
        <v>1581</v>
      </c>
      <c r="B945" s="307" t="s">
        <v>1152</v>
      </c>
      <c r="C945" s="301"/>
      <c r="D945" s="301"/>
      <c r="E945" s="301"/>
      <c r="F945" s="301"/>
      <c r="G945" s="293"/>
      <c r="H945" s="293"/>
      <c r="I945" s="299"/>
      <c r="J945" s="300" t="s">
        <v>1152</v>
      </c>
      <c r="K945" s="324"/>
      <c r="L945" s="324"/>
      <c r="M945" s="294"/>
      <c r="N945" s="322" t="s">
        <v>1152</v>
      </c>
      <c r="O945" s="172" t="s">
        <v>1152</v>
      </c>
      <c r="P945" s="441"/>
      <c r="Q945" s="442"/>
      <c r="R945" s="439"/>
      <c r="S945" s="440"/>
      <c r="T945" s="296"/>
      <c r="U945" s="297"/>
      <c r="V945" s="298"/>
    </row>
    <row r="946" spans="1:23" s="26" customFormat="1" ht="24.95" customHeight="1">
      <c r="A946" s="25" t="s">
        <v>1582</v>
      </c>
      <c r="B946" s="307" t="s">
        <v>1152</v>
      </c>
      <c r="C946" s="301"/>
      <c r="D946" s="301"/>
      <c r="E946" s="301"/>
      <c r="F946" s="301"/>
      <c r="G946" s="293"/>
      <c r="H946" s="293"/>
      <c r="I946" s="299"/>
      <c r="J946" s="300" t="s">
        <v>1152</v>
      </c>
      <c r="K946" s="324"/>
      <c r="L946" s="324"/>
      <c r="M946" s="295"/>
      <c r="N946" s="322" t="s">
        <v>1152</v>
      </c>
      <c r="O946" s="172" t="s">
        <v>1152</v>
      </c>
      <c r="P946" s="441"/>
      <c r="Q946" s="442"/>
      <c r="R946" s="439"/>
      <c r="S946" s="440"/>
      <c r="T946" s="296"/>
      <c r="U946" s="297"/>
      <c r="V946" s="298"/>
    </row>
    <row r="947" spans="1:23" s="26" customFormat="1" ht="24.95" customHeight="1">
      <c r="A947" s="25" t="s">
        <v>1583</v>
      </c>
      <c r="B947" s="307" t="s">
        <v>1152</v>
      </c>
      <c r="C947" s="301"/>
      <c r="D947" s="301"/>
      <c r="E947" s="301"/>
      <c r="F947" s="301"/>
      <c r="G947" s="293"/>
      <c r="H947" s="293"/>
      <c r="I947" s="299"/>
      <c r="J947" s="300" t="s">
        <v>1152</v>
      </c>
      <c r="K947" s="324"/>
      <c r="L947" s="324"/>
      <c r="M947" s="295"/>
      <c r="N947" s="322" t="s">
        <v>1152</v>
      </c>
      <c r="O947" s="172" t="s">
        <v>1152</v>
      </c>
      <c r="P947" s="441"/>
      <c r="Q947" s="442"/>
      <c r="R947" s="439"/>
      <c r="S947" s="440"/>
      <c r="T947" s="296"/>
      <c r="U947" s="297"/>
      <c r="V947" s="298"/>
    </row>
    <row r="948" spans="1:23" s="26" customFormat="1" ht="24.95" customHeight="1" thickBot="1">
      <c r="A948" s="25" t="s">
        <v>1584</v>
      </c>
      <c r="B948" s="310" t="s">
        <v>1152</v>
      </c>
      <c r="C948" s="302"/>
      <c r="D948" s="302"/>
      <c r="E948" s="302"/>
      <c r="F948" s="302"/>
      <c r="G948" s="303"/>
      <c r="H948" s="303"/>
      <c r="I948" s="304"/>
      <c r="J948" s="305" t="s">
        <v>1152</v>
      </c>
      <c r="K948" s="325"/>
      <c r="L948" s="325"/>
      <c r="M948" s="306"/>
      <c r="N948" s="322" t="s">
        <v>1152</v>
      </c>
      <c r="O948" s="172" t="s">
        <v>1152</v>
      </c>
      <c r="P948" s="441"/>
      <c r="Q948" s="442"/>
      <c r="R948" s="439"/>
      <c r="S948" s="440"/>
      <c r="T948" s="296"/>
      <c r="U948" s="297"/>
      <c r="V948" s="298"/>
    </row>
    <row r="949" spans="1:23" s="16" customFormat="1" ht="12" customHeight="1">
      <c r="A949" s="25"/>
      <c r="B949" s="27"/>
      <c r="C949" s="28"/>
      <c r="D949" s="28"/>
      <c r="E949" s="28"/>
      <c r="F949" s="28"/>
      <c r="G949" s="28"/>
      <c r="H949" s="308"/>
      <c r="I949" s="28"/>
      <c r="J949" s="28"/>
      <c r="K949" s="28"/>
      <c r="L949" s="28"/>
      <c r="M949" s="28"/>
      <c r="N949" s="28"/>
      <c r="O949" s="171"/>
      <c r="P949" s="28"/>
      <c r="Q949" s="28"/>
      <c r="R949" s="171"/>
      <c r="S949" s="28"/>
      <c r="T949" s="28"/>
      <c r="U949" s="29"/>
      <c r="V949" s="30"/>
    </row>
    <row r="950" spans="1:23" s="16" customFormat="1" ht="17.25" customHeight="1" thickBot="1">
      <c r="A950" s="25" t="s">
        <v>1585</v>
      </c>
      <c r="B950" s="346"/>
      <c r="C950" s="347"/>
      <c r="D950" s="347"/>
      <c r="E950" s="347"/>
      <c r="F950" s="347"/>
      <c r="G950" s="347"/>
      <c r="H950" s="347"/>
      <c r="I950" s="347"/>
      <c r="J950" s="347"/>
      <c r="K950" s="347"/>
      <c r="L950" s="347"/>
      <c r="M950" s="347"/>
      <c r="N950" s="728" t="s">
        <v>251</v>
      </c>
      <c r="O950" s="729">
        <v>4605.4699999999993</v>
      </c>
      <c r="P950" s="371"/>
      <c r="Q950" s="371"/>
      <c r="R950" s="372"/>
      <c r="S950" s="372"/>
      <c r="T950" s="373"/>
      <c r="U950" s="374"/>
      <c r="V950" s="375"/>
      <c r="W950" s="186"/>
    </row>
    <row r="951" spans="1:23" ht="17.25" customHeight="1">
      <c r="B951" s="731"/>
      <c r="C951" s="731"/>
      <c r="D951" s="731"/>
      <c r="E951" s="731"/>
      <c r="F951" s="731"/>
      <c r="G951" s="732"/>
      <c r="H951" s="732"/>
      <c r="I951" s="732"/>
      <c r="J951" s="732"/>
      <c r="K951" s="732"/>
      <c r="L951" s="732"/>
      <c r="M951" s="732"/>
      <c r="N951" s="732"/>
      <c r="O951" s="732"/>
      <c r="P951" s="732"/>
      <c r="Q951" s="732"/>
      <c r="R951" s="732"/>
      <c r="S951" s="732"/>
      <c r="T951" s="732"/>
      <c r="U951" s="732"/>
      <c r="V951" s="732"/>
      <c r="W951" s="732"/>
    </row>
    <row r="952" spans="1:23" s="16" customFormat="1" ht="16.5" customHeight="1" thickBot="1">
      <c r="A952" s="14"/>
      <c r="B952" s="443" t="s">
        <v>61</v>
      </c>
      <c r="C952" s="443"/>
      <c r="D952" s="443"/>
      <c r="E952" s="443"/>
      <c r="F952" s="443"/>
      <c r="G952" s="443"/>
      <c r="H952" s="443"/>
      <c r="I952" s="443"/>
      <c r="J952" s="443"/>
      <c r="K952" s="443"/>
      <c r="L952" s="443"/>
      <c r="M952" s="443"/>
      <c r="N952" s="443"/>
      <c r="O952" s="443"/>
      <c r="P952" s="443"/>
      <c r="Q952" s="443"/>
      <c r="R952" s="443"/>
      <c r="S952" s="443"/>
      <c r="T952" s="443"/>
      <c r="U952" s="443"/>
      <c r="V952" s="443"/>
      <c r="W952" s="187"/>
    </row>
    <row r="953" spans="1:23" s="18" customFormat="1" ht="22.5" customHeight="1">
      <c r="A953" s="87" t="s">
        <v>1586</v>
      </c>
      <c r="B953" s="445" t="s">
        <v>58</v>
      </c>
      <c r="C953" s="733" t="s">
        <v>78</v>
      </c>
      <c r="D953" s="734"/>
      <c r="E953" s="734"/>
      <c r="F953" s="734"/>
      <c r="G953" s="734"/>
      <c r="H953" s="734"/>
      <c r="I953" s="734"/>
      <c r="J953" s="734"/>
      <c r="K953" s="734"/>
      <c r="L953" s="734"/>
      <c r="M953" s="706"/>
      <c r="N953" s="735"/>
      <c r="O953" s="736"/>
      <c r="P953" s="733" t="s">
        <v>84</v>
      </c>
      <c r="Q953" s="734"/>
      <c r="R953" s="734"/>
      <c r="S953" s="706"/>
      <c r="T953" s="705" t="s">
        <v>279</v>
      </c>
      <c r="U953" s="706"/>
      <c r="V953" s="448" t="s">
        <v>6</v>
      </c>
      <c r="W953" s="185"/>
    </row>
    <row r="954" spans="1:23" s="18" customFormat="1" ht="22.5" customHeight="1">
      <c r="A954" s="87" t="s">
        <v>1587</v>
      </c>
      <c r="B954" s="446"/>
      <c r="C954" s="737" t="s">
        <v>79</v>
      </c>
      <c r="D954" s="738"/>
      <c r="E954" s="739"/>
      <c r="F954" s="740">
        <v>4</v>
      </c>
      <c r="G954" s="741" t="s">
        <v>223</v>
      </c>
      <c r="H954" s="714" t="s">
        <v>222</v>
      </c>
      <c r="I954" s="714"/>
      <c r="J954" s="737" t="s">
        <v>221</v>
      </c>
      <c r="K954" s="742"/>
      <c r="L954" s="743"/>
      <c r="M954" s="743"/>
      <c r="N954" s="744"/>
      <c r="O954" s="745"/>
      <c r="P954" s="746"/>
      <c r="Q954" s="747"/>
      <c r="R954" s="747"/>
      <c r="S954" s="748"/>
      <c r="T954" s="718"/>
      <c r="U954" s="719"/>
      <c r="V954" s="449"/>
      <c r="W954" s="185"/>
    </row>
    <row r="955" spans="1:23" s="18" customFormat="1" ht="51.75" customHeight="1" thickBot="1">
      <c r="A955" s="87" t="s">
        <v>1588</v>
      </c>
      <c r="B955" s="446"/>
      <c r="C955" s="738" t="s">
        <v>77</v>
      </c>
      <c r="D955" s="739"/>
      <c r="E955" s="749" t="s">
        <v>80</v>
      </c>
      <c r="F955" s="750" t="s">
        <v>242</v>
      </c>
      <c r="G955" s="741"/>
      <c r="H955" s="714"/>
      <c r="I955" s="714"/>
      <c r="J955" s="711" t="s">
        <v>220</v>
      </c>
      <c r="K955" s="751" t="s">
        <v>228</v>
      </c>
      <c r="L955" s="752" t="s">
        <v>290</v>
      </c>
      <c r="M955" s="752"/>
      <c r="N955" s="753" t="s">
        <v>260</v>
      </c>
      <c r="O955" s="754"/>
      <c r="P955" s="755" t="s">
        <v>1169</v>
      </c>
      <c r="Q955" s="756" t="s">
        <v>85</v>
      </c>
      <c r="R955" s="757"/>
      <c r="S955" s="88">
        <v>4</v>
      </c>
      <c r="T955" s="758"/>
      <c r="U955" s="759"/>
      <c r="V955" s="450"/>
      <c r="W955" s="185"/>
    </row>
    <row r="956" spans="1:23" s="18" customFormat="1" ht="15.75" customHeight="1">
      <c r="A956" s="87" t="s">
        <v>1589</v>
      </c>
      <c r="B956" s="446"/>
      <c r="C956" s="33">
        <v>1</v>
      </c>
      <c r="D956" s="76" t="s">
        <v>538</v>
      </c>
      <c r="E956" s="82">
        <v>0.2</v>
      </c>
      <c r="F956" s="233">
        <v>1037.046</v>
      </c>
      <c r="G956" s="233">
        <v>1532.67</v>
      </c>
      <c r="H956" s="451" t="s">
        <v>27</v>
      </c>
      <c r="I956" s="452"/>
      <c r="J956" s="83" t="s">
        <v>6</v>
      </c>
      <c r="K956" s="81" t="s">
        <v>1152</v>
      </c>
      <c r="L956" s="344"/>
      <c r="M956" s="345" t="s">
        <v>1152</v>
      </c>
      <c r="N956" s="760" t="s">
        <v>22</v>
      </c>
      <c r="O956" s="761" t="s">
        <v>15</v>
      </c>
      <c r="P956" s="762"/>
      <c r="Q956" s="763">
        <v>27</v>
      </c>
      <c r="R956" s="764" t="s">
        <v>1152</v>
      </c>
      <c r="S956" s="765"/>
      <c r="T956" s="705" t="s">
        <v>64</v>
      </c>
      <c r="U956" s="734"/>
      <c r="V956" s="706"/>
      <c r="W956" s="184"/>
    </row>
    <row r="957" spans="1:23" s="18" customFormat="1" ht="15.75" customHeight="1" thickBot="1">
      <c r="A957" s="87" t="s">
        <v>1590</v>
      </c>
      <c r="B957" s="446"/>
      <c r="C957" s="33">
        <v>2</v>
      </c>
      <c r="D957" s="76" t="s">
        <v>539</v>
      </c>
      <c r="E957" s="82">
        <v>0.2</v>
      </c>
      <c r="F957" s="233">
        <v>691.36400000000003</v>
      </c>
      <c r="G957" s="233">
        <v>1532.67</v>
      </c>
      <c r="H957" s="451" t="s">
        <v>27</v>
      </c>
      <c r="I957" s="452"/>
      <c r="J957" s="83" t="s">
        <v>6</v>
      </c>
      <c r="K957" s="81" t="s">
        <v>1152</v>
      </c>
      <c r="L957" s="344"/>
      <c r="M957" s="345" t="s">
        <v>1152</v>
      </c>
      <c r="N957" s="760" t="s">
        <v>22</v>
      </c>
      <c r="O957" s="761"/>
      <c r="P957" s="762"/>
      <c r="Q957" s="766"/>
      <c r="R957" s="767"/>
      <c r="S957" s="768"/>
      <c r="T957" s="758"/>
      <c r="U957" s="769"/>
      <c r="V957" s="759"/>
      <c r="W957" s="184"/>
    </row>
    <row r="958" spans="1:23" s="18" customFormat="1" ht="15.75" customHeight="1">
      <c r="A958" s="87" t="s">
        <v>1591</v>
      </c>
      <c r="B958" s="446"/>
      <c r="C958" s="33">
        <v>3</v>
      </c>
      <c r="D958" s="76" t="s">
        <v>540</v>
      </c>
      <c r="E958" s="82">
        <v>0.35</v>
      </c>
      <c r="F958" s="233">
        <v>1552.0900000000001</v>
      </c>
      <c r="G958" s="233">
        <v>1532.67</v>
      </c>
      <c r="H958" s="451" t="s">
        <v>6</v>
      </c>
      <c r="I958" s="452"/>
      <c r="J958" s="83" t="s">
        <v>6</v>
      </c>
      <c r="K958" s="81" t="s">
        <v>1152</v>
      </c>
      <c r="L958" s="344"/>
      <c r="M958" s="345" t="s">
        <v>1152</v>
      </c>
      <c r="N958" s="760" t="s">
        <v>22</v>
      </c>
      <c r="O958" s="770"/>
      <c r="P958" s="771"/>
      <c r="Q958" s="772"/>
      <c r="R958" s="773"/>
      <c r="S958" s="774"/>
      <c r="T958" s="191"/>
      <c r="U958" s="191"/>
      <c r="V958" s="192"/>
      <c r="W958" s="185"/>
    </row>
    <row r="959" spans="1:23" s="18" customFormat="1" ht="15.75" customHeight="1">
      <c r="A959" s="87" t="s">
        <v>1592</v>
      </c>
      <c r="B959" s="446"/>
      <c r="C959" s="33">
        <v>4</v>
      </c>
      <c r="D959" s="76" t="s">
        <v>541</v>
      </c>
      <c r="E959" s="82">
        <v>0.25</v>
      </c>
      <c r="F959" s="233">
        <v>15141.38</v>
      </c>
      <c r="G959" s="233">
        <v>1532.67</v>
      </c>
      <c r="H959" s="451" t="s">
        <v>6</v>
      </c>
      <c r="I959" s="452"/>
      <c r="J959" s="83" t="s">
        <v>6</v>
      </c>
      <c r="K959" s="81" t="s">
        <v>1152</v>
      </c>
      <c r="L959" s="344"/>
      <c r="M959" s="345" t="s">
        <v>1152</v>
      </c>
      <c r="N959" s="760" t="s">
        <v>22</v>
      </c>
      <c r="O959" s="775" t="s">
        <v>246</v>
      </c>
      <c r="P959" s="737" t="s">
        <v>245</v>
      </c>
      <c r="Q959" s="738"/>
      <c r="R959" s="738"/>
      <c r="S959" s="739"/>
      <c r="T959" s="185"/>
      <c r="U959" s="185"/>
      <c r="V959" s="193"/>
      <c r="W959" s="185"/>
    </row>
    <row r="960" spans="1:23" s="18" customFormat="1" ht="17.25" customHeight="1">
      <c r="A960" s="87" t="s">
        <v>1593</v>
      </c>
      <c r="B960" s="446"/>
      <c r="C960" s="33">
        <v>5</v>
      </c>
      <c r="D960" s="76" t="s">
        <v>1152</v>
      </c>
      <c r="E960" s="82" t="s">
        <v>1152</v>
      </c>
      <c r="F960" s="233" t="s">
        <v>1152</v>
      </c>
      <c r="G960" s="233" t="s">
        <v>1152</v>
      </c>
      <c r="H960" s="451" t="s">
        <v>1152</v>
      </c>
      <c r="I960" s="452"/>
      <c r="J960" s="83" t="s">
        <v>1152</v>
      </c>
      <c r="K960" s="81" t="s">
        <v>1152</v>
      </c>
      <c r="L960" s="344"/>
      <c r="M960" s="345" t="s">
        <v>1152</v>
      </c>
      <c r="N960" s="760"/>
      <c r="O960" s="776"/>
      <c r="P960" s="711" t="s">
        <v>86</v>
      </c>
      <c r="Q960" s="711" t="s">
        <v>230</v>
      </c>
      <c r="R960" s="714" t="s">
        <v>243</v>
      </c>
      <c r="S960" s="714"/>
      <c r="T960" s="185"/>
      <c r="U960" s="185"/>
      <c r="V960" s="193"/>
      <c r="W960" s="185"/>
    </row>
    <row r="961" spans="1:23" s="18" customFormat="1" ht="16.5" customHeight="1" thickBot="1">
      <c r="A961" s="87" t="s">
        <v>1594</v>
      </c>
      <c r="B961" s="446"/>
      <c r="C961" s="84">
        <v>6</v>
      </c>
      <c r="D961" s="85" t="s">
        <v>1152</v>
      </c>
      <c r="E961" s="86" t="s">
        <v>1152</v>
      </c>
      <c r="F961" s="233" t="s">
        <v>1152</v>
      </c>
      <c r="G961" s="233" t="s">
        <v>1152</v>
      </c>
      <c r="H961" s="451" t="s">
        <v>1152</v>
      </c>
      <c r="I961" s="452"/>
      <c r="J961" s="83" t="s">
        <v>1152</v>
      </c>
      <c r="K961" s="81" t="s">
        <v>1152</v>
      </c>
      <c r="L961" s="344"/>
      <c r="M961" s="345" t="s">
        <v>1152</v>
      </c>
      <c r="N961" s="777"/>
      <c r="O961" s="248" t="s">
        <v>6</v>
      </c>
      <c r="P961" s="778">
        <v>1</v>
      </c>
      <c r="Q961" s="779">
        <v>3065.3425115</v>
      </c>
      <c r="R961" s="780">
        <v>18421.879999999997</v>
      </c>
      <c r="S961" s="780"/>
      <c r="T961" s="185"/>
      <c r="U961" s="185"/>
      <c r="V961" s="193"/>
      <c r="W961" s="185"/>
    </row>
    <row r="962" spans="1:23" s="18" customFormat="1" ht="16.5" customHeight="1" thickBot="1">
      <c r="A962" s="87" t="s">
        <v>1595</v>
      </c>
      <c r="B962" s="447"/>
      <c r="C962" s="781" t="s">
        <v>82</v>
      </c>
      <c r="D962" s="782"/>
      <c r="E962" s="782"/>
      <c r="F962" s="783"/>
      <c r="G962" s="784"/>
      <c r="H962" s="453" t="s">
        <v>6</v>
      </c>
      <c r="I962" s="454"/>
      <c r="J962" s="314" t="s">
        <v>6</v>
      </c>
      <c r="K962" s="194" t="s">
        <v>6</v>
      </c>
      <c r="L962" s="351"/>
      <c r="M962" s="370"/>
      <c r="N962" s="352"/>
      <c r="O962" s="455" t="s">
        <v>1152</v>
      </c>
      <c r="P962" s="455"/>
      <c r="Q962" s="455"/>
      <c r="R962" s="455"/>
      <c r="S962" s="455"/>
      <c r="T962" s="348"/>
      <c r="U962" s="349"/>
      <c r="V962" s="350"/>
      <c r="W962" s="185"/>
    </row>
    <row r="963" spans="1:23" ht="24.95" customHeight="1"/>
    <row r="964" spans="1:23" ht="24.95" customHeight="1"/>
    <row r="965" spans="1:23" s="16" customFormat="1" ht="24" thickBot="1">
      <c r="A965" s="694">
        <v>28</v>
      </c>
      <c r="B965" s="456" t="s">
        <v>45</v>
      </c>
      <c r="C965" s="456"/>
      <c r="D965" s="456"/>
      <c r="E965" s="22">
        <v>28</v>
      </c>
      <c r="F965" s="23" t="s">
        <v>551</v>
      </c>
      <c r="G965" s="19"/>
      <c r="H965" s="19"/>
      <c r="I965" s="23"/>
      <c r="J965" s="23"/>
      <c r="K965" s="23"/>
      <c r="L965" s="23"/>
      <c r="M965" s="24"/>
      <c r="N965" s="24"/>
      <c r="O965" s="19"/>
      <c r="P965" s="19"/>
      <c r="Q965" s="685"/>
      <c r="R965" s="685"/>
      <c r="S965" s="685"/>
      <c r="T965" s="685"/>
      <c r="U965" s="186"/>
    </row>
    <row r="966" spans="1:23" s="16" customFormat="1" ht="24.75" customHeight="1">
      <c r="A966" s="14"/>
      <c r="B966" s="695" t="s">
        <v>50</v>
      </c>
      <c r="C966" s="696" t="s">
        <v>51</v>
      </c>
      <c r="D966" s="697" t="s">
        <v>16</v>
      </c>
      <c r="E966" s="697"/>
      <c r="F966" s="697" t="s">
        <v>52</v>
      </c>
      <c r="G966" s="698"/>
      <c r="H966" s="699" t="s">
        <v>53</v>
      </c>
      <c r="I966" s="700" t="s">
        <v>266</v>
      </c>
      <c r="J966" s="699" t="s">
        <v>17</v>
      </c>
      <c r="K966" s="699" t="s">
        <v>229</v>
      </c>
      <c r="L966" s="699" t="s">
        <v>54</v>
      </c>
      <c r="M966" s="699" t="s">
        <v>150</v>
      </c>
      <c r="N966" s="701" t="s">
        <v>244</v>
      </c>
      <c r="O966" s="702"/>
      <c r="P966" s="703" t="s">
        <v>19</v>
      </c>
      <c r="Q966" s="704"/>
      <c r="R966" s="705" t="s">
        <v>152</v>
      </c>
      <c r="S966" s="706"/>
      <c r="T966" s="707" t="s">
        <v>138</v>
      </c>
      <c r="U966" s="708"/>
      <c r="V966" s="709"/>
    </row>
    <row r="967" spans="1:23" s="16" customFormat="1" ht="92.25" customHeight="1">
      <c r="A967" s="14"/>
      <c r="B967" s="710"/>
      <c r="C967" s="711" t="s">
        <v>55</v>
      </c>
      <c r="D967" s="712" t="s">
        <v>3</v>
      </c>
      <c r="E967" s="712" t="s">
        <v>18</v>
      </c>
      <c r="F967" s="712" t="s">
        <v>56</v>
      </c>
      <c r="G967" s="713" t="s">
        <v>57</v>
      </c>
      <c r="H967" s="714"/>
      <c r="I967" s="715"/>
      <c r="J967" s="714"/>
      <c r="K967" s="714"/>
      <c r="L967" s="714"/>
      <c r="M967" s="714"/>
      <c r="N967" s="711" t="s">
        <v>149</v>
      </c>
      <c r="O967" s="712" t="s">
        <v>68</v>
      </c>
      <c r="P967" s="716"/>
      <c r="Q967" s="717"/>
      <c r="R967" s="718"/>
      <c r="S967" s="719"/>
      <c r="T967" s="720" t="s">
        <v>139</v>
      </c>
      <c r="U967" s="721" t="s">
        <v>148</v>
      </c>
      <c r="V967" s="722" t="s">
        <v>164</v>
      </c>
    </row>
    <row r="968" spans="1:23" s="16" customFormat="1" ht="26.25" customHeight="1">
      <c r="A968" s="14"/>
      <c r="B968" s="723"/>
      <c r="C968" s="724">
        <v>3</v>
      </c>
      <c r="D968" s="724">
        <v>4</v>
      </c>
      <c r="E968" s="724">
        <v>5</v>
      </c>
      <c r="F968" s="724">
        <v>6</v>
      </c>
      <c r="G968" s="724">
        <v>7</v>
      </c>
      <c r="H968" s="724">
        <v>8</v>
      </c>
      <c r="I968" s="724">
        <v>9</v>
      </c>
      <c r="J968" s="724">
        <v>10</v>
      </c>
      <c r="K968" s="724">
        <v>11</v>
      </c>
      <c r="L968" s="724">
        <v>12</v>
      </c>
      <c r="M968" s="724">
        <v>13</v>
      </c>
      <c r="N968" s="724">
        <v>14</v>
      </c>
      <c r="O968" s="724">
        <v>15</v>
      </c>
      <c r="P968" s="19">
        <v>16</v>
      </c>
      <c r="Q968" s="725">
        <v>17</v>
      </c>
      <c r="R968" s="19">
        <v>18</v>
      </c>
      <c r="S968" s="725">
        <v>19</v>
      </c>
      <c r="T968" s="726">
        <v>20</v>
      </c>
      <c r="U968" s="624">
        <v>21</v>
      </c>
      <c r="V968" s="727">
        <v>22</v>
      </c>
    </row>
    <row r="969" spans="1:23" s="26" customFormat="1" ht="45.6" customHeight="1">
      <c r="A969" s="25" t="s">
        <v>1596</v>
      </c>
      <c r="B969" s="307">
        <v>1</v>
      </c>
      <c r="C969" s="301" t="s">
        <v>552</v>
      </c>
      <c r="D969" s="301" t="s">
        <v>554</v>
      </c>
      <c r="E969" s="301" t="s">
        <v>558</v>
      </c>
      <c r="F969" s="301" t="s">
        <v>321</v>
      </c>
      <c r="G969" s="293">
        <v>0.3</v>
      </c>
      <c r="H969" s="293" t="s">
        <v>22</v>
      </c>
      <c r="I969" s="299"/>
      <c r="J969" s="300" t="s">
        <v>551</v>
      </c>
      <c r="K969" s="324">
        <v>44084</v>
      </c>
      <c r="L969" s="324">
        <v>44972</v>
      </c>
      <c r="M969" s="294">
        <v>8681.01</v>
      </c>
      <c r="N969" s="321">
        <v>2604.3029999999999</v>
      </c>
      <c r="O969" s="172">
        <v>2604.3029999999999</v>
      </c>
      <c r="P969" s="441"/>
      <c r="Q969" s="442"/>
      <c r="R969" s="439"/>
      <c r="S969" s="440"/>
      <c r="T969" s="296" t="s">
        <v>22</v>
      </c>
      <c r="U969" s="297">
        <v>262</v>
      </c>
      <c r="V969" s="298" t="s">
        <v>22</v>
      </c>
    </row>
    <row r="970" spans="1:23" s="26" customFormat="1" ht="45.6" customHeight="1">
      <c r="A970" s="25" t="s">
        <v>1157</v>
      </c>
      <c r="B970" s="307">
        <v>2</v>
      </c>
      <c r="C970" s="301" t="s">
        <v>553</v>
      </c>
      <c r="D970" s="301" t="s">
        <v>555</v>
      </c>
      <c r="E970" s="301" t="s">
        <v>559</v>
      </c>
      <c r="F970" s="301" t="s">
        <v>321</v>
      </c>
      <c r="G970" s="293">
        <v>0.5</v>
      </c>
      <c r="H970" s="293" t="s">
        <v>22</v>
      </c>
      <c r="I970" s="299"/>
      <c r="J970" s="300" t="s">
        <v>551</v>
      </c>
      <c r="K970" s="324">
        <v>35170</v>
      </c>
      <c r="L970" s="324">
        <v>35664</v>
      </c>
      <c r="M970" s="294">
        <v>8107.98</v>
      </c>
      <c r="N970" s="321">
        <v>4053.99</v>
      </c>
      <c r="O970" s="172">
        <v>4053.99</v>
      </c>
      <c r="P970" s="441"/>
      <c r="Q970" s="442"/>
      <c r="R970" s="439"/>
      <c r="S970" s="440"/>
      <c r="T970" s="296" t="s">
        <v>22</v>
      </c>
      <c r="U970" s="297">
        <v>56</v>
      </c>
      <c r="V970" s="298" t="s">
        <v>22</v>
      </c>
    </row>
    <row r="971" spans="1:23" s="26" customFormat="1" ht="45.6" customHeight="1">
      <c r="A971" s="25" t="s">
        <v>321</v>
      </c>
      <c r="B971" s="307">
        <v>3</v>
      </c>
      <c r="C971" s="301" t="s">
        <v>552</v>
      </c>
      <c r="D971" s="301" t="s">
        <v>556</v>
      </c>
      <c r="E971" s="301" t="s">
        <v>560</v>
      </c>
      <c r="F971" s="301" t="s">
        <v>321</v>
      </c>
      <c r="G971" s="293">
        <v>0.5</v>
      </c>
      <c r="H971" s="293" t="s">
        <v>22</v>
      </c>
      <c r="I971" s="299"/>
      <c r="J971" s="300" t="s">
        <v>551</v>
      </c>
      <c r="K971" s="324">
        <v>40997</v>
      </c>
      <c r="L971" s="324">
        <v>41851</v>
      </c>
      <c r="M971" s="294">
        <v>15406.36</v>
      </c>
      <c r="N971" s="321">
        <v>7703.18</v>
      </c>
      <c r="O971" s="172">
        <v>7703.18</v>
      </c>
      <c r="P971" s="441"/>
      <c r="Q971" s="442"/>
      <c r="R971" s="439"/>
      <c r="S971" s="440"/>
      <c r="T971" s="296" t="s">
        <v>22</v>
      </c>
      <c r="U971" s="297">
        <v>206</v>
      </c>
      <c r="V971" s="298" t="s">
        <v>22</v>
      </c>
    </row>
    <row r="972" spans="1:23" s="26" customFormat="1" ht="45.6" customHeight="1">
      <c r="A972" s="25" t="s">
        <v>1158</v>
      </c>
      <c r="B972" s="307">
        <v>4</v>
      </c>
      <c r="C972" s="301" t="s">
        <v>664</v>
      </c>
      <c r="D972" s="301" t="s">
        <v>557</v>
      </c>
      <c r="E972" s="301" t="s">
        <v>561</v>
      </c>
      <c r="F972" s="301" t="s">
        <v>304</v>
      </c>
      <c r="G972" s="293">
        <v>1</v>
      </c>
      <c r="H972" s="293" t="s">
        <v>22</v>
      </c>
      <c r="I972" s="299"/>
      <c r="J972" s="300" t="s">
        <v>551</v>
      </c>
      <c r="K972" s="389">
        <v>39092</v>
      </c>
      <c r="L972" s="324">
        <v>39596</v>
      </c>
      <c r="M972" s="294">
        <v>2473.15</v>
      </c>
      <c r="N972" s="321">
        <v>2473.15</v>
      </c>
      <c r="O972" s="172">
        <v>2473.15</v>
      </c>
      <c r="P972" s="441"/>
      <c r="Q972" s="442"/>
      <c r="R972" s="439"/>
      <c r="S972" s="440"/>
      <c r="T972" s="296" t="s">
        <v>22</v>
      </c>
      <c r="U972" s="297">
        <v>74</v>
      </c>
      <c r="V972" s="298" t="s">
        <v>22</v>
      </c>
    </row>
    <row r="973" spans="1:23" s="26" customFormat="1" ht="24.95" customHeight="1">
      <c r="A973" s="25" t="s">
        <v>1159</v>
      </c>
      <c r="B973" s="307" t="s">
        <v>1152</v>
      </c>
      <c r="C973" s="301"/>
      <c r="D973" s="301"/>
      <c r="E973" s="301"/>
      <c r="F973" s="301"/>
      <c r="G973" s="293"/>
      <c r="H973" s="293"/>
      <c r="I973" s="299"/>
      <c r="J973" s="300" t="s">
        <v>1152</v>
      </c>
      <c r="K973" s="324"/>
      <c r="L973" s="324"/>
      <c r="M973" s="294"/>
      <c r="N973" s="321" t="s">
        <v>1152</v>
      </c>
      <c r="O973" s="172" t="s">
        <v>1152</v>
      </c>
      <c r="P973" s="441"/>
      <c r="Q973" s="442"/>
      <c r="R973" s="439"/>
      <c r="S973" s="440"/>
      <c r="T973" s="296"/>
      <c r="U973" s="297"/>
      <c r="V973" s="298"/>
    </row>
    <row r="974" spans="1:23" s="26" customFormat="1" ht="24.95" customHeight="1">
      <c r="A974" s="25" t="s">
        <v>1160</v>
      </c>
      <c r="B974" s="307" t="s">
        <v>1152</v>
      </c>
      <c r="C974" s="301"/>
      <c r="D974" s="301"/>
      <c r="E974" s="301"/>
      <c r="F974" s="301"/>
      <c r="G974" s="293"/>
      <c r="H974" s="293"/>
      <c r="I974" s="299"/>
      <c r="J974" s="300" t="s">
        <v>1152</v>
      </c>
      <c r="K974" s="324"/>
      <c r="L974" s="324"/>
      <c r="M974" s="294"/>
      <c r="N974" s="321" t="s">
        <v>1152</v>
      </c>
      <c r="O974" s="172" t="s">
        <v>1152</v>
      </c>
      <c r="P974" s="441"/>
      <c r="Q974" s="442"/>
      <c r="R974" s="439"/>
      <c r="S974" s="440"/>
      <c r="T974" s="296"/>
      <c r="U974" s="297"/>
      <c r="V974" s="298"/>
    </row>
    <row r="975" spans="1:23" s="26" customFormat="1" ht="24.95" customHeight="1">
      <c r="A975" s="25"/>
      <c r="B975" s="307" t="s">
        <v>1152</v>
      </c>
      <c r="C975" s="301"/>
      <c r="D975" s="301"/>
      <c r="E975" s="301"/>
      <c r="F975" s="301"/>
      <c r="G975" s="293"/>
      <c r="H975" s="293"/>
      <c r="I975" s="299"/>
      <c r="J975" s="300" t="s">
        <v>1152</v>
      </c>
      <c r="K975" s="324"/>
      <c r="L975" s="324"/>
      <c r="M975" s="294"/>
      <c r="N975" s="321" t="s">
        <v>1152</v>
      </c>
      <c r="O975" s="172" t="s">
        <v>1152</v>
      </c>
      <c r="P975" s="441"/>
      <c r="Q975" s="442"/>
      <c r="R975" s="439"/>
      <c r="S975" s="440"/>
      <c r="T975" s="296"/>
      <c r="U975" s="297"/>
      <c r="V975" s="298"/>
    </row>
    <row r="976" spans="1:23" s="26" customFormat="1" ht="24.95" customHeight="1">
      <c r="A976" s="25"/>
      <c r="B976" s="307" t="s">
        <v>1152</v>
      </c>
      <c r="C976" s="301"/>
      <c r="D976" s="301"/>
      <c r="E976" s="301"/>
      <c r="F976" s="301"/>
      <c r="G976" s="293"/>
      <c r="H976" s="293"/>
      <c r="I976" s="299"/>
      <c r="J976" s="300" t="s">
        <v>1152</v>
      </c>
      <c r="K976" s="324"/>
      <c r="L976" s="324"/>
      <c r="M976" s="294"/>
      <c r="N976" s="321" t="s">
        <v>1152</v>
      </c>
      <c r="O976" s="172" t="s">
        <v>1152</v>
      </c>
      <c r="P976" s="441"/>
      <c r="Q976" s="442"/>
      <c r="R976" s="439"/>
      <c r="S976" s="440"/>
      <c r="T976" s="296"/>
      <c r="U976" s="297"/>
      <c r="V976" s="298"/>
    </row>
    <row r="977" spans="1:23" s="26" customFormat="1" ht="24.95" customHeight="1">
      <c r="A977" s="25"/>
      <c r="B977" s="307" t="s">
        <v>1152</v>
      </c>
      <c r="C977" s="301"/>
      <c r="D977" s="301"/>
      <c r="E977" s="301"/>
      <c r="F977" s="301"/>
      <c r="G977" s="293"/>
      <c r="H977" s="293"/>
      <c r="I977" s="299"/>
      <c r="J977" s="300" t="s">
        <v>1152</v>
      </c>
      <c r="K977" s="324"/>
      <c r="L977" s="324"/>
      <c r="M977" s="294"/>
      <c r="N977" s="321" t="s">
        <v>1152</v>
      </c>
      <c r="O977" s="172" t="s">
        <v>1152</v>
      </c>
      <c r="P977" s="441"/>
      <c r="Q977" s="442"/>
      <c r="R977" s="439"/>
      <c r="S977" s="440"/>
      <c r="T977" s="296"/>
      <c r="U977" s="297"/>
      <c r="V977" s="298"/>
    </row>
    <row r="978" spans="1:23" s="26" customFormat="1" ht="24.95" customHeight="1">
      <c r="A978" s="25"/>
      <c r="B978" s="307" t="s">
        <v>1152</v>
      </c>
      <c r="C978" s="301"/>
      <c r="D978" s="301"/>
      <c r="E978" s="301"/>
      <c r="F978" s="301"/>
      <c r="G978" s="293"/>
      <c r="H978" s="293"/>
      <c r="I978" s="299"/>
      <c r="J978" s="300" t="s">
        <v>1152</v>
      </c>
      <c r="K978" s="324"/>
      <c r="L978" s="324"/>
      <c r="M978" s="294"/>
      <c r="N978" s="321" t="s">
        <v>1152</v>
      </c>
      <c r="O978" s="172" t="s">
        <v>1152</v>
      </c>
      <c r="P978" s="441"/>
      <c r="Q978" s="442"/>
      <c r="R978" s="439"/>
      <c r="S978" s="440"/>
      <c r="T978" s="296"/>
      <c r="U978" s="297"/>
      <c r="V978" s="298"/>
    </row>
    <row r="979" spans="1:23" s="26" customFormat="1" ht="24.95" customHeight="1">
      <c r="A979" s="25"/>
      <c r="B979" s="307" t="s">
        <v>1152</v>
      </c>
      <c r="C979" s="301"/>
      <c r="D979" s="301"/>
      <c r="E979" s="301"/>
      <c r="F979" s="301"/>
      <c r="G979" s="293"/>
      <c r="H979" s="293"/>
      <c r="I979" s="299"/>
      <c r="J979" s="300" t="s">
        <v>1152</v>
      </c>
      <c r="K979" s="324"/>
      <c r="L979" s="324"/>
      <c r="M979" s="294"/>
      <c r="N979" s="321" t="s">
        <v>1152</v>
      </c>
      <c r="O979" s="172" t="s">
        <v>1152</v>
      </c>
      <c r="P979" s="441"/>
      <c r="Q979" s="442"/>
      <c r="R979" s="439"/>
      <c r="S979" s="440"/>
      <c r="T979" s="296"/>
      <c r="U979" s="297"/>
      <c r="V979" s="298"/>
    </row>
    <row r="980" spans="1:23" s="26" customFormat="1" ht="24.95" customHeight="1">
      <c r="A980" s="25" t="s">
        <v>1597</v>
      </c>
      <c r="B980" s="307" t="s">
        <v>1152</v>
      </c>
      <c r="C980" s="301"/>
      <c r="D980" s="301"/>
      <c r="E980" s="301"/>
      <c r="F980" s="301"/>
      <c r="G980" s="293"/>
      <c r="H980" s="293"/>
      <c r="I980" s="299"/>
      <c r="J980" s="300" t="s">
        <v>1152</v>
      </c>
      <c r="K980" s="324"/>
      <c r="L980" s="324"/>
      <c r="M980" s="294"/>
      <c r="N980" s="322" t="s">
        <v>1152</v>
      </c>
      <c r="O980" s="172" t="s">
        <v>1152</v>
      </c>
      <c r="P980" s="441"/>
      <c r="Q980" s="442"/>
      <c r="R980" s="439"/>
      <c r="S980" s="440"/>
      <c r="T980" s="296"/>
      <c r="U980" s="297"/>
      <c r="V980" s="298"/>
    </row>
    <row r="981" spans="1:23" s="26" customFormat="1" ht="24.95" customHeight="1">
      <c r="A981" s="25" t="s">
        <v>1598</v>
      </c>
      <c r="B981" s="307" t="s">
        <v>1152</v>
      </c>
      <c r="C981" s="301"/>
      <c r="D981" s="301"/>
      <c r="E981" s="301"/>
      <c r="F981" s="301"/>
      <c r="G981" s="293"/>
      <c r="H981" s="293"/>
      <c r="I981" s="299"/>
      <c r="J981" s="300" t="s">
        <v>1152</v>
      </c>
      <c r="K981" s="324"/>
      <c r="L981" s="324"/>
      <c r="M981" s="295"/>
      <c r="N981" s="322" t="s">
        <v>1152</v>
      </c>
      <c r="O981" s="172" t="s">
        <v>1152</v>
      </c>
      <c r="P981" s="441"/>
      <c r="Q981" s="442"/>
      <c r="R981" s="439"/>
      <c r="S981" s="440"/>
      <c r="T981" s="296"/>
      <c r="U981" s="297"/>
      <c r="V981" s="298"/>
    </row>
    <row r="982" spans="1:23" s="26" customFormat="1" ht="24.95" customHeight="1">
      <c r="A982" s="25" t="s">
        <v>1599</v>
      </c>
      <c r="B982" s="307" t="s">
        <v>1152</v>
      </c>
      <c r="C982" s="301"/>
      <c r="D982" s="301"/>
      <c r="E982" s="301"/>
      <c r="F982" s="301"/>
      <c r="G982" s="293"/>
      <c r="H982" s="293"/>
      <c r="I982" s="299"/>
      <c r="J982" s="300" t="s">
        <v>1152</v>
      </c>
      <c r="K982" s="324"/>
      <c r="L982" s="324"/>
      <c r="M982" s="295"/>
      <c r="N982" s="322" t="s">
        <v>1152</v>
      </c>
      <c r="O982" s="172" t="s">
        <v>1152</v>
      </c>
      <c r="P982" s="441"/>
      <c r="Q982" s="442"/>
      <c r="R982" s="439"/>
      <c r="S982" s="440"/>
      <c r="T982" s="296"/>
      <c r="U982" s="297"/>
      <c r="V982" s="298"/>
    </row>
    <row r="983" spans="1:23" s="26" customFormat="1" ht="24.95" customHeight="1" thickBot="1">
      <c r="A983" s="25" t="s">
        <v>1600</v>
      </c>
      <c r="B983" s="310" t="s">
        <v>1152</v>
      </c>
      <c r="C983" s="302"/>
      <c r="D983" s="302"/>
      <c r="E983" s="302"/>
      <c r="F983" s="302"/>
      <c r="G983" s="303"/>
      <c r="H983" s="303"/>
      <c r="I983" s="304"/>
      <c r="J983" s="305" t="s">
        <v>1152</v>
      </c>
      <c r="K983" s="325"/>
      <c r="L983" s="325"/>
      <c r="M983" s="306"/>
      <c r="N983" s="322" t="s">
        <v>1152</v>
      </c>
      <c r="O983" s="172" t="s">
        <v>1152</v>
      </c>
      <c r="P983" s="441"/>
      <c r="Q983" s="442"/>
      <c r="R983" s="439"/>
      <c r="S983" s="440"/>
      <c r="T983" s="296"/>
      <c r="U983" s="297"/>
      <c r="V983" s="298"/>
    </row>
    <row r="984" spans="1:23" s="16" customFormat="1" ht="12" customHeight="1">
      <c r="A984" s="25"/>
      <c r="B984" s="27"/>
      <c r="C984" s="28"/>
      <c r="D984" s="28"/>
      <c r="E984" s="28"/>
      <c r="F984" s="28"/>
      <c r="G984" s="28"/>
      <c r="H984" s="308"/>
      <c r="I984" s="28"/>
      <c r="J984" s="28"/>
      <c r="K984" s="28"/>
      <c r="L984" s="28"/>
      <c r="M984" s="28"/>
      <c r="N984" s="28"/>
      <c r="O984" s="171"/>
      <c r="P984" s="28"/>
      <c r="Q984" s="28"/>
      <c r="R984" s="171"/>
      <c r="S984" s="28"/>
      <c r="T984" s="28"/>
      <c r="U984" s="29"/>
      <c r="V984" s="30"/>
    </row>
    <row r="985" spans="1:23" s="16" customFormat="1" ht="17.25" customHeight="1" thickBot="1">
      <c r="A985" s="25" t="s">
        <v>1601</v>
      </c>
      <c r="B985" s="346"/>
      <c r="C985" s="347"/>
      <c r="D985" s="347"/>
      <c r="E985" s="347"/>
      <c r="F985" s="347"/>
      <c r="G985" s="347"/>
      <c r="H985" s="347"/>
      <c r="I985" s="347"/>
      <c r="J985" s="347"/>
      <c r="K985" s="347"/>
      <c r="L985" s="347"/>
      <c r="M985" s="347"/>
      <c r="N985" s="728" t="s">
        <v>251</v>
      </c>
      <c r="O985" s="729">
        <v>4208.6557499999999</v>
      </c>
      <c r="P985" s="371"/>
      <c r="Q985" s="371"/>
      <c r="R985" s="372"/>
      <c r="S985" s="372"/>
      <c r="T985" s="373"/>
      <c r="U985" s="374"/>
      <c r="V985" s="375"/>
      <c r="W985" s="186"/>
    </row>
    <row r="986" spans="1:23" ht="17.25" customHeight="1">
      <c r="B986" s="731"/>
      <c r="C986" s="731"/>
      <c r="D986" s="731"/>
      <c r="E986" s="731"/>
      <c r="F986" s="731"/>
      <c r="G986" s="732"/>
      <c r="H986" s="732"/>
      <c r="I986" s="732"/>
      <c r="J986" s="732"/>
      <c r="K986" s="732"/>
      <c r="L986" s="732"/>
      <c r="M986" s="732"/>
      <c r="N986" s="732"/>
      <c r="O986" s="732"/>
      <c r="P986" s="732"/>
      <c r="Q986" s="732"/>
      <c r="R986" s="732"/>
      <c r="S986" s="732"/>
      <c r="T986" s="732"/>
      <c r="U986" s="732"/>
      <c r="V986" s="732"/>
      <c r="W986" s="732"/>
    </row>
    <row r="987" spans="1:23" s="16" customFormat="1" ht="16.5" customHeight="1" thickBot="1">
      <c r="A987" s="14"/>
      <c r="B987" s="443" t="s">
        <v>61</v>
      </c>
      <c r="C987" s="443"/>
      <c r="D987" s="443"/>
      <c r="E987" s="443"/>
      <c r="F987" s="443"/>
      <c r="G987" s="443"/>
      <c r="H987" s="443"/>
      <c r="I987" s="443"/>
      <c r="J987" s="443"/>
      <c r="K987" s="443"/>
      <c r="L987" s="443"/>
      <c r="M987" s="443"/>
      <c r="N987" s="443"/>
      <c r="O987" s="443"/>
      <c r="P987" s="443"/>
      <c r="Q987" s="443"/>
      <c r="R987" s="443"/>
      <c r="S987" s="443"/>
      <c r="T987" s="443"/>
      <c r="U987" s="443"/>
      <c r="V987" s="443"/>
      <c r="W987" s="187"/>
    </row>
    <row r="988" spans="1:23" s="18" customFormat="1" ht="22.5" customHeight="1">
      <c r="A988" s="87" t="s">
        <v>1602</v>
      </c>
      <c r="B988" s="445" t="s">
        <v>58</v>
      </c>
      <c r="C988" s="733" t="s">
        <v>78</v>
      </c>
      <c r="D988" s="734"/>
      <c r="E988" s="734"/>
      <c r="F988" s="734"/>
      <c r="G988" s="734"/>
      <c r="H988" s="734"/>
      <c r="I988" s="734"/>
      <c r="J988" s="734"/>
      <c r="K988" s="734"/>
      <c r="L988" s="734"/>
      <c r="M988" s="706"/>
      <c r="N988" s="735"/>
      <c r="O988" s="736"/>
      <c r="P988" s="733" t="s">
        <v>84</v>
      </c>
      <c r="Q988" s="734"/>
      <c r="R988" s="734"/>
      <c r="S988" s="706"/>
      <c r="T988" s="705" t="s">
        <v>279</v>
      </c>
      <c r="U988" s="706"/>
      <c r="V988" s="448" t="s">
        <v>6</v>
      </c>
      <c r="W988" s="185"/>
    </row>
    <row r="989" spans="1:23" s="18" customFormat="1" ht="22.5" customHeight="1">
      <c r="A989" s="87" t="s">
        <v>1603</v>
      </c>
      <c r="B989" s="446"/>
      <c r="C989" s="737" t="s">
        <v>79</v>
      </c>
      <c r="D989" s="738"/>
      <c r="E989" s="739"/>
      <c r="F989" s="740">
        <v>1</v>
      </c>
      <c r="G989" s="741" t="s">
        <v>223</v>
      </c>
      <c r="H989" s="714" t="s">
        <v>222</v>
      </c>
      <c r="I989" s="714"/>
      <c r="J989" s="737" t="s">
        <v>221</v>
      </c>
      <c r="K989" s="742"/>
      <c r="L989" s="743"/>
      <c r="M989" s="743"/>
      <c r="N989" s="744"/>
      <c r="O989" s="745"/>
      <c r="P989" s="746"/>
      <c r="Q989" s="747"/>
      <c r="R989" s="747"/>
      <c r="S989" s="748"/>
      <c r="T989" s="718"/>
      <c r="U989" s="719"/>
      <c r="V989" s="449"/>
      <c r="W989" s="185"/>
    </row>
    <row r="990" spans="1:23" s="18" customFormat="1" ht="51.75" customHeight="1" thickBot="1">
      <c r="A990" s="87" t="s">
        <v>1604</v>
      </c>
      <c r="B990" s="446"/>
      <c r="C990" s="738" t="s">
        <v>77</v>
      </c>
      <c r="D990" s="739"/>
      <c r="E990" s="749" t="s">
        <v>80</v>
      </c>
      <c r="F990" s="750" t="s">
        <v>242</v>
      </c>
      <c r="G990" s="741"/>
      <c r="H990" s="714"/>
      <c r="I990" s="714"/>
      <c r="J990" s="711" t="s">
        <v>220</v>
      </c>
      <c r="K990" s="751" t="s">
        <v>228</v>
      </c>
      <c r="L990" s="752" t="s">
        <v>290</v>
      </c>
      <c r="M990" s="752"/>
      <c r="N990" s="753" t="s">
        <v>260</v>
      </c>
      <c r="O990" s="754"/>
      <c r="P990" s="755" t="s">
        <v>1169</v>
      </c>
      <c r="Q990" s="756" t="s">
        <v>85</v>
      </c>
      <c r="R990" s="757"/>
      <c r="S990" s="88">
        <v>4</v>
      </c>
      <c r="T990" s="758"/>
      <c r="U990" s="759"/>
      <c r="V990" s="450"/>
      <c r="W990" s="185"/>
    </row>
    <row r="991" spans="1:23" s="18" customFormat="1" ht="15.75" customHeight="1">
      <c r="A991" s="87" t="s">
        <v>1605</v>
      </c>
      <c r="B991" s="446"/>
      <c r="C991" s="33">
        <v>1</v>
      </c>
      <c r="D991" s="76" t="s">
        <v>1152</v>
      </c>
      <c r="E991" s="82" t="s">
        <v>1152</v>
      </c>
      <c r="F991" s="233" t="s">
        <v>1152</v>
      </c>
      <c r="G991" s="233" t="s">
        <v>1152</v>
      </c>
      <c r="H991" s="451" t="s">
        <v>1152</v>
      </c>
      <c r="I991" s="452"/>
      <c r="J991" s="83" t="s">
        <v>1152</v>
      </c>
      <c r="K991" s="81" t="s">
        <v>1152</v>
      </c>
      <c r="L991" s="344"/>
      <c r="M991" s="345" t="s">
        <v>1152</v>
      </c>
      <c r="N991" s="760" t="s">
        <v>22</v>
      </c>
      <c r="O991" s="761" t="s">
        <v>15</v>
      </c>
      <c r="P991" s="762"/>
      <c r="Q991" s="763">
        <v>28</v>
      </c>
      <c r="R991" s="764" t="s">
        <v>1152</v>
      </c>
      <c r="S991" s="765"/>
      <c r="T991" s="705" t="s">
        <v>64</v>
      </c>
      <c r="U991" s="734"/>
      <c r="V991" s="706"/>
      <c r="W991" s="184"/>
    </row>
    <row r="992" spans="1:23" s="18" customFormat="1" ht="15.75" customHeight="1" thickBot="1">
      <c r="A992" s="87" t="s">
        <v>1606</v>
      </c>
      <c r="B992" s="446"/>
      <c r="C992" s="33">
        <v>2</v>
      </c>
      <c r="D992" s="76" t="s">
        <v>1152</v>
      </c>
      <c r="E992" s="82" t="s">
        <v>1152</v>
      </c>
      <c r="F992" s="233" t="s">
        <v>1152</v>
      </c>
      <c r="G992" s="233" t="s">
        <v>1152</v>
      </c>
      <c r="H992" s="451" t="s">
        <v>1152</v>
      </c>
      <c r="I992" s="452"/>
      <c r="J992" s="83" t="s">
        <v>1152</v>
      </c>
      <c r="K992" s="81" t="s">
        <v>1152</v>
      </c>
      <c r="L992" s="344"/>
      <c r="M992" s="345" t="s">
        <v>1152</v>
      </c>
      <c r="N992" s="760" t="s">
        <v>22</v>
      </c>
      <c r="O992" s="761"/>
      <c r="P992" s="762"/>
      <c r="Q992" s="766"/>
      <c r="R992" s="767"/>
      <c r="S992" s="768"/>
      <c r="T992" s="758"/>
      <c r="U992" s="769"/>
      <c r="V992" s="759"/>
      <c r="W992" s="184"/>
    </row>
    <row r="993" spans="1:23" s="18" customFormat="1" ht="15.75" customHeight="1">
      <c r="A993" s="87" t="s">
        <v>1607</v>
      </c>
      <c r="B993" s="446"/>
      <c r="C993" s="33">
        <v>3</v>
      </c>
      <c r="D993" s="76" t="s">
        <v>1152</v>
      </c>
      <c r="E993" s="82" t="s">
        <v>1152</v>
      </c>
      <c r="F993" s="233" t="s">
        <v>1152</v>
      </c>
      <c r="G993" s="233" t="s">
        <v>1152</v>
      </c>
      <c r="H993" s="451" t="s">
        <v>1152</v>
      </c>
      <c r="I993" s="452"/>
      <c r="J993" s="83" t="s">
        <v>1152</v>
      </c>
      <c r="K993" s="81" t="s">
        <v>1152</v>
      </c>
      <c r="L993" s="344"/>
      <c r="M993" s="345" t="s">
        <v>1152</v>
      </c>
      <c r="N993" s="760"/>
      <c r="O993" s="770"/>
      <c r="P993" s="771"/>
      <c r="Q993" s="772"/>
      <c r="R993" s="773"/>
      <c r="S993" s="774"/>
      <c r="T993" s="191"/>
      <c r="U993" s="191"/>
      <c r="V993" s="192"/>
      <c r="W993" s="185"/>
    </row>
    <row r="994" spans="1:23" s="18" customFormat="1" ht="15.75" customHeight="1">
      <c r="A994" s="87" t="s">
        <v>1608</v>
      </c>
      <c r="B994" s="446"/>
      <c r="C994" s="33">
        <v>4</v>
      </c>
      <c r="D994" s="76" t="s">
        <v>1152</v>
      </c>
      <c r="E994" s="82" t="s">
        <v>1152</v>
      </c>
      <c r="F994" s="233" t="s">
        <v>1152</v>
      </c>
      <c r="G994" s="233" t="s">
        <v>1152</v>
      </c>
      <c r="H994" s="451" t="s">
        <v>1152</v>
      </c>
      <c r="I994" s="452"/>
      <c r="J994" s="83" t="s">
        <v>1152</v>
      </c>
      <c r="K994" s="81" t="s">
        <v>1152</v>
      </c>
      <c r="L994" s="344"/>
      <c r="M994" s="345" t="s">
        <v>1152</v>
      </c>
      <c r="N994" s="760"/>
      <c r="O994" s="775" t="s">
        <v>246</v>
      </c>
      <c r="P994" s="737" t="s">
        <v>245</v>
      </c>
      <c r="Q994" s="738"/>
      <c r="R994" s="738"/>
      <c r="S994" s="739"/>
      <c r="T994" s="185"/>
      <c r="U994" s="185"/>
      <c r="V994" s="193"/>
      <c r="W994" s="185"/>
    </row>
    <row r="995" spans="1:23" s="18" customFormat="1" ht="17.25" customHeight="1">
      <c r="A995" s="87" t="s">
        <v>1609</v>
      </c>
      <c r="B995" s="446"/>
      <c r="C995" s="33">
        <v>5</v>
      </c>
      <c r="D995" s="76" t="s">
        <v>1152</v>
      </c>
      <c r="E995" s="82" t="s">
        <v>1152</v>
      </c>
      <c r="F995" s="233" t="s">
        <v>1152</v>
      </c>
      <c r="G995" s="233" t="s">
        <v>1152</v>
      </c>
      <c r="H995" s="451" t="s">
        <v>1152</v>
      </c>
      <c r="I995" s="452"/>
      <c r="J995" s="83" t="s">
        <v>1152</v>
      </c>
      <c r="K995" s="81" t="s">
        <v>1152</v>
      </c>
      <c r="L995" s="344"/>
      <c r="M995" s="345" t="s">
        <v>1152</v>
      </c>
      <c r="N995" s="760"/>
      <c r="O995" s="776"/>
      <c r="P995" s="711" t="s">
        <v>86</v>
      </c>
      <c r="Q995" s="711" t="s">
        <v>230</v>
      </c>
      <c r="R995" s="714" t="s">
        <v>243</v>
      </c>
      <c r="S995" s="714"/>
      <c r="T995" s="185"/>
      <c r="U995" s="185"/>
      <c r="V995" s="193"/>
      <c r="W995" s="185"/>
    </row>
    <row r="996" spans="1:23" s="18" customFormat="1" ht="16.5" customHeight="1" thickBot="1">
      <c r="A996" s="87" t="s">
        <v>1610</v>
      </c>
      <c r="B996" s="446"/>
      <c r="C996" s="84">
        <v>6</v>
      </c>
      <c r="D996" s="85" t="s">
        <v>1152</v>
      </c>
      <c r="E996" s="86" t="s">
        <v>1152</v>
      </c>
      <c r="F996" s="233" t="s">
        <v>1152</v>
      </c>
      <c r="G996" s="233" t="s">
        <v>1152</v>
      </c>
      <c r="H996" s="451" t="s">
        <v>1152</v>
      </c>
      <c r="I996" s="452"/>
      <c r="J996" s="83" t="s">
        <v>1152</v>
      </c>
      <c r="K996" s="81" t="s">
        <v>1152</v>
      </c>
      <c r="L996" s="344"/>
      <c r="M996" s="345" t="s">
        <v>1152</v>
      </c>
      <c r="N996" s="777"/>
      <c r="O996" s="248" t="s">
        <v>6</v>
      </c>
      <c r="P996" s="778">
        <v>1</v>
      </c>
      <c r="Q996" s="779">
        <v>3065.3425115</v>
      </c>
      <c r="R996" s="780">
        <v>16834.623</v>
      </c>
      <c r="S996" s="780"/>
      <c r="T996" s="185"/>
      <c r="U996" s="185"/>
      <c r="V996" s="193"/>
      <c r="W996" s="185"/>
    </row>
    <row r="997" spans="1:23" s="18" customFormat="1" ht="16.5" customHeight="1" thickBot="1">
      <c r="A997" s="87" t="s">
        <v>1611</v>
      </c>
      <c r="B997" s="447"/>
      <c r="C997" s="781" t="s">
        <v>82</v>
      </c>
      <c r="D997" s="782"/>
      <c r="E997" s="782"/>
      <c r="F997" s="783"/>
      <c r="G997" s="784"/>
      <c r="H997" s="453" t="s">
        <v>1152</v>
      </c>
      <c r="I997" s="454"/>
      <c r="J997" s="314" t="s">
        <v>1152</v>
      </c>
      <c r="K997" s="194" t="s">
        <v>6</v>
      </c>
      <c r="L997" s="351"/>
      <c r="M997" s="370"/>
      <c r="N997" s="352"/>
      <c r="O997" s="455" t="s">
        <v>1152</v>
      </c>
      <c r="P997" s="455"/>
      <c r="Q997" s="455"/>
      <c r="R997" s="455"/>
      <c r="S997" s="455"/>
      <c r="T997" s="348"/>
      <c r="U997" s="349"/>
      <c r="V997" s="350"/>
      <c r="W997" s="185"/>
    </row>
    <row r="998" spans="1:23" ht="24.95" customHeight="1"/>
    <row r="999" spans="1:23" ht="24.95" customHeight="1"/>
    <row r="1000" spans="1:23" s="16" customFormat="1" ht="24" thickBot="1">
      <c r="A1000" s="694">
        <v>29</v>
      </c>
      <c r="B1000" s="456" t="s">
        <v>45</v>
      </c>
      <c r="C1000" s="456"/>
      <c r="D1000" s="456"/>
      <c r="E1000" s="22">
        <v>29</v>
      </c>
      <c r="F1000" s="23" t="s">
        <v>562</v>
      </c>
      <c r="G1000" s="19"/>
      <c r="H1000" s="19"/>
      <c r="I1000" s="23"/>
      <c r="J1000" s="23"/>
      <c r="K1000" s="23"/>
      <c r="L1000" s="23"/>
      <c r="M1000" s="24"/>
      <c r="N1000" s="24"/>
      <c r="O1000" s="19"/>
      <c r="P1000" s="19"/>
      <c r="Q1000" s="685"/>
      <c r="R1000" s="685"/>
      <c r="S1000" s="685"/>
      <c r="T1000" s="685"/>
      <c r="U1000" s="186"/>
    </row>
    <row r="1001" spans="1:23" s="16" customFormat="1" ht="24.75" customHeight="1">
      <c r="A1001" s="14"/>
      <c r="B1001" s="695" t="s">
        <v>50</v>
      </c>
      <c r="C1001" s="696" t="s">
        <v>51</v>
      </c>
      <c r="D1001" s="697" t="s">
        <v>16</v>
      </c>
      <c r="E1001" s="697"/>
      <c r="F1001" s="697" t="s">
        <v>52</v>
      </c>
      <c r="G1001" s="698"/>
      <c r="H1001" s="699" t="s">
        <v>53</v>
      </c>
      <c r="I1001" s="700" t="s">
        <v>266</v>
      </c>
      <c r="J1001" s="699" t="s">
        <v>17</v>
      </c>
      <c r="K1001" s="699" t="s">
        <v>229</v>
      </c>
      <c r="L1001" s="699" t="s">
        <v>54</v>
      </c>
      <c r="M1001" s="699" t="s">
        <v>150</v>
      </c>
      <c r="N1001" s="701" t="s">
        <v>244</v>
      </c>
      <c r="O1001" s="702"/>
      <c r="P1001" s="703" t="s">
        <v>19</v>
      </c>
      <c r="Q1001" s="704"/>
      <c r="R1001" s="705" t="s">
        <v>152</v>
      </c>
      <c r="S1001" s="706"/>
      <c r="T1001" s="707" t="s">
        <v>138</v>
      </c>
      <c r="U1001" s="708"/>
      <c r="V1001" s="709"/>
    </row>
    <row r="1002" spans="1:23" s="16" customFormat="1" ht="92.25" customHeight="1">
      <c r="A1002" s="14"/>
      <c r="B1002" s="710"/>
      <c r="C1002" s="711" t="s">
        <v>55</v>
      </c>
      <c r="D1002" s="712" t="s">
        <v>3</v>
      </c>
      <c r="E1002" s="712" t="s">
        <v>18</v>
      </c>
      <c r="F1002" s="712" t="s">
        <v>56</v>
      </c>
      <c r="G1002" s="713" t="s">
        <v>57</v>
      </c>
      <c r="H1002" s="714"/>
      <c r="I1002" s="715"/>
      <c r="J1002" s="714"/>
      <c r="K1002" s="714"/>
      <c r="L1002" s="714"/>
      <c r="M1002" s="714"/>
      <c r="N1002" s="711" t="s">
        <v>149</v>
      </c>
      <c r="O1002" s="712" t="s">
        <v>68</v>
      </c>
      <c r="P1002" s="716"/>
      <c r="Q1002" s="717"/>
      <c r="R1002" s="718"/>
      <c r="S1002" s="719"/>
      <c r="T1002" s="720" t="s">
        <v>139</v>
      </c>
      <c r="U1002" s="721" t="s">
        <v>148</v>
      </c>
      <c r="V1002" s="722" t="s">
        <v>164</v>
      </c>
    </row>
    <row r="1003" spans="1:23" s="16" customFormat="1" ht="26.25" customHeight="1">
      <c r="A1003" s="14"/>
      <c r="B1003" s="723"/>
      <c r="C1003" s="724">
        <v>3</v>
      </c>
      <c r="D1003" s="724">
        <v>4</v>
      </c>
      <c r="E1003" s="724">
        <v>5</v>
      </c>
      <c r="F1003" s="724">
        <v>6</v>
      </c>
      <c r="G1003" s="724">
        <v>7</v>
      </c>
      <c r="H1003" s="724">
        <v>8</v>
      </c>
      <c r="I1003" s="724">
        <v>9</v>
      </c>
      <c r="J1003" s="724">
        <v>10</v>
      </c>
      <c r="K1003" s="724">
        <v>11</v>
      </c>
      <c r="L1003" s="724">
        <v>12</v>
      </c>
      <c r="M1003" s="724">
        <v>13</v>
      </c>
      <c r="N1003" s="724">
        <v>14</v>
      </c>
      <c r="O1003" s="724">
        <v>15</v>
      </c>
      <c r="P1003" s="19">
        <v>16</v>
      </c>
      <c r="Q1003" s="725">
        <v>17</v>
      </c>
      <c r="R1003" s="19">
        <v>18</v>
      </c>
      <c r="S1003" s="725">
        <v>19</v>
      </c>
      <c r="T1003" s="726">
        <v>20</v>
      </c>
      <c r="U1003" s="624">
        <v>21</v>
      </c>
      <c r="V1003" s="727">
        <v>22</v>
      </c>
    </row>
    <row r="1004" spans="1:23" s="26" customFormat="1" ht="51.6" customHeight="1">
      <c r="A1004" s="25" t="s">
        <v>1612</v>
      </c>
      <c r="B1004" s="307">
        <v>1</v>
      </c>
      <c r="C1004" s="301" t="s">
        <v>566</v>
      </c>
      <c r="D1004" s="301" t="s">
        <v>567</v>
      </c>
      <c r="E1004" s="301" t="s">
        <v>568</v>
      </c>
      <c r="F1004" s="301" t="s">
        <v>304</v>
      </c>
      <c r="G1004" s="293">
        <v>1</v>
      </c>
      <c r="H1004" s="293" t="s">
        <v>22</v>
      </c>
      <c r="I1004" s="299">
        <v>1</v>
      </c>
      <c r="J1004" s="300" t="s">
        <v>563</v>
      </c>
      <c r="K1004" s="324">
        <v>36395</v>
      </c>
      <c r="L1004" s="324">
        <v>36579</v>
      </c>
      <c r="M1004" s="294">
        <v>384.46</v>
      </c>
      <c r="N1004" s="321">
        <v>384.46</v>
      </c>
      <c r="O1004" s="172">
        <v>384.46</v>
      </c>
      <c r="P1004" s="441"/>
      <c r="Q1004" s="442"/>
      <c r="R1004" s="439"/>
      <c r="S1004" s="440"/>
      <c r="T1004" s="296" t="s">
        <v>22</v>
      </c>
      <c r="U1004" s="297">
        <v>2</v>
      </c>
      <c r="V1004" s="298" t="s">
        <v>22</v>
      </c>
    </row>
    <row r="1005" spans="1:23" s="26" customFormat="1" ht="51.6" customHeight="1">
      <c r="A1005" s="25" t="s">
        <v>1157</v>
      </c>
      <c r="B1005" s="307">
        <v>2</v>
      </c>
      <c r="C1005" s="301" t="s">
        <v>569</v>
      </c>
      <c r="D1005" s="301" t="s">
        <v>570</v>
      </c>
      <c r="E1005" s="301" t="s">
        <v>571</v>
      </c>
      <c r="F1005" s="301" t="s">
        <v>304</v>
      </c>
      <c r="G1005" s="293">
        <v>1</v>
      </c>
      <c r="H1005" s="293" t="s">
        <v>22</v>
      </c>
      <c r="I1005" s="299">
        <v>3</v>
      </c>
      <c r="J1005" s="300" t="s">
        <v>565</v>
      </c>
      <c r="K1005" s="324">
        <v>37090</v>
      </c>
      <c r="L1005" s="324">
        <v>38198</v>
      </c>
      <c r="M1005" s="294">
        <v>1674.55</v>
      </c>
      <c r="N1005" s="321">
        <v>1674.55</v>
      </c>
      <c r="O1005" s="172">
        <v>1674.55</v>
      </c>
      <c r="P1005" s="441"/>
      <c r="Q1005" s="442"/>
      <c r="R1005" s="439"/>
      <c r="S1005" s="440"/>
      <c r="T1005" s="296" t="s">
        <v>22</v>
      </c>
      <c r="U1005" s="297">
        <v>28</v>
      </c>
      <c r="V1005" s="298" t="s">
        <v>22</v>
      </c>
    </row>
    <row r="1006" spans="1:23" s="26" customFormat="1" ht="51.6" customHeight="1">
      <c r="A1006" s="25" t="s">
        <v>321</v>
      </c>
      <c r="B1006" s="307">
        <v>3</v>
      </c>
      <c r="C1006" s="301" t="s">
        <v>572</v>
      </c>
      <c r="D1006" s="301" t="s">
        <v>151</v>
      </c>
      <c r="E1006" s="301" t="s">
        <v>573</v>
      </c>
      <c r="F1006" s="301" t="s">
        <v>304</v>
      </c>
      <c r="G1006" s="293">
        <v>1</v>
      </c>
      <c r="H1006" s="293" t="s">
        <v>22</v>
      </c>
      <c r="I1006" s="299">
        <v>2</v>
      </c>
      <c r="J1006" s="300" t="s">
        <v>564</v>
      </c>
      <c r="K1006" s="324">
        <v>36718</v>
      </c>
      <c r="L1006" s="324">
        <v>37526</v>
      </c>
      <c r="M1006" s="294">
        <v>1729.52</v>
      </c>
      <c r="N1006" s="321">
        <v>1729.52</v>
      </c>
      <c r="O1006" s="172">
        <v>1729.52</v>
      </c>
      <c r="P1006" s="441"/>
      <c r="Q1006" s="442"/>
      <c r="R1006" s="439"/>
      <c r="S1006" s="440"/>
      <c r="T1006" s="296" t="s">
        <v>22</v>
      </c>
      <c r="U1006" s="297">
        <v>16</v>
      </c>
      <c r="V1006" s="298" t="s">
        <v>22</v>
      </c>
    </row>
    <row r="1007" spans="1:23" s="26" customFormat="1" ht="24.95" customHeight="1">
      <c r="A1007" s="25" t="s">
        <v>1158</v>
      </c>
      <c r="B1007" s="307" t="s">
        <v>1152</v>
      </c>
      <c r="C1007" s="301"/>
      <c r="D1007" s="301"/>
      <c r="E1007" s="301"/>
      <c r="F1007" s="301"/>
      <c r="G1007" s="293"/>
      <c r="H1007" s="293"/>
      <c r="I1007" s="299"/>
      <c r="J1007" s="300" t="s">
        <v>1152</v>
      </c>
      <c r="K1007" s="389"/>
      <c r="L1007" s="324"/>
      <c r="M1007" s="294"/>
      <c r="N1007" s="321" t="s">
        <v>1152</v>
      </c>
      <c r="O1007" s="172" t="s">
        <v>1152</v>
      </c>
      <c r="P1007" s="441"/>
      <c r="Q1007" s="442"/>
      <c r="R1007" s="439"/>
      <c r="S1007" s="440"/>
      <c r="T1007" s="296"/>
      <c r="U1007" s="297"/>
      <c r="V1007" s="298"/>
    </row>
    <row r="1008" spans="1:23" s="26" customFormat="1" ht="24.95" customHeight="1">
      <c r="A1008" s="25" t="s">
        <v>1159</v>
      </c>
      <c r="B1008" s="307" t="s">
        <v>1152</v>
      </c>
      <c r="C1008" s="301"/>
      <c r="D1008" s="301"/>
      <c r="E1008" s="301"/>
      <c r="F1008" s="301"/>
      <c r="G1008" s="293"/>
      <c r="H1008" s="293"/>
      <c r="I1008" s="299"/>
      <c r="J1008" s="300" t="s">
        <v>1152</v>
      </c>
      <c r="K1008" s="324"/>
      <c r="L1008" s="324"/>
      <c r="M1008" s="294"/>
      <c r="N1008" s="321" t="s">
        <v>1152</v>
      </c>
      <c r="O1008" s="172" t="s">
        <v>1152</v>
      </c>
      <c r="P1008" s="441"/>
      <c r="Q1008" s="442"/>
      <c r="R1008" s="439"/>
      <c r="S1008" s="440"/>
      <c r="T1008" s="296"/>
      <c r="U1008" s="297"/>
      <c r="V1008" s="298"/>
    </row>
    <row r="1009" spans="1:23" s="26" customFormat="1" ht="24.95" customHeight="1">
      <c r="A1009" s="25" t="s">
        <v>1160</v>
      </c>
      <c r="B1009" s="307" t="s">
        <v>1152</v>
      </c>
      <c r="C1009" s="301"/>
      <c r="D1009" s="301"/>
      <c r="E1009" s="301"/>
      <c r="F1009" s="301"/>
      <c r="G1009" s="293"/>
      <c r="H1009" s="293"/>
      <c r="I1009" s="299"/>
      <c r="J1009" s="300" t="s">
        <v>1152</v>
      </c>
      <c r="K1009" s="324"/>
      <c r="L1009" s="324"/>
      <c r="M1009" s="294"/>
      <c r="N1009" s="321" t="s">
        <v>1152</v>
      </c>
      <c r="O1009" s="172" t="s">
        <v>1152</v>
      </c>
      <c r="P1009" s="441"/>
      <c r="Q1009" s="442"/>
      <c r="R1009" s="439"/>
      <c r="S1009" s="440"/>
      <c r="T1009" s="296"/>
      <c r="U1009" s="297"/>
      <c r="V1009" s="298"/>
    </row>
    <row r="1010" spans="1:23" s="26" customFormat="1" ht="24.95" customHeight="1">
      <c r="A1010" s="25"/>
      <c r="B1010" s="307" t="s">
        <v>1152</v>
      </c>
      <c r="C1010" s="301"/>
      <c r="D1010" s="301"/>
      <c r="E1010" s="301"/>
      <c r="F1010" s="301"/>
      <c r="G1010" s="293"/>
      <c r="H1010" s="293"/>
      <c r="I1010" s="299"/>
      <c r="J1010" s="300" t="s">
        <v>1152</v>
      </c>
      <c r="K1010" s="324"/>
      <c r="L1010" s="324"/>
      <c r="M1010" s="294"/>
      <c r="N1010" s="321" t="s">
        <v>1152</v>
      </c>
      <c r="O1010" s="172" t="s">
        <v>1152</v>
      </c>
      <c r="P1010" s="441"/>
      <c r="Q1010" s="442"/>
      <c r="R1010" s="439"/>
      <c r="S1010" s="440"/>
      <c r="T1010" s="296"/>
      <c r="U1010" s="297"/>
      <c r="V1010" s="298"/>
    </row>
    <row r="1011" spans="1:23" s="26" customFormat="1" ht="24.95" customHeight="1">
      <c r="A1011" s="25"/>
      <c r="B1011" s="307" t="s">
        <v>1152</v>
      </c>
      <c r="C1011" s="301"/>
      <c r="D1011" s="301"/>
      <c r="E1011" s="301"/>
      <c r="F1011" s="301"/>
      <c r="G1011" s="293"/>
      <c r="H1011" s="293"/>
      <c r="I1011" s="299"/>
      <c r="J1011" s="300" t="s">
        <v>1152</v>
      </c>
      <c r="K1011" s="324"/>
      <c r="L1011" s="324"/>
      <c r="M1011" s="294"/>
      <c r="N1011" s="321" t="s">
        <v>1152</v>
      </c>
      <c r="O1011" s="172" t="s">
        <v>1152</v>
      </c>
      <c r="P1011" s="441"/>
      <c r="Q1011" s="442"/>
      <c r="R1011" s="439"/>
      <c r="S1011" s="440"/>
      <c r="T1011" s="296"/>
      <c r="U1011" s="297"/>
      <c r="V1011" s="298"/>
    </row>
    <row r="1012" spans="1:23" s="26" customFormat="1" ht="24.95" customHeight="1">
      <c r="A1012" s="25"/>
      <c r="B1012" s="307" t="s">
        <v>1152</v>
      </c>
      <c r="C1012" s="301"/>
      <c r="D1012" s="301"/>
      <c r="E1012" s="301"/>
      <c r="F1012" s="301"/>
      <c r="G1012" s="293"/>
      <c r="H1012" s="293"/>
      <c r="I1012" s="299"/>
      <c r="J1012" s="300" t="s">
        <v>1152</v>
      </c>
      <c r="K1012" s="324"/>
      <c r="L1012" s="324"/>
      <c r="M1012" s="294"/>
      <c r="N1012" s="321" t="s">
        <v>1152</v>
      </c>
      <c r="O1012" s="172" t="s">
        <v>1152</v>
      </c>
      <c r="P1012" s="441"/>
      <c r="Q1012" s="442"/>
      <c r="R1012" s="439"/>
      <c r="S1012" s="440"/>
      <c r="T1012" s="296"/>
      <c r="U1012" s="297"/>
      <c r="V1012" s="298"/>
    </row>
    <row r="1013" spans="1:23" s="26" customFormat="1" ht="24.95" customHeight="1">
      <c r="A1013" s="25"/>
      <c r="B1013" s="307" t="s">
        <v>1152</v>
      </c>
      <c r="C1013" s="301"/>
      <c r="D1013" s="301"/>
      <c r="E1013" s="301"/>
      <c r="F1013" s="301"/>
      <c r="G1013" s="293"/>
      <c r="H1013" s="293"/>
      <c r="I1013" s="299"/>
      <c r="J1013" s="300" t="s">
        <v>1152</v>
      </c>
      <c r="K1013" s="324"/>
      <c r="L1013" s="324"/>
      <c r="M1013" s="294"/>
      <c r="N1013" s="321" t="s">
        <v>1152</v>
      </c>
      <c r="O1013" s="172" t="s">
        <v>1152</v>
      </c>
      <c r="P1013" s="441"/>
      <c r="Q1013" s="442"/>
      <c r="R1013" s="439"/>
      <c r="S1013" s="440"/>
      <c r="T1013" s="296"/>
      <c r="U1013" s="297"/>
      <c r="V1013" s="298"/>
    </row>
    <row r="1014" spans="1:23" s="26" customFormat="1" ht="24.95" customHeight="1">
      <c r="A1014" s="25"/>
      <c r="B1014" s="307" t="s">
        <v>1152</v>
      </c>
      <c r="C1014" s="301"/>
      <c r="D1014" s="301"/>
      <c r="E1014" s="301"/>
      <c r="F1014" s="301"/>
      <c r="G1014" s="293"/>
      <c r="H1014" s="293"/>
      <c r="I1014" s="299"/>
      <c r="J1014" s="300" t="s">
        <v>1152</v>
      </c>
      <c r="K1014" s="324"/>
      <c r="L1014" s="324"/>
      <c r="M1014" s="294"/>
      <c r="N1014" s="321" t="s">
        <v>1152</v>
      </c>
      <c r="O1014" s="172" t="s">
        <v>1152</v>
      </c>
      <c r="P1014" s="441"/>
      <c r="Q1014" s="442"/>
      <c r="R1014" s="439"/>
      <c r="S1014" s="440"/>
      <c r="T1014" s="296"/>
      <c r="U1014" s="297"/>
      <c r="V1014" s="298"/>
    </row>
    <row r="1015" spans="1:23" s="26" customFormat="1" ht="24.95" customHeight="1">
      <c r="A1015" s="25" t="s">
        <v>1613</v>
      </c>
      <c r="B1015" s="307" t="s">
        <v>1152</v>
      </c>
      <c r="C1015" s="301"/>
      <c r="D1015" s="301"/>
      <c r="E1015" s="301"/>
      <c r="F1015" s="301"/>
      <c r="G1015" s="293"/>
      <c r="H1015" s="293"/>
      <c r="I1015" s="299"/>
      <c r="J1015" s="300" t="s">
        <v>1152</v>
      </c>
      <c r="K1015" s="324"/>
      <c r="L1015" s="324"/>
      <c r="M1015" s="294"/>
      <c r="N1015" s="322" t="s">
        <v>1152</v>
      </c>
      <c r="O1015" s="172" t="s">
        <v>1152</v>
      </c>
      <c r="P1015" s="441"/>
      <c r="Q1015" s="442"/>
      <c r="R1015" s="439"/>
      <c r="S1015" s="440"/>
      <c r="T1015" s="296"/>
      <c r="U1015" s="297"/>
      <c r="V1015" s="298"/>
    </row>
    <row r="1016" spans="1:23" s="26" customFormat="1" ht="24.95" customHeight="1">
      <c r="A1016" s="25" t="s">
        <v>1614</v>
      </c>
      <c r="B1016" s="307" t="s">
        <v>1152</v>
      </c>
      <c r="C1016" s="301"/>
      <c r="D1016" s="301"/>
      <c r="E1016" s="301"/>
      <c r="F1016" s="301"/>
      <c r="G1016" s="293"/>
      <c r="H1016" s="293"/>
      <c r="I1016" s="299"/>
      <c r="J1016" s="300" t="s">
        <v>1152</v>
      </c>
      <c r="K1016" s="324"/>
      <c r="L1016" s="324"/>
      <c r="M1016" s="295"/>
      <c r="N1016" s="322" t="s">
        <v>1152</v>
      </c>
      <c r="O1016" s="172" t="s">
        <v>1152</v>
      </c>
      <c r="P1016" s="441"/>
      <c r="Q1016" s="442"/>
      <c r="R1016" s="439"/>
      <c r="S1016" s="440"/>
      <c r="T1016" s="296"/>
      <c r="U1016" s="297"/>
      <c r="V1016" s="298"/>
    </row>
    <row r="1017" spans="1:23" s="26" customFormat="1" ht="24.95" customHeight="1">
      <c r="A1017" s="25" t="s">
        <v>1615</v>
      </c>
      <c r="B1017" s="307" t="s">
        <v>1152</v>
      </c>
      <c r="C1017" s="301"/>
      <c r="D1017" s="301"/>
      <c r="E1017" s="301"/>
      <c r="F1017" s="301"/>
      <c r="G1017" s="293"/>
      <c r="H1017" s="293"/>
      <c r="I1017" s="299"/>
      <c r="J1017" s="300" t="s">
        <v>1152</v>
      </c>
      <c r="K1017" s="324"/>
      <c r="L1017" s="324"/>
      <c r="M1017" s="295"/>
      <c r="N1017" s="322" t="s">
        <v>1152</v>
      </c>
      <c r="O1017" s="172" t="s">
        <v>1152</v>
      </c>
      <c r="P1017" s="441"/>
      <c r="Q1017" s="442"/>
      <c r="R1017" s="439"/>
      <c r="S1017" s="440"/>
      <c r="T1017" s="296"/>
      <c r="U1017" s="297"/>
      <c r="V1017" s="298"/>
    </row>
    <row r="1018" spans="1:23" s="26" customFormat="1" ht="24.95" customHeight="1" thickBot="1">
      <c r="A1018" s="25" t="s">
        <v>1616</v>
      </c>
      <c r="B1018" s="310" t="s">
        <v>1152</v>
      </c>
      <c r="C1018" s="302"/>
      <c r="D1018" s="302"/>
      <c r="E1018" s="302"/>
      <c r="F1018" s="302"/>
      <c r="G1018" s="303"/>
      <c r="H1018" s="303"/>
      <c r="I1018" s="304"/>
      <c r="J1018" s="305" t="s">
        <v>1152</v>
      </c>
      <c r="K1018" s="325"/>
      <c r="L1018" s="325"/>
      <c r="M1018" s="306"/>
      <c r="N1018" s="322" t="s">
        <v>1152</v>
      </c>
      <c r="O1018" s="172" t="s">
        <v>1152</v>
      </c>
      <c r="P1018" s="441"/>
      <c r="Q1018" s="442"/>
      <c r="R1018" s="439"/>
      <c r="S1018" s="440"/>
      <c r="T1018" s="296"/>
      <c r="U1018" s="297"/>
      <c r="V1018" s="298"/>
    </row>
    <row r="1019" spans="1:23" s="16" customFormat="1" ht="12" customHeight="1">
      <c r="A1019" s="25"/>
      <c r="B1019" s="27"/>
      <c r="C1019" s="28"/>
      <c r="D1019" s="28"/>
      <c r="E1019" s="28"/>
      <c r="F1019" s="28"/>
      <c r="G1019" s="28"/>
      <c r="H1019" s="308"/>
      <c r="I1019" s="28"/>
      <c r="J1019" s="28"/>
      <c r="K1019" s="28"/>
      <c r="L1019" s="28"/>
      <c r="M1019" s="28"/>
      <c r="N1019" s="28"/>
      <c r="O1019" s="171"/>
      <c r="P1019" s="28"/>
      <c r="Q1019" s="28"/>
      <c r="R1019" s="171"/>
      <c r="S1019" s="28"/>
      <c r="T1019" s="28"/>
      <c r="U1019" s="29"/>
      <c r="V1019" s="30"/>
    </row>
    <row r="1020" spans="1:23" s="16" customFormat="1" ht="17.25" customHeight="1" thickBot="1">
      <c r="A1020" s="25" t="s">
        <v>1617</v>
      </c>
      <c r="B1020" s="346"/>
      <c r="C1020" s="347"/>
      <c r="D1020" s="347"/>
      <c r="E1020" s="347"/>
      <c r="F1020" s="347"/>
      <c r="G1020" s="347"/>
      <c r="H1020" s="347"/>
      <c r="I1020" s="347"/>
      <c r="J1020" s="347"/>
      <c r="K1020" s="347"/>
      <c r="L1020" s="347"/>
      <c r="M1020" s="347"/>
      <c r="N1020" s="728" t="s">
        <v>251</v>
      </c>
      <c r="O1020" s="729">
        <v>1262.8433333333332</v>
      </c>
      <c r="P1020" s="371"/>
      <c r="Q1020" s="371"/>
      <c r="R1020" s="372"/>
      <c r="S1020" s="372"/>
      <c r="T1020" s="373"/>
      <c r="U1020" s="374"/>
      <c r="V1020" s="375"/>
      <c r="W1020" s="186"/>
    </row>
    <row r="1021" spans="1:23" ht="17.25" customHeight="1">
      <c r="B1021" s="731"/>
      <c r="C1021" s="731"/>
      <c r="D1021" s="731"/>
      <c r="E1021" s="731"/>
      <c r="F1021" s="731"/>
      <c r="G1021" s="732"/>
      <c r="H1021" s="732"/>
      <c r="I1021" s="732"/>
      <c r="J1021" s="732"/>
      <c r="K1021" s="732"/>
      <c r="L1021" s="732"/>
      <c r="M1021" s="732"/>
      <c r="N1021" s="732"/>
      <c r="O1021" s="732"/>
      <c r="P1021" s="732"/>
      <c r="Q1021" s="732"/>
      <c r="R1021" s="732"/>
      <c r="S1021" s="732"/>
      <c r="T1021" s="732"/>
      <c r="U1021" s="732"/>
      <c r="V1021" s="732"/>
      <c r="W1021" s="732"/>
    </row>
    <row r="1022" spans="1:23" s="16" customFormat="1" ht="16.5" customHeight="1" thickBot="1">
      <c r="A1022" s="14"/>
      <c r="B1022" s="443" t="s">
        <v>61</v>
      </c>
      <c r="C1022" s="443"/>
      <c r="D1022" s="443"/>
      <c r="E1022" s="443"/>
      <c r="F1022" s="443"/>
      <c r="G1022" s="443"/>
      <c r="H1022" s="443"/>
      <c r="I1022" s="443"/>
      <c r="J1022" s="443"/>
      <c r="K1022" s="443"/>
      <c r="L1022" s="443"/>
      <c r="M1022" s="443"/>
      <c r="N1022" s="443"/>
      <c r="O1022" s="443"/>
      <c r="P1022" s="443"/>
      <c r="Q1022" s="443"/>
      <c r="R1022" s="443"/>
      <c r="S1022" s="443"/>
      <c r="T1022" s="443"/>
      <c r="U1022" s="443"/>
      <c r="V1022" s="443"/>
      <c r="W1022" s="187"/>
    </row>
    <row r="1023" spans="1:23" s="18" customFormat="1" ht="22.5" customHeight="1">
      <c r="A1023" s="87" t="s">
        <v>1618</v>
      </c>
      <c r="B1023" s="445" t="s">
        <v>58</v>
      </c>
      <c r="C1023" s="733" t="s">
        <v>78</v>
      </c>
      <c r="D1023" s="734"/>
      <c r="E1023" s="734"/>
      <c r="F1023" s="734"/>
      <c r="G1023" s="734"/>
      <c r="H1023" s="734"/>
      <c r="I1023" s="734"/>
      <c r="J1023" s="734"/>
      <c r="K1023" s="734"/>
      <c r="L1023" s="734"/>
      <c r="M1023" s="706"/>
      <c r="N1023" s="735"/>
      <c r="O1023" s="736"/>
      <c r="P1023" s="733" t="s">
        <v>84</v>
      </c>
      <c r="Q1023" s="734"/>
      <c r="R1023" s="734"/>
      <c r="S1023" s="706"/>
      <c r="T1023" s="705" t="s">
        <v>279</v>
      </c>
      <c r="U1023" s="706"/>
      <c r="V1023" s="448" t="s">
        <v>6</v>
      </c>
      <c r="W1023" s="185"/>
    </row>
    <row r="1024" spans="1:23" s="18" customFormat="1" ht="22.5" customHeight="1">
      <c r="A1024" s="87" t="s">
        <v>1619</v>
      </c>
      <c r="B1024" s="446"/>
      <c r="C1024" s="737" t="s">
        <v>79</v>
      </c>
      <c r="D1024" s="738"/>
      <c r="E1024" s="739"/>
      <c r="F1024" s="740">
        <v>3</v>
      </c>
      <c r="G1024" s="741" t="s">
        <v>223</v>
      </c>
      <c r="H1024" s="714" t="s">
        <v>222</v>
      </c>
      <c r="I1024" s="714"/>
      <c r="J1024" s="737" t="s">
        <v>221</v>
      </c>
      <c r="K1024" s="742"/>
      <c r="L1024" s="743"/>
      <c r="M1024" s="743"/>
      <c r="N1024" s="744"/>
      <c r="O1024" s="745"/>
      <c r="P1024" s="746"/>
      <c r="Q1024" s="747"/>
      <c r="R1024" s="747"/>
      <c r="S1024" s="748"/>
      <c r="T1024" s="718"/>
      <c r="U1024" s="719"/>
      <c r="V1024" s="449"/>
      <c r="W1024" s="185"/>
    </row>
    <row r="1025" spans="1:23" s="18" customFormat="1" ht="51.75" customHeight="1" thickBot="1">
      <c r="A1025" s="87" t="s">
        <v>1620</v>
      </c>
      <c r="B1025" s="446"/>
      <c r="C1025" s="738" t="s">
        <v>77</v>
      </c>
      <c r="D1025" s="739"/>
      <c r="E1025" s="749" t="s">
        <v>80</v>
      </c>
      <c r="F1025" s="750" t="s">
        <v>242</v>
      </c>
      <c r="G1025" s="741"/>
      <c r="H1025" s="714"/>
      <c r="I1025" s="714"/>
      <c r="J1025" s="711" t="s">
        <v>220</v>
      </c>
      <c r="K1025" s="751" t="s">
        <v>228</v>
      </c>
      <c r="L1025" s="752" t="s">
        <v>290</v>
      </c>
      <c r="M1025" s="752"/>
      <c r="N1025" s="753" t="s">
        <v>260</v>
      </c>
      <c r="O1025" s="754"/>
      <c r="P1025" s="755" t="s">
        <v>1169</v>
      </c>
      <c r="Q1025" s="756" t="s">
        <v>85</v>
      </c>
      <c r="R1025" s="757"/>
      <c r="S1025" s="88">
        <v>3</v>
      </c>
      <c r="T1025" s="758"/>
      <c r="U1025" s="759"/>
      <c r="V1025" s="450"/>
      <c r="W1025" s="185"/>
    </row>
    <row r="1026" spans="1:23" s="18" customFormat="1" ht="15.75" customHeight="1">
      <c r="A1026" s="87" t="s">
        <v>1621</v>
      </c>
      <c r="B1026" s="446"/>
      <c r="C1026" s="33">
        <v>1</v>
      </c>
      <c r="D1026" s="76" t="s">
        <v>563</v>
      </c>
      <c r="E1026" s="82">
        <v>0.3</v>
      </c>
      <c r="F1026" s="233">
        <v>384.46</v>
      </c>
      <c r="G1026" s="233">
        <v>1532.67</v>
      </c>
      <c r="H1026" s="451" t="s">
        <v>27</v>
      </c>
      <c r="I1026" s="452"/>
      <c r="J1026" s="83" t="s">
        <v>6</v>
      </c>
      <c r="K1026" s="81" t="s">
        <v>1152</v>
      </c>
      <c r="L1026" s="344"/>
      <c r="M1026" s="345" t="s">
        <v>1152</v>
      </c>
      <c r="N1026" s="760" t="s">
        <v>22</v>
      </c>
      <c r="O1026" s="761" t="s">
        <v>15</v>
      </c>
      <c r="P1026" s="762"/>
      <c r="Q1026" s="763">
        <v>29</v>
      </c>
      <c r="R1026" s="764" t="s">
        <v>1152</v>
      </c>
      <c r="S1026" s="765"/>
      <c r="T1026" s="705" t="s">
        <v>64</v>
      </c>
      <c r="U1026" s="734"/>
      <c r="V1026" s="706"/>
      <c r="W1026" s="184"/>
    </row>
    <row r="1027" spans="1:23" s="18" customFormat="1" ht="15.75" customHeight="1" thickBot="1">
      <c r="A1027" s="87" t="s">
        <v>1622</v>
      </c>
      <c r="B1027" s="446"/>
      <c r="C1027" s="33">
        <v>2</v>
      </c>
      <c r="D1027" s="76" t="s">
        <v>564</v>
      </c>
      <c r="E1027" s="82">
        <v>0.35</v>
      </c>
      <c r="F1027" s="233">
        <v>1729.52</v>
      </c>
      <c r="G1027" s="233">
        <v>1532.67</v>
      </c>
      <c r="H1027" s="451" t="s">
        <v>6</v>
      </c>
      <c r="I1027" s="452"/>
      <c r="J1027" s="83" t="s">
        <v>6</v>
      </c>
      <c r="K1027" s="81" t="s">
        <v>1152</v>
      </c>
      <c r="L1027" s="344"/>
      <c r="M1027" s="345" t="s">
        <v>1152</v>
      </c>
      <c r="N1027" s="760" t="s">
        <v>22</v>
      </c>
      <c r="O1027" s="761"/>
      <c r="P1027" s="762"/>
      <c r="Q1027" s="766"/>
      <c r="R1027" s="767"/>
      <c r="S1027" s="768"/>
      <c r="T1027" s="758"/>
      <c r="U1027" s="769"/>
      <c r="V1027" s="759"/>
      <c r="W1027" s="184"/>
    </row>
    <row r="1028" spans="1:23" s="18" customFormat="1" ht="15.75" customHeight="1">
      <c r="A1028" s="87" t="s">
        <v>1623</v>
      </c>
      <c r="B1028" s="446"/>
      <c r="C1028" s="33">
        <v>3</v>
      </c>
      <c r="D1028" s="76" t="s">
        <v>565</v>
      </c>
      <c r="E1028" s="82">
        <v>0.35</v>
      </c>
      <c r="F1028" s="233">
        <v>1674.55</v>
      </c>
      <c r="G1028" s="233">
        <v>1532.67</v>
      </c>
      <c r="H1028" s="451" t="s">
        <v>6</v>
      </c>
      <c r="I1028" s="452"/>
      <c r="J1028" s="83" t="s">
        <v>6</v>
      </c>
      <c r="K1028" s="81" t="s">
        <v>1152</v>
      </c>
      <c r="L1028" s="344"/>
      <c r="M1028" s="345" t="s">
        <v>1152</v>
      </c>
      <c r="N1028" s="760" t="s">
        <v>22</v>
      </c>
      <c r="O1028" s="770"/>
      <c r="P1028" s="771"/>
      <c r="Q1028" s="772"/>
      <c r="R1028" s="773"/>
      <c r="S1028" s="774"/>
      <c r="T1028" s="191"/>
      <c r="U1028" s="191"/>
      <c r="V1028" s="192"/>
      <c r="W1028" s="185"/>
    </row>
    <row r="1029" spans="1:23" s="18" customFormat="1" ht="15.75" customHeight="1">
      <c r="A1029" s="87" t="s">
        <v>1624</v>
      </c>
      <c r="B1029" s="446"/>
      <c r="C1029" s="33">
        <v>4</v>
      </c>
      <c r="D1029" s="76" t="s">
        <v>1152</v>
      </c>
      <c r="E1029" s="82" t="s">
        <v>1152</v>
      </c>
      <c r="F1029" s="233" t="s">
        <v>1152</v>
      </c>
      <c r="G1029" s="233" t="s">
        <v>1152</v>
      </c>
      <c r="H1029" s="451" t="s">
        <v>1152</v>
      </c>
      <c r="I1029" s="452"/>
      <c r="J1029" s="83" t="s">
        <v>1152</v>
      </c>
      <c r="K1029" s="81" t="s">
        <v>1152</v>
      </c>
      <c r="L1029" s="344"/>
      <c r="M1029" s="345" t="s">
        <v>1152</v>
      </c>
      <c r="N1029" s="760"/>
      <c r="O1029" s="775" t="s">
        <v>246</v>
      </c>
      <c r="P1029" s="737" t="s">
        <v>245</v>
      </c>
      <c r="Q1029" s="738"/>
      <c r="R1029" s="738"/>
      <c r="S1029" s="739"/>
      <c r="T1029" s="185"/>
      <c r="U1029" s="185"/>
      <c r="V1029" s="193"/>
      <c r="W1029" s="185"/>
    </row>
    <row r="1030" spans="1:23" s="18" customFormat="1" ht="17.25" customHeight="1">
      <c r="A1030" s="87" t="s">
        <v>1625</v>
      </c>
      <c r="B1030" s="446"/>
      <c r="C1030" s="33">
        <v>5</v>
      </c>
      <c r="D1030" s="76" t="s">
        <v>1152</v>
      </c>
      <c r="E1030" s="82" t="s">
        <v>1152</v>
      </c>
      <c r="F1030" s="233" t="s">
        <v>1152</v>
      </c>
      <c r="G1030" s="233" t="s">
        <v>1152</v>
      </c>
      <c r="H1030" s="451" t="s">
        <v>1152</v>
      </c>
      <c r="I1030" s="452"/>
      <c r="J1030" s="83" t="s">
        <v>1152</v>
      </c>
      <c r="K1030" s="81" t="s">
        <v>1152</v>
      </c>
      <c r="L1030" s="344"/>
      <c r="M1030" s="345" t="s">
        <v>1152</v>
      </c>
      <c r="N1030" s="760"/>
      <c r="O1030" s="776"/>
      <c r="P1030" s="711" t="s">
        <v>86</v>
      </c>
      <c r="Q1030" s="711" t="s">
        <v>230</v>
      </c>
      <c r="R1030" s="714" t="s">
        <v>243</v>
      </c>
      <c r="S1030" s="714"/>
      <c r="T1030" s="185"/>
      <c r="U1030" s="185"/>
      <c r="V1030" s="193"/>
      <c r="W1030" s="185"/>
    </row>
    <row r="1031" spans="1:23" s="18" customFormat="1" ht="16.5" customHeight="1" thickBot="1">
      <c r="A1031" s="87" t="s">
        <v>1626</v>
      </c>
      <c r="B1031" s="446"/>
      <c r="C1031" s="84">
        <v>6</v>
      </c>
      <c r="D1031" s="85" t="s">
        <v>1152</v>
      </c>
      <c r="E1031" s="86" t="s">
        <v>1152</v>
      </c>
      <c r="F1031" s="233" t="s">
        <v>1152</v>
      </c>
      <c r="G1031" s="233" t="s">
        <v>1152</v>
      </c>
      <c r="H1031" s="451" t="s">
        <v>1152</v>
      </c>
      <c r="I1031" s="452"/>
      <c r="J1031" s="83" t="s">
        <v>1152</v>
      </c>
      <c r="K1031" s="81" t="s">
        <v>1152</v>
      </c>
      <c r="L1031" s="344"/>
      <c r="M1031" s="345" t="s">
        <v>1152</v>
      </c>
      <c r="N1031" s="777"/>
      <c r="O1031" s="248" t="s">
        <v>6</v>
      </c>
      <c r="P1031" s="778">
        <v>1</v>
      </c>
      <c r="Q1031" s="779">
        <v>3065.3425115</v>
      </c>
      <c r="R1031" s="780">
        <v>3788.5299999999997</v>
      </c>
      <c r="S1031" s="780"/>
      <c r="T1031" s="185"/>
      <c r="U1031" s="185"/>
      <c r="V1031" s="193"/>
      <c r="W1031" s="185"/>
    </row>
    <row r="1032" spans="1:23" s="18" customFormat="1" ht="16.5" customHeight="1" thickBot="1">
      <c r="A1032" s="87" t="s">
        <v>1627</v>
      </c>
      <c r="B1032" s="447"/>
      <c r="C1032" s="781" t="s">
        <v>82</v>
      </c>
      <c r="D1032" s="782"/>
      <c r="E1032" s="782"/>
      <c r="F1032" s="783"/>
      <c r="G1032" s="784"/>
      <c r="H1032" s="453" t="s">
        <v>6</v>
      </c>
      <c r="I1032" s="454"/>
      <c r="J1032" s="314" t="s">
        <v>6</v>
      </c>
      <c r="K1032" s="194" t="s">
        <v>6</v>
      </c>
      <c r="L1032" s="351"/>
      <c r="M1032" s="370"/>
      <c r="N1032" s="352"/>
      <c r="O1032" s="455" t="s">
        <v>1152</v>
      </c>
      <c r="P1032" s="455"/>
      <c r="Q1032" s="455"/>
      <c r="R1032" s="455"/>
      <c r="S1032" s="455"/>
      <c r="T1032" s="348"/>
      <c r="U1032" s="349"/>
      <c r="V1032" s="350"/>
      <c r="W1032" s="185"/>
    </row>
    <row r="1033" spans="1:23" ht="24.95" customHeight="1"/>
    <row r="1034" spans="1:23" ht="24.95" customHeight="1"/>
    <row r="1035" spans="1:23" s="16" customFormat="1" ht="24" thickBot="1">
      <c r="A1035" s="694">
        <v>30</v>
      </c>
      <c r="B1035" s="456" t="s">
        <v>45</v>
      </c>
      <c r="C1035" s="456"/>
      <c r="D1035" s="456"/>
      <c r="E1035" s="22">
        <v>30</v>
      </c>
      <c r="F1035" s="23" t="s">
        <v>582</v>
      </c>
      <c r="G1035" s="19"/>
      <c r="H1035" s="19"/>
      <c r="I1035" s="23"/>
      <c r="J1035" s="23"/>
      <c r="K1035" s="23"/>
      <c r="L1035" s="23"/>
      <c r="M1035" s="24"/>
      <c r="N1035" s="24"/>
      <c r="O1035" s="19"/>
      <c r="P1035" s="19"/>
      <c r="Q1035" s="685"/>
      <c r="R1035" s="685"/>
      <c r="S1035" s="685"/>
      <c r="T1035" s="685"/>
      <c r="U1035" s="186"/>
    </row>
    <row r="1036" spans="1:23" s="16" customFormat="1" ht="24.75" customHeight="1">
      <c r="A1036" s="14"/>
      <c r="B1036" s="695" t="s">
        <v>50</v>
      </c>
      <c r="C1036" s="696" t="s">
        <v>51</v>
      </c>
      <c r="D1036" s="697" t="s">
        <v>16</v>
      </c>
      <c r="E1036" s="697"/>
      <c r="F1036" s="697" t="s">
        <v>52</v>
      </c>
      <c r="G1036" s="698"/>
      <c r="H1036" s="699" t="s">
        <v>53</v>
      </c>
      <c r="I1036" s="700" t="s">
        <v>266</v>
      </c>
      <c r="J1036" s="699" t="s">
        <v>17</v>
      </c>
      <c r="K1036" s="699" t="s">
        <v>229</v>
      </c>
      <c r="L1036" s="699" t="s">
        <v>54</v>
      </c>
      <c r="M1036" s="699" t="s">
        <v>150</v>
      </c>
      <c r="N1036" s="701" t="s">
        <v>244</v>
      </c>
      <c r="O1036" s="702"/>
      <c r="P1036" s="703" t="s">
        <v>19</v>
      </c>
      <c r="Q1036" s="704"/>
      <c r="R1036" s="705" t="s">
        <v>152</v>
      </c>
      <c r="S1036" s="706"/>
      <c r="T1036" s="707" t="s">
        <v>138</v>
      </c>
      <c r="U1036" s="708"/>
      <c r="V1036" s="709"/>
    </row>
    <row r="1037" spans="1:23" s="16" customFormat="1" ht="92.25" customHeight="1">
      <c r="A1037" s="14"/>
      <c r="B1037" s="710"/>
      <c r="C1037" s="711" t="s">
        <v>55</v>
      </c>
      <c r="D1037" s="712" t="s">
        <v>3</v>
      </c>
      <c r="E1037" s="712" t="s">
        <v>18</v>
      </c>
      <c r="F1037" s="712" t="s">
        <v>56</v>
      </c>
      <c r="G1037" s="713" t="s">
        <v>57</v>
      </c>
      <c r="H1037" s="714"/>
      <c r="I1037" s="715"/>
      <c r="J1037" s="714"/>
      <c r="K1037" s="714"/>
      <c r="L1037" s="714"/>
      <c r="M1037" s="714"/>
      <c r="N1037" s="711" t="s">
        <v>149</v>
      </c>
      <c r="O1037" s="712" t="s">
        <v>68</v>
      </c>
      <c r="P1037" s="716"/>
      <c r="Q1037" s="717"/>
      <c r="R1037" s="718"/>
      <c r="S1037" s="719"/>
      <c r="T1037" s="720" t="s">
        <v>139</v>
      </c>
      <c r="U1037" s="721" t="s">
        <v>148</v>
      </c>
      <c r="V1037" s="722" t="s">
        <v>164</v>
      </c>
    </row>
    <row r="1038" spans="1:23" s="16" customFormat="1" ht="26.25" customHeight="1">
      <c r="A1038" s="14"/>
      <c r="B1038" s="723"/>
      <c r="C1038" s="724">
        <v>3</v>
      </c>
      <c r="D1038" s="724">
        <v>4</v>
      </c>
      <c r="E1038" s="724">
        <v>5</v>
      </c>
      <c r="F1038" s="724">
        <v>6</v>
      </c>
      <c r="G1038" s="724">
        <v>7</v>
      </c>
      <c r="H1038" s="724">
        <v>8</v>
      </c>
      <c r="I1038" s="724">
        <v>9</v>
      </c>
      <c r="J1038" s="724">
        <v>10</v>
      </c>
      <c r="K1038" s="724">
        <v>11</v>
      </c>
      <c r="L1038" s="724">
        <v>12</v>
      </c>
      <c r="M1038" s="724">
        <v>13</v>
      </c>
      <c r="N1038" s="724">
        <v>14</v>
      </c>
      <c r="O1038" s="724">
        <v>15</v>
      </c>
      <c r="P1038" s="19">
        <v>16</v>
      </c>
      <c r="Q1038" s="725">
        <v>17</v>
      </c>
      <c r="R1038" s="19">
        <v>18</v>
      </c>
      <c r="S1038" s="725">
        <v>19</v>
      </c>
      <c r="T1038" s="726">
        <v>20</v>
      </c>
      <c r="U1038" s="624">
        <v>21</v>
      </c>
      <c r="V1038" s="727">
        <v>22</v>
      </c>
    </row>
    <row r="1039" spans="1:23" s="26" customFormat="1" ht="49.9" customHeight="1">
      <c r="A1039" s="25" t="s">
        <v>1628</v>
      </c>
      <c r="B1039" s="307">
        <v>1</v>
      </c>
      <c r="C1039" s="301" t="s">
        <v>300</v>
      </c>
      <c r="D1039" s="301" t="s">
        <v>574</v>
      </c>
      <c r="E1039" s="301" t="s">
        <v>575</v>
      </c>
      <c r="F1039" s="301" t="s">
        <v>304</v>
      </c>
      <c r="G1039" s="293">
        <v>1</v>
      </c>
      <c r="H1039" s="293" t="s">
        <v>22</v>
      </c>
      <c r="I1039" s="299">
        <v>1</v>
      </c>
      <c r="J1039" s="300" t="s">
        <v>583</v>
      </c>
      <c r="K1039" s="324">
        <v>37081</v>
      </c>
      <c r="L1039" s="324">
        <v>38199</v>
      </c>
      <c r="M1039" s="294">
        <v>1772.4</v>
      </c>
      <c r="N1039" s="321">
        <v>1772.4</v>
      </c>
      <c r="O1039" s="172">
        <v>1772.4</v>
      </c>
      <c r="P1039" s="441"/>
      <c r="Q1039" s="442"/>
      <c r="R1039" s="439"/>
      <c r="S1039" s="440" t="s">
        <v>580</v>
      </c>
      <c r="T1039" s="296" t="s">
        <v>22</v>
      </c>
      <c r="U1039" s="297">
        <v>1</v>
      </c>
      <c r="V1039" s="298" t="s">
        <v>22</v>
      </c>
    </row>
    <row r="1040" spans="1:23" s="26" customFormat="1" ht="49.9" customHeight="1">
      <c r="A1040" s="25" t="s">
        <v>1157</v>
      </c>
      <c r="B1040" s="307">
        <v>2</v>
      </c>
      <c r="C1040" s="301" t="s">
        <v>300</v>
      </c>
      <c r="D1040" s="301" t="s">
        <v>576</v>
      </c>
      <c r="E1040" s="301" t="s">
        <v>577</v>
      </c>
      <c r="F1040" s="301" t="s">
        <v>304</v>
      </c>
      <c r="G1040" s="293">
        <v>1</v>
      </c>
      <c r="H1040" s="293" t="s">
        <v>22</v>
      </c>
      <c r="I1040" s="299">
        <v>1</v>
      </c>
      <c r="J1040" s="300" t="s">
        <v>583</v>
      </c>
      <c r="K1040" s="324">
        <v>38929</v>
      </c>
      <c r="L1040" s="324">
        <v>39813</v>
      </c>
      <c r="M1040" s="294">
        <v>1302.9100000000001</v>
      </c>
      <c r="N1040" s="321">
        <v>1302.9100000000001</v>
      </c>
      <c r="O1040" s="172">
        <v>1302.9100000000001</v>
      </c>
      <c r="P1040" s="441"/>
      <c r="Q1040" s="442"/>
      <c r="R1040" s="439"/>
      <c r="S1040" s="440" t="s">
        <v>580</v>
      </c>
      <c r="T1040" s="296" t="s">
        <v>22</v>
      </c>
      <c r="U1040" s="297">
        <v>3</v>
      </c>
      <c r="V1040" s="298" t="s">
        <v>22</v>
      </c>
    </row>
    <row r="1041" spans="1:23" s="26" customFormat="1" ht="49.9" customHeight="1">
      <c r="A1041" s="25" t="s">
        <v>321</v>
      </c>
      <c r="B1041" s="307">
        <v>3</v>
      </c>
      <c r="C1041" s="301" t="s">
        <v>300</v>
      </c>
      <c r="D1041" s="301" t="s">
        <v>578</v>
      </c>
      <c r="E1041" s="301" t="s">
        <v>579</v>
      </c>
      <c r="F1041" s="301" t="s">
        <v>304</v>
      </c>
      <c r="G1041" s="293">
        <v>1</v>
      </c>
      <c r="H1041" s="293" t="s">
        <v>22</v>
      </c>
      <c r="I1041" s="299">
        <v>2</v>
      </c>
      <c r="J1041" s="300" t="s">
        <v>584</v>
      </c>
      <c r="K1041" s="324">
        <v>38924</v>
      </c>
      <c r="L1041" s="324">
        <v>39813</v>
      </c>
      <c r="M1041" s="294">
        <v>1280.23</v>
      </c>
      <c r="N1041" s="321">
        <v>1280.23</v>
      </c>
      <c r="O1041" s="172">
        <v>1280.23</v>
      </c>
      <c r="P1041" s="441"/>
      <c r="Q1041" s="442"/>
      <c r="R1041" s="439"/>
      <c r="S1041" s="440" t="s">
        <v>581</v>
      </c>
      <c r="T1041" s="296" t="s">
        <v>22</v>
      </c>
      <c r="U1041" s="297">
        <v>2</v>
      </c>
      <c r="V1041" s="298" t="s">
        <v>22</v>
      </c>
    </row>
    <row r="1042" spans="1:23" s="26" customFormat="1" ht="24.95" customHeight="1">
      <c r="A1042" s="25" t="s">
        <v>1158</v>
      </c>
      <c r="B1042" s="307" t="s">
        <v>1152</v>
      </c>
      <c r="C1042" s="301"/>
      <c r="D1042" s="301"/>
      <c r="E1042" s="301"/>
      <c r="F1042" s="301"/>
      <c r="G1042" s="293"/>
      <c r="H1042" s="293"/>
      <c r="I1042" s="299"/>
      <c r="J1042" s="300" t="s">
        <v>1152</v>
      </c>
      <c r="K1042" s="389"/>
      <c r="L1042" s="324"/>
      <c r="M1042" s="294"/>
      <c r="N1042" s="321" t="s">
        <v>1152</v>
      </c>
      <c r="O1042" s="172" t="s">
        <v>1152</v>
      </c>
      <c r="P1042" s="441"/>
      <c r="Q1042" s="442"/>
      <c r="R1042" s="439"/>
      <c r="S1042" s="440"/>
      <c r="T1042" s="296"/>
      <c r="U1042" s="297"/>
      <c r="V1042" s="298"/>
    </row>
    <row r="1043" spans="1:23" s="26" customFormat="1" ht="24.95" customHeight="1">
      <c r="A1043" s="25" t="s">
        <v>1159</v>
      </c>
      <c r="B1043" s="307" t="s">
        <v>1152</v>
      </c>
      <c r="C1043" s="301"/>
      <c r="D1043" s="301"/>
      <c r="E1043" s="301"/>
      <c r="F1043" s="301"/>
      <c r="G1043" s="293"/>
      <c r="H1043" s="293"/>
      <c r="I1043" s="299"/>
      <c r="J1043" s="300" t="s">
        <v>1152</v>
      </c>
      <c r="K1043" s="324"/>
      <c r="L1043" s="324"/>
      <c r="M1043" s="294"/>
      <c r="N1043" s="321" t="s">
        <v>1152</v>
      </c>
      <c r="O1043" s="172" t="s">
        <v>1152</v>
      </c>
      <c r="P1043" s="441"/>
      <c r="Q1043" s="442"/>
      <c r="R1043" s="439"/>
      <c r="S1043" s="440"/>
      <c r="T1043" s="296"/>
      <c r="U1043" s="297"/>
      <c r="V1043" s="298"/>
    </row>
    <row r="1044" spans="1:23" s="26" customFormat="1" ht="24.95" customHeight="1">
      <c r="A1044" s="25" t="s">
        <v>1160</v>
      </c>
      <c r="B1044" s="307" t="s">
        <v>1152</v>
      </c>
      <c r="C1044" s="301"/>
      <c r="D1044" s="301"/>
      <c r="E1044" s="301"/>
      <c r="F1044" s="301"/>
      <c r="G1044" s="293"/>
      <c r="H1044" s="293"/>
      <c r="I1044" s="299"/>
      <c r="J1044" s="300" t="s">
        <v>1152</v>
      </c>
      <c r="K1044" s="324"/>
      <c r="L1044" s="324"/>
      <c r="M1044" s="294"/>
      <c r="N1044" s="321" t="s">
        <v>1152</v>
      </c>
      <c r="O1044" s="172" t="s">
        <v>1152</v>
      </c>
      <c r="P1044" s="441"/>
      <c r="Q1044" s="442"/>
      <c r="R1044" s="439"/>
      <c r="S1044" s="440"/>
      <c r="T1044" s="296"/>
      <c r="U1044" s="297"/>
      <c r="V1044" s="298"/>
    </row>
    <row r="1045" spans="1:23" s="26" customFormat="1" ht="24.95" customHeight="1">
      <c r="A1045" s="25"/>
      <c r="B1045" s="307" t="s">
        <v>1152</v>
      </c>
      <c r="C1045" s="301"/>
      <c r="D1045" s="301"/>
      <c r="E1045" s="301"/>
      <c r="F1045" s="301"/>
      <c r="G1045" s="293"/>
      <c r="H1045" s="293"/>
      <c r="I1045" s="299"/>
      <c r="J1045" s="300" t="s">
        <v>1152</v>
      </c>
      <c r="K1045" s="324"/>
      <c r="L1045" s="324"/>
      <c r="M1045" s="294"/>
      <c r="N1045" s="321" t="s">
        <v>1152</v>
      </c>
      <c r="O1045" s="172" t="s">
        <v>1152</v>
      </c>
      <c r="P1045" s="441"/>
      <c r="Q1045" s="442"/>
      <c r="R1045" s="439"/>
      <c r="S1045" s="440"/>
      <c r="T1045" s="296"/>
      <c r="U1045" s="297"/>
      <c r="V1045" s="298"/>
    </row>
    <row r="1046" spans="1:23" s="26" customFormat="1" ht="24.95" customHeight="1">
      <c r="A1046" s="25"/>
      <c r="B1046" s="307" t="s">
        <v>1152</v>
      </c>
      <c r="C1046" s="301"/>
      <c r="D1046" s="301"/>
      <c r="E1046" s="301"/>
      <c r="F1046" s="301"/>
      <c r="G1046" s="293"/>
      <c r="H1046" s="293"/>
      <c r="I1046" s="299"/>
      <c r="J1046" s="300" t="s">
        <v>1152</v>
      </c>
      <c r="K1046" s="324"/>
      <c r="L1046" s="324"/>
      <c r="M1046" s="294"/>
      <c r="N1046" s="321" t="s">
        <v>1152</v>
      </c>
      <c r="O1046" s="172" t="s">
        <v>1152</v>
      </c>
      <c r="P1046" s="441"/>
      <c r="Q1046" s="442"/>
      <c r="R1046" s="439"/>
      <c r="S1046" s="440"/>
      <c r="T1046" s="296"/>
      <c r="U1046" s="297"/>
      <c r="V1046" s="298"/>
    </row>
    <row r="1047" spans="1:23" s="26" customFormat="1" ht="24.95" customHeight="1">
      <c r="A1047" s="25"/>
      <c r="B1047" s="307" t="s">
        <v>1152</v>
      </c>
      <c r="C1047" s="301"/>
      <c r="D1047" s="301"/>
      <c r="E1047" s="301"/>
      <c r="F1047" s="301"/>
      <c r="G1047" s="293"/>
      <c r="H1047" s="293"/>
      <c r="I1047" s="299"/>
      <c r="J1047" s="300" t="s">
        <v>1152</v>
      </c>
      <c r="K1047" s="324"/>
      <c r="L1047" s="324"/>
      <c r="M1047" s="294"/>
      <c r="N1047" s="321" t="s">
        <v>1152</v>
      </c>
      <c r="O1047" s="172" t="s">
        <v>1152</v>
      </c>
      <c r="P1047" s="441"/>
      <c r="Q1047" s="442"/>
      <c r="R1047" s="439"/>
      <c r="S1047" s="440"/>
      <c r="T1047" s="296"/>
      <c r="U1047" s="297"/>
      <c r="V1047" s="298"/>
    </row>
    <row r="1048" spans="1:23" s="26" customFormat="1" ht="24.95" customHeight="1">
      <c r="A1048" s="25"/>
      <c r="B1048" s="307" t="s">
        <v>1152</v>
      </c>
      <c r="C1048" s="301"/>
      <c r="D1048" s="301"/>
      <c r="E1048" s="301"/>
      <c r="F1048" s="301"/>
      <c r="G1048" s="293"/>
      <c r="H1048" s="293"/>
      <c r="I1048" s="299"/>
      <c r="J1048" s="300" t="s">
        <v>1152</v>
      </c>
      <c r="K1048" s="324"/>
      <c r="L1048" s="324"/>
      <c r="M1048" s="294"/>
      <c r="N1048" s="321" t="s">
        <v>1152</v>
      </c>
      <c r="O1048" s="172" t="s">
        <v>1152</v>
      </c>
      <c r="P1048" s="441"/>
      <c r="Q1048" s="442"/>
      <c r="R1048" s="439"/>
      <c r="S1048" s="440"/>
      <c r="T1048" s="296"/>
      <c r="U1048" s="297"/>
      <c r="V1048" s="298"/>
    </row>
    <row r="1049" spans="1:23" s="26" customFormat="1" ht="24.95" customHeight="1">
      <c r="A1049" s="25"/>
      <c r="B1049" s="307" t="s">
        <v>1152</v>
      </c>
      <c r="C1049" s="301"/>
      <c r="D1049" s="301"/>
      <c r="E1049" s="301"/>
      <c r="F1049" s="301"/>
      <c r="G1049" s="293"/>
      <c r="H1049" s="293"/>
      <c r="I1049" s="299"/>
      <c r="J1049" s="300" t="s">
        <v>1152</v>
      </c>
      <c r="K1049" s="324"/>
      <c r="L1049" s="324"/>
      <c r="M1049" s="294"/>
      <c r="N1049" s="321" t="s">
        <v>1152</v>
      </c>
      <c r="O1049" s="172" t="s">
        <v>1152</v>
      </c>
      <c r="P1049" s="441"/>
      <c r="Q1049" s="442"/>
      <c r="R1049" s="439"/>
      <c r="S1049" s="440"/>
      <c r="T1049" s="296"/>
      <c r="U1049" s="297"/>
      <c r="V1049" s="298"/>
    </row>
    <row r="1050" spans="1:23" s="26" customFormat="1" ht="24.95" customHeight="1">
      <c r="A1050" s="25" t="s">
        <v>1629</v>
      </c>
      <c r="B1050" s="307" t="s">
        <v>1152</v>
      </c>
      <c r="C1050" s="301"/>
      <c r="D1050" s="301"/>
      <c r="E1050" s="301"/>
      <c r="F1050" s="301"/>
      <c r="G1050" s="293"/>
      <c r="H1050" s="293"/>
      <c r="I1050" s="299"/>
      <c r="J1050" s="300" t="s">
        <v>1152</v>
      </c>
      <c r="K1050" s="324"/>
      <c r="L1050" s="324"/>
      <c r="M1050" s="294"/>
      <c r="N1050" s="322" t="s">
        <v>1152</v>
      </c>
      <c r="O1050" s="172" t="s">
        <v>1152</v>
      </c>
      <c r="P1050" s="441"/>
      <c r="Q1050" s="442"/>
      <c r="R1050" s="439"/>
      <c r="S1050" s="440"/>
      <c r="T1050" s="296"/>
      <c r="U1050" s="297"/>
      <c r="V1050" s="298"/>
    </row>
    <row r="1051" spans="1:23" s="26" customFormat="1" ht="24.95" customHeight="1">
      <c r="A1051" s="25" t="s">
        <v>1630</v>
      </c>
      <c r="B1051" s="307" t="s">
        <v>1152</v>
      </c>
      <c r="C1051" s="301"/>
      <c r="D1051" s="301"/>
      <c r="E1051" s="301"/>
      <c r="F1051" s="301"/>
      <c r="G1051" s="293"/>
      <c r="H1051" s="293"/>
      <c r="I1051" s="299"/>
      <c r="J1051" s="300" t="s">
        <v>1152</v>
      </c>
      <c r="K1051" s="324"/>
      <c r="L1051" s="324"/>
      <c r="M1051" s="295"/>
      <c r="N1051" s="322" t="s">
        <v>1152</v>
      </c>
      <c r="O1051" s="172" t="s">
        <v>1152</v>
      </c>
      <c r="P1051" s="441"/>
      <c r="Q1051" s="442"/>
      <c r="R1051" s="439"/>
      <c r="S1051" s="440"/>
      <c r="T1051" s="296"/>
      <c r="U1051" s="297"/>
      <c r="V1051" s="298"/>
    </row>
    <row r="1052" spans="1:23" s="26" customFormat="1" ht="24.95" customHeight="1">
      <c r="A1052" s="25" t="s">
        <v>1631</v>
      </c>
      <c r="B1052" s="307" t="s">
        <v>1152</v>
      </c>
      <c r="C1052" s="301"/>
      <c r="D1052" s="301"/>
      <c r="E1052" s="301"/>
      <c r="F1052" s="301"/>
      <c r="G1052" s="293"/>
      <c r="H1052" s="293"/>
      <c r="I1052" s="299"/>
      <c r="J1052" s="300" t="s">
        <v>1152</v>
      </c>
      <c r="K1052" s="324"/>
      <c r="L1052" s="324"/>
      <c r="M1052" s="295"/>
      <c r="N1052" s="322" t="s">
        <v>1152</v>
      </c>
      <c r="O1052" s="172" t="s">
        <v>1152</v>
      </c>
      <c r="P1052" s="441"/>
      <c r="Q1052" s="442"/>
      <c r="R1052" s="439"/>
      <c r="S1052" s="440"/>
      <c r="T1052" s="296"/>
      <c r="U1052" s="297"/>
      <c r="V1052" s="298"/>
    </row>
    <row r="1053" spans="1:23" s="26" customFormat="1" ht="24.95" customHeight="1" thickBot="1">
      <c r="A1053" s="25" t="s">
        <v>1632</v>
      </c>
      <c r="B1053" s="310" t="s">
        <v>1152</v>
      </c>
      <c r="C1053" s="302"/>
      <c r="D1053" s="302"/>
      <c r="E1053" s="302"/>
      <c r="F1053" s="302"/>
      <c r="G1053" s="303"/>
      <c r="H1053" s="303"/>
      <c r="I1053" s="304"/>
      <c r="J1053" s="305" t="s">
        <v>1152</v>
      </c>
      <c r="K1053" s="325"/>
      <c r="L1053" s="325"/>
      <c r="M1053" s="306"/>
      <c r="N1053" s="322" t="s">
        <v>1152</v>
      </c>
      <c r="O1053" s="172" t="s">
        <v>1152</v>
      </c>
      <c r="P1053" s="441"/>
      <c r="Q1053" s="442"/>
      <c r="R1053" s="439"/>
      <c r="S1053" s="440"/>
      <c r="T1053" s="296"/>
      <c r="U1053" s="297"/>
      <c r="V1053" s="298"/>
    </row>
    <row r="1054" spans="1:23" s="16" customFormat="1" ht="12" customHeight="1">
      <c r="A1054" s="25"/>
      <c r="B1054" s="27"/>
      <c r="C1054" s="28"/>
      <c r="D1054" s="28"/>
      <c r="E1054" s="28"/>
      <c r="F1054" s="28"/>
      <c r="G1054" s="28"/>
      <c r="H1054" s="308"/>
      <c r="I1054" s="28"/>
      <c r="J1054" s="28"/>
      <c r="K1054" s="28"/>
      <c r="L1054" s="28"/>
      <c r="M1054" s="28"/>
      <c r="N1054" s="28"/>
      <c r="O1054" s="171"/>
      <c r="P1054" s="28"/>
      <c r="Q1054" s="28"/>
      <c r="R1054" s="171"/>
      <c r="S1054" s="28"/>
      <c r="T1054" s="28"/>
      <c r="U1054" s="29"/>
      <c r="V1054" s="30"/>
    </row>
    <row r="1055" spans="1:23" s="16" customFormat="1" ht="17.25" customHeight="1" thickBot="1">
      <c r="A1055" s="25" t="s">
        <v>1633</v>
      </c>
      <c r="B1055" s="346"/>
      <c r="C1055" s="347"/>
      <c r="D1055" s="347"/>
      <c r="E1055" s="347"/>
      <c r="F1055" s="347"/>
      <c r="G1055" s="347"/>
      <c r="H1055" s="347"/>
      <c r="I1055" s="347"/>
      <c r="J1055" s="347"/>
      <c r="K1055" s="347"/>
      <c r="L1055" s="347"/>
      <c r="M1055" s="347"/>
      <c r="N1055" s="728" t="s">
        <v>251</v>
      </c>
      <c r="O1055" s="729">
        <v>1451.846666666667</v>
      </c>
      <c r="P1055" s="371"/>
      <c r="Q1055" s="371"/>
      <c r="R1055" s="372"/>
      <c r="S1055" s="372"/>
      <c r="T1055" s="373"/>
      <c r="U1055" s="374"/>
      <c r="V1055" s="375"/>
      <c r="W1055" s="186"/>
    </row>
    <row r="1056" spans="1:23" ht="17.25" customHeight="1">
      <c r="B1056" s="731"/>
      <c r="C1056" s="731"/>
      <c r="D1056" s="731"/>
      <c r="E1056" s="731"/>
      <c r="F1056" s="731"/>
      <c r="G1056" s="732"/>
      <c r="H1056" s="732"/>
      <c r="I1056" s="732"/>
      <c r="J1056" s="732"/>
      <c r="K1056" s="732"/>
      <c r="L1056" s="732"/>
      <c r="M1056" s="732"/>
      <c r="N1056" s="732"/>
      <c r="O1056" s="732"/>
      <c r="P1056" s="732"/>
      <c r="Q1056" s="732"/>
      <c r="R1056" s="732"/>
      <c r="S1056" s="732"/>
      <c r="T1056" s="732"/>
      <c r="U1056" s="732"/>
      <c r="V1056" s="732"/>
      <c r="W1056" s="732"/>
    </row>
    <row r="1057" spans="1:23" s="16" customFormat="1" ht="16.5" customHeight="1" thickBot="1">
      <c r="A1057" s="14"/>
      <c r="B1057" s="443" t="s">
        <v>61</v>
      </c>
      <c r="C1057" s="443"/>
      <c r="D1057" s="443"/>
      <c r="E1057" s="443"/>
      <c r="F1057" s="443"/>
      <c r="G1057" s="443"/>
      <c r="H1057" s="443"/>
      <c r="I1057" s="443"/>
      <c r="J1057" s="443"/>
      <c r="K1057" s="443"/>
      <c r="L1057" s="443"/>
      <c r="M1057" s="443"/>
      <c r="N1057" s="443"/>
      <c r="O1057" s="443"/>
      <c r="P1057" s="443"/>
      <c r="Q1057" s="443"/>
      <c r="R1057" s="443"/>
      <c r="S1057" s="443"/>
      <c r="T1057" s="443"/>
      <c r="U1057" s="443"/>
      <c r="V1057" s="443"/>
      <c r="W1057" s="187"/>
    </row>
    <row r="1058" spans="1:23" s="18" customFormat="1" ht="22.5" customHeight="1">
      <c r="A1058" s="87" t="s">
        <v>1634</v>
      </c>
      <c r="B1058" s="445" t="s">
        <v>58</v>
      </c>
      <c r="C1058" s="733" t="s">
        <v>78</v>
      </c>
      <c r="D1058" s="734"/>
      <c r="E1058" s="734"/>
      <c r="F1058" s="734"/>
      <c r="G1058" s="734"/>
      <c r="H1058" s="734"/>
      <c r="I1058" s="734"/>
      <c r="J1058" s="734"/>
      <c r="K1058" s="734"/>
      <c r="L1058" s="734"/>
      <c r="M1058" s="706"/>
      <c r="N1058" s="735"/>
      <c r="O1058" s="736"/>
      <c r="P1058" s="733" t="s">
        <v>84</v>
      </c>
      <c r="Q1058" s="734"/>
      <c r="R1058" s="734"/>
      <c r="S1058" s="706"/>
      <c r="T1058" s="705" t="s">
        <v>279</v>
      </c>
      <c r="U1058" s="706"/>
      <c r="V1058" s="448" t="s">
        <v>6</v>
      </c>
      <c r="W1058" s="185"/>
    </row>
    <row r="1059" spans="1:23" s="18" customFormat="1" ht="22.5" customHeight="1">
      <c r="A1059" s="87" t="s">
        <v>1635</v>
      </c>
      <c r="B1059" s="446"/>
      <c r="C1059" s="737" t="s">
        <v>79</v>
      </c>
      <c r="D1059" s="738"/>
      <c r="E1059" s="739"/>
      <c r="F1059" s="740">
        <v>2</v>
      </c>
      <c r="G1059" s="741" t="s">
        <v>223</v>
      </c>
      <c r="H1059" s="714" t="s">
        <v>222</v>
      </c>
      <c r="I1059" s="714"/>
      <c r="J1059" s="737" t="s">
        <v>221</v>
      </c>
      <c r="K1059" s="742"/>
      <c r="L1059" s="743"/>
      <c r="M1059" s="743"/>
      <c r="N1059" s="744"/>
      <c r="O1059" s="745"/>
      <c r="P1059" s="746"/>
      <c r="Q1059" s="747"/>
      <c r="R1059" s="747"/>
      <c r="S1059" s="748"/>
      <c r="T1059" s="718"/>
      <c r="U1059" s="719"/>
      <c r="V1059" s="449"/>
      <c r="W1059" s="185"/>
    </row>
    <row r="1060" spans="1:23" s="18" customFormat="1" ht="51.75" customHeight="1" thickBot="1">
      <c r="A1060" s="87" t="s">
        <v>1636</v>
      </c>
      <c r="B1060" s="446"/>
      <c r="C1060" s="738" t="s">
        <v>77</v>
      </c>
      <c r="D1060" s="739"/>
      <c r="E1060" s="749" t="s">
        <v>80</v>
      </c>
      <c r="F1060" s="750" t="s">
        <v>242</v>
      </c>
      <c r="G1060" s="741"/>
      <c r="H1060" s="714"/>
      <c r="I1060" s="714"/>
      <c r="J1060" s="711" t="s">
        <v>220</v>
      </c>
      <c r="K1060" s="751" t="s">
        <v>228</v>
      </c>
      <c r="L1060" s="752" t="s">
        <v>290</v>
      </c>
      <c r="M1060" s="752"/>
      <c r="N1060" s="753" t="s">
        <v>260</v>
      </c>
      <c r="O1060" s="754"/>
      <c r="P1060" s="755" t="s">
        <v>1169</v>
      </c>
      <c r="Q1060" s="756" t="s">
        <v>85</v>
      </c>
      <c r="R1060" s="757"/>
      <c r="S1060" s="88">
        <v>3</v>
      </c>
      <c r="T1060" s="758"/>
      <c r="U1060" s="759"/>
      <c r="V1060" s="450"/>
      <c r="W1060" s="185"/>
    </row>
    <row r="1061" spans="1:23" s="18" customFormat="1" ht="15.75" customHeight="1">
      <c r="A1061" s="87" t="s">
        <v>1637</v>
      </c>
      <c r="B1061" s="446"/>
      <c r="C1061" s="33">
        <v>1</v>
      </c>
      <c r="D1061" s="76" t="s">
        <v>583</v>
      </c>
      <c r="E1061" s="82">
        <v>0.5</v>
      </c>
      <c r="F1061" s="233">
        <v>3075.3100000000004</v>
      </c>
      <c r="G1061" s="233">
        <v>1532.67</v>
      </c>
      <c r="H1061" s="451" t="s">
        <v>6</v>
      </c>
      <c r="I1061" s="452"/>
      <c r="J1061" s="83" t="s">
        <v>6</v>
      </c>
      <c r="K1061" s="81" t="s">
        <v>1152</v>
      </c>
      <c r="L1061" s="344"/>
      <c r="M1061" s="345" t="s">
        <v>1152</v>
      </c>
      <c r="N1061" s="760" t="s">
        <v>22</v>
      </c>
      <c r="O1061" s="761" t="s">
        <v>15</v>
      </c>
      <c r="P1061" s="762"/>
      <c r="Q1061" s="763">
        <v>30</v>
      </c>
      <c r="R1061" s="764" t="s">
        <v>1152</v>
      </c>
      <c r="S1061" s="765"/>
      <c r="T1061" s="705" t="s">
        <v>64</v>
      </c>
      <c r="U1061" s="734"/>
      <c r="V1061" s="706"/>
      <c r="W1061" s="184"/>
    </row>
    <row r="1062" spans="1:23" s="18" customFormat="1" ht="15.75" customHeight="1" thickBot="1">
      <c r="A1062" s="87" t="s">
        <v>1638</v>
      </c>
      <c r="B1062" s="446"/>
      <c r="C1062" s="33">
        <v>2</v>
      </c>
      <c r="D1062" s="76" t="s">
        <v>584</v>
      </c>
      <c r="E1062" s="82">
        <v>0.5</v>
      </c>
      <c r="F1062" s="233">
        <v>1280.23</v>
      </c>
      <c r="G1062" s="233">
        <v>1532.67</v>
      </c>
      <c r="H1062" s="451" t="s">
        <v>27</v>
      </c>
      <c r="I1062" s="452"/>
      <c r="J1062" s="83" t="s">
        <v>6</v>
      </c>
      <c r="K1062" s="81" t="s">
        <v>1152</v>
      </c>
      <c r="L1062" s="344"/>
      <c r="M1062" s="345" t="s">
        <v>1152</v>
      </c>
      <c r="N1062" s="760" t="s">
        <v>22</v>
      </c>
      <c r="O1062" s="761"/>
      <c r="P1062" s="762"/>
      <c r="Q1062" s="766"/>
      <c r="R1062" s="767"/>
      <c r="S1062" s="768"/>
      <c r="T1062" s="758"/>
      <c r="U1062" s="769"/>
      <c r="V1062" s="759"/>
      <c r="W1062" s="184"/>
    </row>
    <row r="1063" spans="1:23" s="18" customFormat="1" ht="15.75" customHeight="1">
      <c r="A1063" s="87" t="s">
        <v>1639</v>
      </c>
      <c r="B1063" s="446"/>
      <c r="C1063" s="33">
        <v>3</v>
      </c>
      <c r="D1063" s="76" t="s">
        <v>1152</v>
      </c>
      <c r="E1063" s="82" t="s">
        <v>1152</v>
      </c>
      <c r="F1063" s="233" t="s">
        <v>1152</v>
      </c>
      <c r="G1063" s="233" t="s">
        <v>1152</v>
      </c>
      <c r="H1063" s="451" t="s">
        <v>1152</v>
      </c>
      <c r="I1063" s="452"/>
      <c r="J1063" s="83" t="s">
        <v>1152</v>
      </c>
      <c r="K1063" s="81" t="s">
        <v>1152</v>
      </c>
      <c r="L1063" s="344"/>
      <c r="M1063" s="345" t="s">
        <v>1152</v>
      </c>
      <c r="N1063" s="760"/>
      <c r="O1063" s="770"/>
      <c r="P1063" s="771"/>
      <c r="Q1063" s="772"/>
      <c r="R1063" s="773"/>
      <c r="S1063" s="774"/>
      <c r="T1063" s="191"/>
      <c r="U1063" s="191"/>
      <c r="V1063" s="192"/>
      <c r="W1063" s="185"/>
    </row>
    <row r="1064" spans="1:23" s="18" customFormat="1" ht="15.75" customHeight="1">
      <c r="A1064" s="87" t="s">
        <v>1640</v>
      </c>
      <c r="B1064" s="446"/>
      <c r="C1064" s="33">
        <v>4</v>
      </c>
      <c r="D1064" s="76" t="s">
        <v>1152</v>
      </c>
      <c r="E1064" s="82" t="s">
        <v>1152</v>
      </c>
      <c r="F1064" s="233" t="s">
        <v>1152</v>
      </c>
      <c r="G1064" s="233" t="s">
        <v>1152</v>
      </c>
      <c r="H1064" s="451" t="s">
        <v>1152</v>
      </c>
      <c r="I1064" s="452"/>
      <c r="J1064" s="83" t="s">
        <v>1152</v>
      </c>
      <c r="K1064" s="81" t="s">
        <v>1152</v>
      </c>
      <c r="L1064" s="344"/>
      <c r="M1064" s="345" t="s">
        <v>1152</v>
      </c>
      <c r="N1064" s="760"/>
      <c r="O1064" s="775" t="s">
        <v>246</v>
      </c>
      <c r="P1064" s="737" t="s">
        <v>245</v>
      </c>
      <c r="Q1064" s="738"/>
      <c r="R1064" s="738"/>
      <c r="S1064" s="739"/>
      <c r="T1064" s="185"/>
      <c r="U1064" s="185"/>
      <c r="V1064" s="193"/>
      <c r="W1064" s="185"/>
    </row>
    <row r="1065" spans="1:23" s="18" customFormat="1" ht="17.25" customHeight="1">
      <c r="A1065" s="87" t="s">
        <v>1641</v>
      </c>
      <c r="B1065" s="446"/>
      <c r="C1065" s="33">
        <v>5</v>
      </c>
      <c r="D1065" s="76" t="s">
        <v>1152</v>
      </c>
      <c r="E1065" s="82" t="s">
        <v>1152</v>
      </c>
      <c r="F1065" s="233" t="s">
        <v>1152</v>
      </c>
      <c r="G1065" s="233" t="s">
        <v>1152</v>
      </c>
      <c r="H1065" s="451" t="s">
        <v>1152</v>
      </c>
      <c r="I1065" s="452"/>
      <c r="J1065" s="83" t="s">
        <v>1152</v>
      </c>
      <c r="K1065" s="81" t="s">
        <v>1152</v>
      </c>
      <c r="L1065" s="344"/>
      <c r="M1065" s="345" t="s">
        <v>1152</v>
      </c>
      <c r="N1065" s="760"/>
      <c r="O1065" s="776"/>
      <c r="P1065" s="711" t="s">
        <v>86</v>
      </c>
      <c r="Q1065" s="711" t="s">
        <v>230</v>
      </c>
      <c r="R1065" s="714" t="s">
        <v>243</v>
      </c>
      <c r="S1065" s="714"/>
      <c r="T1065" s="185"/>
      <c r="U1065" s="185"/>
      <c r="V1065" s="193"/>
      <c r="W1065" s="185"/>
    </row>
    <row r="1066" spans="1:23" s="18" customFormat="1" ht="16.5" customHeight="1" thickBot="1">
      <c r="A1066" s="87" t="s">
        <v>1642</v>
      </c>
      <c r="B1066" s="446"/>
      <c r="C1066" s="84">
        <v>6</v>
      </c>
      <c r="D1066" s="85" t="s">
        <v>1152</v>
      </c>
      <c r="E1066" s="86" t="s">
        <v>1152</v>
      </c>
      <c r="F1066" s="233" t="s">
        <v>1152</v>
      </c>
      <c r="G1066" s="233" t="s">
        <v>1152</v>
      </c>
      <c r="H1066" s="451" t="s">
        <v>1152</v>
      </c>
      <c r="I1066" s="452"/>
      <c r="J1066" s="83" t="s">
        <v>1152</v>
      </c>
      <c r="K1066" s="81" t="s">
        <v>1152</v>
      </c>
      <c r="L1066" s="344"/>
      <c r="M1066" s="345" t="s">
        <v>1152</v>
      </c>
      <c r="N1066" s="777"/>
      <c r="O1066" s="248" t="s">
        <v>6</v>
      </c>
      <c r="P1066" s="778">
        <v>1</v>
      </c>
      <c r="Q1066" s="779">
        <v>3065.3425115</v>
      </c>
      <c r="R1066" s="780">
        <v>4355.5400000000009</v>
      </c>
      <c r="S1066" s="780"/>
      <c r="T1066" s="185"/>
      <c r="U1066" s="185"/>
      <c r="V1066" s="193"/>
      <c r="W1066" s="185"/>
    </row>
    <row r="1067" spans="1:23" s="18" customFormat="1" ht="16.5" customHeight="1" thickBot="1">
      <c r="A1067" s="87" t="s">
        <v>1643</v>
      </c>
      <c r="B1067" s="447"/>
      <c r="C1067" s="781" t="s">
        <v>82</v>
      </c>
      <c r="D1067" s="782"/>
      <c r="E1067" s="782"/>
      <c r="F1067" s="783"/>
      <c r="G1067" s="784"/>
      <c r="H1067" s="453" t="s">
        <v>6</v>
      </c>
      <c r="I1067" s="454"/>
      <c r="J1067" s="314" t="s">
        <v>6</v>
      </c>
      <c r="K1067" s="194" t="s">
        <v>6</v>
      </c>
      <c r="L1067" s="351"/>
      <c r="M1067" s="370"/>
      <c r="N1067" s="352"/>
      <c r="O1067" s="455" t="s">
        <v>1152</v>
      </c>
      <c r="P1067" s="455"/>
      <c r="Q1067" s="455"/>
      <c r="R1067" s="455"/>
      <c r="S1067" s="455"/>
      <c r="T1067" s="348"/>
      <c r="U1067" s="349"/>
      <c r="V1067" s="350"/>
      <c r="W1067" s="185"/>
    </row>
    <row r="1068" spans="1:23" ht="24.95" customHeight="1"/>
    <row r="1069" spans="1:23" ht="24.95" customHeight="1"/>
    <row r="1070" spans="1:23" s="16" customFormat="1" ht="24" thickBot="1">
      <c r="A1070" s="694">
        <v>31</v>
      </c>
      <c r="B1070" s="456" t="s">
        <v>45</v>
      </c>
      <c r="C1070" s="456"/>
      <c r="D1070" s="456"/>
      <c r="E1070" s="22">
        <v>31</v>
      </c>
      <c r="F1070" s="23" t="s">
        <v>585</v>
      </c>
      <c r="G1070" s="19"/>
      <c r="H1070" s="19"/>
      <c r="I1070" s="23"/>
      <c r="J1070" s="23"/>
      <c r="K1070" s="23"/>
      <c r="L1070" s="23"/>
      <c r="M1070" s="24"/>
      <c r="N1070" s="24"/>
      <c r="O1070" s="19"/>
      <c r="P1070" s="19"/>
      <c r="Q1070" s="685"/>
      <c r="R1070" s="685"/>
      <c r="S1070" s="685"/>
      <c r="T1070" s="685"/>
      <c r="U1070" s="186"/>
    </row>
    <row r="1071" spans="1:23" s="16" customFormat="1" ht="24.75" customHeight="1">
      <c r="A1071" s="14"/>
      <c r="B1071" s="695" t="s">
        <v>50</v>
      </c>
      <c r="C1071" s="696" t="s">
        <v>51</v>
      </c>
      <c r="D1071" s="697" t="s">
        <v>16</v>
      </c>
      <c r="E1071" s="697"/>
      <c r="F1071" s="697" t="s">
        <v>52</v>
      </c>
      <c r="G1071" s="698"/>
      <c r="H1071" s="699" t="s">
        <v>53</v>
      </c>
      <c r="I1071" s="700" t="s">
        <v>266</v>
      </c>
      <c r="J1071" s="699" t="s">
        <v>17</v>
      </c>
      <c r="K1071" s="699" t="s">
        <v>229</v>
      </c>
      <c r="L1071" s="699" t="s">
        <v>54</v>
      </c>
      <c r="M1071" s="699" t="s">
        <v>150</v>
      </c>
      <c r="N1071" s="701" t="s">
        <v>244</v>
      </c>
      <c r="O1071" s="702"/>
      <c r="P1071" s="703" t="s">
        <v>19</v>
      </c>
      <c r="Q1071" s="704"/>
      <c r="R1071" s="705" t="s">
        <v>152</v>
      </c>
      <c r="S1071" s="706"/>
      <c r="T1071" s="707" t="s">
        <v>138</v>
      </c>
      <c r="U1071" s="708"/>
      <c r="V1071" s="709"/>
    </row>
    <row r="1072" spans="1:23" s="16" customFormat="1" ht="92.25" customHeight="1">
      <c r="A1072" s="14"/>
      <c r="B1072" s="710"/>
      <c r="C1072" s="711" t="s">
        <v>55</v>
      </c>
      <c r="D1072" s="712" t="s">
        <v>3</v>
      </c>
      <c r="E1072" s="712" t="s">
        <v>18</v>
      </c>
      <c r="F1072" s="712" t="s">
        <v>56</v>
      </c>
      <c r="G1072" s="713" t="s">
        <v>57</v>
      </c>
      <c r="H1072" s="714"/>
      <c r="I1072" s="715"/>
      <c r="J1072" s="714"/>
      <c r="K1072" s="714"/>
      <c r="L1072" s="714"/>
      <c r="M1072" s="714"/>
      <c r="N1072" s="711" t="s">
        <v>149</v>
      </c>
      <c r="O1072" s="712" t="s">
        <v>68</v>
      </c>
      <c r="P1072" s="716"/>
      <c r="Q1072" s="717"/>
      <c r="R1072" s="718"/>
      <c r="S1072" s="719"/>
      <c r="T1072" s="720" t="s">
        <v>139</v>
      </c>
      <c r="U1072" s="721" t="s">
        <v>148</v>
      </c>
      <c r="V1072" s="722" t="s">
        <v>164</v>
      </c>
    </row>
    <row r="1073" spans="1:22" s="16" customFormat="1" ht="26.25" customHeight="1">
      <c r="A1073" s="14"/>
      <c r="B1073" s="723"/>
      <c r="C1073" s="724">
        <v>3</v>
      </c>
      <c r="D1073" s="724">
        <v>4</v>
      </c>
      <c r="E1073" s="724">
        <v>5</v>
      </c>
      <c r="F1073" s="724">
        <v>6</v>
      </c>
      <c r="G1073" s="724">
        <v>7</v>
      </c>
      <c r="H1073" s="724">
        <v>8</v>
      </c>
      <c r="I1073" s="724">
        <v>9</v>
      </c>
      <c r="J1073" s="724">
        <v>10</v>
      </c>
      <c r="K1073" s="724">
        <v>11</v>
      </c>
      <c r="L1073" s="724">
        <v>12</v>
      </c>
      <c r="M1073" s="724">
        <v>13</v>
      </c>
      <c r="N1073" s="724">
        <v>14</v>
      </c>
      <c r="O1073" s="724">
        <v>15</v>
      </c>
      <c r="P1073" s="19">
        <v>16</v>
      </c>
      <c r="Q1073" s="725">
        <v>17</v>
      </c>
      <c r="R1073" s="19">
        <v>18</v>
      </c>
      <c r="S1073" s="725">
        <v>19</v>
      </c>
      <c r="T1073" s="726">
        <v>20</v>
      </c>
      <c r="U1073" s="624">
        <v>21</v>
      </c>
      <c r="V1073" s="727">
        <v>22</v>
      </c>
    </row>
    <row r="1074" spans="1:22" s="26" customFormat="1" ht="24.95" customHeight="1">
      <c r="A1074" s="25" t="s">
        <v>1644</v>
      </c>
      <c r="B1074" s="307">
        <v>1</v>
      </c>
      <c r="C1074" s="301" t="s">
        <v>590</v>
      </c>
      <c r="D1074" s="301" t="s">
        <v>591</v>
      </c>
      <c r="E1074" s="301" t="s">
        <v>595</v>
      </c>
      <c r="F1074" s="301" t="s">
        <v>321</v>
      </c>
      <c r="G1074" s="293">
        <v>0.3</v>
      </c>
      <c r="H1074" s="293" t="s">
        <v>22</v>
      </c>
      <c r="I1074" s="299">
        <v>2</v>
      </c>
      <c r="J1074" s="300" t="s">
        <v>587</v>
      </c>
      <c r="K1074" s="324">
        <v>42718</v>
      </c>
      <c r="L1074" s="324">
        <v>43312</v>
      </c>
      <c r="M1074" s="294">
        <v>1139.3800000000001</v>
      </c>
      <c r="N1074" s="321">
        <v>341.81400000000002</v>
      </c>
      <c r="O1074" s="172">
        <v>341.81400000000002</v>
      </c>
      <c r="P1074" s="441"/>
      <c r="Q1074" s="442"/>
      <c r="R1074" s="439"/>
      <c r="S1074" s="440"/>
      <c r="T1074" s="296" t="s">
        <v>22</v>
      </c>
      <c r="U1074" s="297">
        <v>47</v>
      </c>
      <c r="V1074" s="298" t="s">
        <v>22</v>
      </c>
    </row>
    <row r="1075" spans="1:22" s="26" customFormat="1" ht="24.95" customHeight="1">
      <c r="A1075" s="25" t="s">
        <v>1157</v>
      </c>
      <c r="B1075" s="457">
        <v>2</v>
      </c>
      <c r="C1075" s="459" t="s">
        <v>590</v>
      </c>
      <c r="D1075" s="459" t="s">
        <v>532</v>
      </c>
      <c r="E1075" s="459" t="s">
        <v>533</v>
      </c>
      <c r="F1075" s="459" t="s">
        <v>321</v>
      </c>
      <c r="G1075" s="293">
        <v>0.4</v>
      </c>
      <c r="H1075" s="437" t="s">
        <v>22</v>
      </c>
      <c r="I1075" s="299">
        <v>2</v>
      </c>
      <c r="J1075" s="300" t="s">
        <v>587</v>
      </c>
      <c r="K1075" s="324">
        <v>44075</v>
      </c>
      <c r="L1075" s="324">
        <v>44331</v>
      </c>
      <c r="M1075" s="294">
        <v>1567.88</v>
      </c>
      <c r="N1075" s="321">
        <v>627.15200000000004</v>
      </c>
      <c r="O1075" s="172">
        <v>627.15200000000004</v>
      </c>
      <c r="P1075" s="441"/>
      <c r="Q1075" s="442"/>
      <c r="R1075" s="439"/>
      <c r="S1075" s="440"/>
      <c r="T1075" s="296" t="s">
        <v>22</v>
      </c>
      <c r="U1075" s="297">
        <v>76</v>
      </c>
      <c r="V1075" s="298" t="s">
        <v>22</v>
      </c>
    </row>
    <row r="1076" spans="1:22" s="26" customFormat="1" ht="24.95" customHeight="1">
      <c r="A1076" s="25" t="s">
        <v>321</v>
      </c>
      <c r="B1076" s="458"/>
      <c r="C1076" s="460"/>
      <c r="D1076" s="460"/>
      <c r="E1076" s="460"/>
      <c r="F1076" s="460"/>
      <c r="G1076" s="293">
        <v>0.3</v>
      </c>
      <c r="H1076" s="438"/>
      <c r="I1076" s="299">
        <v>4</v>
      </c>
      <c r="J1076" s="300" t="s">
        <v>589</v>
      </c>
      <c r="K1076" s="324">
        <v>44075</v>
      </c>
      <c r="L1076" s="324">
        <v>44331</v>
      </c>
      <c r="M1076" s="294">
        <v>1567.88</v>
      </c>
      <c r="N1076" s="321">
        <v>470.36400000000003</v>
      </c>
      <c r="O1076" s="172">
        <v>470.36399999999998</v>
      </c>
      <c r="P1076" s="441"/>
      <c r="Q1076" s="442"/>
      <c r="R1076" s="439"/>
      <c r="S1076" s="440"/>
      <c r="T1076" s="296" t="s">
        <v>22</v>
      </c>
      <c r="U1076" s="297">
        <v>31</v>
      </c>
      <c r="V1076" s="298" t="s">
        <v>22</v>
      </c>
    </row>
    <row r="1077" spans="1:22" s="26" customFormat="1" ht="24.95" customHeight="1">
      <c r="A1077" s="25" t="s">
        <v>1158</v>
      </c>
      <c r="B1077" s="457">
        <v>3</v>
      </c>
      <c r="C1077" s="459" t="s">
        <v>590</v>
      </c>
      <c r="D1077" s="459" t="s">
        <v>592</v>
      </c>
      <c r="E1077" s="459" t="s">
        <v>596</v>
      </c>
      <c r="F1077" s="459" t="s">
        <v>321</v>
      </c>
      <c r="G1077" s="293">
        <v>0.95</v>
      </c>
      <c r="H1077" s="437" t="s">
        <v>22</v>
      </c>
      <c r="I1077" s="299">
        <v>3</v>
      </c>
      <c r="J1077" s="300" t="s">
        <v>588</v>
      </c>
      <c r="K1077" s="389">
        <v>43644</v>
      </c>
      <c r="L1077" s="324">
        <v>43826</v>
      </c>
      <c r="M1077" s="294">
        <v>390.5</v>
      </c>
      <c r="N1077" s="321">
        <v>370.97499999999997</v>
      </c>
      <c r="O1077" s="172">
        <v>370.97500000000002</v>
      </c>
      <c r="P1077" s="441"/>
      <c r="Q1077" s="442"/>
      <c r="R1077" s="439"/>
      <c r="S1077" s="440"/>
      <c r="T1077" s="296" t="s">
        <v>22</v>
      </c>
      <c r="U1077" s="297">
        <v>78</v>
      </c>
      <c r="V1077" s="298" t="s">
        <v>22</v>
      </c>
    </row>
    <row r="1078" spans="1:22" s="26" customFormat="1" ht="24.95" customHeight="1">
      <c r="A1078" s="25" t="s">
        <v>1159</v>
      </c>
      <c r="B1078" s="458"/>
      <c r="C1078" s="460"/>
      <c r="D1078" s="460"/>
      <c r="E1078" s="460"/>
      <c r="F1078" s="460"/>
      <c r="G1078" s="293">
        <v>0.05</v>
      </c>
      <c r="H1078" s="438"/>
      <c r="I1078" s="299">
        <v>4</v>
      </c>
      <c r="J1078" s="300" t="s">
        <v>589</v>
      </c>
      <c r="K1078" s="324">
        <v>43644</v>
      </c>
      <c r="L1078" s="324">
        <v>43826</v>
      </c>
      <c r="M1078" s="294">
        <v>390.5</v>
      </c>
      <c r="N1078" s="321">
        <v>19.525000000000002</v>
      </c>
      <c r="O1078" s="172">
        <v>19.524999999999999</v>
      </c>
      <c r="P1078" s="441"/>
      <c r="Q1078" s="442"/>
      <c r="R1078" s="439"/>
      <c r="S1078" s="440"/>
      <c r="T1078" s="296" t="s">
        <v>22</v>
      </c>
      <c r="U1078" s="297">
        <v>30</v>
      </c>
      <c r="V1078" s="298" t="s">
        <v>22</v>
      </c>
    </row>
    <row r="1079" spans="1:22" s="26" customFormat="1" ht="24.95" customHeight="1">
      <c r="A1079" s="25" t="s">
        <v>1160</v>
      </c>
      <c r="B1079" s="457">
        <v>4</v>
      </c>
      <c r="C1079" s="459" t="s">
        <v>590</v>
      </c>
      <c r="D1079" s="459" t="s">
        <v>593</v>
      </c>
      <c r="E1079" s="459" t="s">
        <v>597</v>
      </c>
      <c r="F1079" s="459" t="s">
        <v>321</v>
      </c>
      <c r="G1079" s="293">
        <v>0.95</v>
      </c>
      <c r="H1079" s="437" t="s">
        <v>22</v>
      </c>
      <c r="I1079" s="299">
        <v>3</v>
      </c>
      <c r="J1079" s="300" t="s">
        <v>588</v>
      </c>
      <c r="K1079" s="324">
        <v>43832</v>
      </c>
      <c r="L1079" s="324">
        <v>45138</v>
      </c>
      <c r="M1079" s="294">
        <v>2234.83</v>
      </c>
      <c r="N1079" s="321">
        <v>2123.0884999999998</v>
      </c>
      <c r="O1079" s="172">
        <v>2123.0884999999998</v>
      </c>
      <c r="P1079" s="441"/>
      <c r="Q1079" s="442"/>
      <c r="R1079" s="439"/>
      <c r="S1079" s="440"/>
      <c r="T1079" s="296" t="s">
        <v>22</v>
      </c>
      <c r="U1079" s="297">
        <v>84</v>
      </c>
      <c r="V1079" s="298" t="s">
        <v>22</v>
      </c>
    </row>
    <row r="1080" spans="1:22" s="26" customFormat="1" ht="24.95" customHeight="1">
      <c r="A1080" s="25"/>
      <c r="B1080" s="458"/>
      <c r="C1080" s="460"/>
      <c r="D1080" s="460"/>
      <c r="E1080" s="460"/>
      <c r="F1080" s="460"/>
      <c r="G1080" s="293">
        <v>0.05</v>
      </c>
      <c r="H1080" s="438"/>
      <c r="I1080" s="299">
        <v>4</v>
      </c>
      <c r="J1080" s="300" t="s">
        <v>589</v>
      </c>
      <c r="K1080" s="324">
        <v>43832</v>
      </c>
      <c r="L1080" s="324">
        <v>45138</v>
      </c>
      <c r="M1080" s="294">
        <v>2234.83</v>
      </c>
      <c r="N1080" s="321">
        <v>111.7415</v>
      </c>
      <c r="O1080" s="172">
        <v>111.7415</v>
      </c>
      <c r="P1080" s="441"/>
      <c r="Q1080" s="442"/>
      <c r="R1080" s="439"/>
      <c r="S1080" s="440"/>
      <c r="T1080" s="296" t="s">
        <v>22</v>
      </c>
      <c r="U1080" s="297">
        <v>32</v>
      </c>
      <c r="V1080" s="298" t="s">
        <v>22</v>
      </c>
    </row>
    <row r="1081" spans="1:22" s="26" customFormat="1" ht="24.95" customHeight="1">
      <c r="A1081" s="25"/>
      <c r="B1081" s="307">
        <v>5</v>
      </c>
      <c r="C1081" s="301" t="s">
        <v>594</v>
      </c>
      <c r="D1081" s="301" t="s">
        <v>151</v>
      </c>
      <c r="E1081" s="301" t="s">
        <v>598</v>
      </c>
      <c r="F1081" s="301" t="s">
        <v>304</v>
      </c>
      <c r="G1081" s="293">
        <v>1</v>
      </c>
      <c r="H1081" s="293" t="s">
        <v>22</v>
      </c>
      <c r="I1081" s="299">
        <v>1</v>
      </c>
      <c r="J1081" s="300" t="s">
        <v>586</v>
      </c>
      <c r="K1081" s="324">
        <v>37781</v>
      </c>
      <c r="L1081" s="324">
        <v>39986</v>
      </c>
      <c r="M1081" s="294">
        <v>8885.7900000000009</v>
      </c>
      <c r="N1081" s="321">
        <v>8885.7900000000009</v>
      </c>
      <c r="O1081" s="172">
        <v>8885.7900000000009</v>
      </c>
      <c r="P1081" s="441"/>
      <c r="Q1081" s="442"/>
      <c r="R1081" s="439"/>
      <c r="S1081" s="440"/>
      <c r="T1081" s="296" t="s">
        <v>22</v>
      </c>
      <c r="U1081" s="297">
        <v>31</v>
      </c>
      <c r="V1081" s="298" t="s">
        <v>22</v>
      </c>
    </row>
    <row r="1082" spans="1:22" s="26" customFormat="1" ht="24.95" customHeight="1">
      <c r="A1082" s="25"/>
      <c r="B1082" s="307" t="s">
        <v>1152</v>
      </c>
      <c r="C1082" s="301"/>
      <c r="D1082" s="301"/>
      <c r="E1082" s="301"/>
      <c r="F1082" s="301"/>
      <c r="G1082" s="293"/>
      <c r="H1082" s="293"/>
      <c r="I1082" s="299"/>
      <c r="J1082" s="300" t="s">
        <v>1152</v>
      </c>
      <c r="K1082" s="324"/>
      <c r="L1082" s="324"/>
      <c r="M1082" s="294"/>
      <c r="N1082" s="321" t="s">
        <v>1152</v>
      </c>
      <c r="O1082" s="172" t="s">
        <v>1152</v>
      </c>
      <c r="P1082" s="441"/>
      <c r="Q1082" s="442"/>
      <c r="R1082" s="439"/>
      <c r="S1082" s="440"/>
      <c r="T1082" s="296"/>
      <c r="U1082" s="297"/>
      <c r="V1082" s="298"/>
    </row>
    <row r="1083" spans="1:22" s="26" customFormat="1" ht="24.95" customHeight="1">
      <c r="A1083" s="25"/>
      <c r="B1083" s="307" t="s">
        <v>1152</v>
      </c>
      <c r="C1083" s="301"/>
      <c r="D1083" s="301"/>
      <c r="E1083" s="301"/>
      <c r="F1083" s="301"/>
      <c r="G1083" s="293"/>
      <c r="H1083" s="293"/>
      <c r="I1083" s="299"/>
      <c r="J1083" s="300" t="s">
        <v>1152</v>
      </c>
      <c r="K1083" s="324"/>
      <c r="L1083" s="324"/>
      <c r="M1083" s="294"/>
      <c r="N1083" s="321" t="s">
        <v>1152</v>
      </c>
      <c r="O1083" s="172" t="s">
        <v>1152</v>
      </c>
      <c r="P1083" s="441"/>
      <c r="Q1083" s="442"/>
      <c r="R1083" s="439"/>
      <c r="S1083" s="440"/>
      <c r="T1083" s="296"/>
      <c r="U1083" s="297"/>
      <c r="V1083" s="298"/>
    </row>
    <row r="1084" spans="1:22" s="26" customFormat="1" ht="24.95" customHeight="1">
      <c r="A1084" s="25"/>
      <c r="B1084" s="307" t="s">
        <v>1152</v>
      </c>
      <c r="C1084" s="301"/>
      <c r="D1084" s="301"/>
      <c r="E1084" s="301"/>
      <c r="F1084" s="301"/>
      <c r="G1084" s="293"/>
      <c r="H1084" s="293"/>
      <c r="I1084" s="299"/>
      <c r="J1084" s="300" t="s">
        <v>1152</v>
      </c>
      <c r="K1084" s="324"/>
      <c r="L1084" s="324"/>
      <c r="M1084" s="294"/>
      <c r="N1084" s="321" t="s">
        <v>1152</v>
      </c>
      <c r="O1084" s="172" t="s">
        <v>1152</v>
      </c>
      <c r="P1084" s="441"/>
      <c r="Q1084" s="442"/>
      <c r="R1084" s="439"/>
      <c r="S1084" s="440"/>
      <c r="T1084" s="296"/>
      <c r="U1084" s="297"/>
      <c r="V1084" s="298"/>
    </row>
    <row r="1085" spans="1:22" s="26" customFormat="1" ht="24.95" customHeight="1">
      <c r="A1085" s="25" t="s">
        <v>1645</v>
      </c>
      <c r="B1085" s="307" t="s">
        <v>1152</v>
      </c>
      <c r="C1085" s="301"/>
      <c r="D1085" s="301"/>
      <c r="E1085" s="301"/>
      <c r="F1085" s="301"/>
      <c r="G1085" s="293"/>
      <c r="H1085" s="293"/>
      <c r="I1085" s="299"/>
      <c r="J1085" s="300" t="s">
        <v>1152</v>
      </c>
      <c r="K1085" s="324"/>
      <c r="L1085" s="324"/>
      <c r="M1085" s="294"/>
      <c r="N1085" s="322" t="s">
        <v>1152</v>
      </c>
      <c r="O1085" s="172" t="s">
        <v>1152</v>
      </c>
      <c r="P1085" s="441"/>
      <c r="Q1085" s="442"/>
      <c r="R1085" s="439"/>
      <c r="S1085" s="440"/>
      <c r="T1085" s="296"/>
      <c r="U1085" s="297"/>
      <c r="V1085" s="298"/>
    </row>
    <row r="1086" spans="1:22" s="26" customFormat="1" ht="24.95" customHeight="1">
      <c r="A1086" s="25" t="s">
        <v>1646</v>
      </c>
      <c r="B1086" s="307" t="s">
        <v>1152</v>
      </c>
      <c r="C1086" s="301"/>
      <c r="D1086" s="301"/>
      <c r="E1086" s="301"/>
      <c r="F1086" s="301"/>
      <c r="G1086" s="293"/>
      <c r="H1086" s="293"/>
      <c r="I1086" s="299"/>
      <c r="J1086" s="300" t="s">
        <v>1152</v>
      </c>
      <c r="K1086" s="324"/>
      <c r="L1086" s="324"/>
      <c r="M1086" s="295"/>
      <c r="N1086" s="322" t="s">
        <v>1152</v>
      </c>
      <c r="O1086" s="172" t="s">
        <v>1152</v>
      </c>
      <c r="P1086" s="441"/>
      <c r="Q1086" s="442"/>
      <c r="R1086" s="439"/>
      <c r="S1086" s="440"/>
      <c r="T1086" s="296"/>
      <c r="U1086" s="297"/>
      <c r="V1086" s="298"/>
    </row>
    <row r="1087" spans="1:22" s="26" customFormat="1" ht="24.95" customHeight="1">
      <c r="A1087" s="25" t="s">
        <v>1647</v>
      </c>
      <c r="B1087" s="307" t="s">
        <v>1152</v>
      </c>
      <c r="C1087" s="301"/>
      <c r="D1087" s="301"/>
      <c r="E1087" s="301"/>
      <c r="F1087" s="301"/>
      <c r="G1087" s="293"/>
      <c r="H1087" s="293"/>
      <c r="I1087" s="299"/>
      <c r="J1087" s="300" t="s">
        <v>1152</v>
      </c>
      <c r="K1087" s="324"/>
      <c r="L1087" s="324"/>
      <c r="M1087" s="295"/>
      <c r="N1087" s="322" t="s">
        <v>1152</v>
      </c>
      <c r="O1087" s="172" t="s">
        <v>1152</v>
      </c>
      <c r="P1087" s="441"/>
      <c r="Q1087" s="442"/>
      <c r="R1087" s="439"/>
      <c r="S1087" s="440"/>
      <c r="T1087" s="296"/>
      <c r="U1087" s="297"/>
      <c r="V1087" s="298"/>
    </row>
    <row r="1088" spans="1:22" s="26" customFormat="1" ht="24.95" customHeight="1" thickBot="1">
      <c r="A1088" s="25" t="s">
        <v>1648</v>
      </c>
      <c r="B1088" s="310" t="s">
        <v>1152</v>
      </c>
      <c r="C1088" s="302"/>
      <c r="D1088" s="302"/>
      <c r="E1088" s="302"/>
      <c r="F1088" s="302"/>
      <c r="G1088" s="303"/>
      <c r="H1088" s="303"/>
      <c r="I1088" s="304"/>
      <c r="J1088" s="305" t="s">
        <v>1152</v>
      </c>
      <c r="K1088" s="325"/>
      <c r="L1088" s="325"/>
      <c r="M1088" s="306"/>
      <c r="N1088" s="322" t="s">
        <v>1152</v>
      </c>
      <c r="O1088" s="172" t="s">
        <v>1152</v>
      </c>
      <c r="P1088" s="441"/>
      <c r="Q1088" s="442"/>
      <c r="R1088" s="439"/>
      <c r="S1088" s="440"/>
      <c r="T1088" s="296"/>
      <c r="U1088" s="297"/>
      <c r="V1088" s="298"/>
    </row>
    <row r="1089" spans="1:23" s="16" customFormat="1" ht="12" customHeight="1">
      <c r="A1089" s="25"/>
      <c r="B1089" s="27"/>
      <c r="C1089" s="28"/>
      <c r="D1089" s="28"/>
      <c r="E1089" s="28"/>
      <c r="F1089" s="28"/>
      <c r="G1089" s="28"/>
      <c r="H1089" s="308"/>
      <c r="I1089" s="28"/>
      <c r="J1089" s="28"/>
      <c r="K1089" s="28"/>
      <c r="L1089" s="28"/>
      <c r="M1089" s="28"/>
      <c r="N1089" s="28"/>
      <c r="O1089" s="171"/>
      <c r="P1089" s="28"/>
      <c r="Q1089" s="28"/>
      <c r="R1089" s="171"/>
      <c r="S1089" s="28"/>
      <c r="T1089" s="28"/>
      <c r="U1089" s="29"/>
      <c r="V1089" s="30"/>
    </row>
    <row r="1090" spans="1:23" s="16" customFormat="1" ht="17.25" customHeight="1" thickBot="1">
      <c r="A1090" s="25" t="s">
        <v>1649</v>
      </c>
      <c r="B1090" s="346"/>
      <c r="C1090" s="347"/>
      <c r="D1090" s="347"/>
      <c r="E1090" s="347"/>
      <c r="F1090" s="347"/>
      <c r="G1090" s="347"/>
      <c r="H1090" s="347"/>
      <c r="I1090" s="347"/>
      <c r="J1090" s="347"/>
      <c r="K1090" s="347"/>
      <c r="L1090" s="347"/>
      <c r="M1090" s="347"/>
      <c r="N1090" s="728" t="s">
        <v>251</v>
      </c>
      <c r="O1090" s="729">
        <v>2590.09</v>
      </c>
      <c r="P1090" s="371"/>
      <c r="Q1090" s="371"/>
      <c r="R1090" s="372"/>
      <c r="S1090" s="372"/>
      <c r="T1090" s="373"/>
      <c r="U1090" s="374"/>
      <c r="V1090" s="375"/>
      <c r="W1090" s="186"/>
    </row>
    <row r="1091" spans="1:23" ht="17.25" customHeight="1">
      <c r="B1091" s="731"/>
      <c r="C1091" s="731"/>
      <c r="D1091" s="731"/>
      <c r="E1091" s="731"/>
      <c r="F1091" s="731"/>
      <c r="G1091" s="732"/>
      <c r="H1091" s="732"/>
      <c r="I1091" s="732"/>
      <c r="J1091" s="732"/>
      <c r="K1091" s="732"/>
      <c r="L1091" s="732"/>
      <c r="M1091" s="732"/>
      <c r="N1091" s="732"/>
      <c r="O1091" s="732"/>
      <c r="P1091" s="732"/>
      <c r="Q1091" s="732"/>
      <c r="R1091" s="732"/>
      <c r="S1091" s="732"/>
      <c r="T1091" s="732"/>
      <c r="U1091" s="732"/>
      <c r="V1091" s="732"/>
      <c r="W1091" s="732"/>
    </row>
    <row r="1092" spans="1:23" s="16" customFormat="1" ht="16.5" customHeight="1" thickBot="1">
      <c r="A1092" s="14"/>
      <c r="B1092" s="443" t="s">
        <v>61</v>
      </c>
      <c r="C1092" s="443"/>
      <c r="D1092" s="443"/>
      <c r="E1092" s="443"/>
      <c r="F1092" s="443"/>
      <c r="G1092" s="443"/>
      <c r="H1092" s="443"/>
      <c r="I1092" s="443"/>
      <c r="J1092" s="443"/>
      <c r="K1092" s="443"/>
      <c r="L1092" s="443"/>
      <c r="M1092" s="443"/>
      <c r="N1092" s="443"/>
      <c r="O1092" s="443"/>
      <c r="P1092" s="443"/>
      <c r="Q1092" s="443"/>
      <c r="R1092" s="443"/>
      <c r="S1092" s="443"/>
      <c r="T1092" s="443"/>
      <c r="U1092" s="443"/>
      <c r="V1092" s="443"/>
      <c r="W1092" s="187"/>
    </row>
    <row r="1093" spans="1:23" s="18" customFormat="1" ht="22.5" customHeight="1">
      <c r="A1093" s="87" t="s">
        <v>1650</v>
      </c>
      <c r="B1093" s="445" t="s">
        <v>58</v>
      </c>
      <c r="C1093" s="733" t="s">
        <v>78</v>
      </c>
      <c r="D1093" s="734"/>
      <c r="E1093" s="734"/>
      <c r="F1093" s="734"/>
      <c r="G1093" s="734"/>
      <c r="H1093" s="734"/>
      <c r="I1093" s="734"/>
      <c r="J1093" s="734"/>
      <c r="K1093" s="734"/>
      <c r="L1093" s="734"/>
      <c r="M1093" s="706"/>
      <c r="N1093" s="735"/>
      <c r="O1093" s="736"/>
      <c r="P1093" s="733" t="s">
        <v>84</v>
      </c>
      <c r="Q1093" s="734"/>
      <c r="R1093" s="734"/>
      <c r="S1093" s="706"/>
      <c r="T1093" s="705" t="s">
        <v>279</v>
      </c>
      <c r="U1093" s="706"/>
      <c r="V1093" s="448" t="s">
        <v>6</v>
      </c>
      <c r="W1093" s="185"/>
    </row>
    <row r="1094" spans="1:23" s="18" customFormat="1" ht="22.5" customHeight="1">
      <c r="A1094" s="87" t="s">
        <v>1651</v>
      </c>
      <c r="B1094" s="446"/>
      <c r="C1094" s="737" t="s">
        <v>79</v>
      </c>
      <c r="D1094" s="738"/>
      <c r="E1094" s="739"/>
      <c r="F1094" s="740">
        <v>4</v>
      </c>
      <c r="G1094" s="741" t="s">
        <v>223</v>
      </c>
      <c r="H1094" s="714" t="s">
        <v>222</v>
      </c>
      <c r="I1094" s="714"/>
      <c r="J1094" s="737" t="s">
        <v>221</v>
      </c>
      <c r="K1094" s="742"/>
      <c r="L1094" s="743"/>
      <c r="M1094" s="743"/>
      <c r="N1094" s="744"/>
      <c r="O1094" s="745"/>
      <c r="P1094" s="746"/>
      <c r="Q1094" s="747"/>
      <c r="R1094" s="747"/>
      <c r="S1094" s="748"/>
      <c r="T1094" s="718"/>
      <c r="U1094" s="719"/>
      <c r="V1094" s="449"/>
      <c r="W1094" s="185"/>
    </row>
    <row r="1095" spans="1:23" s="18" customFormat="1" ht="51.75" customHeight="1" thickBot="1">
      <c r="A1095" s="87" t="s">
        <v>1652</v>
      </c>
      <c r="B1095" s="446"/>
      <c r="C1095" s="738" t="s">
        <v>77</v>
      </c>
      <c r="D1095" s="739"/>
      <c r="E1095" s="749" t="s">
        <v>80</v>
      </c>
      <c r="F1095" s="750" t="s">
        <v>242</v>
      </c>
      <c r="G1095" s="741"/>
      <c r="H1095" s="714"/>
      <c r="I1095" s="714"/>
      <c r="J1095" s="711" t="s">
        <v>220</v>
      </c>
      <c r="K1095" s="751" t="s">
        <v>228</v>
      </c>
      <c r="L1095" s="752" t="s">
        <v>290</v>
      </c>
      <c r="M1095" s="752"/>
      <c r="N1095" s="753" t="s">
        <v>260</v>
      </c>
      <c r="O1095" s="754"/>
      <c r="P1095" s="755" t="s">
        <v>1169</v>
      </c>
      <c r="Q1095" s="756" t="s">
        <v>85</v>
      </c>
      <c r="R1095" s="757"/>
      <c r="S1095" s="88">
        <v>5</v>
      </c>
      <c r="T1095" s="758"/>
      <c r="U1095" s="759"/>
      <c r="V1095" s="450"/>
      <c r="W1095" s="185"/>
    </row>
    <row r="1096" spans="1:23" s="18" customFormat="1" ht="15.75" customHeight="1">
      <c r="A1096" s="87" t="s">
        <v>1653</v>
      </c>
      <c r="B1096" s="446"/>
      <c r="C1096" s="33">
        <v>1</v>
      </c>
      <c r="D1096" s="76" t="s">
        <v>586</v>
      </c>
      <c r="E1096" s="82">
        <v>0.35</v>
      </c>
      <c r="F1096" s="233">
        <v>8885.7900000000009</v>
      </c>
      <c r="G1096" s="233">
        <v>1532.67</v>
      </c>
      <c r="H1096" s="451" t="s">
        <v>6</v>
      </c>
      <c r="I1096" s="452"/>
      <c r="J1096" s="83" t="s">
        <v>6</v>
      </c>
      <c r="K1096" s="81" t="s">
        <v>1152</v>
      </c>
      <c r="L1096" s="344"/>
      <c r="M1096" s="345" t="s">
        <v>1152</v>
      </c>
      <c r="N1096" s="760" t="s">
        <v>22</v>
      </c>
      <c r="O1096" s="761" t="s">
        <v>15</v>
      </c>
      <c r="P1096" s="762"/>
      <c r="Q1096" s="763">
        <v>31</v>
      </c>
      <c r="R1096" s="764" t="s">
        <v>1152</v>
      </c>
      <c r="S1096" s="765"/>
      <c r="T1096" s="705" t="s">
        <v>64</v>
      </c>
      <c r="U1096" s="734"/>
      <c r="V1096" s="706"/>
      <c r="W1096" s="184"/>
    </row>
    <row r="1097" spans="1:23" s="18" customFormat="1" ht="15.75" customHeight="1" thickBot="1">
      <c r="A1097" s="87" t="s">
        <v>1654</v>
      </c>
      <c r="B1097" s="446"/>
      <c r="C1097" s="33">
        <v>2</v>
      </c>
      <c r="D1097" s="76" t="s">
        <v>587</v>
      </c>
      <c r="E1097" s="82">
        <v>0.45</v>
      </c>
      <c r="F1097" s="233">
        <v>968.96600000000012</v>
      </c>
      <c r="G1097" s="233">
        <v>1532.67</v>
      </c>
      <c r="H1097" s="451" t="s">
        <v>27</v>
      </c>
      <c r="I1097" s="452"/>
      <c r="J1097" s="83" t="s">
        <v>6</v>
      </c>
      <c r="K1097" s="81" t="s">
        <v>1152</v>
      </c>
      <c r="L1097" s="344"/>
      <c r="M1097" s="345" t="s">
        <v>1152</v>
      </c>
      <c r="N1097" s="760" t="s">
        <v>22</v>
      </c>
      <c r="O1097" s="761"/>
      <c r="P1097" s="762"/>
      <c r="Q1097" s="766"/>
      <c r="R1097" s="767"/>
      <c r="S1097" s="768"/>
      <c r="T1097" s="758"/>
      <c r="U1097" s="769"/>
      <c r="V1097" s="759"/>
      <c r="W1097" s="184"/>
    </row>
    <row r="1098" spans="1:23" s="18" customFormat="1" ht="15.75" customHeight="1">
      <c r="A1098" s="87" t="s">
        <v>1655</v>
      </c>
      <c r="B1098" s="446"/>
      <c r="C1098" s="33">
        <v>3</v>
      </c>
      <c r="D1098" s="76" t="s">
        <v>588</v>
      </c>
      <c r="E1098" s="82">
        <v>0.1</v>
      </c>
      <c r="F1098" s="233">
        <v>2494.0634999999997</v>
      </c>
      <c r="G1098" s="233">
        <v>1532.67</v>
      </c>
      <c r="H1098" s="451" t="s">
        <v>6</v>
      </c>
      <c r="I1098" s="452"/>
      <c r="J1098" s="83" t="s">
        <v>6</v>
      </c>
      <c r="K1098" s="81" t="s">
        <v>1152</v>
      </c>
      <c r="L1098" s="344"/>
      <c r="M1098" s="345" t="s">
        <v>1152</v>
      </c>
      <c r="N1098" s="760" t="s">
        <v>22</v>
      </c>
      <c r="O1098" s="770"/>
      <c r="P1098" s="771"/>
      <c r="Q1098" s="772"/>
      <c r="R1098" s="773"/>
      <c r="S1098" s="774"/>
      <c r="T1098" s="191"/>
      <c r="U1098" s="191"/>
      <c r="V1098" s="192"/>
      <c r="W1098" s="185"/>
    </row>
    <row r="1099" spans="1:23" s="18" customFormat="1" ht="15.75" customHeight="1">
      <c r="A1099" s="87" t="s">
        <v>1656</v>
      </c>
      <c r="B1099" s="446"/>
      <c r="C1099" s="33">
        <v>4</v>
      </c>
      <c r="D1099" s="76" t="s">
        <v>589</v>
      </c>
      <c r="E1099" s="82">
        <v>0.1</v>
      </c>
      <c r="F1099" s="233">
        <v>601.63049999999998</v>
      </c>
      <c r="G1099" s="233">
        <v>1532.67</v>
      </c>
      <c r="H1099" s="451" t="s">
        <v>27</v>
      </c>
      <c r="I1099" s="452"/>
      <c r="J1099" s="83" t="s">
        <v>6</v>
      </c>
      <c r="K1099" s="81" t="s">
        <v>1152</v>
      </c>
      <c r="L1099" s="344"/>
      <c r="M1099" s="345" t="s">
        <v>1152</v>
      </c>
      <c r="N1099" s="760" t="s">
        <v>22</v>
      </c>
      <c r="O1099" s="775" t="s">
        <v>246</v>
      </c>
      <c r="P1099" s="737" t="s">
        <v>245</v>
      </c>
      <c r="Q1099" s="738"/>
      <c r="R1099" s="738"/>
      <c r="S1099" s="739"/>
      <c r="T1099" s="185"/>
      <c r="U1099" s="185"/>
      <c r="V1099" s="193"/>
      <c r="W1099" s="185"/>
    </row>
    <row r="1100" spans="1:23" s="18" customFormat="1" ht="17.25" customHeight="1">
      <c r="A1100" s="87" t="s">
        <v>1657</v>
      </c>
      <c r="B1100" s="446"/>
      <c r="C1100" s="33">
        <v>5</v>
      </c>
      <c r="D1100" s="76" t="s">
        <v>1152</v>
      </c>
      <c r="E1100" s="82" t="s">
        <v>1152</v>
      </c>
      <c r="F1100" s="233" t="s">
        <v>1152</v>
      </c>
      <c r="G1100" s="233" t="s">
        <v>1152</v>
      </c>
      <c r="H1100" s="451" t="s">
        <v>1152</v>
      </c>
      <c r="I1100" s="452"/>
      <c r="J1100" s="83" t="s">
        <v>1152</v>
      </c>
      <c r="K1100" s="81" t="s">
        <v>1152</v>
      </c>
      <c r="L1100" s="344"/>
      <c r="M1100" s="345" t="s">
        <v>1152</v>
      </c>
      <c r="N1100" s="760"/>
      <c r="O1100" s="776"/>
      <c r="P1100" s="711" t="s">
        <v>86</v>
      </c>
      <c r="Q1100" s="711" t="s">
        <v>230</v>
      </c>
      <c r="R1100" s="714" t="s">
        <v>243</v>
      </c>
      <c r="S1100" s="714"/>
      <c r="T1100" s="185"/>
      <c r="U1100" s="185"/>
      <c r="V1100" s="193"/>
      <c r="W1100" s="185"/>
    </row>
    <row r="1101" spans="1:23" s="18" customFormat="1" ht="16.5" customHeight="1" thickBot="1">
      <c r="A1101" s="87" t="s">
        <v>1658</v>
      </c>
      <c r="B1101" s="446"/>
      <c r="C1101" s="84">
        <v>6</v>
      </c>
      <c r="D1101" s="85" t="s">
        <v>1152</v>
      </c>
      <c r="E1101" s="86" t="s">
        <v>1152</v>
      </c>
      <c r="F1101" s="233" t="s">
        <v>1152</v>
      </c>
      <c r="G1101" s="233" t="s">
        <v>1152</v>
      </c>
      <c r="H1101" s="451" t="s">
        <v>1152</v>
      </c>
      <c r="I1101" s="452"/>
      <c r="J1101" s="83" t="s">
        <v>1152</v>
      </c>
      <c r="K1101" s="81" t="s">
        <v>1152</v>
      </c>
      <c r="L1101" s="344"/>
      <c r="M1101" s="345" t="s">
        <v>1152</v>
      </c>
      <c r="N1101" s="777"/>
      <c r="O1101" s="248" t="s">
        <v>6</v>
      </c>
      <c r="P1101" s="778">
        <v>1</v>
      </c>
      <c r="Q1101" s="779">
        <v>3065.3425115</v>
      </c>
      <c r="R1101" s="780">
        <v>12950.45</v>
      </c>
      <c r="S1101" s="780"/>
      <c r="T1101" s="185"/>
      <c r="U1101" s="185"/>
      <c r="V1101" s="193"/>
      <c r="W1101" s="185"/>
    </row>
    <row r="1102" spans="1:23" s="18" customFormat="1" ht="16.5" customHeight="1" thickBot="1">
      <c r="A1102" s="87" t="s">
        <v>1659</v>
      </c>
      <c r="B1102" s="447"/>
      <c r="C1102" s="781" t="s">
        <v>82</v>
      </c>
      <c r="D1102" s="782"/>
      <c r="E1102" s="782"/>
      <c r="F1102" s="783"/>
      <c r="G1102" s="784"/>
      <c r="H1102" s="453" t="s">
        <v>6</v>
      </c>
      <c r="I1102" s="454"/>
      <c r="J1102" s="314" t="s">
        <v>6</v>
      </c>
      <c r="K1102" s="194" t="s">
        <v>6</v>
      </c>
      <c r="L1102" s="351"/>
      <c r="M1102" s="370"/>
      <c r="N1102" s="352"/>
      <c r="O1102" s="455" t="s">
        <v>1152</v>
      </c>
      <c r="P1102" s="455"/>
      <c r="Q1102" s="455"/>
      <c r="R1102" s="455"/>
      <c r="S1102" s="455"/>
      <c r="T1102" s="348"/>
      <c r="U1102" s="349"/>
      <c r="V1102" s="350"/>
      <c r="W1102" s="185"/>
    </row>
    <row r="1103" spans="1:23" ht="24.95" customHeight="1"/>
    <row r="1104" spans="1:23" ht="24.95" customHeight="1"/>
    <row r="1105" spans="1:22" s="16" customFormat="1" ht="24" thickBot="1">
      <c r="A1105" s="694">
        <v>32</v>
      </c>
      <c r="B1105" s="456" t="s">
        <v>45</v>
      </c>
      <c r="C1105" s="456"/>
      <c r="D1105" s="456"/>
      <c r="E1105" s="22">
        <v>32</v>
      </c>
      <c r="F1105" s="23" t="s">
        <v>599</v>
      </c>
      <c r="G1105" s="19"/>
      <c r="H1105" s="19"/>
      <c r="I1105" s="23"/>
      <c r="J1105" s="23"/>
      <c r="K1105" s="23"/>
      <c r="L1105" s="23"/>
      <c r="M1105" s="24"/>
      <c r="N1105" s="24"/>
      <c r="O1105" s="19"/>
      <c r="P1105" s="19"/>
      <c r="Q1105" s="685"/>
      <c r="R1105" s="685"/>
      <c r="S1105" s="685"/>
      <c r="T1105" s="685"/>
      <c r="U1105" s="186"/>
    </row>
    <row r="1106" spans="1:22" s="16" customFormat="1" ht="24.75" customHeight="1">
      <c r="A1106" s="14"/>
      <c r="B1106" s="695" t="s">
        <v>50</v>
      </c>
      <c r="C1106" s="696" t="s">
        <v>51</v>
      </c>
      <c r="D1106" s="697" t="s">
        <v>16</v>
      </c>
      <c r="E1106" s="697"/>
      <c r="F1106" s="697" t="s">
        <v>52</v>
      </c>
      <c r="G1106" s="698"/>
      <c r="H1106" s="699" t="s">
        <v>53</v>
      </c>
      <c r="I1106" s="700" t="s">
        <v>266</v>
      </c>
      <c r="J1106" s="699" t="s">
        <v>17</v>
      </c>
      <c r="K1106" s="699" t="s">
        <v>229</v>
      </c>
      <c r="L1106" s="699" t="s">
        <v>54</v>
      </c>
      <c r="M1106" s="699" t="s">
        <v>150</v>
      </c>
      <c r="N1106" s="701" t="s">
        <v>244</v>
      </c>
      <c r="O1106" s="702"/>
      <c r="P1106" s="703" t="s">
        <v>19</v>
      </c>
      <c r="Q1106" s="704"/>
      <c r="R1106" s="705" t="s">
        <v>152</v>
      </c>
      <c r="S1106" s="706"/>
      <c r="T1106" s="707" t="s">
        <v>138</v>
      </c>
      <c r="U1106" s="708"/>
      <c r="V1106" s="709"/>
    </row>
    <row r="1107" spans="1:22" s="16" customFormat="1" ht="92.25" customHeight="1">
      <c r="A1107" s="14"/>
      <c r="B1107" s="710"/>
      <c r="C1107" s="711" t="s">
        <v>55</v>
      </c>
      <c r="D1107" s="712" t="s">
        <v>3</v>
      </c>
      <c r="E1107" s="712" t="s">
        <v>18</v>
      </c>
      <c r="F1107" s="712" t="s">
        <v>56</v>
      </c>
      <c r="G1107" s="713" t="s">
        <v>57</v>
      </c>
      <c r="H1107" s="714"/>
      <c r="I1107" s="715"/>
      <c r="J1107" s="714"/>
      <c r="K1107" s="714"/>
      <c r="L1107" s="714"/>
      <c r="M1107" s="714"/>
      <c r="N1107" s="711" t="s">
        <v>149</v>
      </c>
      <c r="O1107" s="712" t="s">
        <v>68</v>
      </c>
      <c r="P1107" s="716"/>
      <c r="Q1107" s="717"/>
      <c r="R1107" s="718"/>
      <c r="S1107" s="719"/>
      <c r="T1107" s="720" t="s">
        <v>139</v>
      </c>
      <c r="U1107" s="721" t="s">
        <v>148</v>
      </c>
      <c r="V1107" s="722" t="s">
        <v>164</v>
      </c>
    </row>
    <row r="1108" spans="1:22" s="16" customFormat="1" ht="26.25" customHeight="1">
      <c r="A1108" s="14"/>
      <c r="B1108" s="723"/>
      <c r="C1108" s="724">
        <v>3</v>
      </c>
      <c r="D1108" s="724">
        <v>4</v>
      </c>
      <c r="E1108" s="724">
        <v>5</v>
      </c>
      <c r="F1108" s="724">
        <v>6</v>
      </c>
      <c r="G1108" s="724">
        <v>7</v>
      </c>
      <c r="H1108" s="724">
        <v>8</v>
      </c>
      <c r="I1108" s="724">
        <v>9</v>
      </c>
      <c r="J1108" s="724">
        <v>10</v>
      </c>
      <c r="K1108" s="724">
        <v>11</v>
      </c>
      <c r="L1108" s="724">
        <v>12</v>
      </c>
      <c r="M1108" s="724">
        <v>13</v>
      </c>
      <c r="N1108" s="724">
        <v>14</v>
      </c>
      <c r="O1108" s="724">
        <v>15</v>
      </c>
      <c r="P1108" s="19">
        <v>16</v>
      </c>
      <c r="Q1108" s="725">
        <v>17</v>
      </c>
      <c r="R1108" s="19">
        <v>18</v>
      </c>
      <c r="S1108" s="725">
        <v>19</v>
      </c>
      <c r="T1108" s="726">
        <v>20</v>
      </c>
      <c r="U1108" s="624">
        <v>21</v>
      </c>
      <c r="V1108" s="727">
        <v>22</v>
      </c>
    </row>
    <row r="1109" spans="1:22" s="26" customFormat="1" ht="53.45" customHeight="1">
      <c r="A1109" s="25" t="s">
        <v>1660</v>
      </c>
      <c r="B1109" s="307">
        <v>1</v>
      </c>
      <c r="C1109" s="301" t="s">
        <v>300</v>
      </c>
      <c r="D1109" s="301" t="s">
        <v>602</v>
      </c>
      <c r="E1109" s="301" t="s">
        <v>603</v>
      </c>
      <c r="F1109" s="301" t="s">
        <v>304</v>
      </c>
      <c r="G1109" s="293">
        <v>1</v>
      </c>
      <c r="H1109" s="293" t="s">
        <v>22</v>
      </c>
      <c r="I1109" s="299">
        <v>1</v>
      </c>
      <c r="J1109" s="300" t="s">
        <v>600</v>
      </c>
      <c r="K1109" s="324">
        <v>37078</v>
      </c>
      <c r="L1109" s="324">
        <v>38199</v>
      </c>
      <c r="M1109" s="294">
        <v>1700.96</v>
      </c>
      <c r="N1109" s="321">
        <v>1700.96</v>
      </c>
      <c r="O1109" s="172">
        <v>1700.96</v>
      </c>
      <c r="P1109" s="441"/>
      <c r="Q1109" s="442"/>
      <c r="R1109" s="439"/>
      <c r="S1109" s="440"/>
      <c r="T1109" s="296" t="s">
        <v>22</v>
      </c>
      <c r="U1109" s="297">
        <v>1</v>
      </c>
      <c r="V1109" s="298" t="s">
        <v>22</v>
      </c>
    </row>
    <row r="1110" spans="1:22" s="26" customFormat="1" ht="53.45" customHeight="1">
      <c r="A1110" s="25" t="s">
        <v>1157</v>
      </c>
      <c r="B1110" s="307">
        <v>2</v>
      </c>
      <c r="C1110" s="301" t="s">
        <v>300</v>
      </c>
      <c r="D1110" s="301" t="s">
        <v>604</v>
      </c>
      <c r="E1110" s="301" t="s">
        <v>605</v>
      </c>
      <c r="F1110" s="301" t="s">
        <v>321</v>
      </c>
      <c r="G1110" s="293">
        <v>0.84</v>
      </c>
      <c r="H1110" s="293" t="s">
        <v>22</v>
      </c>
      <c r="I1110" s="299">
        <v>1</v>
      </c>
      <c r="J1110" s="300" t="s">
        <v>600</v>
      </c>
      <c r="K1110" s="324">
        <v>40814</v>
      </c>
      <c r="L1110" s="324">
        <v>41547</v>
      </c>
      <c r="M1110" s="294">
        <v>1359.05</v>
      </c>
      <c r="N1110" s="321">
        <v>1141.6019999999999</v>
      </c>
      <c r="O1110" s="172">
        <v>1141.6020000000001</v>
      </c>
      <c r="P1110" s="441"/>
      <c r="Q1110" s="442"/>
      <c r="R1110" s="439"/>
      <c r="S1110" s="440"/>
      <c r="T1110" s="296" t="s">
        <v>22</v>
      </c>
      <c r="U1110" s="297">
        <v>31</v>
      </c>
      <c r="V1110" s="298" t="s">
        <v>22</v>
      </c>
    </row>
    <row r="1111" spans="1:22" s="26" customFormat="1" ht="53.45" customHeight="1">
      <c r="A1111" s="25" t="s">
        <v>321</v>
      </c>
      <c r="B1111" s="307">
        <v>3</v>
      </c>
      <c r="C1111" s="301" t="s">
        <v>300</v>
      </c>
      <c r="D1111" s="301" t="s">
        <v>606</v>
      </c>
      <c r="E1111" s="301" t="s">
        <v>607</v>
      </c>
      <c r="F1111" s="301" t="s">
        <v>304</v>
      </c>
      <c r="G1111" s="293">
        <v>1</v>
      </c>
      <c r="H1111" s="293" t="s">
        <v>22</v>
      </c>
      <c r="I1111" s="299">
        <v>1</v>
      </c>
      <c r="J1111" s="300" t="s">
        <v>600</v>
      </c>
      <c r="K1111" s="324">
        <v>41639</v>
      </c>
      <c r="L1111" s="324">
        <v>42004</v>
      </c>
      <c r="M1111" s="294">
        <v>955.55</v>
      </c>
      <c r="N1111" s="321">
        <v>955.55</v>
      </c>
      <c r="O1111" s="172">
        <v>955.55</v>
      </c>
      <c r="P1111" s="441"/>
      <c r="Q1111" s="442"/>
      <c r="R1111" s="439"/>
      <c r="S1111" s="440"/>
      <c r="T1111" s="296" t="s">
        <v>22</v>
      </c>
      <c r="U1111" s="297">
        <v>54</v>
      </c>
      <c r="V1111" s="298" t="s">
        <v>22</v>
      </c>
    </row>
    <row r="1112" spans="1:22" s="26" customFormat="1" ht="24.95" customHeight="1">
      <c r="A1112" s="25" t="s">
        <v>1158</v>
      </c>
      <c r="B1112" s="307" t="s">
        <v>1152</v>
      </c>
      <c r="C1112" s="301"/>
      <c r="D1112" s="301"/>
      <c r="E1112" s="301"/>
      <c r="F1112" s="301"/>
      <c r="G1112" s="293"/>
      <c r="H1112" s="293"/>
      <c r="I1112" s="299"/>
      <c r="J1112" s="300" t="s">
        <v>1152</v>
      </c>
      <c r="K1112" s="389"/>
      <c r="L1112" s="324"/>
      <c r="M1112" s="294"/>
      <c r="N1112" s="321" t="s">
        <v>1152</v>
      </c>
      <c r="O1112" s="172" t="s">
        <v>1152</v>
      </c>
      <c r="P1112" s="441"/>
      <c r="Q1112" s="442"/>
      <c r="R1112" s="439"/>
      <c r="S1112" s="440"/>
      <c r="T1112" s="296"/>
      <c r="U1112" s="297"/>
      <c r="V1112" s="298"/>
    </row>
    <row r="1113" spans="1:22" s="26" customFormat="1" ht="24.95" customHeight="1">
      <c r="A1113" s="25" t="s">
        <v>1159</v>
      </c>
      <c r="B1113" s="307" t="s">
        <v>1152</v>
      </c>
      <c r="C1113" s="301"/>
      <c r="D1113" s="301"/>
      <c r="E1113" s="301"/>
      <c r="F1113" s="301"/>
      <c r="G1113" s="293"/>
      <c r="H1113" s="293"/>
      <c r="I1113" s="299"/>
      <c r="J1113" s="300" t="s">
        <v>1152</v>
      </c>
      <c r="K1113" s="324"/>
      <c r="L1113" s="324"/>
      <c r="M1113" s="294"/>
      <c r="N1113" s="321" t="s">
        <v>1152</v>
      </c>
      <c r="O1113" s="172" t="s">
        <v>1152</v>
      </c>
      <c r="P1113" s="441"/>
      <c r="Q1113" s="442"/>
      <c r="R1113" s="439"/>
      <c r="S1113" s="440"/>
      <c r="T1113" s="296"/>
      <c r="U1113" s="297"/>
      <c r="V1113" s="298"/>
    </row>
    <row r="1114" spans="1:22" s="26" customFormat="1" ht="24.95" customHeight="1">
      <c r="A1114" s="25" t="s">
        <v>1160</v>
      </c>
      <c r="B1114" s="307" t="s">
        <v>1152</v>
      </c>
      <c r="C1114" s="301"/>
      <c r="D1114" s="301"/>
      <c r="E1114" s="301"/>
      <c r="F1114" s="301"/>
      <c r="G1114" s="293"/>
      <c r="H1114" s="293"/>
      <c r="I1114" s="299"/>
      <c r="J1114" s="300" t="s">
        <v>1152</v>
      </c>
      <c r="K1114" s="324"/>
      <c r="L1114" s="324"/>
      <c r="M1114" s="294"/>
      <c r="N1114" s="321" t="s">
        <v>1152</v>
      </c>
      <c r="O1114" s="172" t="s">
        <v>1152</v>
      </c>
      <c r="P1114" s="441"/>
      <c r="Q1114" s="442"/>
      <c r="R1114" s="439"/>
      <c r="S1114" s="440"/>
      <c r="T1114" s="296"/>
      <c r="U1114" s="297"/>
      <c r="V1114" s="298"/>
    </row>
    <row r="1115" spans="1:22" s="26" customFormat="1" ht="24.95" customHeight="1">
      <c r="A1115" s="25"/>
      <c r="B1115" s="307" t="s">
        <v>1152</v>
      </c>
      <c r="C1115" s="301"/>
      <c r="D1115" s="301"/>
      <c r="E1115" s="301"/>
      <c r="F1115" s="301"/>
      <c r="G1115" s="293"/>
      <c r="H1115" s="293"/>
      <c r="I1115" s="299"/>
      <c r="J1115" s="300" t="s">
        <v>1152</v>
      </c>
      <c r="K1115" s="324"/>
      <c r="L1115" s="324"/>
      <c r="M1115" s="294"/>
      <c r="N1115" s="321" t="s">
        <v>1152</v>
      </c>
      <c r="O1115" s="172" t="s">
        <v>1152</v>
      </c>
      <c r="P1115" s="441"/>
      <c r="Q1115" s="442"/>
      <c r="R1115" s="439"/>
      <c r="S1115" s="440"/>
      <c r="T1115" s="296"/>
      <c r="U1115" s="297"/>
      <c r="V1115" s="298"/>
    </row>
    <row r="1116" spans="1:22" s="26" customFormat="1" ht="24.95" customHeight="1">
      <c r="A1116" s="25"/>
      <c r="B1116" s="307" t="s">
        <v>1152</v>
      </c>
      <c r="C1116" s="301"/>
      <c r="D1116" s="301"/>
      <c r="E1116" s="301"/>
      <c r="F1116" s="301"/>
      <c r="G1116" s="293"/>
      <c r="H1116" s="293"/>
      <c r="I1116" s="299"/>
      <c r="J1116" s="300" t="s">
        <v>1152</v>
      </c>
      <c r="K1116" s="324"/>
      <c r="L1116" s="324"/>
      <c r="M1116" s="294"/>
      <c r="N1116" s="321" t="s">
        <v>1152</v>
      </c>
      <c r="O1116" s="172" t="s">
        <v>1152</v>
      </c>
      <c r="P1116" s="441"/>
      <c r="Q1116" s="442"/>
      <c r="R1116" s="439"/>
      <c r="S1116" s="440"/>
      <c r="T1116" s="296"/>
      <c r="U1116" s="297"/>
      <c r="V1116" s="298"/>
    </row>
    <row r="1117" spans="1:22" s="26" customFormat="1" ht="24.95" customHeight="1">
      <c r="A1117" s="25"/>
      <c r="B1117" s="307" t="s">
        <v>1152</v>
      </c>
      <c r="C1117" s="301"/>
      <c r="D1117" s="301"/>
      <c r="E1117" s="301"/>
      <c r="F1117" s="301"/>
      <c r="G1117" s="293"/>
      <c r="H1117" s="293"/>
      <c r="I1117" s="299"/>
      <c r="J1117" s="300" t="s">
        <v>1152</v>
      </c>
      <c r="K1117" s="324"/>
      <c r="L1117" s="324"/>
      <c r="M1117" s="294"/>
      <c r="N1117" s="321" t="s">
        <v>1152</v>
      </c>
      <c r="O1117" s="172" t="s">
        <v>1152</v>
      </c>
      <c r="P1117" s="441"/>
      <c r="Q1117" s="442"/>
      <c r="R1117" s="439"/>
      <c r="S1117" s="440"/>
      <c r="T1117" s="296"/>
      <c r="U1117" s="297"/>
      <c r="V1117" s="298"/>
    </row>
    <row r="1118" spans="1:22" s="26" customFormat="1" ht="24.95" customHeight="1">
      <c r="A1118" s="25"/>
      <c r="B1118" s="307" t="s">
        <v>1152</v>
      </c>
      <c r="C1118" s="301"/>
      <c r="D1118" s="301"/>
      <c r="E1118" s="301"/>
      <c r="F1118" s="301"/>
      <c r="G1118" s="293"/>
      <c r="H1118" s="293"/>
      <c r="I1118" s="299"/>
      <c r="J1118" s="300" t="s">
        <v>1152</v>
      </c>
      <c r="K1118" s="324"/>
      <c r="L1118" s="324"/>
      <c r="M1118" s="294"/>
      <c r="N1118" s="321" t="s">
        <v>1152</v>
      </c>
      <c r="O1118" s="172" t="s">
        <v>1152</v>
      </c>
      <c r="P1118" s="441"/>
      <c r="Q1118" s="442"/>
      <c r="R1118" s="439"/>
      <c r="S1118" s="440"/>
      <c r="T1118" s="296"/>
      <c r="U1118" s="297"/>
      <c r="V1118" s="298"/>
    </row>
    <row r="1119" spans="1:22" s="26" customFormat="1" ht="24.95" customHeight="1">
      <c r="A1119" s="25"/>
      <c r="B1119" s="307" t="s">
        <v>1152</v>
      </c>
      <c r="C1119" s="301"/>
      <c r="D1119" s="301"/>
      <c r="E1119" s="301"/>
      <c r="F1119" s="301"/>
      <c r="G1119" s="293"/>
      <c r="H1119" s="293"/>
      <c r="I1119" s="299"/>
      <c r="J1119" s="300" t="s">
        <v>1152</v>
      </c>
      <c r="K1119" s="324"/>
      <c r="L1119" s="324"/>
      <c r="M1119" s="294"/>
      <c r="N1119" s="321" t="s">
        <v>1152</v>
      </c>
      <c r="O1119" s="172" t="s">
        <v>1152</v>
      </c>
      <c r="P1119" s="441"/>
      <c r="Q1119" s="442"/>
      <c r="R1119" s="439"/>
      <c r="S1119" s="440"/>
      <c r="T1119" s="296"/>
      <c r="U1119" s="297"/>
      <c r="V1119" s="298"/>
    </row>
    <row r="1120" spans="1:22" s="26" customFormat="1" ht="24.95" customHeight="1">
      <c r="A1120" s="25" t="s">
        <v>1661</v>
      </c>
      <c r="B1120" s="307" t="s">
        <v>1152</v>
      </c>
      <c r="C1120" s="301"/>
      <c r="D1120" s="301"/>
      <c r="E1120" s="301"/>
      <c r="F1120" s="301"/>
      <c r="G1120" s="293"/>
      <c r="H1120" s="293"/>
      <c r="I1120" s="299"/>
      <c r="J1120" s="300" t="s">
        <v>1152</v>
      </c>
      <c r="K1120" s="324"/>
      <c r="L1120" s="324"/>
      <c r="M1120" s="294"/>
      <c r="N1120" s="322" t="s">
        <v>1152</v>
      </c>
      <c r="O1120" s="172" t="s">
        <v>1152</v>
      </c>
      <c r="P1120" s="441"/>
      <c r="Q1120" s="442"/>
      <c r="R1120" s="439"/>
      <c r="S1120" s="440"/>
      <c r="T1120" s="296"/>
      <c r="U1120" s="297"/>
      <c r="V1120" s="298"/>
    </row>
    <row r="1121" spans="1:23" s="26" customFormat="1" ht="24.95" customHeight="1">
      <c r="A1121" s="25" t="s">
        <v>1662</v>
      </c>
      <c r="B1121" s="307" t="s">
        <v>1152</v>
      </c>
      <c r="C1121" s="301"/>
      <c r="D1121" s="301"/>
      <c r="E1121" s="301"/>
      <c r="F1121" s="301"/>
      <c r="G1121" s="293"/>
      <c r="H1121" s="293"/>
      <c r="I1121" s="299"/>
      <c r="J1121" s="300" t="s">
        <v>1152</v>
      </c>
      <c r="K1121" s="324"/>
      <c r="L1121" s="324"/>
      <c r="M1121" s="295"/>
      <c r="N1121" s="322" t="s">
        <v>1152</v>
      </c>
      <c r="O1121" s="172" t="s">
        <v>1152</v>
      </c>
      <c r="P1121" s="441"/>
      <c r="Q1121" s="442"/>
      <c r="R1121" s="439"/>
      <c r="S1121" s="440"/>
      <c r="T1121" s="296"/>
      <c r="U1121" s="297"/>
      <c r="V1121" s="298"/>
    </row>
    <row r="1122" spans="1:23" s="26" customFormat="1" ht="24.95" customHeight="1">
      <c r="A1122" s="25" t="s">
        <v>1663</v>
      </c>
      <c r="B1122" s="307" t="s">
        <v>1152</v>
      </c>
      <c r="C1122" s="301"/>
      <c r="D1122" s="301"/>
      <c r="E1122" s="301"/>
      <c r="F1122" s="301"/>
      <c r="G1122" s="293"/>
      <c r="H1122" s="293"/>
      <c r="I1122" s="299"/>
      <c r="J1122" s="300" t="s">
        <v>1152</v>
      </c>
      <c r="K1122" s="324"/>
      <c r="L1122" s="324"/>
      <c r="M1122" s="295"/>
      <c r="N1122" s="322" t="s">
        <v>1152</v>
      </c>
      <c r="O1122" s="172" t="s">
        <v>1152</v>
      </c>
      <c r="P1122" s="441"/>
      <c r="Q1122" s="442"/>
      <c r="R1122" s="439"/>
      <c r="S1122" s="440"/>
      <c r="T1122" s="296"/>
      <c r="U1122" s="297"/>
      <c r="V1122" s="298"/>
    </row>
    <row r="1123" spans="1:23" s="26" customFormat="1" ht="24.95" customHeight="1" thickBot="1">
      <c r="A1123" s="25" t="s">
        <v>1664</v>
      </c>
      <c r="B1123" s="310" t="s">
        <v>1152</v>
      </c>
      <c r="C1123" s="302"/>
      <c r="D1123" s="302"/>
      <c r="E1123" s="302"/>
      <c r="F1123" s="302"/>
      <c r="G1123" s="303"/>
      <c r="H1123" s="303"/>
      <c r="I1123" s="304"/>
      <c r="J1123" s="305" t="s">
        <v>1152</v>
      </c>
      <c r="K1123" s="325"/>
      <c r="L1123" s="325"/>
      <c r="M1123" s="306"/>
      <c r="N1123" s="322" t="s">
        <v>1152</v>
      </c>
      <c r="O1123" s="172" t="s">
        <v>1152</v>
      </c>
      <c r="P1123" s="441"/>
      <c r="Q1123" s="442"/>
      <c r="R1123" s="439"/>
      <c r="S1123" s="440"/>
      <c r="T1123" s="296"/>
      <c r="U1123" s="297"/>
      <c r="V1123" s="298"/>
    </row>
    <row r="1124" spans="1:23" s="16" customFormat="1" ht="12" customHeight="1">
      <c r="A1124" s="25"/>
      <c r="B1124" s="27"/>
      <c r="C1124" s="28"/>
      <c r="D1124" s="28"/>
      <c r="E1124" s="28"/>
      <c r="F1124" s="28"/>
      <c r="G1124" s="28"/>
      <c r="H1124" s="308"/>
      <c r="I1124" s="28"/>
      <c r="J1124" s="28"/>
      <c r="K1124" s="28"/>
      <c r="L1124" s="28"/>
      <c r="M1124" s="28"/>
      <c r="N1124" s="28"/>
      <c r="O1124" s="171"/>
      <c r="P1124" s="28"/>
      <c r="Q1124" s="28"/>
      <c r="R1124" s="171"/>
      <c r="S1124" s="28"/>
      <c r="T1124" s="28"/>
      <c r="U1124" s="29"/>
      <c r="V1124" s="30"/>
    </row>
    <row r="1125" spans="1:23" s="16" customFormat="1" ht="17.25" customHeight="1" thickBot="1">
      <c r="A1125" s="25" t="s">
        <v>1665</v>
      </c>
      <c r="B1125" s="346"/>
      <c r="C1125" s="347"/>
      <c r="D1125" s="347"/>
      <c r="E1125" s="347"/>
      <c r="F1125" s="347"/>
      <c r="G1125" s="347"/>
      <c r="H1125" s="347"/>
      <c r="I1125" s="347"/>
      <c r="J1125" s="347"/>
      <c r="K1125" s="347"/>
      <c r="L1125" s="347"/>
      <c r="M1125" s="347"/>
      <c r="N1125" s="728" t="s">
        <v>251</v>
      </c>
      <c r="O1125" s="729">
        <v>1266.0373333333334</v>
      </c>
      <c r="P1125" s="371"/>
      <c r="Q1125" s="371"/>
      <c r="R1125" s="372"/>
      <c r="S1125" s="372"/>
      <c r="T1125" s="373"/>
      <c r="U1125" s="374"/>
      <c r="V1125" s="375"/>
      <c r="W1125" s="186"/>
    </row>
    <row r="1126" spans="1:23" ht="17.25" customHeight="1">
      <c r="B1126" s="731"/>
      <c r="C1126" s="731"/>
      <c r="D1126" s="731"/>
      <c r="E1126" s="731"/>
      <c r="F1126" s="731"/>
      <c r="G1126" s="732"/>
      <c r="H1126" s="732"/>
      <c r="I1126" s="732"/>
      <c r="J1126" s="732"/>
      <c r="K1126" s="732"/>
      <c r="L1126" s="732"/>
      <c r="M1126" s="732"/>
      <c r="N1126" s="732"/>
      <c r="O1126" s="732"/>
      <c r="P1126" s="732"/>
      <c r="Q1126" s="732"/>
      <c r="R1126" s="732"/>
      <c r="S1126" s="732"/>
      <c r="T1126" s="732"/>
      <c r="U1126" s="732"/>
      <c r="V1126" s="732"/>
      <c r="W1126" s="732"/>
    </row>
    <row r="1127" spans="1:23" s="16" customFormat="1" ht="16.5" customHeight="1" thickBot="1">
      <c r="A1127" s="14"/>
      <c r="B1127" s="443" t="s">
        <v>61</v>
      </c>
      <c r="C1127" s="443"/>
      <c r="D1127" s="443"/>
      <c r="E1127" s="443"/>
      <c r="F1127" s="443"/>
      <c r="G1127" s="443"/>
      <c r="H1127" s="443"/>
      <c r="I1127" s="443"/>
      <c r="J1127" s="443"/>
      <c r="K1127" s="443"/>
      <c r="L1127" s="443"/>
      <c r="M1127" s="443"/>
      <c r="N1127" s="443"/>
      <c r="O1127" s="443"/>
      <c r="P1127" s="443"/>
      <c r="Q1127" s="443"/>
      <c r="R1127" s="443"/>
      <c r="S1127" s="443"/>
      <c r="T1127" s="443"/>
      <c r="U1127" s="443"/>
      <c r="V1127" s="443"/>
      <c r="W1127" s="187"/>
    </row>
    <row r="1128" spans="1:23" s="18" customFormat="1" ht="22.5" customHeight="1">
      <c r="A1128" s="87" t="s">
        <v>1666</v>
      </c>
      <c r="B1128" s="445" t="s">
        <v>58</v>
      </c>
      <c r="C1128" s="733" t="s">
        <v>78</v>
      </c>
      <c r="D1128" s="734"/>
      <c r="E1128" s="734"/>
      <c r="F1128" s="734"/>
      <c r="G1128" s="734"/>
      <c r="H1128" s="734"/>
      <c r="I1128" s="734"/>
      <c r="J1128" s="734"/>
      <c r="K1128" s="734"/>
      <c r="L1128" s="734"/>
      <c r="M1128" s="706"/>
      <c r="N1128" s="735"/>
      <c r="O1128" s="736"/>
      <c r="P1128" s="733" t="s">
        <v>84</v>
      </c>
      <c r="Q1128" s="734"/>
      <c r="R1128" s="734"/>
      <c r="S1128" s="706"/>
      <c r="T1128" s="705" t="s">
        <v>279</v>
      </c>
      <c r="U1128" s="706"/>
      <c r="V1128" s="448" t="s">
        <v>6</v>
      </c>
      <c r="W1128" s="185"/>
    </row>
    <row r="1129" spans="1:23" s="18" customFormat="1" ht="22.5" customHeight="1">
      <c r="A1129" s="87" t="s">
        <v>1667</v>
      </c>
      <c r="B1129" s="446"/>
      <c r="C1129" s="737" t="s">
        <v>79</v>
      </c>
      <c r="D1129" s="738"/>
      <c r="E1129" s="739"/>
      <c r="F1129" s="740">
        <v>2</v>
      </c>
      <c r="G1129" s="741" t="s">
        <v>223</v>
      </c>
      <c r="H1129" s="714" t="s">
        <v>222</v>
      </c>
      <c r="I1129" s="714"/>
      <c r="J1129" s="737" t="s">
        <v>221</v>
      </c>
      <c r="K1129" s="742"/>
      <c r="L1129" s="743"/>
      <c r="M1129" s="743"/>
      <c r="N1129" s="744"/>
      <c r="O1129" s="745"/>
      <c r="P1129" s="746"/>
      <c r="Q1129" s="747"/>
      <c r="R1129" s="747"/>
      <c r="S1129" s="748"/>
      <c r="T1129" s="718"/>
      <c r="U1129" s="719"/>
      <c r="V1129" s="449"/>
      <c r="W1129" s="185"/>
    </row>
    <row r="1130" spans="1:23" s="18" customFormat="1" ht="51.75" customHeight="1" thickBot="1">
      <c r="A1130" s="87" t="s">
        <v>1668</v>
      </c>
      <c r="B1130" s="446"/>
      <c r="C1130" s="738" t="s">
        <v>77</v>
      </c>
      <c r="D1130" s="739"/>
      <c r="E1130" s="749" t="s">
        <v>80</v>
      </c>
      <c r="F1130" s="750" t="s">
        <v>242</v>
      </c>
      <c r="G1130" s="741"/>
      <c r="H1130" s="714"/>
      <c r="I1130" s="714"/>
      <c r="J1130" s="711" t="s">
        <v>220</v>
      </c>
      <c r="K1130" s="751" t="s">
        <v>228</v>
      </c>
      <c r="L1130" s="752" t="s">
        <v>290</v>
      </c>
      <c r="M1130" s="752"/>
      <c r="N1130" s="753" t="s">
        <v>260</v>
      </c>
      <c r="O1130" s="754"/>
      <c r="P1130" s="755" t="s">
        <v>1169</v>
      </c>
      <c r="Q1130" s="756" t="s">
        <v>85</v>
      </c>
      <c r="R1130" s="757"/>
      <c r="S1130" s="88">
        <v>3</v>
      </c>
      <c r="T1130" s="758"/>
      <c r="U1130" s="759"/>
      <c r="V1130" s="450"/>
      <c r="W1130" s="185"/>
    </row>
    <row r="1131" spans="1:23" s="18" customFormat="1" ht="15.75" customHeight="1">
      <c r="A1131" s="87" t="s">
        <v>1669</v>
      </c>
      <c r="B1131" s="446"/>
      <c r="C1131" s="33">
        <v>1</v>
      </c>
      <c r="D1131" s="76" t="s">
        <v>600</v>
      </c>
      <c r="E1131" s="82">
        <v>0.9</v>
      </c>
      <c r="F1131" s="233">
        <v>3798.1120000000001</v>
      </c>
      <c r="G1131" s="233">
        <v>1532.67</v>
      </c>
      <c r="H1131" s="451" t="s">
        <v>6</v>
      </c>
      <c r="I1131" s="452"/>
      <c r="J1131" s="83" t="s">
        <v>6</v>
      </c>
      <c r="K1131" s="81" t="s">
        <v>1152</v>
      </c>
      <c r="L1131" s="344"/>
      <c r="M1131" s="345" t="s">
        <v>1152</v>
      </c>
      <c r="N1131" s="760" t="s">
        <v>22</v>
      </c>
      <c r="O1131" s="761" t="s">
        <v>15</v>
      </c>
      <c r="P1131" s="762"/>
      <c r="Q1131" s="763">
        <v>32</v>
      </c>
      <c r="R1131" s="764" t="s">
        <v>1152</v>
      </c>
      <c r="S1131" s="765"/>
      <c r="T1131" s="705" t="s">
        <v>64</v>
      </c>
      <c r="U1131" s="734"/>
      <c r="V1131" s="706"/>
      <c r="W1131" s="184"/>
    </row>
    <row r="1132" spans="1:23" s="18" customFormat="1" ht="15.75" customHeight="1" thickBot="1">
      <c r="A1132" s="87" t="s">
        <v>1670</v>
      </c>
      <c r="B1132" s="446"/>
      <c r="C1132" s="33">
        <v>2</v>
      </c>
      <c r="D1132" s="76" t="s">
        <v>601</v>
      </c>
      <c r="E1132" s="82">
        <v>0.1</v>
      </c>
      <c r="F1132" s="233" t="s">
        <v>1188</v>
      </c>
      <c r="G1132" s="233">
        <v>1532.67</v>
      </c>
      <c r="H1132" s="451" t="s">
        <v>27</v>
      </c>
      <c r="I1132" s="452"/>
      <c r="J1132" s="83" t="s">
        <v>6</v>
      </c>
      <c r="K1132" s="81" t="s">
        <v>1152</v>
      </c>
      <c r="L1132" s="344"/>
      <c r="M1132" s="345" t="s">
        <v>1152</v>
      </c>
      <c r="N1132" s="760" t="s">
        <v>22</v>
      </c>
      <c r="O1132" s="761"/>
      <c r="P1132" s="762"/>
      <c r="Q1132" s="766"/>
      <c r="R1132" s="767"/>
      <c r="S1132" s="768"/>
      <c r="T1132" s="758"/>
      <c r="U1132" s="769"/>
      <c r="V1132" s="759"/>
      <c r="W1132" s="184"/>
    </row>
    <row r="1133" spans="1:23" s="18" customFormat="1" ht="15.75" customHeight="1">
      <c r="A1133" s="87" t="s">
        <v>1671</v>
      </c>
      <c r="B1133" s="446"/>
      <c r="C1133" s="33">
        <v>3</v>
      </c>
      <c r="D1133" s="76" t="s">
        <v>1152</v>
      </c>
      <c r="E1133" s="82" t="s">
        <v>1152</v>
      </c>
      <c r="F1133" s="233" t="s">
        <v>1152</v>
      </c>
      <c r="G1133" s="233" t="s">
        <v>1152</v>
      </c>
      <c r="H1133" s="451" t="s">
        <v>1152</v>
      </c>
      <c r="I1133" s="452"/>
      <c r="J1133" s="83" t="s">
        <v>1152</v>
      </c>
      <c r="K1133" s="81" t="s">
        <v>1152</v>
      </c>
      <c r="L1133" s="344"/>
      <c r="M1133" s="345" t="s">
        <v>1152</v>
      </c>
      <c r="N1133" s="760"/>
      <c r="O1133" s="770"/>
      <c r="P1133" s="771"/>
      <c r="Q1133" s="772"/>
      <c r="R1133" s="773"/>
      <c r="S1133" s="774"/>
      <c r="T1133" s="191"/>
      <c r="U1133" s="191"/>
      <c r="V1133" s="192"/>
      <c r="W1133" s="185"/>
    </row>
    <row r="1134" spans="1:23" s="18" customFormat="1" ht="15.75" customHeight="1">
      <c r="A1134" s="87" t="s">
        <v>1672</v>
      </c>
      <c r="B1134" s="446"/>
      <c r="C1134" s="33">
        <v>4</v>
      </c>
      <c r="D1134" s="76" t="s">
        <v>1152</v>
      </c>
      <c r="E1134" s="82" t="s">
        <v>1152</v>
      </c>
      <c r="F1134" s="233" t="s">
        <v>1152</v>
      </c>
      <c r="G1134" s="233" t="s">
        <v>1152</v>
      </c>
      <c r="H1134" s="451" t="s">
        <v>1152</v>
      </c>
      <c r="I1134" s="452"/>
      <c r="J1134" s="83" t="s">
        <v>1152</v>
      </c>
      <c r="K1134" s="81" t="s">
        <v>1152</v>
      </c>
      <c r="L1134" s="344"/>
      <c r="M1134" s="345" t="s">
        <v>1152</v>
      </c>
      <c r="N1134" s="760"/>
      <c r="O1134" s="775" t="s">
        <v>246</v>
      </c>
      <c r="P1134" s="737" t="s">
        <v>245</v>
      </c>
      <c r="Q1134" s="738"/>
      <c r="R1134" s="738"/>
      <c r="S1134" s="739"/>
      <c r="T1134" s="185"/>
      <c r="U1134" s="185"/>
      <c r="V1134" s="193"/>
      <c r="W1134" s="185"/>
    </row>
    <row r="1135" spans="1:23" s="18" customFormat="1" ht="17.25" customHeight="1">
      <c r="A1135" s="87" t="s">
        <v>1673</v>
      </c>
      <c r="B1135" s="446"/>
      <c r="C1135" s="33">
        <v>5</v>
      </c>
      <c r="D1135" s="76" t="s">
        <v>1152</v>
      </c>
      <c r="E1135" s="82" t="s">
        <v>1152</v>
      </c>
      <c r="F1135" s="233" t="s">
        <v>1152</v>
      </c>
      <c r="G1135" s="233" t="s">
        <v>1152</v>
      </c>
      <c r="H1135" s="451" t="s">
        <v>1152</v>
      </c>
      <c r="I1135" s="452"/>
      <c r="J1135" s="83" t="s">
        <v>1152</v>
      </c>
      <c r="K1135" s="81" t="s">
        <v>1152</v>
      </c>
      <c r="L1135" s="344"/>
      <c r="M1135" s="345" t="s">
        <v>1152</v>
      </c>
      <c r="N1135" s="760"/>
      <c r="O1135" s="776"/>
      <c r="P1135" s="711" t="s">
        <v>86</v>
      </c>
      <c r="Q1135" s="711" t="s">
        <v>230</v>
      </c>
      <c r="R1135" s="714" t="s">
        <v>243</v>
      </c>
      <c r="S1135" s="714"/>
      <c r="T1135" s="185"/>
      <c r="U1135" s="185"/>
      <c r="V1135" s="193"/>
      <c r="W1135" s="185"/>
    </row>
    <row r="1136" spans="1:23" s="18" customFormat="1" ht="16.5" customHeight="1" thickBot="1">
      <c r="A1136" s="87" t="s">
        <v>1674</v>
      </c>
      <c r="B1136" s="446"/>
      <c r="C1136" s="84">
        <v>6</v>
      </c>
      <c r="D1136" s="85" t="s">
        <v>1152</v>
      </c>
      <c r="E1136" s="86" t="s">
        <v>1152</v>
      </c>
      <c r="F1136" s="233" t="s">
        <v>1152</v>
      </c>
      <c r="G1136" s="233" t="s">
        <v>1152</v>
      </c>
      <c r="H1136" s="451" t="s">
        <v>1152</v>
      </c>
      <c r="I1136" s="452"/>
      <c r="J1136" s="83" t="s">
        <v>1152</v>
      </c>
      <c r="K1136" s="81" t="s">
        <v>1152</v>
      </c>
      <c r="L1136" s="344"/>
      <c r="M1136" s="345" t="s">
        <v>1152</v>
      </c>
      <c r="N1136" s="777"/>
      <c r="O1136" s="248" t="s">
        <v>6</v>
      </c>
      <c r="P1136" s="778">
        <v>1</v>
      </c>
      <c r="Q1136" s="779">
        <v>3065.3425115</v>
      </c>
      <c r="R1136" s="780">
        <v>3798.1120000000001</v>
      </c>
      <c r="S1136" s="780"/>
      <c r="T1136" s="185"/>
      <c r="U1136" s="185"/>
      <c r="V1136" s="193"/>
      <c r="W1136" s="185"/>
    </row>
    <row r="1137" spans="1:23" s="18" customFormat="1" ht="16.5" customHeight="1" thickBot="1">
      <c r="A1137" s="87" t="s">
        <v>1675</v>
      </c>
      <c r="B1137" s="447"/>
      <c r="C1137" s="781" t="s">
        <v>82</v>
      </c>
      <c r="D1137" s="782"/>
      <c r="E1137" s="782"/>
      <c r="F1137" s="783"/>
      <c r="G1137" s="784"/>
      <c r="H1137" s="453" t="s">
        <v>6</v>
      </c>
      <c r="I1137" s="454"/>
      <c r="J1137" s="314" t="s">
        <v>6</v>
      </c>
      <c r="K1137" s="194" t="s">
        <v>6</v>
      </c>
      <c r="L1137" s="351"/>
      <c r="M1137" s="370"/>
      <c r="N1137" s="352"/>
      <c r="O1137" s="455" t="s">
        <v>1152</v>
      </c>
      <c r="P1137" s="455"/>
      <c r="Q1137" s="455"/>
      <c r="R1137" s="455"/>
      <c r="S1137" s="455"/>
      <c r="T1137" s="348"/>
      <c r="U1137" s="349"/>
      <c r="V1137" s="350"/>
      <c r="W1137" s="185"/>
    </row>
    <row r="1138" spans="1:23" ht="24.95" customHeight="1"/>
    <row r="1139" spans="1:23" ht="24.95" customHeight="1"/>
    <row r="1140" spans="1:23" s="16" customFormat="1" ht="24" thickBot="1">
      <c r="A1140" s="694">
        <v>33</v>
      </c>
      <c r="B1140" s="456" t="s">
        <v>45</v>
      </c>
      <c r="C1140" s="456"/>
      <c r="D1140" s="456"/>
      <c r="E1140" s="22">
        <v>33</v>
      </c>
      <c r="F1140" s="23" t="s">
        <v>608</v>
      </c>
      <c r="G1140" s="19"/>
      <c r="H1140" s="19"/>
      <c r="I1140" s="23"/>
      <c r="J1140" s="23"/>
      <c r="K1140" s="23"/>
      <c r="L1140" s="23"/>
      <c r="M1140" s="24"/>
      <c r="N1140" s="24"/>
      <c r="O1140" s="19"/>
      <c r="P1140" s="19"/>
      <c r="Q1140" s="685"/>
      <c r="R1140" s="685"/>
      <c r="S1140" s="685"/>
      <c r="T1140" s="685"/>
      <c r="U1140" s="186"/>
    </row>
    <row r="1141" spans="1:23" s="16" customFormat="1" ht="24.75" customHeight="1">
      <c r="A1141" s="14"/>
      <c r="B1141" s="695" t="s">
        <v>50</v>
      </c>
      <c r="C1141" s="696" t="s">
        <v>51</v>
      </c>
      <c r="D1141" s="697" t="s">
        <v>16</v>
      </c>
      <c r="E1141" s="697"/>
      <c r="F1141" s="697" t="s">
        <v>52</v>
      </c>
      <c r="G1141" s="698"/>
      <c r="H1141" s="699" t="s">
        <v>53</v>
      </c>
      <c r="I1141" s="700" t="s">
        <v>266</v>
      </c>
      <c r="J1141" s="699" t="s">
        <v>17</v>
      </c>
      <c r="K1141" s="699" t="s">
        <v>229</v>
      </c>
      <c r="L1141" s="699" t="s">
        <v>54</v>
      </c>
      <c r="M1141" s="699" t="s">
        <v>150</v>
      </c>
      <c r="N1141" s="701" t="s">
        <v>244</v>
      </c>
      <c r="O1141" s="702"/>
      <c r="P1141" s="703" t="s">
        <v>19</v>
      </c>
      <c r="Q1141" s="704"/>
      <c r="R1141" s="705" t="s">
        <v>152</v>
      </c>
      <c r="S1141" s="706"/>
      <c r="T1141" s="707" t="s">
        <v>138</v>
      </c>
      <c r="U1141" s="708"/>
      <c r="V1141" s="709"/>
    </row>
    <row r="1142" spans="1:23" s="16" customFormat="1" ht="92.25" customHeight="1">
      <c r="A1142" s="14"/>
      <c r="B1142" s="710"/>
      <c r="C1142" s="711" t="s">
        <v>55</v>
      </c>
      <c r="D1142" s="712" t="s">
        <v>3</v>
      </c>
      <c r="E1142" s="712" t="s">
        <v>18</v>
      </c>
      <c r="F1142" s="712" t="s">
        <v>56</v>
      </c>
      <c r="G1142" s="713" t="s">
        <v>57</v>
      </c>
      <c r="H1142" s="714"/>
      <c r="I1142" s="715"/>
      <c r="J1142" s="714"/>
      <c r="K1142" s="714"/>
      <c r="L1142" s="714"/>
      <c r="M1142" s="714"/>
      <c r="N1142" s="711" t="s">
        <v>149</v>
      </c>
      <c r="O1142" s="712" t="s">
        <v>68</v>
      </c>
      <c r="P1142" s="716"/>
      <c r="Q1142" s="717"/>
      <c r="R1142" s="718"/>
      <c r="S1142" s="719"/>
      <c r="T1142" s="720" t="s">
        <v>139</v>
      </c>
      <c r="U1142" s="721" t="s">
        <v>148</v>
      </c>
      <c r="V1142" s="722" t="s">
        <v>164</v>
      </c>
    </row>
    <row r="1143" spans="1:23" s="16" customFormat="1" ht="26.25" customHeight="1">
      <c r="A1143" s="14"/>
      <c r="B1143" s="723"/>
      <c r="C1143" s="724">
        <v>3</v>
      </c>
      <c r="D1143" s="724">
        <v>4</v>
      </c>
      <c r="E1143" s="724">
        <v>5</v>
      </c>
      <c r="F1143" s="724">
        <v>6</v>
      </c>
      <c r="G1143" s="724">
        <v>7</v>
      </c>
      <c r="H1143" s="724">
        <v>8</v>
      </c>
      <c r="I1143" s="724">
        <v>9</v>
      </c>
      <c r="J1143" s="724">
        <v>10</v>
      </c>
      <c r="K1143" s="724">
        <v>11</v>
      </c>
      <c r="L1143" s="724">
        <v>12</v>
      </c>
      <c r="M1143" s="724">
        <v>13</v>
      </c>
      <c r="N1143" s="724">
        <v>14</v>
      </c>
      <c r="O1143" s="724">
        <v>15</v>
      </c>
      <c r="P1143" s="19">
        <v>16</v>
      </c>
      <c r="Q1143" s="725">
        <v>17</v>
      </c>
      <c r="R1143" s="19">
        <v>18</v>
      </c>
      <c r="S1143" s="725">
        <v>19</v>
      </c>
      <c r="T1143" s="726">
        <v>20</v>
      </c>
      <c r="U1143" s="624">
        <v>21</v>
      </c>
      <c r="V1143" s="727">
        <v>22</v>
      </c>
    </row>
    <row r="1144" spans="1:23" s="26" customFormat="1" ht="57.6" customHeight="1">
      <c r="A1144" s="25" t="s">
        <v>1676</v>
      </c>
      <c r="B1144" s="307">
        <v>1</v>
      </c>
      <c r="C1144" s="301" t="s">
        <v>611</v>
      </c>
      <c r="D1144" s="301" t="s">
        <v>361</v>
      </c>
      <c r="E1144" s="301" t="s">
        <v>612</v>
      </c>
      <c r="F1144" s="301" t="s">
        <v>304</v>
      </c>
      <c r="G1144" s="293">
        <v>1</v>
      </c>
      <c r="H1144" s="293" t="s">
        <v>21</v>
      </c>
      <c r="I1144" s="299">
        <v>2</v>
      </c>
      <c r="J1144" s="300" t="s">
        <v>610</v>
      </c>
      <c r="K1144" s="324">
        <v>38412</v>
      </c>
      <c r="L1144" s="324">
        <v>39325</v>
      </c>
      <c r="M1144" s="294">
        <v>4488.8599999999997</v>
      </c>
      <c r="N1144" s="321">
        <v>4488.8599999999997</v>
      </c>
      <c r="O1144" s="172" t="s">
        <v>1152</v>
      </c>
      <c r="P1144" s="441"/>
      <c r="Q1144" s="442"/>
      <c r="R1144" s="439"/>
      <c r="S1144" s="440"/>
      <c r="T1144" s="296" t="s">
        <v>22</v>
      </c>
      <c r="U1144" s="297">
        <v>139</v>
      </c>
      <c r="V1144" s="298" t="s">
        <v>22</v>
      </c>
    </row>
    <row r="1145" spans="1:23" s="26" customFormat="1" ht="57.6" customHeight="1">
      <c r="A1145" s="25" t="s">
        <v>1157</v>
      </c>
      <c r="B1145" s="307">
        <v>2</v>
      </c>
      <c r="C1145" s="301" t="s">
        <v>611</v>
      </c>
      <c r="D1145" s="301" t="s">
        <v>361</v>
      </c>
      <c r="E1145" s="301" t="s">
        <v>613</v>
      </c>
      <c r="F1145" s="301" t="s">
        <v>328</v>
      </c>
      <c r="G1145" s="293">
        <v>0.5</v>
      </c>
      <c r="H1145" s="293" t="s">
        <v>22</v>
      </c>
      <c r="I1145" s="299">
        <v>1</v>
      </c>
      <c r="J1145" s="300" t="s">
        <v>609</v>
      </c>
      <c r="K1145" s="324">
        <v>36058</v>
      </c>
      <c r="L1145" s="324">
        <v>36707</v>
      </c>
      <c r="M1145" s="294">
        <v>3624.8</v>
      </c>
      <c r="N1145" s="321">
        <v>1812.4</v>
      </c>
      <c r="O1145" s="172">
        <v>1812.4</v>
      </c>
      <c r="P1145" s="441"/>
      <c r="Q1145" s="442"/>
      <c r="R1145" s="439"/>
      <c r="S1145" s="440"/>
      <c r="T1145" s="296" t="s">
        <v>22</v>
      </c>
      <c r="U1145" s="297">
        <v>17</v>
      </c>
      <c r="V1145" s="298" t="s">
        <v>22</v>
      </c>
    </row>
    <row r="1146" spans="1:23" s="26" customFormat="1" ht="24.95" customHeight="1">
      <c r="A1146" s="25" t="s">
        <v>321</v>
      </c>
      <c r="B1146" s="307" t="s">
        <v>1152</v>
      </c>
      <c r="C1146" s="301"/>
      <c r="D1146" s="301"/>
      <c r="E1146" s="301"/>
      <c r="F1146" s="301"/>
      <c r="G1146" s="293"/>
      <c r="H1146" s="293"/>
      <c r="I1146" s="299"/>
      <c r="J1146" s="300" t="s">
        <v>1152</v>
      </c>
      <c r="K1146" s="324"/>
      <c r="L1146" s="324"/>
      <c r="M1146" s="294"/>
      <c r="N1146" s="321" t="s">
        <v>1152</v>
      </c>
      <c r="O1146" s="172" t="s">
        <v>1152</v>
      </c>
      <c r="P1146" s="441"/>
      <c r="Q1146" s="442"/>
      <c r="R1146" s="439"/>
      <c r="S1146" s="440"/>
      <c r="T1146" s="296"/>
      <c r="U1146" s="297"/>
      <c r="V1146" s="298"/>
    </row>
    <row r="1147" spans="1:23" s="26" customFormat="1" ht="24.95" customHeight="1">
      <c r="A1147" s="25" t="s">
        <v>1158</v>
      </c>
      <c r="B1147" s="307" t="s">
        <v>1152</v>
      </c>
      <c r="C1147" s="301"/>
      <c r="D1147" s="301"/>
      <c r="E1147" s="301"/>
      <c r="F1147" s="301"/>
      <c r="G1147" s="293"/>
      <c r="H1147" s="293"/>
      <c r="I1147" s="299"/>
      <c r="J1147" s="300" t="s">
        <v>1152</v>
      </c>
      <c r="K1147" s="389"/>
      <c r="L1147" s="324"/>
      <c r="M1147" s="294"/>
      <c r="N1147" s="321" t="s">
        <v>1152</v>
      </c>
      <c r="O1147" s="172" t="s">
        <v>1152</v>
      </c>
      <c r="P1147" s="441"/>
      <c r="Q1147" s="442"/>
      <c r="R1147" s="439"/>
      <c r="S1147" s="440"/>
      <c r="T1147" s="296"/>
      <c r="U1147" s="297"/>
      <c r="V1147" s="298"/>
    </row>
    <row r="1148" spans="1:23" s="26" customFormat="1" ht="24.95" customHeight="1">
      <c r="A1148" s="25" t="s">
        <v>1159</v>
      </c>
      <c r="B1148" s="307" t="s">
        <v>1152</v>
      </c>
      <c r="C1148" s="301"/>
      <c r="D1148" s="301"/>
      <c r="E1148" s="301"/>
      <c r="F1148" s="301"/>
      <c r="G1148" s="293"/>
      <c r="H1148" s="293"/>
      <c r="I1148" s="299"/>
      <c r="J1148" s="300" t="s">
        <v>1152</v>
      </c>
      <c r="K1148" s="324"/>
      <c r="L1148" s="324"/>
      <c r="M1148" s="294"/>
      <c r="N1148" s="321" t="s">
        <v>1152</v>
      </c>
      <c r="O1148" s="172" t="s">
        <v>1152</v>
      </c>
      <c r="P1148" s="441"/>
      <c r="Q1148" s="442"/>
      <c r="R1148" s="439"/>
      <c r="S1148" s="440"/>
      <c r="T1148" s="296"/>
      <c r="U1148" s="297"/>
      <c r="V1148" s="298"/>
    </row>
    <row r="1149" spans="1:23" s="26" customFormat="1" ht="24.95" customHeight="1">
      <c r="A1149" s="25" t="s">
        <v>1160</v>
      </c>
      <c r="B1149" s="307" t="s">
        <v>1152</v>
      </c>
      <c r="C1149" s="301"/>
      <c r="D1149" s="301"/>
      <c r="E1149" s="301"/>
      <c r="F1149" s="301"/>
      <c r="G1149" s="293"/>
      <c r="H1149" s="293"/>
      <c r="I1149" s="299"/>
      <c r="J1149" s="300" t="s">
        <v>1152</v>
      </c>
      <c r="K1149" s="324"/>
      <c r="L1149" s="324"/>
      <c r="M1149" s="294"/>
      <c r="N1149" s="321" t="s">
        <v>1152</v>
      </c>
      <c r="O1149" s="172" t="s">
        <v>1152</v>
      </c>
      <c r="P1149" s="441"/>
      <c r="Q1149" s="442"/>
      <c r="R1149" s="439"/>
      <c r="S1149" s="440"/>
      <c r="T1149" s="296"/>
      <c r="U1149" s="297"/>
      <c r="V1149" s="298"/>
    </row>
    <row r="1150" spans="1:23" s="26" customFormat="1" ht="24.95" customHeight="1">
      <c r="A1150" s="25"/>
      <c r="B1150" s="307" t="s">
        <v>1152</v>
      </c>
      <c r="C1150" s="301"/>
      <c r="D1150" s="301"/>
      <c r="E1150" s="301"/>
      <c r="F1150" s="301"/>
      <c r="G1150" s="293"/>
      <c r="H1150" s="293"/>
      <c r="I1150" s="299"/>
      <c r="J1150" s="300" t="s">
        <v>1152</v>
      </c>
      <c r="K1150" s="324"/>
      <c r="L1150" s="324"/>
      <c r="M1150" s="294"/>
      <c r="N1150" s="321" t="s">
        <v>1152</v>
      </c>
      <c r="O1150" s="172" t="s">
        <v>1152</v>
      </c>
      <c r="P1150" s="441"/>
      <c r="Q1150" s="442"/>
      <c r="R1150" s="439"/>
      <c r="S1150" s="440"/>
      <c r="T1150" s="296"/>
      <c r="U1150" s="297"/>
      <c r="V1150" s="298"/>
    </row>
    <row r="1151" spans="1:23" s="26" customFormat="1" ht="24.95" customHeight="1">
      <c r="A1151" s="25"/>
      <c r="B1151" s="307" t="s">
        <v>1152</v>
      </c>
      <c r="C1151" s="301"/>
      <c r="D1151" s="301"/>
      <c r="E1151" s="301"/>
      <c r="F1151" s="301"/>
      <c r="G1151" s="293"/>
      <c r="H1151" s="293"/>
      <c r="I1151" s="299"/>
      <c r="J1151" s="300" t="s">
        <v>1152</v>
      </c>
      <c r="K1151" s="324"/>
      <c r="L1151" s="324"/>
      <c r="M1151" s="294"/>
      <c r="N1151" s="321" t="s">
        <v>1152</v>
      </c>
      <c r="O1151" s="172" t="s">
        <v>1152</v>
      </c>
      <c r="P1151" s="441"/>
      <c r="Q1151" s="442"/>
      <c r="R1151" s="439"/>
      <c r="S1151" s="440"/>
      <c r="T1151" s="296"/>
      <c r="U1151" s="297"/>
      <c r="V1151" s="298"/>
    </row>
    <row r="1152" spans="1:23" s="26" customFormat="1" ht="24.95" customHeight="1">
      <c r="A1152" s="25"/>
      <c r="B1152" s="307" t="s">
        <v>1152</v>
      </c>
      <c r="C1152" s="301"/>
      <c r="D1152" s="301"/>
      <c r="E1152" s="301"/>
      <c r="F1152" s="301"/>
      <c r="G1152" s="293"/>
      <c r="H1152" s="293"/>
      <c r="I1152" s="299"/>
      <c r="J1152" s="300" t="s">
        <v>1152</v>
      </c>
      <c r="K1152" s="324"/>
      <c r="L1152" s="324"/>
      <c r="M1152" s="294"/>
      <c r="N1152" s="321" t="s">
        <v>1152</v>
      </c>
      <c r="O1152" s="172" t="s">
        <v>1152</v>
      </c>
      <c r="P1152" s="441"/>
      <c r="Q1152" s="442"/>
      <c r="R1152" s="439"/>
      <c r="S1152" s="440"/>
      <c r="T1152" s="296"/>
      <c r="U1152" s="297"/>
      <c r="V1152" s="298"/>
    </row>
    <row r="1153" spans="1:23" s="26" customFormat="1" ht="24.95" customHeight="1">
      <c r="A1153" s="25"/>
      <c r="B1153" s="307" t="s">
        <v>1152</v>
      </c>
      <c r="C1153" s="301"/>
      <c r="D1153" s="301"/>
      <c r="E1153" s="301"/>
      <c r="F1153" s="301"/>
      <c r="G1153" s="293"/>
      <c r="H1153" s="293"/>
      <c r="I1153" s="299"/>
      <c r="J1153" s="300" t="s">
        <v>1152</v>
      </c>
      <c r="K1153" s="324"/>
      <c r="L1153" s="324"/>
      <c r="M1153" s="294"/>
      <c r="N1153" s="321" t="s">
        <v>1152</v>
      </c>
      <c r="O1153" s="172" t="s">
        <v>1152</v>
      </c>
      <c r="P1153" s="441"/>
      <c r="Q1153" s="442"/>
      <c r="R1153" s="439"/>
      <c r="S1153" s="440"/>
      <c r="T1153" s="296"/>
      <c r="U1153" s="297"/>
      <c r="V1153" s="298"/>
    </row>
    <row r="1154" spans="1:23" s="26" customFormat="1" ht="24.95" customHeight="1">
      <c r="A1154" s="25"/>
      <c r="B1154" s="307" t="s">
        <v>1152</v>
      </c>
      <c r="C1154" s="301"/>
      <c r="D1154" s="301"/>
      <c r="E1154" s="301"/>
      <c r="F1154" s="301"/>
      <c r="G1154" s="293"/>
      <c r="H1154" s="293"/>
      <c r="I1154" s="299"/>
      <c r="J1154" s="300" t="s">
        <v>1152</v>
      </c>
      <c r="K1154" s="324"/>
      <c r="L1154" s="324"/>
      <c r="M1154" s="294"/>
      <c r="N1154" s="321" t="s">
        <v>1152</v>
      </c>
      <c r="O1154" s="172" t="s">
        <v>1152</v>
      </c>
      <c r="P1154" s="441"/>
      <c r="Q1154" s="442"/>
      <c r="R1154" s="439"/>
      <c r="S1154" s="440"/>
      <c r="T1154" s="296"/>
      <c r="U1154" s="297"/>
      <c r="V1154" s="298"/>
    </row>
    <row r="1155" spans="1:23" s="26" customFormat="1" ht="24.95" customHeight="1">
      <c r="A1155" s="25" t="s">
        <v>1677</v>
      </c>
      <c r="B1155" s="307" t="s">
        <v>1152</v>
      </c>
      <c r="C1155" s="301"/>
      <c r="D1155" s="301"/>
      <c r="E1155" s="301"/>
      <c r="F1155" s="301"/>
      <c r="G1155" s="293"/>
      <c r="H1155" s="293"/>
      <c r="I1155" s="299"/>
      <c r="J1155" s="300" t="s">
        <v>1152</v>
      </c>
      <c r="K1155" s="324"/>
      <c r="L1155" s="324"/>
      <c r="M1155" s="294"/>
      <c r="N1155" s="322" t="s">
        <v>1152</v>
      </c>
      <c r="O1155" s="172" t="s">
        <v>1152</v>
      </c>
      <c r="P1155" s="441"/>
      <c r="Q1155" s="442"/>
      <c r="R1155" s="439"/>
      <c r="S1155" s="440"/>
      <c r="T1155" s="296"/>
      <c r="U1155" s="297"/>
      <c r="V1155" s="298"/>
    </row>
    <row r="1156" spans="1:23" s="26" customFormat="1" ht="24.95" customHeight="1">
      <c r="A1156" s="25" t="s">
        <v>1678</v>
      </c>
      <c r="B1156" s="307" t="s">
        <v>1152</v>
      </c>
      <c r="C1156" s="301"/>
      <c r="D1156" s="301"/>
      <c r="E1156" s="301"/>
      <c r="F1156" s="301"/>
      <c r="G1156" s="293"/>
      <c r="H1156" s="293"/>
      <c r="I1156" s="299"/>
      <c r="J1156" s="300" t="s">
        <v>1152</v>
      </c>
      <c r="K1156" s="324"/>
      <c r="L1156" s="324"/>
      <c r="M1156" s="295"/>
      <c r="N1156" s="322" t="s">
        <v>1152</v>
      </c>
      <c r="O1156" s="172" t="s">
        <v>1152</v>
      </c>
      <c r="P1156" s="441"/>
      <c r="Q1156" s="442"/>
      <c r="R1156" s="439"/>
      <c r="S1156" s="440"/>
      <c r="T1156" s="296"/>
      <c r="U1156" s="297"/>
      <c r="V1156" s="298"/>
    </row>
    <row r="1157" spans="1:23" s="26" customFormat="1" ht="24.95" customHeight="1">
      <c r="A1157" s="25" t="s">
        <v>1679</v>
      </c>
      <c r="B1157" s="307" t="s">
        <v>1152</v>
      </c>
      <c r="C1157" s="301"/>
      <c r="D1157" s="301"/>
      <c r="E1157" s="301"/>
      <c r="F1157" s="301"/>
      <c r="G1157" s="293"/>
      <c r="H1157" s="293"/>
      <c r="I1157" s="299"/>
      <c r="J1157" s="300" t="s">
        <v>1152</v>
      </c>
      <c r="K1157" s="324"/>
      <c r="L1157" s="324"/>
      <c r="M1157" s="295"/>
      <c r="N1157" s="322" t="s">
        <v>1152</v>
      </c>
      <c r="O1157" s="172" t="s">
        <v>1152</v>
      </c>
      <c r="P1157" s="441"/>
      <c r="Q1157" s="442"/>
      <c r="R1157" s="439"/>
      <c r="S1157" s="440"/>
      <c r="T1157" s="296"/>
      <c r="U1157" s="297"/>
      <c r="V1157" s="298"/>
    </row>
    <row r="1158" spans="1:23" s="26" customFormat="1" ht="24.95" customHeight="1" thickBot="1">
      <c r="A1158" s="25" t="s">
        <v>1680</v>
      </c>
      <c r="B1158" s="310" t="s">
        <v>1152</v>
      </c>
      <c r="C1158" s="302"/>
      <c r="D1158" s="302"/>
      <c r="E1158" s="302"/>
      <c r="F1158" s="302"/>
      <c r="G1158" s="303"/>
      <c r="H1158" s="303"/>
      <c r="I1158" s="304"/>
      <c r="J1158" s="305" t="s">
        <v>1152</v>
      </c>
      <c r="K1158" s="325"/>
      <c r="L1158" s="325"/>
      <c r="M1158" s="306"/>
      <c r="N1158" s="322" t="s">
        <v>1152</v>
      </c>
      <c r="O1158" s="172" t="s">
        <v>1152</v>
      </c>
      <c r="P1158" s="441"/>
      <c r="Q1158" s="442"/>
      <c r="R1158" s="439"/>
      <c r="S1158" s="440"/>
      <c r="T1158" s="296"/>
      <c r="U1158" s="297"/>
      <c r="V1158" s="298"/>
    </row>
    <row r="1159" spans="1:23" s="16" customFormat="1" ht="12" customHeight="1">
      <c r="A1159" s="25"/>
      <c r="B1159" s="27"/>
      <c r="C1159" s="28"/>
      <c r="D1159" s="28"/>
      <c r="E1159" s="28"/>
      <c r="F1159" s="28"/>
      <c r="G1159" s="28"/>
      <c r="H1159" s="308"/>
      <c r="I1159" s="28"/>
      <c r="J1159" s="28"/>
      <c r="K1159" s="28"/>
      <c r="L1159" s="28"/>
      <c r="M1159" s="28"/>
      <c r="N1159" s="28"/>
      <c r="O1159" s="171"/>
      <c r="P1159" s="28"/>
      <c r="Q1159" s="28"/>
      <c r="R1159" s="171"/>
      <c r="S1159" s="28"/>
      <c r="T1159" s="28"/>
      <c r="U1159" s="29"/>
      <c r="V1159" s="30"/>
    </row>
    <row r="1160" spans="1:23" s="16" customFormat="1" ht="17.25" customHeight="1" thickBot="1">
      <c r="A1160" s="25" t="s">
        <v>1681</v>
      </c>
      <c r="B1160" s="346"/>
      <c r="C1160" s="347"/>
      <c r="D1160" s="347"/>
      <c r="E1160" s="347"/>
      <c r="F1160" s="347"/>
      <c r="G1160" s="347"/>
      <c r="H1160" s="347"/>
      <c r="I1160" s="347"/>
      <c r="J1160" s="347"/>
      <c r="K1160" s="347"/>
      <c r="L1160" s="347"/>
      <c r="M1160" s="347"/>
      <c r="N1160" s="728" t="s">
        <v>251</v>
      </c>
      <c r="O1160" s="729">
        <v>1812.4</v>
      </c>
      <c r="P1160" s="371"/>
      <c r="Q1160" s="371"/>
      <c r="R1160" s="372"/>
      <c r="S1160" s="372"/>
      <c r="T1160" s="373"/>
      <c r="U1160" s="374"/>
      <c r="V1160" s="375"/>
      <c r="W1160" s="186"/>
    </row>
    <row r="1161" spans="1:23" ht="17.25" customHeight="1">
      <c r="B1161" s="731"/>
      <c r="C1161" s="731"/>
      <c r="D1161" s="731"/>
      <c r="E1161" s="731"/>
      <c r="F1161" s="731"/>
      <c r="G1161" s="732"/>
      <c r="H1161" s="732"/>
      <c r="I1161" s="732"/>
      <c r="J1161" s="732"/>
      <c r="K1161" s="732"/>
      <c r="L1161" s="732"/>
      <c r="M1161" s="732"/>
      <c r="N1161" s="732"/>
      <c r="O1161" s="732"/>
      <c r="P1161" s="732"/>
      <c r="Q1161" s="732"/>
      <c r="R1161" s="732"/>
      <c r="S1161" s="732"/>
      <c r="T1161" s="732"/>
      <c r="U1161" s="732"/>
      <c r="V1161" s="732"/>
      <c r="W1161" s="732"/>
    </row>
    <row r="1162" spans="1:23" s="16" customFormat="1" ht="16.5" customHeight="1" thickBot="1">
      <c r="A1162" s="14"/>
      <c r="B1162" s="443" t="s">
        <v>61</v>
      </c>
      <c r="C1162" s="443"/>
      <c r="D1162" s="443"/>
      <c r="E1162" s="443"/>
      <c r="F1162" s="443"/>
      <c r="G1162" s="443"/>
      <c r="H1162" s="443"/>
      <c r="I1162" s="443"/>
      <c r="J1162" s="443"/>
      <c r="K1162" s="443"/>
      <c r="L1162" s="443"/>
      <c r="M1162" s="443"/>
      <c r="N1162" s="443"/>
      <c r="O1162" s="443"/>
      <c r="P1162" s="443"/>
      <c r="Q1162" s="443"/>
      <c r="R1162" s="443"/>
      <c r="S1162" s="443"/>
      <c r="T1162" s="443"/>
      <c r="U1162" s="443"/>
      <c r="V1162" s="443"/>
      <c r="W1162" s="187"/>
    </row>
    <row r="1163" spans="1:23" s="18" customFormat="1" ht="22.5" customHeight="1">
      <c r="A1163" s="87" t="s">
        <v>1682</v>
      </c>
      <c r="B1163" s="445" t="s">
        <v>58</v>
      </c>
      <c r="C1163" s="733" t="s">
        <v>78</v>
      </c>
      <c r="D1163" s="734"/>
      <c r="E1163" s="734"/>
      <c r="F1163" s="734"/>
      <c r="G1163" s="734"/>
      <c r="H1163" s="734"/>
      <c r="I1163" s="734"/>
      <c r="J1163" s="734"/>
      <c r="K1163" s="734"/>
      <c r="L1163" s="734"/>
      <c r="M1163" s="706"/>
      <c r="N1163" s="735"/>
      <c r="O1163" s="736"/>
      <c r="P1163" s="733" t="s">
        <v>84</v>
      </c>
      <c r="Q1163" s="734"/>
      <c r="R1163" s="734"/>
      <c r="S1163" s="706"/>
      <c r="T1163" s="705" t="s">
        <v>279</v>
      </c>
      <c r="U1163" s="706"/>
      <c r="V1163" s="448" t="s">
        <v>27</v>
      </c>
      <c r="W1163" s="185"/>
    </row>
    <row r="1164" spans="1:23" s="18" customFormat="1" ht="22.5" customHeight="1">
      <c r="A1164" s="87" t="s">
        <v>1683</v>
      </c>
      <c r="B1164" s="446"/>
      <c r="C1164" s="737" t="s">
        <v>79</v>
      </c>
      <c r="D1164" s="738"/>
      <c r="E1164" s="739"/>
      <c r="F1164" s="740">
        <v>2</v>
      </c>
      <c r="G1164" s="741" t="s">
        <v>223</v>
      </c>
      <c r="H1164" s="714" t="s">
        <v>222</v>
      </c>
      <c r="I1164" s="714"/>
      <c r="J1164" s="737" t="s">
        <v>221</v>
      </c>
      <c r="K1164" s="742"/>
      <c r="L1164" s="743"/>
      <c r="M1164" s="743"/>
      <c r="N1164" s="744"/>
      <c r="O1164" s="745"/>
      <c r="P1164" s="746"/>
      <c r="Q1164" s="747"/>
      <c r="R1164" s="747"/>
      <c r="S1164" s="748"/>
      <c r="T1164" s="718"/>
      <c r="U1164" s="719"/>
      <c r="V1164" s="449"/>
      <c r="W1164" s="185"/>
    </row>
    <row r="1165" spans="1:23" s="18" customFormat="1" ht="51.75" customHeight="1" thickBot="1">
      <c r="A1165" s="87" t="s">
        <v>1684</v>
      </c>
      <c r="B1165" s="446"/>
      <c r="C1165" s="738" t="s">
        <v>77</v>
      </c>
      <c r="D1165" s="739"/>
      <c r="E1165" s="749" t="s">
        <v>80</v>
      </c>
      <c r="F1165" s="750" t="s">
        <v>242</v>
      </c>
      <c r="G1165" s="741"/>
      <c r="H1165" s="714"/>
      <c r="I1165" s="714"/>
      <c r="J1165" s="711" t="s">
        <v>220</v>
      </c>
      <c r="K1165" s="751" t="s">
        <v>228</v>
      </c>
      <c r="L1165" s="752" t="s">
        <v>290</v>
      </c>
      <c r="M1165" s="752"/>
      <c r="N1165" s="753" t="s">
        <v>260</v>
      </c>
      <c r="O1165" s="754"/>
      <c r="P1165" s="755" t="s">
        <v>1169</v>
      </c>
      <c r="Q1165" s="756" t="s">
        <v>85</v>
      </c>
      <c r="R1165" s="757"/>
      <c r="S1165" s="88">
        <v>1</v>
      </c>
      <c r="T1165" s="758"/>
      <c r="U1165" s="759"/>
      <c r="V1165" s="450"/>
      <c r="W1165" s="185"/>
    </row>
    <row r="1166" spans="1:23" s="18" customFormat="1" ht="15.75" customHeight="1">
      <c r="A1166" s="87" t="s">
        <v>1685</v>
      </c>
      <c r="B1166" s="446"/>
      <c r="C1166" s="33">
        <v>1</v>
      </c>
      <c r="D1166" s="76" t="s">
        <v>609</v>
      </c>
      <c r="E1166" s="82">
        <v>0.5</v>
      </c>
      <c r="F1166" s="233">
        <v>1812.4</v>
      </c>
      <c r="G1166" s="233">
        <v>1532.67</v>
      </c>
      <c r="H1166" s="451" t="s">
        <v>6</v>
      </c>
      <c r="I1166" s="452"/>
      <c r="J1166" s="83" t="s">
        <v>6</v>
      </c>
      <c r="K1166" s="81" t="s">
        <v>1152</v>
      </c>
      <c r="L1166" s="344"/>
      <c r="M1166" s="345" t="s">
        <v>1152</v>
      </c>
      <c r="N1166" s="760" t="s">
        <v>22</v>
      </c>
      <c r="O1166" s="761" t="s">
        <v>15</v>
      </c>
      <c r="P1166" s="762"/>
      <c r="Q1166" s="763">
        <v>33</v>
      </c>
      <c r="R1166" s="764" t="s">
        <v>1152</v>
      </c>
      <c r="S1166" s="765"/>
      <c r="T1166" s="705" t="s">
        <v>64</v>
      </c>
      <c r="U1166" s="734"/>
      <c r="V1166" s="706"/>
      <c r="W1166" s="184"/>
    </row>
    <row r="1167" spans="1:23" s="18" customFormat="1" ht="15.75" customHeight="1" thickBot="1">
      <c r="A1167" s="87" t="s">
        <v>1686</v>
      </c>
      <c r="B1167" s="446"/>
      <c r="C1167" s="33">
        <v>2</v>
      </c>
      <c r="D1167" s="76" t="s">
        <v>610</v>
      </c>
      <c r="E1167" s="82">
        <v>0.5</v>
      </c>
      <c r="F1167" s="233" t="s">
        <v>1188</v>
      </c>
      <c r="G1167" s="233">
        <v>1532.67</v>
      </c>
      <c r="H1167" s="451" t="s">
        <v>27</v>
      </c>
      <c r="I1167" s="452"/>
      <c r="J1167" s="83" t="s">
        <v>27</v>
      </c>
      <c r="K1167" s="81" t="s">
        <v>1687</v>
      </c>
      <c r="L1167" s="344"/>
      <c r="M1167" s="345" t="s">
        <v>1152</v>
      </c>
      <c r="N1167" s="760" t="s">
        <v>22</v>
      </c>
      <c r="O1167" s="761"/>
      <c r="P1167" s="762"/>
      <c r="Q1167" s="766"/>
      <c r="R1167" s="767"/>
      <c r="S1167" s="768"/>
      <c r="T1167" s="758"/>
      <c r="U1167" s="769"/>
      <c r="V1167" s="759"/>
      <c r="W1167" s="184"/>
    </row>
    <row r="1168" spans="1:23" s="18" customFormat="1" ht="15.75" customHeight="1">
      <c r="A1168" s="87" t="s">
        <v>1688</v>
      </c>
      <c r="B1168" s="446"/>
      <c r="C1168" s="33">
        <v>3</v>
      </c>
      <c r="D1168" s="76" t="s">
        <v>1152</v>
      </c>
      <c r="E1168" s="82" t="s">
        <v>1152</v>
      </c>
      <c r="F1168" s="233" t="s">
        <v>1152</v>
      </c>
      <c r="G1168" s="233" t="s">
        <v>1152</v>
      </c>
      <c r="H1168" s="451" t="s">
        <v>1152</v>
      </c>
      <c r="I1168" s="452"/>
      <c r="J1168" s="83" t="s">
        <v>1152</v>
      </c>
      <c r="K1168" s="81" t="s">
        <v>1152</v>
      </c>
      <c r="L1168" s="344"/>
      <c r="M1168" s="345" t="s">
        <v>1152</v>
      </c>
      <c r="N1168" s="760"/>
      <c r="O1168" s="770"/>
      <c r="P1168" s="771"/>
      <c r="Q1168" s="772"/>
      <c r="R1168" s="773"/>
      <c r="S1168" s="774"/>
      <c r="T1168" s="191"/>
      <c r="U1168" s="191"/>
      <c r="V1168" s="192"/>
      <c r="W1168" s="185"/>
    </row>
    <row r="1169" spans="1:23" s="18" customFormat="1" ht="15.75" customHeight="1">
      <c r="A1169" s="87" t="s">
        <v>1689</v>
      </c>
      <c r="B1169" s="446"/>
      <c r="C1169" s="33">
        <v>4</v>
      </c>
      <c r="D1169" s="76" t="s">
        <v>1152</v>
      </c>
      <c r="E1169" s="82" t="s">
        <v>1152</v>
      </c>
      <c r="F1169" s="233" t="s">
        <v>1152</v>
      </c>
      <c r="G1169" s="233" t="s">
        <v>1152</v>
      </c>
      <c r="H1169" s="451" t="s">
        <v>1152</v>
      </c>
      <c r="I1169" s="452"/>
      <c r="J1169" s="83" t="s">
        <v>1152</v>
      </c>
      <c r="K1169" s="81" t="s">
        <v>1152</v>
      </c>
      <c r="L1169" s="344"/>
      <c r="M1169" s="345" t="s">
        <v>1152</v>
      </c>
      <c r="N1169" s="760"/>
      <c r="O1169" s="775" t="s">
        <v>246</v>
      </c>
      <c r="P1169" s="737" t="s">
        <v>245</v>
      </c>
      <c r="Q1169" s="738"/>
      <c r="R1169" s="738"/>
      <c r="S1169" s="739"/>
      <c r="T1169" s="185"/>
      <c r="U1169" s="185"/>
      <c r="V1169" s="193"/>
      <c r="W1169" s="185"/>
    </row>
    <row r="1170" spans="1:23" s="18" customFormat="1" ht="17.25" customHeight="1">
      <c r="A1170" s="87" t="s">
        <v>1690</v>
      </c>
      <c r="B1170" s="446"/>
      <c r="C1170" s="33">
        <v>5</v>
      </c>
      <c r="D1170" s="76" t="s">
        <v>1152</v>
      </c>
      <c r="E1170" s="82" t="s">
        <v>1152</v>
      </c>
      <c r="F1170" s="233" t="s">
        <v>1152</v>
      </c>
      <c r="G1170" s="233" t="s">
        <v>1152</v>
      </c>
      <c r="H1170" s="451" t="s">
        <v>1152</v>
      </c>
      <c r="I1170" s="452"/>
      <c r="J1170" s="83" t="s">
        <v>1152</v>
      </c>
      <c r="K1170" s="81" t="s">
        <v>1152</v>
      </c>
      <c r="L1170" s="344"/>
      <c r="M1170" s="345" t="s">
        <v>1152</v>
      </c>
      <c r="N1170" s="760"/>
      <c r="O1170" s="776"/>
      <c r="P1170" s="711" t="s">
        <v>86</v>
      </c>
      <c r="Q1170" s="711" t="s">
        <v>230</v>
      </c>
      <c r="R1170" s="714" t="s">
        <v>243</v>
      </c>
      <c r="S1170" s="714"/>
      <c r="T1170" s="185"/>
      <c r="U1170" s="185"/>
      <c r="V1170" s="193"/>
      <c r="W1170" s="185"/>
    </row>
    <row r="1171" spans="1:23" s="18" customFormat="1" ht="16.5" customHeight="1" thickBot="1">
      <c r="A1171" s="87" t="s">
        <v>1691</v>
      </c>
      <c r="B1171" s="446"/>
      <c r="C1171" s="84">
        <v>6</v>
      </c>
      <c r="D1171" s="85" t="s">
        <v>1152</v>
      </c>
      <c r="E1171" s="86" t="s">
        <v>1152</v>
      </c>
      <c r="F1171" s="233" t="s">
        <v>1152</v>
      </c>
      <c r="G1171" s="233" t="s">
        <v>1152</v>
      </c>
      <c r="H1171" s="451" t="s">
        <v>1152</v>
      </c>
      <c r="I1171" s="452"/>
      <c r="J1171" s="83" t="s">
        <v>1152</v>
      </c>
      <c r="K1171" s="81" t="s">
        <v>1152</v>
      </c>
      <c r="L1171" s="344"/>
      <c r="M1171" s="345" t="s">
        <v>1152</v>
      </c>
      <c r="N1171" s="777"/>
      <c r="O1171" s="248" t="s">
        <v>27</v>
      </c>
      <c r="P1171" s="778">
        <v>1</v>
      </c>
      <c r="Q1171" s="779">
        <v>3065.3425115</v>
      </c>
      <c r="R1171" s="780">
        <v>1812.4</v>
      </c>
      <c r="S1171" s="780"/>
      <c r="T1171" s="185"/>
      <c r="U1171" s="185"/>
      <c r="V1171" s="193"/>
      <c r="W1171" s="185"/>
    </row>
    <row r="1172" spans="1:23" s="18" customFormat="1" ht="16.5" customHeight="1" thickBot="1">
      <c r="A1172" s="87" t="s">
        <v>1692</v>
      </c>
      <c r="B1172" s="447"/>
      <c r="C1172" s="781" t="s">
        <v>82</v>
      </c>
      <c r="D1172" s="782"/>
      <c r="E1172" s="782"/>
      <c r="F1172" s="783"/>
      <c r="G1172" s="784"/>
      <c r="H1172" s="453" t="s">
        <v>6</v>
      </c>
      <c r="I1172" s="454"/>
      <c r="J1172" s="314" t="s">
        <v>27</v>
      </c>
      <c r="K1172" s="194" t="s">
        <v>27</v>
      </c>
      <c r="L1172" s="351"/>
      <c r="M1172" s="370"/>
      <c r="N1172" s="352"/>
      <c r="O1172" s="455" t="s">
        <v>1693</v>
      </c>
      <c r="P1172" s="455"/>
      <c r="Q1172" s="455"/>
      <c r="R1172" s="455"/>
      <c r="S1172" s="455"/>
      <c r="T1172" s="348"/>
      <c r="U1172" s="349"/>
      <c r="V1172" s="350"/>
      <c r="W1172" s="185"/>
    </row>
    <row r="1173" spans="1:23" ht="24.95" customHeight="1"/>
    <row r="1174" spans="1:23" ht="24.95" customHeight="1"/>
    <row r="1175" spans="1:23" s="16" customFormat="1" ht="24" thickBot="1">
      <c r="A1175" s="694">
        <v>34</v>
      </c>
      <c r="B1175" s="456" t="s">
        <v>45</v>
      </c>
      <c r="C1175" s="456"/>
      <c r="D1175" s="456"/>
      <c r="E1175" s="22">
        <v>34</v>
      </c>
      <c r="F1175" s="23" t="s">
        <v>614</v>
      </c>
      <c r="G1175" s="19"/>
      <c r="H1175" s="19"/>
      <c r="I1175" s="23"/>
      <c r="J1175" s="23"/>
      <c r="K1175" s="23"/>
      <c r="L1175" s="23"/>
      <c r="M1175" s="24"/>
      <c r="N1175" s="24"/>
      <c r="O1175" s="19"/>
      <c r="P1175" s="19"/>
      <c r="Q1175" s="685"/>
      <c r="R1175" s="685"/>
      <c r="S1175" s="685"/>
      <c r="T1175" s="685"/>
      <c r="U1175" s="186"/>
    </row>
    <row r="1176" spans="1:23" s="16" customFormat="1" ht="24.75" customHeight="1">
      <c r="A1176" s="14"/>
      <c r="B1176" s="695" t="s">
        <v>50</v>
      </c>
      <c r="C1176" s="696" t="s">
        <v>51</v>
      </c>
      <c r="D1176" s="697" t="s">
        <v>16</v>
      </c>
      <c r="E1176" s="697"/>
      <c r="F1176" s="697" t="s">
        <v>52</v>
      </c>
      <c r="G1176" s="698"/>
      <c r="H1176" s="699" t="s">
        <v>53</v>
      </c>
      <c r="I1176" s="700" t="s">
        <v>266</v>
      </c>
      <c r="J1176" s="699" t="s">
        <v>17</v>
      </c>
      <c r="K1176" s="699" t="s">
        <v>229</v>
      </c>
      <c r="L1176" s="699" t="s">
        <v>54</v>
      </c>
      <c r="M1176" s="699" t="s">
        <v>150</v>
      </c>
      <c r="N1176" s="701" t="s">
        <v>244</v>
      </c>
      <c r="O1176" s="702"/>
      <c r="P1176" s="703" t="s">
        <v>19</v>
      </c>
      <c r="Q1176" s="704"/>
      <c r="R1176" s="705" t="s">
        <v>152</v>
      </c>
      <c r="S1176" s="706"/>
      <c r="T1176" s="707" t="s">
        <v>138</v>
      </c>
      <c r="U1176" s="708"/>
      <c r="V1176" s="709"/>
    </row>
    <row r="1177" spans="1:23" s="16" customFormat="1" ht="92.25" customHeight="1">
      <c r="A1177" s="14"/>
      <c r="B1177" s="710"/>
      <c r="C1177" s="711" t="s">
        <v>55</v>
      </c>
      <c r="D1177" s="712" t="s">
        <v>3</v>
      </c>
      <c r="E1177" s="712" t="s">
        <v>18</v>
      </c>
      <c r="F1177" s="712" t="s">
        <v>56</v>
      </c>
      <c r="G1177" s="713" t="s">
        <v>57</v>
      </c>
      <c r="H1177" s="714"/>
      <c r="I1177" s="715"/>
      <c r="J1177" s="714"/>
      <c r="K1177" s="714"/>
      <c r="L1177" s="714"/>
      <c r="M1177" s="714"/>
      <c r="N1177" s="711" t="s">
        <v>149</v>
      </c>
      <c r="O1177" s="712" t="s">
        <v>68</v>
      </c>
      <c r="P1177" s="716"/>
      <c r="Q1177" s="717"/>
      <c r="R1177" s="718"/>
      <c r="S1177" s="719"/>
      <c r="T1177" s="720" t="s">
        <v>139</v>
      </c>
      <c r="U1177" s="721" t="s">
        <v>148</v>
      </c>
      <c r="V1177" s="722" t="s">
        <v>164</v>
      </c>
    </row>
    <row r="1178" spans="1:23" s="16" customFormat="1" ht="26.25" customHeight="1">
      <c r="A1178" s="14"/>
      <c r="B1178" s="723"/>
      <c r="C1178" s="724">
        <v>3</v>
      </c>
      <c r="D1178" s="724">
        <v>4</v>
      </c>
      <c r="E1178" s="724">
        <v>5</v>
      </c>
      <c r="F1178" s="724">
        <v>6</v>
      </c>
      <c r="G1178" s="724">
        <v>7</v>
      </c>
      <c r="H1178" s="724">
        <v>8</v>
      </c>
      <c r="I1178" s="724">
        <v>9</v>
      </c>
      <c r="J1178" s="724">
        <v>10</v>
      </c>
      <c r="K1178" s="724">
        <v>11</v>
      </c>
      <c r="L1178" s="724">
        <v>12</v>
      </c>
      <c r="M1178" s="724">
        <v>13</v>
      </c>
      <c r="N1178" s="724">
        <v>14</v>
      </c>
      <c r="O1178" s="724">
        <v>15</v>
      </c>
      <c r="P1178" s="19">
        <v>16</v>
      </c>
      <c r="Q1178" s="725">
        <v>17</v>
      </c>
      <c r="R1178" s="19">
        <v>18</v>
      </c>
      <c r="S1178" s="725">
        <v>19</v>
      </c>
      <c r="T1178" s="726">
        <v>20</v>
      </c>
      <c r="U1178" s="624">
        <v>21</v>
      </c>
      <c r="V1178" s="727">
        <v>22</v>
      </c>
    </row>
    <row r="1179" spans="1:23" s="26" customFormat="1" ht="56.45" customHeight="1">
      <c r="A1179" s="25" t="s">
        <v>1694</v>
      </c>
      <c r="B1179" s="307">
        <v>1</v>
      </c>
      <c r="C1179" s="301" t="s">
        <v>300</v>
      </c>
      <c r="D1179" s="301" t="s">
        <v>615</v>
      </c>
      <c r="E1179" s="301" t="s">
        <v>619</v>
      </c>
      <c r="F1179" s="301" t="s">
        <v>304</v>
      </c>
      <c r="G1179" s="293">
        <v>1</v>
      </c>
      <c r="H1179" s="293" t="s">
        <v>22</v>
      </c>
      <c r="I1179" s="299"/>
      <c r="J1179" s="300" t="s">
        <v>614</v>
      </c>
      <c r="K1179" s="324">
        <v>42018</v>
      </c>
      <c r="L1179" s="324">
        <v>42582</v>
      </c>
      <c r="M1179" s="294">
        <v>1493.77</v>
      </c>
      <c r="N1179" s="321">
        <v>1493.77</v>
      </c>
      <c r="O1179" s="172">
        <v>1493.77</v>
      </c>
      <c r="P1179" s="441"/>
      <c r="Q1179" s="442"/>
      <c r="R1179" s="439"/>
      <c r="S1179" s="440"/>
      <c r="T1179" s="296" t="s">
        <v>22</v>
      </c>
      <c r="U1179" s="297">
        <v>151</v>
      </c>
      <c r="V1179" s="298" t="s">
        <v>22</v>
      </c>
    </row>
    <row r="1180" spans="1:23" s="26" customFormat="1" ht="56.45" customHeight="1">
      <c r="A1180" s="25" t="s">
        <v>1157</v>
      </c>
      <c r="B1180" s="307">
        <v>2</v>
      </c>
      <c r="C1180" s="301" t="s">
        <v>300</v>
      </c>
      <c r="D1180" s="301" t="s">
        <v>616</v>
      </c>
      <c r="E1180" s="301" t="s">
        <v>620</v>
      </c>
      <c r="F1180" s="301" t="s">
        <v>304</v>
      </c>
      <c r="G1180" s="293">
        <v>1</v>
      </c>
      <c r="H1180" s="293" t="s">
        <v>22</v>
      </c>
      <c r="I1180" s="299"/>
      <c r="J1180" s="300" t="s">
        <v>614</v>
      </c>
      <c r="K1180" s="324">
        <v>42711</v>
      </c>
      <c r="L1180" s="324">
        <v>43434</v>
      </c>
      <c r="M1180" s="294">
        <v>1390.75</v>
      </c>
      <c r="N1180" s="321">
        <v>1390.75</v>
      </c>
      <c r="O1180" s="172">
        <v>1390.75</v>
      </c>
      <c r="P1180" s="441"/>
      <c r="Q1180" s="442"/>
      <c r="R1180" s="439"/>
      <c r="S1180" s="440"/>
      <c r="T1180" s="296" t="s">
        <v>22</v>
      </c>
      <c r="U1180" s="297">
        <v>175</v>
      </c>
      <c r="V1180" s="298" t="s">
        <v>22</v>
      </c>
    </row>
    <row r="1181" spans="1:23" s="26" customFormat="1" ht="56.45" customHeight="1">
      <c r="A1181" s="25" t="s">
        <v>321</v>
      </c>
      <c r="B1181" s="307">
        <v>3</v>
      </c>
      <c r="C1181" s="301" t="s">
        <v>300</v>
      </c>
      <c r="D1181" s="301" t="s">
        <v>617</v>
      </c>
      <c r="E1181" s="301" t="s">
        <v>621</v>
      </c>
      <c r="F1181" s="301" t="s">
        <v>304</v>
      </c>
      <c r="G1181" s="293">
        <v>1</v>
      </c>
      <c r="H1181" s="293" t="s">
        <v>22</v>
      </c>
      <c r="I1181" s="299"/>
      <c r="J1181" s="300" t="s">
        <v>614</v>
      </c>
      <c r="K1181" s="324">
        <v>43830</v>
      </c>
      <c r="L1181" s="324">
        <v>45138</v>
      </c>
      <c r="M1181" s="294">
        <v>3239.42</v>
      </c>
      <c r="N1181" s="321">
        <v>3239.42</v>
      </c>
      <c r="O1181" s="172">
        <v>3239.42</v>
      </c>
      <c r="P1181" s="441"/>
      <c r="Q1181" s="442"/>
      <c r="R1181" s="439"/>
      <c r="S1181" s="440"/>
      <c r="T1181" s="296" t="s">
        <v>22</v>
      </c>
      <c r="U1181" s="297">
        <v>196</v>
      </c>
      <c r="V1181" s="298" t="s">
        <v>22</v>
      </c>
    </row>
    <row r="1182" spans="1:23" s="26" customFormat="1" ht="56.45" customHeight="1">
      <c r="A1182" s="25" t="s">
        <v>1158</v>
      </c>
      <c r="B1182" s="307">
        <v>4</v>
      </c>
      <c r="C1182" s="301" t="s">
        <v>300</v>
      </c>
      <c r="D1182" s="301" t="s">
        <v>618</v>
      </c>
      <c r="E1182" s="301" t="s">
        <v>622</v>
      </c>
      <c r="F1182" s="301" t="s">
        <v>304</v>
      </c>
      <c r="G1182" s="293">
        <v>1</v>
      </c>
      <c r="H1182" s="293" t="s">
        <v>22</v>
      </c>
      <c r="I1182" s="299"/>
      <c r="J1182" s="300" t="s">
        <v>614</v>
      </c>
      <c r="K1182" s="389">
        <v>35178</v>
      </c>
      <c r="L1182" s="324">
        <v>35331</v>
      </c>
      <c r="M1182" s="294">
        <v>3364.96</v>
      </c>
      <c r="N1182" s="321">
        <v>3364.96</v>
      </c>
      <c r="O1182" s="172">
        <v>3364.96</v>
      </c>
      <c r="P1182" s="441"/>
      <c r="Q1182" s="442"/>
      <c r="R1182" s="439"/>
      <c r="S1182" s="440"/>
      <c r="T1182" s="296" t="s">
        <v>22</v>
      </c>
      <c r="U1182" s="297">
        <v>11</v>
      </c>
      <c r="V1182" s="298" t="s">
        <v>22</v>
      </c>
    </row>
    <row r="1183" spans="1:23" s="26" customFormat="1" ht="24.95" customHeight="1">
      <c r="A1183" s="25" t="s">
        <v>1159</v>
      </c>
      <c r="B1183" s="307" t="s">
        <v>1152</v>
      </c>
      <c r="C1183" s="301"/>
      <c r="D1183" s="301"/>
      <c r="E1183" s="301"/>
      <c r="F1183" s="301"/>
      <c r="G1183" s="293"/>
      <c r="H1183" s="293"/>
      <c r="I1183" s="299"/>
      <c r="J1183" s="300" t="s">
        <v>1152</v>
      </c>
      <c r="K1183" s="324"/>
      <c r="L1183" s="324"/>
      <c r="M1183" s="294"/>
      <c r="N1183" s="321" t="s">
        <v>1152</v>
      </c>
      <c r="O1183" s="172" t="s">
        <v>1152</v>
      </c>
      <c r="P1183" s="441"/>
      <c r="Q1183" s="442"/>
      <c r="R1183" s="439"/>
      <c r="S1183" s="440"/>
      <c r="T1183" s="296"/>
      <c r="U1183" s="297"/>
      <c r="V1183" s="298"/>
    </row>
    <row r="1184" spans="1:23" s="26" customFormat="1" ht="24.95" customHeight="1">
      <c r="A1184" s="25" t="s">
        <v>1160</v>
      </c>
      <c r="B1184" s="307" t="s">
        <v>1152</v>
      </c>
      <c r="C1184" s="301"/>
      <c r="D1184" s="301"/>
      <c r="E1184" s="301"/>
      <c r="F1184" s="301"/>
      <c r="G1184" s="293"/>
      <c r="H1184" s="293"/>
      <c r="I1184" s="299"/>
      <c r="J1184" s="300" t="s">
        <v>1152</v>
      </c>
      <c r="K1184" s="324"/>
      <c r="L1184" s="324"/>
      <c r="M1184" s="294"/>
      <c r="N1184" s="321" t="s">
        <v>1152</v>
      </c>
      <c r="O1184" s="172" t="s">
        <v>1152</v>
      </c>
      <c r="P1184" s="441"/>
      <c r="Q1184" s="442"/>
      <c r="R1184" s="439"/>
      <c r="S1184" s="440"/>
      <c r="T1184" s="296"/>
      <c r="U1184" s="297"/>
      <c r="V1184" s="298"/>
    </row>
    <row r="1185" spans="1:23" s="26" customFormat="1" ht="24.95" customHeight="1">
      <c r="A1185" s="25"/>
      <c r="B1185" s="307" t="s">
        <v>1152</v>
      </c>
      <c r="C1185" s="301"/>
      <c r="D1185" s="301"/>
      <c r="E1185" s="301"/>
      <c r="F1185" s="301"/>
      <c r="G1185" s="293"/>
      <c r="H1185" s="293"/>
      <c r="I1185" s="299"/>
      <c r="J1185" s="300" t="s">
        <v>1152</v>
      </c>
      <c r="K1185" s="324"/>
      <c r="L1185" s="324"/>
      <c r="M1185" s="294"/>
      <c r="N1185" s="321" t="s">
        <v>1152</v>
      </c>
      <c r="O1185" s="172" t="s">
        <v>1152</v>
      </c>
      <c r="P1185" s="441"/>
      <c r="Q1185" s="442"/>
      <c r="R1185" s="439"/>
      <c r="S1185" s="440"/>
      <c r="T1185" s="296"/>
      <c r="U1185" s="297"/>
      <c r="V1185" s="298"/>
    </row>
    <row r="1186" spans="1:23" s="26" customFormat="1" ht="24.95" customHeight="1">
      <c r="A1186" s="25"/>
      <c r="B1186" s="307" t="s">
        <v>1152</v>
      </c>
      <c r="C1186" s="301"/>
      <c r="D1186" s="301"/>
      <c r="E1186" s="301"/>
      <c r="F1186" s="301"/>
      <c r="G1186" s="293"/>
      <c r="H1186" s="293"/>
      <c r="I1186" s="299"/>
      <c r="J1186" s="300" t="s">
        <v>1152</v>
      </c>
      <c r="K1186" s="324"/>
      <c r="L1186" s="324"/>
      <c r="M1186" s="294"/>
      <c r="N1186" s="321" t="s">
        <v>1152</v>
      </c>
      <c r="O1186" s="172" t="s">
        <v>1152</v>
      </c>
      <c r="P1186" s="441"/>
      <c r="Q1186" s="442"/>
      <c r="R1186" s="439"/>
      <c r="S1186" s="440"/>
      <c r="T1186" s="296"/>
      <c r="U1186" s="297"/>
      <c r="V1186" s="298"/>
    </row>
    <row r="1187" spans="1:23" s="26" customFormat="1" ht="24.95" customHeight="1">
      <c r="A1187" s="25"/>
      <c r="B1187" s="307" t="s">
        <v>1152</v>
      </c>
      <c r="C1187" s="301"/>
      <c r="D1187" s="301"/>
      <c r="E1187" s="301"/>
      <c r="F1187" s="301"/>
      <c r="G1187" s="293"/>
      <c r="H1187" s="293"/>
      <c r="I1187" s="299"/>
      <c r="J1187" s="300" t="s">
        <v>1152</v>
      </c>
      <c r="K1187" s="324"/>
      <c r="L1187" s="324"/>
      <c r="M1187" s="294"/>
      <c r="N1187" s="321" t="s">
        <v>1152</v>
      </c>
      <c r="O1187" s="172" t="s">
        <v>1152</v>
      </c>
      <c r="P1187" s="441"/>
      <c r="Q1187" s="442"/>
      <c r="R1187" s="439"/>
      <c r="S1187" s="440"/>
      <c r="T1187" s="296"/>
      <c r="U1187" s="297"/>
      <c r="V1187" s="298"/>
    </row>
    <row r="1188" spans="1:23" s="26" customFormat="1" ht="24.95" customHeight="1">
      <c r="A1188" s="25"/>
      <c r="B1188" s="307" t="s">
        <v>1152</v>
      </c>
      <c r="C1188" s="301"/>
      <c r="D1188" s="301"/>
      <c r="E1188" s="301"/>
      <c r="F1188" s="301"/>
      <c r="G1188" s="293"/>
      <c r="H1188" s="293"/>
      <c r="I1188" s="299"/>
      <c r="J1188" s="300" t="s">
        <v>1152</v>
      </c>
      <c r="K1188" s="324"/>
      <c r="L1188" s="324"/>
      <c r="M1188" s="294"/>
      <c r="N1188" s="321" t="s">
        <v>1152</v>
      </c>
      <c r="O1188" s="172" t="s">
        <v>1152</v>
      </c>
      <c r="P1188" s="441"/>
      <c r="Q1188" s="442"/>
      <c r="R1188" s="439"/>
      <c r="S1188" s="440"/>
      <c r="T1188" s="296"/>
      <c r="U1188" s="297"/>
      <c r="V1188" s="298"/>
    </row>
    <row r="1189" spans="1:23" s="26" customFormat="1" ht="24.95" customHeight="1">
      <c r="A1189" s="25"/>
      <c r="B1189" s="307" t="s">
        <v>1152</v>
      </c>
      <c r="C1189" s="301"/>
      <c r="D1189" s="301"/>
      <c r="E1189" s="301"/>
      <c r="F1189" s="301"/>
      <c r="G1189" s="293"/>
      <c r="H1189" s="293"/>
      <c r="I1189" s="299"/>
      <c r="J1189" s="300" t="s">
        <v>1152</v>
      </c>
      <c r="K1189" s="324"/>
      <c r="L1189" s="324"/>
      <c r="M1189" s="294"/>
      <c r="N1189" s="321" t="s">
        <v>1152</v>
      </c>
      <c r="O1189" s="172" t="s">
        <v>1152</v>
      </c>
      <c r="P1189" s="441"/>
      <c r="Q1189" s="442"/>
      <c r="R1189" s="439"/>
      <c r="S1189" s="440"/>
      <c r="T1189" s="296"/>
      <c r="U1189" s="297"/>
      <c r="V1189" s="298"/>
    </row>
    <row r="1190" spans="1:23" s="26" customFormat="1" ht="24.95" customHeight="1">
      <c r="A1190" s="25" t="s">
        <v>1695</v>
      </c>
      <c r="B1190" s="307" t="s">
        <v>1152</v>
      </c>
      <c r="C1190" s="301"/>
      <c r="D1190" s="301"/>
      <c r="E1190" s="301"/>
      <c r="F1190" s="301"/>
      <c r="G1190" s="293"/>
      <c r="H1190" s="293"/>
      <c r="I1190" s="299"/>
      <c r="J1190" s="300" t="s">
        <v>1152</v>
      </c>
      <c r="K1190" s="324"/>
      <c r="L1190" s="324"/>
      <c r="M1190" s="294"/>
      <c r="N1190" s="322" t="s">
        <v>1152</v>
      </c>
      <c r="O1190" s="172" t="s">
        <v>1152</v>
      </c>
      <c r="P1190" s="441"/>
      <c r="Q1190" s="442"/>
      <c r="R1190" s="439"/>
      <c r="S1190" s="440"/>
      <c r="T1190" s="296"/>
      <c r="U1190" s="297"/>
      <c r="V1190" s="298"/>
    </row>
    <row r="1191" spans="1:23" s="26" customFormat="1" ht="24.95" customHeight="1">
      <c r="A1191" s="25" t="s">
        <v>1696</v>
      </c>
      <c r="B1191" s="307" t="s">
        <v>1152</v>
      </c>
      <c r="C1191" s="301"/>
      <c r="D1191" s="301"/>
      <c r="E1191" s="301"/>
      <c r="F1191" s="301"/>
      <c r="G1191" s="293"/>
      <c r="H1191" s="293"/>
      <c r="I1191" s="299"/>
      <c r="J1191" s="300" t="s">
        <v>1152</v>
      </c>
      <c r="K1191" s="324"/>
      <c r="L1191" s="324"/>
      <c r="M1191" s="295"/>
      <c r="N1191" s="322" t="s">
        <v>1152</v>
      </c>
      <c r="O1191" s="172" t="s">
        <v>1152</v>
      </c>
      <c r="P1191" s="441"/>
      <c r="Q1191" s="442"/>
      <c r="R1191" s="439"/>
      <c r="S1191" s="440"/>
      <c r="T1191" s="296"/>
      <c r="U1191" s="297"/>
      <c r="V1191" s="298"/>
    </row>
    <row r="1192" spans="1:23" s="26" customFormat="1" ht="24.95" customHeight="1">
      <c r="A1192" s="25" t="s">
        <v>1697</v>
      </c>
      <c r="B1192" s="307" t="s">
        <v>1152</v>
      </c>
      <c r="C1192" s="301"/>
      <c r="D1192" s="301"/>
      <c r="E1192" s="301"/>
      <c r="F1192" s="301"/>
      <c r="G1192" s="293"/>
      <c r="H1192" s="293"/>
      <c r="I1192" s="299"/>
      <c r="J1192" s="300" t="s">
        <v>1152</v>
      </c>
      <c r="K1192" s="324"/>
      <c r="L1192" s="324"/>
      <c r="M1192" s="295"/>
      <c r="N1192" s="322" t="s">
        <v>1152</v>
      </c>
      <c r="O1192" s="172" t="s">
        <v>1152</v>
      </c>
      <c r="P1192" s="441"/>
      <c r="Q1192" s="442"/>
      <c r="R1192" s="439"/>
      <c r="S1192" s="440"/>
      <c r="T1192" s="296"/>
      <c r="U1192" s="297"/>
      <c r="V1192" s="298"/>
    </row>
    <row r="1193" spans="1:23" s="26" customFormat="1" ht="24.95" customHeight="1" thickBot="1">
      <c r="A1193" s="25" t="s">
        <v>1698</v>
      </c>
      <c r="B1193" s="310" t="s">
        <v>1152</v>
      </c>
      <c r="C1193" s="302"/>
      <c r="D1193" s="302"/>
      <c r="E1193" s="302"/>
      <c r="F1193" s="302"/>
      <c r="G1193" s="303"/>
      <c r="H1193" s="303"/>
      <c r="I1193" s="304"/>
      <c r="J1193" s="305" t="s">
        <v>1152</v>
      </c>
      <c r="K1193" s="325"/>
      <c r="L1193" s="325"/>
      <c r="M1193" s="306"/>
      <c r="N1193" s="322" t="s">
        <v>1152</v>
      </c>
      <c r="O1193" s="172" t="s">
        <v>1152</v>
      </c>
      <c r="P1193" s="441"/>
      <c r="Q1193" s="442"/>
      <c r="R1193" s="439"/>
      <c r="S1193" s="440"/>
      <c r="T1193" s="296"/>
      <c r="U1193" s="297"/>
      <c r="V1193" s="298"/>
    </row>
    <row r="1194" spans="1:23" s="16" customFormat="1" ht="12" customHeight="1">
      <c r="A1194" s="25"/>
      <c r="B1194" s="27"/>
      <c r="C1194" s="28"/>
      <c r="D1194" s="28"/>
      <c r="E1194" s="28"/>
      <c r="F1194" s="28"/>
      <c r="G1194" s="28"/>
      <c r="H1194" s="308"/>
      <c r="I1194" s="28"/>
      <c r="J1194" s="28"/>
      <c r="K1194" s="28"/>
      <c r="L1194" s="28"/>
      <c r="M1194" s="28"/>
      <c r="N1194" s="28"/>
      <c r="O1194" s="171"/>
      <c r="P1194" s="28"/>
      <c r="Q1194" s="28"/>
      <c r="R1194" s="171"/>
      <c r="S1194" s="28"/>
      <c r="T1194" s="28"/>
      <c r="U1194" s="29"/>
      <c r="V1194" s="30"/>
    </row>
    <row r="1195" spans="1:23" s="16" customFormat="1" ht="17.25" customHeight="1" thickBot="1">
      <c r="A1195" s="25" t="s">
        <v>1699</v>
      </c>
      <c r="B1195" s="346"/>
      <c r="C1195" s="347"/>
      <c r="D1195" s="347"/>
      <c r="E1195" s="347"/>
      <c r="F1195" s="347"/>
      <c r="G1195" s="347"/>
      <c r="H1195" s="347"/>
      <c r="I1195" s="347"/>
      <c r="J1195" s="347"/>
      <c r="K1195" s="347"/>
      <c r="L1195" s="347"/>
      <c r="M1195" s="347"/>
      <c r="N1195" s="728" t="s">
        <v>251</v>
      </c>
      <c r="O1195" s="729">
        <v>2372.2250000000004</v>
      </c>
      <c r="P1195" s="371"/>
      <c r="Q1195" s="371"/>
      <c r="R1195" s="372"/>
      <c r="S1195" s="372"/>
      <c r="T1195" s="373"/>
      <c r="U1195" s="374"/>
      <c r="V1195" s="375"/>
      <c r="W1195" s="186"/>
    </row>
    <row r="1196" spans="1:23" ht="17.25" customHeight="1">
      <c r="B1196" s="731"/>
      <c r="C1196" s="731"/>
      <c r="D1196" s="731"/>
      <c r="E1196" s="731"/>
      <c r="F1196" s="731"/>
      <c r="G1196" s="732"/>
      <c r="H1196" s="732"/>
      <c r="I1196" s="732"/>
      <c r="J1196" s="732"/>
      <c r="K1196" s="732"/>
      <c r="L1196" s="732"/>
      <c r="M1196" s="732"/>
      <c r="N1196" s="732"/>
      <c r="O1196" s="732"/>
      <c r="P1196" s="732"/>
      <c r="Q1196" s="732"/>
      <c r="R1196" s="732"/>
      <c r="S1196" s="732"/>
      <c r="T1196" s="732"/>
      <c r="U1196" s="732"/>
      <c r="V1196" s="732"/>
      <c r="W1196" s="732"/>
    </row>
    <row r="1197" spans="1:23" s="16" customFormat="1" ht="16.5" customHeight="1" thickBot="1">
      <c r="A1197" s="14"/>
      <c r="B1197" s="443" t="s">
        <v>61</v>
      </c>
      <c r="C1197" s="443"/>
      <c r="D1197" s="443"/>
      <c r="E1197" s="443"/>
      <c r="F1197" s="443"/>
      <c r="G1197" s="443"/>
      <c r="H1197" s="443"/>
      <c r="I1197" s="443"/>
      <c r="J1197" s="443"/>
      <c r="K1197" s="443"/>
      <c r="L1197" s="443"/>
      <c r="M1197" s="443"/>
      <c r="N1197" s="443"/>
      <c r="O1197" s="443"/>
      <c r="P1197" s="443"/>
      <c r="Q1197" s="443"/>
      <c r="R1197" s="443"/>
      <c r="S1197" s="443"/>
      <c r="T1197" s="443"/>
      <c r="U1197" s="443"/>
      <c r="V1197" s="443"/>
      <c r="W1197" s="187"/>
    </row>
    <row r="1198" spans="1:23" s="18" customFormat="1" ht="22.5" customHeight="1">
      <c r="A1198" s="87" t="s">
        <v>1700</v>
      </c>
      <c r="B1198" s="445" t="s">
        <v>58</v>
      </c>
      <c r="C1198" s="733" t="s">
        <v>78</v>
      </c>
      <c r="D1198" s="734"/>
      <c r="E1198" s="734"/>
      <c r="F1198" s="734"/>
      <c r="G1198" s="734"/>
      <c r="H1198" s="734"/>
      <c r="I1198" s="734"/>
      <c r="J1198" s="734"/>
      <c r="K1198" s="734"/>
      <c r="L1198" s="734"/>
      <c r="M1198" s="706"/>
      <c r="N1198" s="735"/>
      <c r="O1198" s="736"/>
      <c r="P1198" s="733" t="s">
        <v>84</v>
      </c>
      <c r="Q1198" s="734"/>
      <c r="R1198" s="734"/>
      <c r="S1198" s="706"/>
      <c r="T1198" s="705" t="s">
        <v>279</v>
      </c>
      <c r="U1198" s="706"/>
      <c r="V1198" s="448" t="s">
        <v>6</v>
      </c>
      <c r="W1198" s="185"/>
    </row>
    <row r="1199" spans="1:23" s="18" customFormat="1" ht="22.5" customHeight="1">
      <c r="A1199" s="87" t="s">
        <v>1701</v>
      </c>
      <c r="B1199" s="446"/>
      <c r="C1199" s="737" t="s">
        <v>79</v>
      </c>
      <c r="D1199" s="738"/>
      <c r="E1199" s="739"/>
      <c r="F1199" s="740">
        <v>1</v>
      </c>
      <c r="G1199" s="741" t="s">
        <v>223</v>
      </c>
      <c r="H1199" s="714" t="s">
        <v>222</v>
      </c>
      <c r="I1199" s="714"/>
      <c r="J1199" s="737" t="s">
        <v>221</v>
      </c>
      <c r="K1199" s="742"/>
      <c r="L1199" s="743"/>
      <c r="M1199" s="743"/>
      <c r="N1199" s="744"/>
      <c r="O1199" s="745"/>
      <c r="P1199" s="746"/>
      <c r="Q1199" s="747"/>
      <c r="R1199" s="747"/>
      <c r="S1199" s="748"/>
      <c r="T1199" s="718"/>
      <c r="U1199" s="719"/>
      <c r="V1199" s="449"/>
      <c r="W1199" s="185"/>
    </row>
    <row r="1200" spans="1:23" s="18" customFormat="1" ht="51.75" customHeight="1" thickBot="1">
      <c r="A1200" s="87" t="s">
        <v>1702</v>
      </c>
      <c r="B1200" s="446"/>
      <c r="C1200" s="738" t="s">
        <v>77</v>
      </c>
      <c r="D1200" s="739"/>
      <c r="E1200" s="749" t="s">
        <v>80</v>
      </c>
      <c r="F1200" s="750" t="s">
        <v>242</v>
      </c>
      <c r="G1200" s="741"/>
      <c r="H1200" s="714"/>
      <c r="I1200" s="714"/>
      <c r="J1200" s="711" t="s">
        <v>220</v>
      </c>
      <c r="K1200" s="751" t="s">
        <v>228</v>
      </c>
      <c r="L1200" s="752" t="s">
        <v>290</v>
      </c>
      <c r="M1200" s="752"/>
      <c r="N1200" s="753" t="s">
        <v>260</v>
      </c>
      <c r="O1200" s="754"/>
      <c r="P1200" s="755" t="s">
        <v>1169</v>
      </c>
      <c r="Q1200" s="756" t="s">
        <v>85</v>
      </c>
      <c r="R1200" s="757"/>
      <c r="S1200" s="88">
        <v>4</v>
      </c>
      <c r="T1200" s="758"/>
      <c r="U1200" s="759"/>
      <c r="V1200" s="450"/>
      <c r="W1200" s="185"/>
    </row>
    <row r="1201" spans="1:23" s="18" customFormat="1" ht="15.75" customHeight="1">
      <c r="A1201" s="87" t="s">
        <v>1703</v>
      </c>
      <c r="B1201" s="446"/>
      <c r="C1201" s="33">
        <v>1</v>
      </c>
      <c r="D1201" s="76" t="s">
        <v>1152</v>
      </c>
      <c r="E1201" s="82" t="s">
        <v>1152</v>
      </c>
      <c r="F1201" s="233" t="s">
        <v>1152</v>
      </c>
      <c r="G1201" s="233" t="s">
        <v>1152</v>
      </c>
      <c r="H1201" s="451" t="s">
        <v>1152</v>
      </c>
      <c r="I1201" s="452"/>
      <c r="J1201" s="83" t="s">
        <v>1152</v>
      </c>
      <c r="K1201" s="81" t="s">
        <v>1152</v>
      </c>
      <c r="L1201" s="344"/>
      <c r="M1201" s="345" t="s">
        <v>1152</v>
      </c>
      <c r="N1201" s="760" t="s">
        <v>22</v>
      </c>
      <c r="O1201" s="761" t="s">
        <v>15</v>
      </c>
      <c r="P1201" s="762"/>
      <c r="Q1201" s="763">
        <v>34</v>
      </c>
      <c r="R1201" s="764" t="s">
        <v>1152</v>
      </c>
      <c r="S1201" s="765"/>
      <c r="T1201" s="705" t="s">
        <v>64</v>
      </c>
      <c r="U1201" s="734"/>
      <c r="V1201" s="706"/>
      <c r="W1201" s="184"/>
    </row>
    <row r="1202" spans="1:23" s="18" customFormat="1" ht="15.75" customHeight="1" thickBot="1">
      <c r="A1202" s="87" t="s">
        <v>1704</v>
      </c>
      <c r="B1202" s="446"/>
      <c r="C1202" s="33">
        <v>2</v>
      </c>
      <c r="D1202" s="76" t="s">
        <v>1152</v>
      </c>
      <c r="E1202" s="82" t="s">
        <v>1152</v>
      </c>
      <c r="F1202" s="233" t="s">
        <v>1152</v>
      </c>
      <c r="G1202" s="233" t="s">
        <v>1152</v>
      </c>
      <c r="H1202" s="451" t="s">
        <v>1152</v>
      </c>
      <c r="I1202" s="452"/>
      <c r="J1202" s="83" t="s">
        <v>1152</v>
      </c>
      <c r="K1202" s="81" t="s">
        <v>1152</v>
      </c>
      <c r="L1202" s="344"/>
      <c r="M1202" s="345" t="s">
        <v>1152</v>
      </c>
      <c r="N1202" s="760" t="s">
        <v>22</v>
      </c>
      <c r="O1202" s="761"/>
      <c r="P1202" s="762"/>
      <c r="Q1202" s="766"/>
      <c r="R1202" s="767"/>
      <c r="S1202" s="768"/>
      <c r="T1202" s="758"/>
      <c r="U1202" s="769"/>
      <c r="V1202" s="759"/>
      <c r="W1202" s="184"/>
    </row>
    <row r="1203" spans="1:23" s="18" customFormat="1" ht="15.75" customHeight="1">
      <c r="A1203" s="87" t="s">
        <v>1705</v>
      </c>
      <c r="B1203" s="446"/>
      <c r="C1203" s="33">
        <v>3</v>
      </c>
      <c r="D1203" s="76" t="s">
        <v>1152</v>
      </c>
      <c r="E1203" s="82" t="s">
        <v>1152</v>
      </c>
      <c r="F1203" s="233" t="s">
        <v>1152</v>
      </c>
      <c r="G1203" s="233" t="s">
        <v>1152</v>
      </c>
      <c r="H1203" s="451" t="s">
        <v>1152</v>
      </c>
      <c r="I1203" s="452"/>
      <c r="J1203" s="83" t="s">
        <v>1152</v>
      </c>
      <c r="K1203" s="81" t="s">
        <v>1152</v>
      </c>
      <c r="L1203" s="344"/>
      <c r="M1203" s="345" t="s">
        <v>1152</v>
      </c>
      <c r="N1203" s="760"/>
      <c r="O1203" s="770"/>
      <c r="P1203" s="771"/>
      <c r="Q1203" s="772"/>
      <c r="R1203" s="773"/>
      <c r="S1203" s="774"/>
      <c r="T1203" s="191"/>
      <c r="U1203" s="191"/>
      <c r="V1203" s="192"/>
      <c r="W1203" s="185"/>
    </row>
    <row r="1204" spans="1:23" s="18" customFormat="1" ht="15.75" customHeight="1">
      <c r="A1204" s="87" t="s">
        <v>1706</v>
      </c>
      <c r="B1204" s="446"/>
      <c r="C1204" s="33">
        <v>4</v>
      </c>
      <c r="D1204" s="76" t="s">
        <v>1152</v>
      </c>
      <c r="E1204" s="82" t="s">
        <v>1152</v>
      </c>
      <c r="F1204" s="233" t="s">
        <v>1152</v>
      </c>
      <c r="G1204" s="233" t="s">
        <v>1152</v>
      </c>
      <c r="H1204" s="451" t="s">
        <v>1152</v>
      </c>
      <c r="I1204" s="452"/>
      <c r="J1204" s="83" t="s">
        <v>1152</v>
      </c>
      <c r="K1204" s="81" t="s">
        <v>1152</v>
      </c>
      <c r="L1204" s="344"/>
      <c r="M1204" s="345" t="s">
        <v>1152</v>
      </c>
      <c r="N1204" s="760"/>
      <c r="O1204" s="775" t="s">
        <v>246</v>
      </c>
      <c r="P1204" s="737" t="s">
        <v>245</v>
      </c>
      <c r="Q1204" s="738"/>
      <c r="R1204" s="738"/>
      <c r="S1204" s="739"/>
      <c r="T1204" s="185"/>
      <c r="U1204" s="185"/>
      <c r="V1204" s="193"/>
      <c r="W1204" s="185"/>
    </row>
    <row r="1205" spans="1:23" s="18" customFormat="1" ht="17.25" customHeight="1">
      <c r="A1205" s="87" t="s">
        <v>1707</v>
      </c>
      <c r="B1205" s="446"/>
      <c r="C1205" s="33">
        <v>5</v>
      </c>
      <c r="D1205" s="76" t="s">
        <v>1152</v>
      </c>
      <c r="E1205" s="82" t="s">
        <v>1152</v>
      </c>
      <c r="F1205" s="233" t="s">
        <v>1152</v>
      </c>
      <c r="G1205" s="233" t="s">
        <v>1152</v>
      </c>
      <c r="H1205" s="451" t="s">
        <v>1152</v>
      </c>
      <c r="I1205" s="452"/>
      <c r="J1205" s="83" t="s">
        <v>1152</v>
      </c>
      <c r="K1205" s="81" t="s">
        <v>1152</v>
      </c>
      <c r="L1205" s="344"/>
      <c r="M1205" s="345" t="s">
        <v>1152</v>
      </c>
      <c r="N1205" s="760"/>
      <c r="O1205" s="776"/>
      <c r="P1205" s="711" t="s">
        <v>86</v>
      </c>
      <c r="Q1205" s="711" t="s">
        <v>230</v>
      </c>
      <c r="R1205" s="714" t="s">
        <v>243</v>
      </c>
      <c r="S1205" s="714"/>
      <c r="T1205" s="185"/>
      <c r="U1205" s="185"/>
      <c r="V1205" s="193"/>
      <c r="W1205" s="185"/>
    </row>
    <row r="1206" spans="1:23" s="18" customFormat="1" ht="16.5" customHeight="1" thickBot="1">
      <c r="A1206" s="87" t="s">
        <v>1708</v>
      </c>
      <c r="B1206" s="446"/>
      <c r="C1206" s="84">
        <v>6</v>
      </c>
      <c r="D1206" s="85" t="s">
        <v>1152</v>
      </c>
      <c r="E1206" s="86" t="s">
        <v>1152</v>
      </c>
      <c r="F1206" s="233" t="s">
        <v>1152</v>
      </c>
      <c r="G1206" s="233" t="s">
        <v>1152</v>
      </c>
      <c r="H1206" s="451" t="s">
        <v>1152</v>
      </c>
      <c r="I1206" s="452"/>
      <c r="J1206" s="83" t="s">
        <v>1152</v>
      </c>
      <c r="K1206" s="81" t="s">
        <v>1152</v>
      </c>
      <c r="L1206" s="344"/>
      <c r="M1206" s="345" t="s">
        <v>1152</v>
      </c>
      <c r="N1206" s="777"/>
      <c r="O1206" s="248" t="s">
        <v>6</v>
      </c>
      <c r="P1206" s="778">
        <v>1</v>
      </c>
      <c r="Q1206" s="779">
        <v>3065.3425115</v>
      </c>
      <c r="R1206" s="780">
        <v>9488.9000000000015</v>
      </c>
      <c r="S1206" s="780"/>
      <c r="T1206" s="185"/>
      <c r="U1206" s="185"/>
      <c r="V1206" s="193"/>
      <c r="W1206" s="185"/>
    </row>
    <row r="1207" spans="1:23" s="18" customFormat="1" ht="16.5" customHeight="1" thickBot="1">
      <c r="A1207" s="87" t="s">
        <v>1709</v>
      </c>
      <c r="B1207" s="447"/>
      <c r="C1207" s="781" t="s">
        <v>82</v>
      </c>
      <c r="D1207" s="782"/>
      <c r="E1207" s="782"/>
      <c r="F1207" s="783"/>
      <c r="G1207" s="784"/>
      <c r="H1207" s="453" t="s">
        <v>1152</v>
      </c>
      <c r="I1207" s="454"/>
      <c r="J1207" s="314" t="s">
        <v>1152</v>
      </c>
      <c r="K1207" s="194" t="s">
        <v>6</v>
      </c>
      <c r="L1207" s="351"/>
      <c r="M1207" s="370"/>
      <c r="N1207" s="352"/>
      <c r="O1207" s="455" t="s">
        <v>1152</v>
      </c>
      <c r="P1207" s="455"/>
      <c r="Q1207" s="455"/>
      <c r="R1207" s="455"/>
      <c r="S1207" s="455"/>
      <c r="T1207" s="348"/>
      <c r="U1207" s="349"/>
      <c r="V1207" s="350"/>
      <c r="W1207" s="185"/>
    </row>
    <row r="1208" spans="1:23" ht="24.95" customHeight="1"/>
    <row r="1209" spans="1:23" ht="24.95" customHeight="1"/>
    <row r="1210" spans="1:23" s="16" customFormat="1" ht="24" thickBot="1">
      <c r="A1210" s="694">
        <v>35</v>
      </c>
      <c r="B1210" s="456" t="s">
        <v>45</v>
      </c>
      <c r="C1210" s="456"/>
      <c r="D1210" s="456"/>
      <c r="E1210" s="22">
        <v>35</v>
      </c>
      <c r="F1210" s="23" t="s">
        <v>623</v>
      </c>
      <c r="G1210" s="19"/>
      <c r="H1210" s="19"/>
      <c r="I1210" s="23"/>
      <c r="J1210" s="23"/>
      <c r="K1210" s="23"/>
      <c r="L1210" s="23"/>
      <c r="M1210" s="24"/>
      <c r="N1210" s="24"/>
      <c r="O1210" s="19"/>
      <c r="P1210" s="19"/>
      <c r="Q1210" s="685"/>
      <c r="R1210" s="685"/>
      <c r="S1210" s="685"/>
      <c r="T1210" s="685"/>
      <c r="U1210" s="186"/>
    </row>
    <row r="1211" spans="1:23" s="16" customFormat="1" ht="24.75" customHeight="1">
      <c r="A1211" s="14"/>
      <c r="B1211" s="695" t="s">
        <v>50</v>
      </c>
      <c r="C1211" s="696" t="s">
        <v>51</v>
      </c>
      <c r="D1211" s="697" t="s">
        <v>16</v>
      </c>
      <c r="E1211" s="697"/>
      <c r="F1211" s="697" t="s">
        <v>52</v>
      </c>
      <c r="G1211" s="698"/>
      <c r="H1211" s="699" t="s">
        <v>53</v>
      </c>
      <c r="I1211" s="700" t="s">
        <v>266</v>
      </c>
      <c r="J1211" s="699" t="s">
        <v>17</v>
      </c>
      <c r="K1211" s="699" t="s">
        <v>229</v>
      </c>
      <c r="L1211" s="699" t="s">
        <v>54</v>
      </c>
      <c r="M1211" s="699" t="s">
        <v>150</v>
      </c>
      <c r="N1211" s="701" t="s">
        <v>244</v>
      </c>
      <c r="O1211" s="702"/>
      <c r="P1211" s="703" t="s">
        <v>19</v>
      </c>
      <c r="Q1211" s="704"/>
      <c r="R1211" s="705" t="s">
        <v>152</v>
      </c>
      <c r="S1211" s="706"/>
      <c r="T1211" s="707" t="s">
        <v>138</v>
      </c>
      <c r="U1211" s="708"/>
      <c r="V1211" s="709"/>
    </row>
    <row r="1212" spans="1:23" s="16" customFormat="1" ht="92.25" customHeight="1">
      <c r="A1212" s="14"/>
      <c r="B1212" s="710"/>
      <c r="C1212" s="711" t="s">
        <v>55</v>
      </c>
      <c r="D1212" s="712" t="s">
        <v>3</v>
      </c>
      <c r="E1212" s="712" t="s">
        <v>18</v>
      </c>
      <c r="F1212" s="712" t="s">
        <v>56</v>
      </c>
      <c r="G1212" s="713" t="s">
        <v>57</v>
      </c>
      <c r="H1212" s="714"/>
      <c r="I1212" s="715"/>
      <c r="J1212" s="714"/>
      <c r="K1212" s="714"/>
      <c r="L1212" s="714"/>
      <c r="M1212" s="714"/>
      <c r="N1212" s="711" t="s">
        <v>149</v>
      </c>
      <c r="O1212" s="712" t="s">
        <v>68</v>
      </c>
      <c r="P1212" s="716"/>
      <c r="Q1212" s="717"/>
      <c r="R1212" s="718"/>
      <c r="S1212" s="719"/>
      <c r="T1212" s="720" t="s">
        <v>139</v>
      </c>
      <c r="U1212" s="721" t="s">
        <v>148</v>
      </c>
      <c r="V1212" s="722" t="s">
        <v>164</v>
      </c>
    </row>
    <row r="1213" spans="1:23" s="16" customFormat="1" ht="26.25" customHeight="1">
      <c r="A1213" s="14"/>
      <c r="B1213" s="723"/>
      <c r="C1213" s="724">
        <v>3</v>
      </c>
      <c r="D1213" s="724">
        <v>4</v>
      </c>
      <c r="E1213" s="724">
        <v>5</v>
      </c>
      <c r="F1213" s="724">
        <v>6</v>
      </c>
      <c r="G1213" s="724">
        <v>7</v>
      </c>
      <c r="H1213" s="724">
        <v>8</v>
      </c>
      <c r="I1213" s="724">
        <v>9</v>
      </c>
      <c r="J1213" s="724">
        <v>10</v>
      </c>
      <c r="K1213" s="724">
        <v>11</v>
      </c>
      <c r="L1213" s="724">
        <v>12</v>
      </c>
      <c r="M1213" s="724">
        <v>13</v>
      </c>
      <c r="N1213" s="724">
        <v>14</v>
      </c>
      <c r="O1213" s="724">
        <v>15</v>
      </c>
      <c r="P1213" s="19">
        <v>16</v>
      </c>
      <c r="Q1213" s="725">
        <v>17</v>
      </c>
      <c r="R1213" s="19">
        <v>18</v>
      </c>
      <c r="S1213" s="725">
        <v>19</v>
      </c>
      <c r="T1213" s="726">
        <v>20</v>
      </c>
      <c r="U1213" s="624">
        <v>21</v>
      </c>
      <c r="V1213" s="727">
        <v>22</v>
      </c>
    </row>
    <row r="1214" spans="1:23" s="26" customFormat="1" ht="24.95" customHeight="1">
      <c r="A1214" s="25" t="s">
        <v>1710</v>
      </c>
      <c r="B1214" s="457">
        <v>1</v>
      </c>
      <c r="C1214" s="459" t="s">
        <v>300</v>
      </c>
      <c r="D1214" s="459" t="s">
        <v>628</v>
      </c>
      <c r="E1214" s="459" t="s">
        <v>629</v>
      </c>
      <c r="F1214" s="459" t="s">
        <v>321</v>
      </c>
      <c r="G1214" s="293">
        <v>0.6</v>
      </c>
      <c r="H1214" s="437" t="s">
        <v>22</v>
      </c>
      <c r="I1214" s="299">
        <v>2</v>
      </c>
      <c r="J1214" s="300" t="s">
        <v>625</v>
      </c>
      <c r="K1214" s="324">
        <v>43831</v>
      </c>
      <c r="L1214" s="324">
        <v>45153</v>
      </c>
      <c r="M1214" s="294">
        <v>2472.83</v>
      </c>
      <c r="N1214" s="321">
        <v>1483.6979999999999</v>
      </c>
      <c r="O1214" s="172">
        <v>1483.6980000000001</v>
      </c>
      <c r="P1214" s="441"/>
      <c r="Q1214" s="442"/>
      <c r="R1214" s="439"/>
      <c r="S1214" s="440"/>
      <c r="T1214" s="296" t="s">
        <v>22</v>
      </c>
      <c r="U1214" s="297">
        <v>120</v>
      </c>
      <c r="V1214" s="298" t="s">
        <v>22</v>
      </c>
    </row>
    <row r="1215" spans="1:23" s="26" customFormat="1" ht="24.95" customHeight="1">
      <c r="A1215" s="25" t="s">
        <v>1157</v>
      </c>
      <c r="B1215" s="458"/>
      <c r="C1215" s="460"/>
      <c r="D1215" s="460"/>
      <c r="E1215" s="460"/>
      <c r="F1215" s="460"/>
      <c r="G1215" s="293">
        <v>0.2</v>
      </c>
      <c r="H1215" s="438"/>
      <c r="I1215" s="299">
        <v>4</v>
      </c>
      <c r="J1215" s="300" t="s">
        <v>627</v>
      </c>
      <c r="K1215" s="324">
        <v>43831</v>
      </c>
      <c r="L1215" s="324">
        <v>45153</v>
      </c>
      <c r="M1215" s="294">
        <v>2472.83</v>
      </c>
      <c r="N1215" s="321">
        <v>494.56600000000003</v>
      </c>
      <c r="O1215" s="172">
        <v>494.56599999999997</v>
      </c>
      <c r="P1215" s="441"/>
      <c r="Q1215" s="442"/>
      <c r="R1215" s="439"/>
      <c r="S1215" s="440"/>
      <c r="T1215" s="296" t="s">
        <v>22</v>
      </c>
      <c r="U1215" s="297">
        <v>48</v>
      </c>
      <c r="V1215" s="298" t="s">
        <v>22</v>
      </c>
    </row>
    <row r="1216" spans="1:23" s="26" customFormat="1" ht="47.45" customHeight="1">
      <c r="A1216" s="25" t="s">
        <v>321</v>
      </c>
      <c r="B1216" s="307">
        <v>2</v>
      </c>
      <c r="C1216" s="301" t="s">
        <v>630</v>
      </c>
      <c r="D1216" s="301" t="s">
        <v>631</v>
      </c>
      <c r="E1216" s="301" t="s">
        <v>632</v>
      </c>
      <c r="F1216" s="301" t="s">
        <v>304</v>
      </c>
      <c r="G1216" s="293">
        <v>1</v>
      </c>
      <c r="H1216" s="293" t="s">
        <v>22</v>
      </c>
      <c r="I1216" s="299">
        <v>1</v>
      </c>
      <c r="J1216" s="300" t="s">
        <v>624</v>
      </c>
      <c r="K1216" s="324">
        <v>39353</v>
      </c>
      <c r="L1216" s="324">
        <v>41271</v>
      </c>
      <c r="M1216" s="294">
        <v>4435.43</v>
      </c>
      <c r="N1216" s="321">
        <v>4435.43</v>
      </c>
      <c r="O1216" s="172">
        <v>4435.43</v>
      </c>
      <c r="P1216" s="441"/>
      <c r="Q1216" s="442"/>
      <c r="R1216" s="439"/>
      <c r="S1216" s="440"/>
      <c r="T1216" s="296" t="s">
        <v>22</v>
      </c>
      <c r="U1216" s="297">
        <v>77</v>
      </c>
      <c r="V1216" s="298" t="s">
        <v>22</v>
      </c>
    </row>
    <row r="1217" spans="1:23" s="26" customFormat="1" ht="47.45" customHeight="1">
      <c r="A1217" s="25" t="s">
        <v>1158</v>
      </c>
      <c r="B1217" s="307">
        <v>3</v>
      </c>
      <c r="C1217" s="301" t="s">
        <v>300</v>
      </c>
      <c r="D1217" s="301" t="s">
        <v>633</v>
      </c>
      <c r="E1217" s="301" t="s">
        <v>634</v>
      </c>
      <c r="F1217" s="301" t="s">
        <v>321</v>
      </c>
      <c r="G1217" s="293">
        <v>0.6</v>
      </c>
      <c r="H1217" s="293" t="s">
        <v>22</v>
      </c>
      <c r="I1217" s="299">
        <v>2</v>
      </c>
      <c r="J1217" s="300" t="s">
        <v>625</v>
      </c>
      <c r="K1217" s="389">
        <v>43811</v>
      </c>
      <c r="L1217" s="324">
        <v>43861</v>
      </c>
      <c r="M1217" s="294">
        <v>172.59</v>
      </c>
      <c r="N1217" s="321">
        <v>103.554</v>
      </c>
      <c r="O1217" s="172">
        <v>103.554</v>
      </c>
      <c r="P1217" s="441"/>
      <c r="Q1217" s="442"/>
      <c r="R1217" s="439"/>
      <c r="S1217" s="440"/>
      <c r="T1217" s="296" t="s">
        <v>22</v>
      </c>
      <c r="U1217" s="297">
        <v>103</v>
      </c>
      <c r="V1217" s="298" t="s">
        <v>22</v>
      </c>
    </row>
    <row r="1218" spans="1:23" s="26" customFormat="1" ht="24.95" customHeight="1">
      <c r="A1218" s="25" t="s">
        <v>1159</v>
      </c>
      <c r="B1218" s="307" t="s">
        <v>1152</v>
      </c>
      <c r="C1218" s="301"/>
      <c r="D1218" s="301"/>
      <c r="E1218" s="301"/>
      <c r="F1218" s="301"/>
      <c r="G1218" s="293"/>
      <c r="H1218" s="293"/>
      <c r="I1218" s="299"/>
      <c r="J1218" s="300" t="s">
        <v>1152</v>
      </c>
      <c r="K1218" s="324"/>
      <c r="L1218" s="324"/>
      <c r="M1218" s="294"/>
      <c r="N1218" s="321" t="s">
        <v>1152</v>
      </c>
      <c r="O1218" s="172" t="s">
        <v>1152</v>
      </c>
      <c r="P1218" s="441"/>
      <c r="Q1218" s="442"/>
      <c r="R1218" s="439"/>
      <c r="S1218" s="440"/>
      <c r="T1218" s="296"/>
      <c r="U1218" s="297"/>
      <c r="V1218" s="298"/>
    </row>
    <row r="1219" spans="1:23" s="26" customFormat="1" ht="24.95" customHeight="1">
      <c r="A1219" s="25" t="s">
        <v>1160</v>
      </c>
      <c r="B1219" s="307" t="s">
        <v>1152</v>
      </c>
      <c r="C1219" s="301"/>
      <c r="D1219" s="301"/>
      <c r="E1219" s="301"/>
      <c r="F1219" s="301"/>
      <c r="G1219" s="293"/>
      <c r="H1219" s="293"/>
      <c r="I1219" s="299"/>
      <c r="J1219" s="300" t="s">
        <v>1152</v>
      </c>
      <c r="K1219" s="324"/>
      <c r="L1219" s="324"/>
      <c r="M1219" s="294"/>
      <c r="N1219" s="321" t="s">
        <v>1152</v>
      </c>
      <c r="O1219" s="172" t="s">
        <v>1152</v>
      </c>
      <c r="P1219" s="441"/>
      <c r="Q1219" s="442"/>
      <c r="R1219" s="439"/>
      <c r="S1219" s="440"/>
      <c r="T1219" s="296"/>
      <c r="U1219" s="297"/>
      <c r="V1219" s="298"/>
    </row>
    <row r="1220" spans="1:23" s="26" customFormat="1" ht="24.95" customHeight="1">
      <c r="A1220" s="25"/>
      <c r="B1220" s="307" t="s">
        <v>1152</v>
      </c>
      <c r="C1220" s="301"/>
      <c r="D1220" s="301"/>
      <c r="E1220" s="301"/>
      <c r="F1220" s="301"/>
      <c r="G1220" s="293"/>
      <c r="H1220" s="293"/>
      <c r="I1220" s="299"/>
      <c r="J1220" s="300" t="s">
        <v>1152</v>
      </c>
      <c r="K1220" s="324"/>
      <c r="L1220" s="324"/>
      <c r="M1220" s="294"/>
      <c r="N1220" s="321" t="s">
        <v>1152</v>
      </c>
      <c r="O1220" s="172" t="s">
        <v>1152</v>
      </c>
      <c r="P1220" s="441"/>
      <c r="Q1220" s="442"/>
      <c r="R1220" s="439"/>
      <c r="S1220" s="440"/>
      <c r="T1220" s="296"/>
      <c r="U1220" s="297"/>
      <c r="V1220" s="298"/>
    </row>
    <row r="1221" spans="1:23" s="26" customFormat="1" ht="24.95" customHeight="1">
      <c r="A1221" s="25"/>
      <c r="B1221" s="307" t="s">
        <v>1152</v>
      </c>
      <c r="C1221" s="301"/>
      <c r="D1221" s="301"/>
      <c r="E1221" s="301"/>
      <c r="F1221" s="301"/>
      <c r="G1221" s="293"/>
      <c r="H1221" s="293"/>
      <c r="I1221" s="299"/>
      <c r="J1221" s="300" t="s">
        <v>1152</v>
      </c>
      <c r="K1221" s="324"/>
      <c r="L1221" s="324"/>
      <c r="M1221" s="294"/>
      <c r="N1221" s="321" t="s">
        <v>1152</v>
      </c>
      <c r="O1221" s="172" t="s">
        <v>1152</v>
      </c>
      <c r="P1221" s="441"/>
      <c r="Q1221" s="442"/>
      <c r="R1221" s="439"/>
      <c r="S1221" s="440"/>
      <c r="T1221" s="296"/>
      <c r="U1221" s="297"/>
      <c r="V1221" s="298"/>
    </row>
    <row r="1222" spans="1:23" s="26" customFormat="1" ht="24.95" customHeight="1">
      <c r="A1222" s="25"/>
      <c r="B1222" s="307" t="s">
        <v>1152</v>
      </c>
      <c r="C1222" s="301"/>
      <c r="D1222" s="301"/>
      <c r="E1222" s="301"/>
      <c r="F1222" s="301"/>
      <c r="G1222" s="293"/>
      <c r="H1222" s="293"/>
      <c r="I1222" s="299"/>
      <c r="J1222" s="300" t="s">
        <v>1152</v>
      </c>
      <c r="K1222" s="324"/>
      <c r="L1222" s="324"/>
      <c r="M1222" s="294"/>
      <c r="N1222" s="321" t="s">
        <v>1152</v>
      </c>
      <c r="O1222" s="172" t="s">
        <v>1152</v>
      </c>
      <c r="P1222" s="441"/>
      <c r="Q1222" s="442"/>
      <c r="R1222" s="439"/>
      <c r="S1222" s="440"/>
      <c r="T1222" s="296"/>
      <c r="U1222" s="297"/>
      <c r="V1222" s="298"/>
    </row>
    <row r="1223" spans="1:23" s="26" customFormat="1" ht="24.95" customHeight="1">
      <c r="A1223" s="25"/>
      <c r="B1223" s="307" t="s">
        <v>1152</v>
      </c>
      <c r="C1223" s="301"/>
      <c r="D1223" s="301"/>
      <c r="E1223" s="301"/>
      <c r="F1223" s="301"/>
      <c r="G1223" s="293"/>
      <c r="H1223" s="293"/>
      <c r="I1223" s="299"/>
      <c r="J1223" s="300" t="s">
        <v>1152</v>
      </c>
      <c r="K1223" s="324"/>
      <c r="L1223" s="324"/>
      <c r="M1223" s="294"/>
      <c r="N1223" s="321" t="s">
        <v>1152</v>
      </c>
      <c r="O1223" s="172" t="s">
        <v>1152</v>
      </c>
      <c r="P1223" s="441"/>
      <c r="Q1223" s="442"/>
      <c r="R1223" s="439"/>
      <c r="S1223" s="440"/>
      <c r="T1223" s="296"/>
      <c r="U1223" s="297"/>
      <c r="V1223" s="298"/>
    </row>
    <row r="1224" spans="1:23" s="26" customFormat="1" ht="24.95" customHeight="1">
      <c r="A1224" s="25"/>
      <c r="B1224" s="307" t="s">
        <v>1152</v>
      </c>
      <c r="C1224" s="301"/>
      <c r="D1224" s="301"/>
      <c r="E1224" s="301"/>
      <c r="F1224" s="301"/>
      <c r="G1224" s="293"/>
      <c r="H1224" s="293"/>
      <c r="I1224" s="299"/>
      <c r="J1224" s="300" t="s">
        <v>1152</v>
      </c>
      <c r="K1224" s="324"/>
      <c r="L1224" s="324"/>
      <c r="M1224" s="294"/>
      <c r="N1224" s="321" t="s">
        <v>1152</v>
      </c>
      <c r="O1224" s="172" t="s">
        <v>1152</v>
      </c>
      <c r="P1224" s="441"/>
      <c r="Q1224" s="442"/>
      <c r="R1224" s="439"/>
      <c r="S1224" s="440"/>
      <c r="T1224" s="296"/>
      <c r="U1224" s="297"/>
      <c r="V1224" s="298"/>
    </row>
    <row r="1225" spans="1:23" s="26" customFormat="1" ht="24.95" customHeight="1">
      <c r="A1225" s="25" t="s">
        <v>1711</v>
      </c>
      <c r="B1225" s="307" t="s">
        <v>1152</v>
      </c>
      <c r="C1225" s="301"/>
      <c r="D1225" s="301"/>
      <c r="E1225" s="301"/>
      <c r="F1225" s="301"/>
      <c r="G1225" s="293"/>
      <c r="H1225" s="293"/>
      <c r="I1225" s="299"/>
      <c r="J1225" s="300" t="s">
        <v>1152</v>
      </c>
      <c r="K1225" s="324"/>
      <c r="L1225" s="324"/>
      <c r="M1225" s="294"/>
      <c r="N1225" s="322" t="s">
        <v>1152</v>
      </c>
      <c r="O1225" s="172" t="s">
        <v>1152</v>
      </c>
      <c r="P1225" s="441"/>
      <c r="Q1225" s="442"/>
      <c r="R1225" s="439"/>
      <c r="S1225" s="440"/>
      <c r="T1225" s="296"/>
      <c r="U1225" s="297"/>
      <c r="V1225" s="298"/>
    </row>
    <row r="1226" spans="1:23" s="26" customFormat="1" ht="24.95" customHeight="1">
      <c r="A1226" s="25" t="s">
        <v>1712</v>
      </c>
      <c r="B1226" s="307" t="s">
        <v>1152</v>
      </c>
      <c r="C1226" s="301"/>
      <c r="D1226" s="301"/>
      <c r="E1226" s="301"/>
      <c r="F1226" s="301"/>
      <c r="G1226" s="293"/>
      <c r="H1226" s="293"/>
      <c r="I1226" s="299"/>
      <c r="J1226" s="300" t="s">
        <v>1152</v>
      </c>
      <c r="K1226" s="324"/>
      <c r="L1226" s="324"/>
      <c r="M1226" s="295"/>
      <c r="N1226" s="322" t="s">
        <v>1152</v>
      </c>
      <c r="O1226" s="172" t="s">
        <v>1152</v>
      </c>
      <c r="P1226" s="441"/>
      <c r="Q1226" s="442"/>
      <c r="R1226" s="439"/>
      <c r="S1226" s="440"/>
      <c r="T1226" s="296"/>
      <c r="U1226" s="297"/>
      <c r="V1226" s="298"/>
    </row>
    <row r="1227" spans="1:23" s="26" customFormat="1" ht="24.95" customHeight="1">
      <c r="A1227" s="25" t="s">
        <v>1713</v>
      </c>
      <c r="B1227" s="307" t="s">
        <v>1152</v>
      </c>
      <c r="C1227" s="301"/>
      <c r="D1227" s="301"/>
      <c r="E1227" s="301"/>
      <c r="F1227" s="301"/>
      <c r="G1227" s="293"/>
      <c r="H1227" s="293"/>
      <c r="I1227" s="299"/>
      <c r="J1227" s="300" t="s">
        <v>1152</v>
      </c>
      <c r="K1227" s="324"/>
      <c r="L1227" s="324"/>
      <c r="M1227" s="295"/>
      <c r="N1227" s="322" t="s">
        <v>1152</v>
      </c>
      <c r="O1227" s="172" t="s">
        <v>1152</v>
      </c>
      <c r="P1227" s="441"/>
      <c r="Q1227" s="442"/>
      <c r="R1227" s="439"/>
      <c r="S1227" s="440"/>
      <c r="T1227" s="296"/>
      <c r="U1227" s="297"/>
      <c r="V1227" s="298"/>
    </row>
    <row r="1228" spans="1:23" s="26" customFormat="1" ht="24.95" customHeight="1" thickBot="1">
      <c r="A1228" s="25" t="s">
        <v>1714</v>
      </c>
      <c r="B1228" s="310" t="s">
        <v>1152</v>
      </c>
      <c r="C1228" s="302"/>
      <c r="D1228" s="302"/>
      <c r="E1228" s="302"/>
      <c r="F1228" s="302"/>
      <c r="G1228" s="303"/>
      <c r="H1228" s="303"/>
      <c r="I1228" s="304"/>
      <c r="J1228" s="305" t="s">
        <v>1152</v>
      </c>
      <c r="K1228" s="325"/>
      <c r="L1228" s="325"/>
      <c r="M1228" s="306"/>
      <c r="N1228" s="322" t="s">
        <v>1152</v>
      </c>
      <c r="O1228" s="172" t="s">
        <v>1152</v>
      </c>
      <c r="P1228" s="441"/>
      <c r="Q1228" s="442"/>
      <c r="R1228" s="439"/>
      <c r="S1228" s="440"/>
      <c r="T1228" s="296"/>
      <c r="U1228" s="297"/>
      <c r="V1228" s="298"/>
    </row>
    <row r="1229" spans="1:23" s="16" customFormat="1" ht="12" customHeight="1">
      <c r="A1229" s="25"/>
      <c r="B1229" s="27"/>
      <c r="C1229" s="28"/>
      <c r="D1229" s="28"/>
      <c r="E1229" s="28"/>
      <c r="F1229" s="28"/>
      <c r="G1229" s="28"/>
      <c r="H1229" s="308"/>
      <c r="I1229" s="28"/>
      <c r="J1229" s="28"/>
      <c r="K1229" s="28"/>
      <c r="L1229" s="28"/>
      <c r="M1229" s="28"/>
      <c r="N1229" s="28"/>
      <c r="O1229" s="171"/>
      <c r="P1229" s="28"/>
      <c r="Q1229" s="28"/>
      <c r="R1229" s="171"/>
      <c r="S1229" s="28"/>
      <c r="T1229" s="28"/>
      <c r="U1229" s="29"/>
      <c r="V1229" s="30"/>
    </row>
    <row r="1230" spans="1:23" s="16" customFormat="1" ht="17.25" customHeight="1" thickBot="1">
      <c r="A1230" s="25" t="s">
        <v>1715</v>
      </c>
      <c r="B1230" s="346"/>
      <c r="C1230" s="347"/>
      <c r="D1230" s="347"/>
      <c r="E1230" s="347"/>
      <c r="F1230" s="347"/>
      <c r="G1230" s="347"/>
      <c r="H1230" s="347"/>
      <c r="I1230" s="347"/>
      <c r="J1230" s="347"/>
      <c r="K1230" s="347"/>
      <c r="L1230" s="347"/>
      <c r="M1230" s="347"/>
      <c r="N1230" s="728" t="s">
        <v>251</v>
      </c>
      <c r="O1230" s="729">
        <v>2172.4160000000002</v>
      </c>
      <c r="P1230" s="371"/>
      <c r="Q1230" s="371"/>
      <c r="R1230" s="372"/>
      <c r="S1230" s="372"/>
      <c r="T1230" s="373"/>
      <c r="U1230" s="374"/>
      <c r="V1230" s="375"/>
      <c r="W1230" s="186"/>
    </row>
    <row r="1231" spans="1:23" ht="17.25" customHeight="1">
      <c r="B1231" s="731"/>
      <c r="C1231" s="731"/>
      <c r="D1231" s="731"/>
      <c r="E1231" s="731"/>
      <c r="F1231" s="731"/>
      <c r="G1231" s="732"/>
      <c r="H1231" s="732"/>
      <c r="I1231" s="732"/>
      <c r="J1231" s="732"/>
      <c r="K1231" s="732"/>
      <c r="L1231" s="732"/>
      <c r="M1231" s="732"/>
      <c r="N1231" s="732"/>
      <c r="O1231" s="732"/>
      <c r="P1231" s="732"/>
      <c r="Q1231" s="732"/>
      <c r="R1231" s="732"/>
      <c r="S1231" s="732"/>
      <c r="T1231" s="732"/>
      <c r="U1231" s="732"/>
      <c r="V1231" s="732"/>
      <c r="W1231" s="732"/>
    </row>
    <row r="1232" spans="1:23" s="16" customFormat="1" ht="16.5" customHeight="1" thickBot="1">
      <c r="A1232" s="14"/>
      <c r="B1232" s="443" t="s">
        <v>61</v>
      </c>
      <c r="C1232" s="443"/>
      <c r="D1232" s="443"/>
      <c r="E1232" s="443"/>
      <c r="F1232" s="443"/>
      <c r="G1232" s="443"/>
      <c r="H1232" s="443"/>
      <c r="I1232" s="443"/>
      <c r="J1232" s="443"/>
      <c r="K1232" s="443"/>
      <c r="L1232" s="443"/>
      <c r="M1232" s="443"/>
      <c r="N1232" s="443"/>
      <c r="O1232" s="443"/>
      <c r="P1232" s="443"/>
      <c r="Q1232" s="443"/>
      <c r="R1232" s="443"/>
      <c r="S1232" s="443"/>
      <c r="T1232" s="443"/>
      <c r="U1232" s="443"/>
      <c r="V1232" s="443"/>
      <c r="W1232" s="187"/>
    </row>
    <row r="1233" spans="1:23" s="18" customFormat="1" ht="22.5" customHeight="1">
      <c r="A1233" s="87" t="s">
        <v>1716</v>
      </c>
      <c r="B1233" s="445" t="s">
        <v>58</v>
      </c>
      <c r="C1233" s="733" t="s">
        <v>78</v>
      </c>
      <c r="D1233" s="734"/>
      <c r="E1233" s="734"/>
      <c r="F1233" s="734"/>
      <c r="G1233" s="734"/>
      <c r="H1233" s="734"/>
      <c r="I1233" s="734"/>
      <c r="J1233" s="734"/>
      <c r="K1233" s="734"/>
      <c r="L1233" s="734"/>
      <c r="M1233" s="706"/>
      <c r="N1233" s="735"/>
      <c r="O1233" s="736"/>
      <c r="P1233" s="733" t="s">
        <v>84</v>
      </c>
      <c r="Q1233" s="734"/>
      <c r="R1233" s="734"/>
      <c r="S1233" s="706"/>
      <c r="T1233" s="705" t="s">
        <v>279</v>
      </c>
      <c r="U1233" s="706"/>
      <c r="V1233" s="448" t="s">
        <v>6</v>
      </c>
      <c r="W1233" s="185"/>
    </row>
    <row r="1234" spans="1:23" s="18" customFormat="1" ht="22.5" customHeight="1">
      <c r="A1234" s="87" t="s">
        <v>1717</v>
      </c>
      <c r="B1234" s="446"/>
      <c r="C1234" s="737" t="s">
        <v>79</v>
      </c>
      <c r="D1234" s="738"/>
      <c r="E1234" s="739"/>
      <c r="F1234" s="740">
        <v>4</v>
      </c>
      <c r="G1234" s="741" t="s">
        <v>223</v>
      </c>
      <c r="H1234" s="714" t="s">
        <v>222</v>
      </c>
      <c r="I1234" s="714"/>
      <c r="J1234" s="737" t="s">
        <v>221</v>
      </c>
      <c r="K1234" s="742"/>
      <c r="L1234" s="743"/>
      <c r="M1234" s="743"/>
      <c r="N1234" s="744"/>
      <c r="O1234" s="745"/>
      <c r="P1234" s="746"/>
      <c r="Q1234" s="747"/>
      <c r="R1234" s="747"/>
      <c r="S1234" s="748"/>
      <c r="T1234" s="718"/>
      <c r="U1234" s="719"/>
      <c r="V1234" s="449"/>
      <c r="W1234" s="185"/>
    </row>
    <row r="1235" spans="1:23" s="18" customFormat="1" ht="51.75" customHeight="1" thickBot="1">
      <c r="A1235" s="87" t="s">
        <v>1718</v>
      </c>
      <c r="B1235" s="446"/>
      <c r="C1235" s="738" t="s">
        <v>77</v>
      </c>
      <c r="D1235" s="739"/>
      <c r="E1235" s="749" t="s">
        <v>80</v>
      </c>
      <c r="F1235" s="750" t="s">
        <v>242</v>
      </c>
      <c r="G1235" s="741"/>
      <c r="H1235" s="714"/>
      <c r="I1235" s="714"/>
      <c r="J1235" s="711" t="s">
        <v>220</v>
      </c>
      <c r="K1235" s="751" t="s">
        <v>228</v>
      </c>
      <c r="L1235" s="752" t="s">
        <v>290</v>
      </c>
      <c r="M1235" s="752"/>
      <c r="N1235" s="753" t="s">
        <v>260</v>
      </c>
      <c r="O1235" s="754"/>
      <c r="P1235" s="755" t="s">
        <v>1169</v>
      </c>
      <c r="Q1235" s="756" t="s">
        <v>85</v>
      </c>
      <c r="R1235" s="757"/>
      <c r="S1235" s="88">
        <v>3</v>
      </c>
      <c r="T1235" s="758"/>
      <c r="U1235" s="759"/>
      <c r="V1235" s="450"/>
      <c r="W1235" s="185"/>
    </row>
    <row r="1236" spans="1:23" s="18" customFormat="1" ht="15.75" customHeight="1">
      <c r="A1236" s="87" t="s">
        <v>1719</v>
      </c>
      <c r="B1236" s="446"/>
      <c r="C1236" s="33">
        <v>1</v>
      </c>
      <c r="D1236" s="76" t="s">
        <v>624</v>
      </c>
      <c r="E1236" s="82">
        <v>0.25</v>
      </c>
      <c r="F1236" s="233">
        <v>4435.43</v>
      </c>
      <c r="G1236" s="233">
        <v>1532.67</v>
      </c>
      <c r="H1236" s="451" t="s">
        <v>6</v>
      </c>
      <c r="I1236" s="452"/>
      <c r="J1236" s="83" t="s">
        <v>6</v>
      </c>
      <c r="K1236" s="81" t="s">
        <v>1152</v>
      </c>
      <c r="L1236" s="344"/>
      <c r="M1236" s="345" t="s">
        <v>1152</v>
      </c>
      <c r="N1236" s="760" t="s">
        <v>22</v>
      </c>
      <c r="O1236" s="761" t="s">
        <v>15</v>
      </c>
      <c r="P1236" s="762"/>
      <c r="Q1236" s="763">
        <v>35</v>
      </c>
      <c r="R1236" s="764" t="s">
        <v>1152</v>
      </c>
      <c r="S1236" s="765"/>
      <c r="T1236" s="705" t="s">
        <v>64</v>
      </c>
      <c r="U1236" s="734"/>
      <c r="V1236" s="706"/>
      <c r="W1236" s="184"/>
    </row>
    <row r="1237" spans="1:23" s="18" customFormat="1" ht="15.75" customHeight="1" thickBot="1">
      <c r="A1237" s="87" t="s">
        <v>1720</v>
      </c>
      <c r="B1237" s="446"/>
      <c r="C1237" s="33">
        <v>2</v>
      </c>
      <c r="D1237" s="76" t="s">
        <v>625</v>
      </c>
      <c r="E1237" s="82">
        <v>0.25</v>
      </c>
      <c r="F1237" s="233">
        <v>1587.2520000000002</v>
      </c>
      <c r="G1237" s="233">
        <v>1532.67</v>
      </c>
      <c r="H1237" s="451" t="s">
        <v>6</v>
      </c>
      <c r="I1237" s="452"/>
      <c r="J1237" s="83" t="s">
        <v>6</v>
      </c>
      <c r="K1237" s="81" t="s">
        <v>1152</v>
      </c>
      <c r="L1237" s="344"/>
      <c r="M1237" s="345" t="s">
        <v>1152</v>
      </c>
      <c r="N1237" s="760" t="s">
        <v>22</v>
      </c>
      <c r="O1237" s="761"/>
      <c r="P1237" s="762"/>
      <c r="Q1237" s="766"/>
      <c r="R1237" s="767"/>
      <c r="S1237" s="768"/>
      <c r="T1237" s="758"/>
      <c r="U1237" s="769"/>
      <c r="V1237" s="759"/>
      <c r="W1237" s="184"/>
    </row>
    <row r="1238" spans="1:23" s="18" customFormat="1" ht="15.75" customHeight="1">
      <c r="A1238" s="87" t="s">
        <v>1721</v>
      </c>
      <c r="B1238" s="446"/>
      <c r="C1238" s="33">
        <v>3</v>
      </c>
      <c r="D1238" s="76" t="s">
        <v>626</v>
      </c>
      <c r="E1238" s="82">
        <v>0.1</v>
      </c>
      <c r="F1238" s="233" t="s">
        <v>1188</v>
      </c>
      <c r="G1238" s="233">
        <v>1532.67</v>
      </c>
      <c r="H1238" s="451" t="s">
        <v>27</v>
      </c>
      <c r="I1238" s="452"/>
      <c r="J1238" s="83" t="s">
        <v>6</v>
      </c>
      <c r="K1238" s="81" t="s">
        <v>1152</v>
      </c>
      <c r="L1238" s="344"/>
      <c r="M1238" s="345" t="s">
        <v>1152</v>
      </c>
      <c r="N1238" s="760" t="s">
        <v>22</v>
      </c>
      <c r="O1238" s="770"/>
      <c r="P1238" s="771"/>
      <c r="Q1238" s="772"/>
      <c r="R1238" s="773"/>
      <c r="S1238" s="774"/>
      <c r="T1238" s="191"/>
      <c r="U1238" s="191"/>
      <c r="V1238" s="192"/>
      <c r="W1238" s="185"/>
    </row>
    <row r="1239" spans="1:23" s="18" customFormat="1" ht="15.75" customHeight="1">
      <c r="A1239" s="87" t="s">
        <v>1722</v>
      </c>
      <c r="B1239" s="446"/>
      <c r="C1239" s="33">
        <v>4</v>
      </c>
      <c r="D1239" s="76" t="s">
        <v>627</v>
      </c>
      <c r="E1239" s="82">
        <v>0.4</v>
      </c>
      <c r="F1239" s="233">
        <v>494.56599999999997</v>
      </c>
      <c r="G1239" s="233">
        <v>1532.67</v>
      </c>
      <c r="H1239" s="451" t="s">
        <v>27</v>
      </c>
      <c r="I1239" s="452"/>
      <c r="J1239" s="83" t="s">
        <v>6</v>
      </c>
      <c r="K1239" s="81" t="s">
        <v>1152</v>
      </c>
      <c r="L1239" s="344"/>
      <c r="M1239" s="345" t="s">
        <v>1152</v>
      </c>
      <c r="N1239" s="760" t="s">
        <v>22</v>
      </c>
      <c r="O1239" s="775" t="s">
        <v>246</v>
      </c>
      <c r="P1239" s="737" t="s">
        <v>245</v>
      </c>
      <c r="Q1239" s="738"/>
      <c r="R1239" s="738"/>
      <c r="S1239" s="739"/>
      <c r="T1239" s="185"/>
      <c r="U1239" s="185"/>
      <c r="V1239" s="193"/>
      <c r="W1239" s="185"/>
    </row>
    <row r="1240" spans="1:23" s="18" customFormat="1" ht="17.25" customHeight="1">
      <c r="A1240" s="87" t="s">
        <v>1723</v>
      </c>
      <c r="B1240" s="446"/>
      <c r="C1240" s="33">
        <v>5</v>
      </c>
      <c r="D1240" s="76" t="s">
        <v>1152</v>
      </c>
      <c r="E1240" s="82" t="s">
        <v>1152</v>
      </c>
      <c r="F1240" s="233" t="s">
        <v>1152</v>
      </c>
      <c r="G1240" s="233" t="s">
        <v>1152</v>
      </c>
      <c r="H1240" s="451" t="s">
        <v>1152</v>
      </c>
      <c r="I1240" s="452"/>
      <c r="J1240" s="83" t="s">
        <v>1152</v>
      </c>
      <c r="K1240" s="81" t="s">
        <v>1152</v>
      </c>
      <c r="L1240" s="344"/>
      <c r="M1240" s="345" t="s">
        <v>1152</v>
      </c>
      <c r="N1240" s="760"/>
      <c r="O1240" s="776"/>
      <c r="P1240" s="711" t="s">
        <v>86</v>
      </c>
      <c r="Q1240" s="711" t="s">
        <v>230</v>
      </c>
      <c r="R1240" s="714" t="s">
        <v>243</v>
      </c>
      <c r="S1240" s="714"/>
      <c r="T1240" s="185"/>
      <c r="U1240" s="185"/>
      <c r="V1240" s="193"/>
      <c r="W1240" s="185"/>
    </row>
    <row r="1241" spans="1:23" s="18" customFormat="1" ht="16.5" customHeight="1" thickBot="1">
      <c r="A1241" s="87" t="s">
        <v>1724</v>
      </c>
      <c r="B1241" s="446"/>
      <c r="C1241" s="84">
        <v>6</v>
      </c>
      <c r="D1241" s="85" t="s">
        <v>1152</v>
      </c>
      <c r="E1241" s="86" t="s">
        <v>1152</v>
      </c>
      <c r="F1241" s="233" t="s">
        <v>1152</v>
      </c>
      <c r="G1241" s="233" t="s">
        <v>1152</v>
      </c>
      <c r="H1241" s="451" t="s">
        <v>1152</v>
      </c>
      <c r="I1241" s="452"/>
      <c r="J1241" s="83" t="s">
        <v>1152</v>
      </c>
      <c r="K1241" s="81" t="s">
        <v>1152</v>
      </c>
      <c r="L1241" s="344"/>
      <c r="M1241" s="345" t="s">
        <v>1152</v>
      </c>
      <c r="N1241" s="777"/>
      <c r="O1241" s="248" t="s">
        <v>6</v>
      </c>
      <c r="P1241" s="778">
        <v>1</v>
      </c>
      <c r="Q1241" s="779">
        <v>3065.3425115</v>
      </c>
      <c r="R1241" s="780">
        <v>6517.2480000000005</v>
      </c>
      <c r="S1241" s="780"/>
      <c r="T1241" s="185"/>
      <c r="U1241" s="185"/>
      <c r="V1241" s="193"/>
      <c r="W1241" s="185"/>
    </row>
    <row r="1242" spans="1:23" s="18" customFormat="1" ht="16.5" customHeight="1" thickBot="1">
      <c r="A1242" s="87" t="s">
        <v>1725</v>
      </c>
      <c r="B1242" s="447"/>
      <c r="C1242" s="781" t="s">
        <v>82</v>
      </c>
      <c r="D1242" s="782"/>
      <c r="E1242" s="782"/>
      <c r="F1242" s="783"/>
      <c r="G1242" s="784"/>
      <c r="H1242" s="453" t="s">
        <v>6</v>
      </c>
      <c r="I1242" s="454"/>
      <c r="J1242" s="314" t="s">
        <v>6</v>
      </c>
      <c r="K1242" s="194" t="s">
        <v>6</v>
      </c>
      <c r="L1242" s="351"/>
      <c r="M1242" s="370"/>
      <c r="N1242" s="352"/>
      <c r="O1242" s="455" t="s">
        <v>1152</v>
      </c>
      <c r="P1242" s="455"/>
      <c r="Q1242" s="455"/>
      <c r="R1242" s="455"/>
      <c r="S1242" s="455"/>
      <c r="T1242" s="348"/>
      <c r="U1242" s="349"/>
      <c r="V1242" s="350"/>
      <c r="W1242" s="185"/>
    </row>
    <row r="1243" spans="1:23" ht="24.95" customHeight="1"/>
    <row r="1244" spans="1:23" ht="24.95" customHeight="1"/>
    <row r="1245" spans="1:23" s="16" customFormat="1" ht="24" thickBot="1">
      <c r="A1245" s="694">
        <v>36</v>
      </c>
      <c r="B1245" s="456" t="s">
        <v>45</v>
      </c>
      <c r="C1245" s="456"/>
      <c r="D1245" s="456"/>
      <c r="E1245" s="22">
        <v>36</v>
      </c>
      <c r="F1245" s="23" t="s">
        <v>635</v>
      </c>
      <c r="G1245" s="19"/>
      <c r="H1245" s="19"/>
      <c r="I1245" s="23"/>
      <c r="J1245" s="23"/>
      <c r="K1245" s="23"/>
      <c r="L1245" s="23"/>
      <c r="M1245" s="24"/>
      <c r="N1245" s="24"/>
      <c r="O1245" s="19"/>
      <c r="P1245" s="19"/>
      <c r="Q1245" s="685"/>
      <c r="R1245" s="685"/>
      <c r="S1245" s="685"/>
      <c r="T1245" s="685"/>
      <c r="U1245" s="186"/>
    </row>
    <row r="1246" spans="1:23" s="16" customFormat="1" ht="24.75" customHeight="1">
      <c r="A1246" s="14"/>
      <c r="B1246" s="695" t="s">
        <v>50</v>
      </c>
      <c r="C1246" s="696" t="s">
        <v>51</v>
      </c>
      <c r="D1246" s="697" t="s">
        <v>16</v>
      </c>
      <c r="E1246" s="697"/>
      <c r="F1246" s="697" t="s">
        <v>52</v>
      </c>
      <c r="G1246" s="698"/>
      <c r="H1246" s="699" t="s">
        <v>53</v>
      </c>
      <c r="I1246" s="700" t="s">
        <v>266</v>
      </c>
      <c r="J1246" s="699" t="s">
        <v>17</v>
      </c>
      <c r="K1246" s="699" t="s">
        <v>229</v>
      </c>
      <c r="L1246" s="699" t="s">
        <v>54</v>
      </c>
      <c r="M1246" s="699" t="s">
        <v>150</v>
      </c>
      <c r="N1246" s="701" t="s">
        <v>244</v>
      </c>
      <c r="O1246" s="702"/>
      <c r="P1246" s="703" t="s">
        <v>19</v>
      </c>
      <c r="Q1246" s="704"/>
      <c r="R1246" s="705" t="s">
        <v>152</v>
      </c>
      <c r="S1246" s="706"/>
      <c r="T1246" s="707" t="s">
        <v>138</v>
      </c>
      <c r="U1246" s="708"/>
      <c r="V1246" s="709"/>
    </row>
    <row r="1247" spans="1:23" s="16" customFormat="1" ht="92.25" customHeight="1">
      <c r="A1247" s="14"/>
      <c r="B1247" s="710"/>
      <c r="C1247" s="711" t="s">
        <v>55</v>
      </c>
      <c r="D1247" s="712" t="s">
        <v>3</v>
      </c>
      <c r="E1247" s="712" t="s">
        <v>18</v>
      </c>
      <c r="F1247" s="712" t="s">
        <v>56</v>
      </c>
      <c r="G1247" s="713" t="s">
        <v>57</v>
      </c>
      <c r="H1247" s="714"/>
      <c r="I1247" s="715"/>
      <c r="J1247" s="714"/>
      <c r="K1247" s="714"/>
      <c r="L1247" s="714"/>
      <c r="M1247" s="714"/>
      <c r="N1247" s="711" t="s">
        <v>149</v>
      </c>
      <c r="O1247" s="712" t="s">
        <v>68</v>
      </c>
      <c r="P1247" s="716"/>
      <c r="Q1247" s="717"/>
      <c r="R1247" s="718"/>
      <c r="S1247" s="719"/>
      <c r="T1247" s="720" t="s">
        <v>139</v>
      </c>
      <c r="U1247" s="721" t="s">
        <v>148</v>
      </c>
      <c r="V1247" s="722" t="s">
        <v>164</v>
      </c>
    </row>
    <row r="1248" spans="1:23" s="16" customFormat="1" ht="26.25" customHeight="1">
      <c r="A1248" s="14"/>
      <c r="B1248" s="723"/>
      <c r="C1248" s="724">
        <v>3</v>
      </c>
      <c r="D1248" s="724">
        <v>4</v>
      </c>
      <c r="E1248" s="724">
        <v>5</v>
      </c>
      <c r="F1248" s="724">
        <v>6</v>
      </c>
      <c r="G1248" s="724">
        <v>7</v>
      </c>
      <c r="H1248" s="724">
        <v>8</v>
      </c>
      <c r="I1248" s="724">
        <v>9</v>
      </c>
      <c r="J1248" s="724">
        <v>10</v>
      </c>
      <c r="K1248" s="724">
        <v>11</v>
      </c>
      <c r="L1248" s="724">
        <v>12</v>
      </c>
      <c r="M1248" s="724">
        <v>13</v>
      </c>
      <c r="N1248" s="724">
        <v>14</v>
      </c>
      <c r="O1248" s="724">
        <v>15</v>
      </c>
      <c r="P1248" s="19">
        <v>16</v>
      </c>
      <c r="Q1248" s="725">
        <v>17</v>
      </c>
      <c r="R1248" s="19">
        <v>18</v>
      </c>
      <c r="S1248" s="725">
        <v>19</v>
      </c>
      <c r="T1248" s="726">
        <v>20</v>
      </c>
      <c r="U1248" s="624">
        <v>21</v>
      </c>
      <c r="V1248" s="727">
        <v>22</v>
      </c>
    </row>
    <row r="1249" spans="1:22" s="26" customFormat="1" ht="60.6" customHeight="1">
      <c r="A1249" s="25" t="s">
        <v>1726</v>
      </c>
      <c r="B1249" s="307">
        <v>1</v>
      </c>
      <c r="C1249" s="301" t="s">
        <v>300</v>
      </c>
      <c r="D1249" s="301" t="s">
        <v>638</v>
      </c>
      <c r="E1249" s="301" t="s">
        <v>643</v>
      </c>
      <c r="F1249" s="301" t="s">
        <v>321</v>
      </c>
      <c r="G1249" s="293">
        <v>0.5</v>
      </c>
      <c r="H1249" s="293" t="s">
        <v>22</v>
      </c>
      <c r="I1249" s="299">
        <v>1</v>
      </c>
      <c r="J1249" s="300" t="s">
        <v>636</v>
      </c>
      <c r="K1249" s="324">
        <v>35107</v>
      </c>
      <c r="L1249" s="324">
        <v>36084</v>
      </c>
      <c r="M1249" s="294">
        <v>9696.67</v>
      </c>
      <c r="N1249" s="321">
        <v>4848.335</v>
      </c>
      <c r="O1249" s="172">
        <v>4848.335</v>
      </c>
      <c r="P1249" s="441"/>
      <c r="Q1249" s="442"/>
      <c r="R1249" s="439"/>
      <c r="S1249" s="440"/>
      <c r="T1249" s="296" t="s">
        <v>22</v>
      </c>
      <c r="U1249" s="297">
        <v>96</v>
      </c>
      <c r="V1249" s="298" t="s">
        <v>22</v>
      </c>
    </row>
    <row r="1250" spans="1:22" s="26" customFormat="1" ht="60.6" customHeight="1">
      <c r="A1250" s="25" t="s">
        <v>1157</v>
      </c>
      <c r="B1250" s="307">
        <v>2</v>
      </c>
      <c r="C1250" s="301" t="s">
        <v>300</v>
      </c>
      <c r="D1250" s="301" t="s">
        <v>639</v>
      </c>
      <c r="E1250" s="301" t="s">
        <v>644</v>
      </c>
      <c r="F1250" s="301" t="s">
        <v>321</v>
      </c>
      <c r="G1250" s="293">
        <v>0.5</v>
      </c>
      <c r="H1250" s="293" t="s">
        <v>22</v>
      </c>
      <c r="I1250" s="299">
        <v>1</v>
      </c>
      <c r="J1250" s="300" t="s">
        <v>636</v>
      </c>
      <c r="K1250" s="324">
        <v>38034</v>
      </c>
      <c r="L1250" s="324">
        <v>38154</v>
      </c>
      <c r="M1250" s="294">
        <v>2857.16</v>
      </c>
      <c r="N1250" s="321">
        <v>1428.58</v>
      </c>
      <c r="O1250" s="172">
        <v>1428.58</v>
      </c>
      <c r="P1250" s="441"/>
      <c r="Q1250" s="442"/>
      <c r="R1250" s="439"/>
      <c r="S1250" s="440"/>
      <c r="T1250" s="296" t="s">
        <v>22</v>
      </c>
      <c r="U1250" s="297">
        <v>37</v>
      </c>
      <c r="V1250" s="298" t="s">
        <v>22</v>
      </c>
    </row>
    <row r="1251" spans="1:22" s="26" customFormat="1" ht="60.6" customHeight="1">
      <c r="A1251" s="25" t="s">
        <v>321</v>
      </c>
      <c r="B1251" s="307">
        <v>3</v>
      </c>
      <c r="C1251" s="301" t="s">
        <v>300</v>
      </c>
      <c r="D1251" s="301" t="s">
        <v>640</v>
      </c>
      <c r="E1251" s="301" t="s">
        <v>645</v>
      </c>
      <c r="F1251" s="301" t="s">
        <v>304</v>
      </c>
      <c r="G1251" s="293">
        <v>1</v>
      </c>
      <c r="H1251" s="293" t="s">
        <v>22</v>
      </c>
      <c r="I1251" s="299">
        <v>1</v>
      </c>
      <c r="J1251" s="300" t="s">
        <v>636</v>
      </c>
      <c r="K1251" s="324">
        <v>43830</v>
      </c>
      <c r="L1251" s="324">
        <v>45138</v>
      </c>
      <c r="M1251" s="294">
        <v>2201.92</v>
      </c>
      <c r="N1251" s="321">
        <v>2201.92</v>
      </c>
      <c r="O1251" s="172">
        <v>2201.92</v>
      </c>
      <c r="P1251" s="441"/>
      <c r="Q1251" s="442"/>
      <c r="R1251" s="439"/>
      <c r="S1251" s="440"/>
      <c r="T1251" s="296" t="s">
        <v>22</v>
      </c>
      <c r="U1251" s="297">
        <v>183</v>
      </c>
      <c r="V1251" s="298" t="s">
        <v>22</v>
      </c>
    </row>
    <row r="1252" spans="1:22" s="26" customFormat="1" ht="60.6" customHeight="1">
      <c r="A1252" s="25" t="s">
        <v>1158</v>
      </c>
      <c r="B1252" s="307">
        <v>4</v>
      </c>
      <c r="C1252" s="301" t="s">
        <v>300</v>
      </c>
      <c r="D1252" s="301" t="s">
        <v>641</v>
      </c>
      <c r="E1252" s="301" t="s">
        <v>646</v>
      </c>
      <c r="F1252" s="301" t="s">
        <v>321</v>
      </c>
      <c r="G1252" s="293">
        <v>0.6</v>
      </c>
      <c r="H1252" s="293" t="s">
        <v>22</v>
      </c>
      <c r="I1252" s="299">
        <v>1</v>
      </c>
      <c r="J1252" s="300" t="s">
        <v>636</v>
      </c>
      <c r="K1252" s="389">
        <v>39845</v>
      </c>
      <c r="L1252" s="324">
        <v>40781</v>
      </c>
      <c r="M1252" s="294">
        <v>1902.63</v>
      </c>
      <c r="N1252" s="321">
        <v>1141.578</v>
      </c>
      <c r="O1252" s="172">
        <v>1141.578</v>
      </c>
      <c r="P1252" s="441"/>
      <c r="Q1252" s="442"/>
      <c r="R1252" s="439"/>
      <c r="S1252" s="440"/>
      <c r="T1252" s="296" t="s">
        <v>22</v>
      </c>
      <c r="U1252" s="297">
        <v>18</v>
      </c>
      <c r="V1252" s="298" t="s">
        <v>22</v>
      </c>
    </row>
    <row r="1253" spans="1:22" s="26" customFormat="1" ht="60.6" customHeight="1">
      <c r="A1253" s="25" t="s">
        <v>1159</v>
      </c>
      <c r="B1253" s="307">
        <v>5</v>
      </c>
      <c r="C1253" s="301" t="s">
        <v>300</v>
      </c>
      <c r="D1253" s="301" t="s">
        <v>642</v>
      </c>
      <c r="E1253" s="301" t="s">
        <v>647</v>
      </c>
      <c r="F1253" s="301" t="s">
        <v>321</v>
      </c>
      <c r="G1253" s="293">
        <v>0.6</v>
      </c>
      <c r="H1253" s="293" t="s">
        <v>22</v>
      </c>
      <c r="I1253" s="299">
        <v>1</v>
      </c>
      <c r="J1253" s="300" t="s">
        <v>636</v>
      </c>
      <c r="K1253" s="324">
        <v>42716</v>
      </c>
      <c r="L1253" s="324">
        <v>43403</v>
      </c>
      <c r="M1253" s="294">
        <v>1211.18</v>
      </c>
      <c r="N1253" s="321">
        <v>726.70799999999997</v>
      </c>
      <c r="O1253" s="172">
        <v>726.70799999999997</v>
      </c>
      <c r="P1253" s="441"/>
      <c r="Q1253" s="442"/>
      <c r="R1253" s="439"/>
      <c r="S1253" s="440"/>
      <c r="T1253" s="296" t="s">
        <v>22</v>
      </c>
      <c r="U1253" s="297">
        <v>142</v>
      </c>
      <c r="V1253" s="298" t="s">
        <v>22</v>
      </c>
    </row>
    <row r="1254" spans="1:22" s="26" customFormat="1" ht="24.95" customHeight="1">
      <c r="A1254" s="25" t="s">
        <v>1160</v>
      </c>
      <c r="B1254" s="307" t="s">
        <v>1152</v>
      </c>
      <c r="C1254" s="301"/>
      <c r="D1254" s="301"/>
      <c r="E1254" s="301"/>
      <c r="F1254" s="301"/>
      <c r="G1254" s="293"/>
      <c r="H1254" s="293"/>
      <c r="I1254" s="299"/>
      <c r="J1254" s="300" t="s">
        <v>1152</v>
      </c>
      <c r="K1254" s="324"/>
      <c r="L1254" s="324"/>
      <c r="M1254" s="294"/>
      <c r="N1254" s="321" t="s">
        <v>1152</v>
      </c>
      <c r="O1254" s="172" t="s">
        <v>1152</v>
      </c>
      <c r="P1254" s="441"/>
      <c r="Q1254" s="442"/>
      <c r="R1254" s="439"/>
      <c r="S1254" s="440"/>
      <c r="T1254" s="296"/>
      <c r="U1254" s="297"/>
      <c r="V1254" s="298"/>
    </row>
    <row r="1255" spans="1:22" s="26" customFormat="1" ht="24.95" customHeight="1">
      <c r="A1255" s="25"/>
      <c r="B1255" s="307" t="s">
        <v>1152</v>
      </c>
      <c r="C1255" s="301"/>
      <c r="D1255" s="301"/>
      <c r="E1255" s="301"/>
      <c r="F1255" s="301"/>
      <c r="G1255" s="293"/>
      <c r="H1255" s="293"/>
      <c r="I1255" s="299"/>
      <c r="J1255" s="300" t="s">
        <v>1152</v>
      </c>
      <c r="K1255" s="324"/>
      <c r="L1255" s="324"/>
      <c r="M1255" s="294"/>
      <c r="N1255" s="321" t="s">
        <v>1152</v>
      </c>
      <c r="O1255" s="172" t="s">
        <v>1152</v>
      </c>
      <c r="P1255" s="441"/>
      <c r="Q1255" s="442"/>
      <c r="R1255" s="439"/>
      <c r="S1255" s="440"/>
      <c r="T1255" s="296"/>
      <c r="U1255" s="297"/>
      <c r="V1255" s="298"/>
    </row>
    <row r="1256" spans="1:22" s="26" customFormat="1" ht="24.95" customHeight="1">
      <c r="A1256" s="25"/>
      <c r="B1256" s="307" t="s">
        <v>1152</v>
      </c>
      <c r="C1256" s="301"/>
      <c r="D1256" s="301"/>
      <c r="E1256" s="301"/>
      <c r="F1256" s="301"/>
      <c r="G1256" s="293"/>
      <c r="H1256" s="293"/>
      <c r="I1256" s="299"/>
      <c r="J1256" s="300" t="s">
        <v>1152</v>
      </c>
      <c r="K1256" s="324"/>
      <c r="L1256" s="324"/>
      <c r="M1256" s="294"/>
      <c r="N1256" s="321" t="s">
        <v>1152</v>
      </c>
      <c r="O1256" s="172" t="s">
        <v>1152</v>
      </c>
      <c r="P1256" s="441"/>
      <c r="Q1256" s="442"/>
      <c r="R1256" s="439"/>
      <c r="S1256" s="440"/>
      <c r="T1256" s="296"/>
      <c r="U1256" s="297"/>
      <c r="V1256" s="298"/>
    </row>
    <row r="1257" spans="1:22" s="26" customFormat="1" ht="24.95" customHeight="1">
      <c r="A1257" s="25"/>
      <c r="B1257" s="307" t="s">
        <v>1152</v>
      </c>
      <c r="C1257" s="301"/>
      <c r="D1257" s="301"/>
      <c r="E1257" s="301"/>
      <c r="F1257" s="301"/>
      <c r="G1257" s="293"/>
      <c r="H1257" s="293"/>
      <c r="I1257" s="299"/>
      <c r="J1257" s="300" t="s">
        <v>1152</v>
      </c>
      <c r="K1257" s="324"/>
      <c r="L1257" s="324"/>
      <c r="M1257" s="294"/>
      <c r="N1257" s="321" t="s">
        <v>1152</v>
      </c>
      <c r="O1257" s="172" t="s">
        <v>1152</v>
      </c>
      <c r="P1257" s="441"/>
      <c r="Q1257" s="442"/>
      <c r="R1257" s="439"/>
      <c r="S1257" s="440"/>
      <c r="T1257" s="296"/>
      <c r="U1257" s="297"/>
      <c r="V1257" s="298"/>
    </row>
    <row r="1258" spans="1:22" s="26" customFormat="1" ht="24.95" customHeight="1">
      <c r="A1258" s="25"/>
      <c r="B1258" s="307" t="s">
        <v>1152</v>
      </c>
      <c r="C1258" s="301"/>
      <c r="D1258" s="301"/>
      <c r="E1258" s="301"/>
      <c r="F1258" s="301"/>
      <c r="G1258" s="293"/>
      <c r="H1258" s="293"/>
      <c r="I1258" s="299"/>
      <c r="J1258" s="300" t="s">
        <v>1152</v>
      </c>
      <c r="K1258" s="324"/>
      <c r="L1258" s="324"/>
      <c r="M1258" s="294"/>
      <c r="N1258" s="321" t="s">
        <v>1152</v>
      </c>
      <c r="O1258" s="172" t="s">
        <v>1152</v>
      </c>
      <c r="P1258" s="441"/>
      <c r="Q1258" s="442"/>
      <c r="R1258" s="439"/>
      <c r="S1258" s="440"/>
      <c r="T1258" s="296"/>
      <c r="U1258" s="297"/>
      <c r="V1258" s="298"/>
    </row>
    <row r="1259" spans="1:22" s="26" customFormat="1" ht="24.95" customHeight="1">
      <c r="A1259" s="25"/>
      <c r="B1259" s="307" t="s">
        <v>1152</v>
      </c>
      <c r="C1259" s="301"/>
      <c r="D1259" s="301"/>
      <c r="E1259" s="301"/>
      <c r="F1259" s="301"/>
      <c r="G1259" s="293"/>
      <c r="H1259" s="293"/>
      <c r="I1259" s="299"/>
      <c r="J1259" s="300" t="s">
        <v>1152</v>
      </c>
      <c r="K1259" s="324"/>
      <c r="L1259" s="324"/>
      <c r="M1259" s="294"/>
      <c r="N1259" s="321" t="s">
        <v>1152</v>
      </c>
      <c r="O1259" s="172" t="s">
        <v>1152</v>
      </c>
      <c r="P1259" s="441"/>
      <c r="Q1259" s="442"/>
      <c r="R1259" s="439"/>
      <c r="S1259" s="440"/>
      <c r="T1259" s="296"/>
      <c r="U1259" s="297"/>
      <c r="V1259" s="298"/>
    </row>
    <row r="1260" spans="1:22" s="26" customFormat="1" ht="24.95" customHeight="1">
      <c r="A1260" s="25" t="s">
        <v>1727</v>
      </c>
      <c r="B1260" s="307" t="s">
        <v>1152</v>
      </c>
      <c r="C1260" s="301"/>
      <c r="D1260" s="301"/>
      <c r="E1260" s="301"/>
      <c r="F1260" s="301"/>
      <c r="G1260" s="293"/>
      <c r="H1260" s="293"/>
      <c r="I1260" s="299"/>
      <c r="J1260" s="300" t="s">
        <v>1152</v>
      </c>
      <c r="K1260" s="324"/>
      <c r="L1260" s="324"/>
      <c r="M1260" s="294"/>
      <c r="N1260" s="322" t="s">
        <v>1152</v>
      </c>
      <c r="O1260" s="172" t="s">
        <v>1152</v>
      </c>
      <c r="P1260" s="441"/>
      <c r="Q1260" s="442"/>
      <c r="R1260" s="439"/>
      <c r="S1260" s="440"/>
      <c r="T1260" s="296"/>
      <c r="U1260" s="297"/>
      <c r="V1260" s="298"/>
    </row>
    <row r="1261" spans="1:22" s="26" customFormat="1" ht="24.95" customHeight="1">
      <c r="A1261" s="25" t="s">
        <v>1728</v>
      </c>
      <c r="B1261" s="307" t="s">
        <v>1152</v>
      </c>
      <c r="C1261" s="301"/>
      <c r="D1261" s="301"/>
      <c r="E1261" s="301"/>
      <c r="F1261" s="301"/>
      <c r="G1261" s="293"/>
      <c r="H1261" s="293"/>
      <c r="I1261" s="299"/>
      <c r="J1261" s="300" t="s">
        <v>1152</v>
      </c>
      <c r="K1261" s="324"/>
      <c r="L1261" s="324"/>
      <c r="M1261" s="295"/>
      <c r="N1261" s="322" t="s">
        <v>1152</v>
      </c>
      <c r="O1261" s="172" t="s">
        <v>1152</v>
      </c>
      <c r="P1261" s="441"/>
      <c r="Q1261" s="442"/>
      <c r="R1261" s="439"/>
      <c r="S1261" s="440"/>
      <c r="T1261" s="296"/>
      <c r="U1261" s="297"/>
      <c r="V1261" s="298"/>
    </row>
    <row r="1262" spans="1:22" s="26" customFormat="1" ht="24.95" customHeight="1">
      <c r="A1262" s="25" t="s">
        <v>1729</v>
      </c>
      <c r="B1262" s="307" t="s">
        <v>1152</v>
      </c>
      <c r="C1262" s="301"/>
      <c r="D1262" s="301"/>
      <c r="E1262" s="301"/>
      <c r="F1262" s="301"/>
      <c r="G1262" s="293"/>
      <c r="H1262" s="293"/>
      <c r="I1262" s="299"/>
      <c r="J1262" s="300" t="s">
        <v>1152</v>
      </c>
      <c r="K1262" s="324"/>
      <c r="L1262" s="324"/>
      <c r="M1262" s="295"/>
      <c r="N1262" s="322" t="s">
        <v>1152</v>
      </c>
      <c r="O1262" s="172" t="s">
        <v>1152</v>
      </c>
      <c r="P1262" s="441"/>
      <c r="Q1262" s="442"/>
      <c r="R1262" s="439"/>
      <c r="S1262" s="440"/>
      <c r="T1262" s="296"/>
      <c r="U1262" s="297"/>
      <c r="V1262" s="298"/>
    </row>
    <row r="1263" spans="1:22" s="26" customFormat="1" ht="24.95" customHeight="1" thickBot="1">
      <c r="A1263" s="25" t="s">
        <v>1730</v>
      </c>
      <c r="B1263" s="310" t="s">
        <v>1152</v>
      </c>
      <c r="C1263" s="302"/>
      <c r="D1263" s="302"/>
      <c r="E1263" s="302"/>
      <c r="F1263" s="302"/>
      <c r="G1263" s="303"/>
      <c r="H1263" s="303"/>
      <c r="I1263" s="304"/>
      <c r="J1263" s="305" t="s">
        <v>1152</v>
      </c>
      <c r="K1263" s="325"/>
      <c r="L1263" s="325"/>
      <c r="M1263" s="306"/>
      <c r="N1263" s="322" t="s">
        <v>1152</v>
      </c>
      <c r="O1263" s="172" t="s">
        <v>1152</v>
      </c>
      <c r="P1263" s="441"/>
      <c r="Q1263" s="442"/>
      <c r="R1263" s="439"/>
      <c r="S1263" s="440"/>
      <c r="T1263" s="296"/>
      <c r="U1263" s="297"/>
      <c r="V1263" s="298"/>
    </row>
    <row r="1264" spans="1:22" s="16" customFormat="1" ht="12" customHeight="1">
      <c r="A1264" s="25"/>
      <c r="B1264" s="27"/>
      <c r="C1264" s="28"/>
      <c r="D1264" s="28"/>
      <c r="E1264" s="28"/>
      <c r="F1264" s="28"/>
      <c r="G1264" s="28"/>
      <c r="H1264" s="308"/>
      <c r="I1264" s="28"/>
      <c r="J1264" s="28"/>
      <c r="K1264" s="28"/>
      <c r="L1264" s="28"/>
      <c r="M1264" s="28"/>
      <c r="N1264" s="28"/>
      <c r="O1264" s="171"/>
      <c r="P1264" s="28"/>
      <c r="Q1264" s="28"/>
      <c r="R1264" s="171"/>
      <c r="S1264" s="28"/>
      <c r="T1264" s="28"/>
      <c r="U1264" s="29"/>
      <c r="V1264" s="30"/>
    </row>
    <row r="1265" spans="1:23" s="16" customFormat="1" ht="17.25" customHeight="1" thickBot="1">
      <c r="A1265" s="25" t="s">
        <v>1731</v>
      </c>
      <c r="B1265" s="346"/>
      <c r="C1265" s="347"/>
      <c r="D1265" s="347"/>
      <c r="E1265" s="347"/>
      <c r="F1265" s="347"/>
      <c r="G1265" s="347"/>
      <c r="H1265" s="347"/>
      <c r="I1265" s="347"/>
      <c r="J1265" s="347"/>
      <c r="K1265" s="347"/>
      <c r="L1265" s="347"/>
      <c r="M1265" s="347"/>
      <c r="N1265" s="728" t="s">
        <v>251</v>
      </c>
      <c r="O1265" s="729">
        <v>2069.4241999999999</v>
      </c>
      <c r="P1265" s="371"/>
      <c r="Q1265" s="371"/>
      <c r="R1265" s="372"/>
      <c r="S1265" s="372"/>
      <c r="T1265" s="373"/>
      <c r="U1265" s="374"/>
      <c r="V1265" s="375"/>
      <c r="W1265" s="186"/>
    </row>
    <row r="1266" spans="1:23" ht="17.25" customHeight="1">
      <c r="B1266" s="731"/>
      <c r="C1266" s="731"/>
      <c r="D1266" s="731"/>
      <c r="E1266" s="731"/>
      <c r="F1266" s="731"/>
      <c r="G1266" s="732"/>
      <c r="H1266" s="732"/>
      <c r="I1266" s="732"/>
      <c r="J1266" s="732"/>
      <c r="K1266" s="732"/>
      <c r="L1266" s="732"/>
      <c r="M1266" s="732"/>
      <c r="N1266" s="732"/>
      <c r="O1266" s="732"/>
      <c r="P1266" s="732"/>
      <c r="Q1266" s="732"/>
      <c r="R1266" s="732"/>
      <c r="S1266" s="732"/>
      <c r="T1266" s="732"/>
      <c r="U1266" s="732"/>
      <c r="V1266" s="732"/>
      <c r="W1266" s="732"/>
    </row>
    <row r="1267" spans="1:23" s="16" customFormat="1" ht="16.5" customHeight="1" thickBot="1">
      <c r="A1267" s="14"/>
      <c r="B1267" s="443" t="s">
        <v>61</v>
      </c>
      <c r="C1267" s="443"/>
      <c r="D1267" s="443"/>
      <c r="E1267" s="443"/>
      <c r="F1267" s="443"/>
      <c r="G1267" s="443"/>
      <c r="H1267" s="443"/>
      <c r="I1267" s="443"/>
      <c r="J1267" s="443"/>
      <c r="K1267" s="443"/>
      <c r="L1267" s="443"/>
      <c r="M1267" s="443"/>
      <c r="N1267" s="443"/>
      <c r="O1267" s="443"/>
      <c r="P1267" s="443"/>
      <c r="Q1267" s="443"/>
      <c r="R1267" s="443"/>
      <c r="S1267" s="443"/>
      <c r="T1267" s="443"/>
      <c r="U1267" s="443"/>
      <c r="V1267" s="443"/>
      <c r="W1267" s="187"/>
    </row>
    <row r="1268" spans="1:23" s="18" customFormat="1" ht="22.5" customHeight="1">
      <c r="A1268" s="87" t="s">
        <v>1732</v>
      </c>
      <c r="B1268" s="445" t="s">
        <v>58</v>
      </c>
      <c r="C1268" s="733" t="s">
        <v>78</v>
      </c>
      <c r="D1268" s="734"/>
      <c r="E1268" s="734"/>
      <c r="F1268" s="734"/>
      <c r="G1268" s="734"/>
      <c r="H1268" s="734"/>
      <c r="I1268" s="734"/>
      <c r="J1268" s="734"/>
      <c r="K1268" s="734"/>
      <c r="L1268" s="734"/>
      <c r="M1268" s="706"/>
      <c r="N1268" s="735"/>
      <c r="O1268" s="736"/>
      <c r="P1268" s="733" t="s">
        <v>84</v>
      </c>
      <c r="Q1268" s="734"/>
      <c r="R1268" s="734"/>
      <c r="S1268" s="706"/>
      <c r="T1268" s="705" t="s">
        <v>279</v>
      </c>
      <c r="U1268" s="706"/>
      <c r="V1268" s="448" t="s">
        <v>6</v>
      </c>
      <c r="W1268" s="185"/>
    </row>
    <row r="1269" spans="1:23" s="18" customFormat="1" ht="22.5" customHeight="1">
      <c r="A1269" s="87" t="s">
        <v>1733</v>
      </c>
      <c r="B1269" s="446"/>
      <c r="C1269" s="737" t="s">
        <v>79</v>
      </c>
      <c r="D1269" s="738"/>
      <c r="E1269" s="739"/>
      <c r="F1269" s="740">
        <v>2</v>
      </c>
      <c r="G1269" s="741" t="s">
        <v>223</v>
      </c>
      <c r="H1269" s="714" t="s">
        <v>222</v>
      </c>
      <c r="I1269" s="714"/>
      <c r="J1269" s="737" t="s">
        <v>221</v>
      </c>
      <c r="K1269" s="742"/>
      <c r="L1269" s="743"/>
      <c r="M1269" s="743"/>
      <c r="N1269" s="744"/>
      <c r="O1269" s="745"/>
      <c r="P1269" s="746"/>
      <c r="Q1269" s="747"/>
      <c r="R1269" s="747"/>
      <c r="S1269" s="748"/>
      <c r="T1269" s="718"/>
      <c r="U1269" s="719"/>
      <c r="V1269" s="449"/>
      <c r="W1269" s="185"/>
    </row>
    <row r="1270" spans="1:23" s="18" customFormat="1" ht="51.75" customHeight="1" thickBot="1">
      <c r="A1270" s="87" t="s">
        <v>1734</v>
      </c>
      <c r="B1270" s="446"/>
      <c r="C1270" s="738" t="s">
        <v>77</v>
      </c>
      <c r="D1270" s="739"/>
      <c r="E1270" s="749" t="s">
        <v>80</v>
      </c>
      <c r="F1270" s="750" t="s">
        <v>242</v>
      </c>
      <c r="G1270" s="741"/>
      <c r="H1270" s="714"/>
      <c r="I1270" s="714"/>
      <c r="J1270" s="711" t="s">
        <v>220</v>
      </c>
      <c r="K1270" s="751" t="s">
        <v>228</v>
      </c>
      <c r="L1270" s="752" t="s">
        <v>290</v>
      </c>
      <c r="M1270" s="752"/>
      <c r="N1270" s="753" t="s">
        <v>260</v>
      </c>
      <c r="O1270" s="754"/>
      <c r="P1270" s="755" t="s">
        <v>1169</v>
      </c>
      <c r="Q1270" s="756" t="s">
        <v>85</v>
      </c>
      <c r="R1270" s="757"/>
      <c r="S1270" s="88">
        <v>5</v>
      </c>
      <c r="T1270" s="758"/>
      <c r="U1270" s="759"/>
      <c r="V1270" s="450"/>
      <c r="W1270" s="185"/>
    </row>
    <row r="1271" spans="1:23" s="18" customFormat="1" ht="33" customHeight="1">
      <c r="A1271" s="87" t="s">
        <v>1735</v>
      </c>
      <c r="B1271" s="446"/>
      <c r="C1271" s="33">
        <v>1</v>
      </c>
      <c r="D1271" s="76" t="s">
        <v>636</v>
      </c>
      <c r="E1271" s="82">
        <v>0.9</v>
      </c>
      <c r="F1271" s="233">
        <v>10347.120999999999</v>
      </c>
      <c r="G1271" s="233">
        <v>1532.67</v>
      </c>
      <c r="H1271" s="451" t="s">
        <v>6</v>
      </c>
      <c r="I1271" s="452"/>
      <c r="J1271" s="83" t="s">
        <v>6</v>
      </c>
      <c r="K1271" s="81" t="s">
        <v>1152</v>
      </c>
      <c r="L1271" s="344"/>
      <c r="M1271" s="345" t="s">
        <v>1152</v>
      </c>
      <c r="N1271" s="760" t="s">
        <v>22</v>
      </c>
      <c r="O1271" s="761" t="s">
        <v>15</v>
      </c>
      <c r="P1271" s="762"/>
      <c r="Q1271" s="763">
        <v>36</v>
      </c>
      <c r="R1271" s="764" t="s">
        <v>1152</v>
      </c>
      <c r="S1271" s="765"/>
      <c r="T1271" s="705" t="s">
        <v>64</v>
      </c>
      <c r="U1271" s="734"/>
      <c r="V1271" s="706"/>
      <c r="W1271" s="184"/>
    </row>
    <row r="1272" spans="1:23" s="18" customFormat="1" ht="33" customHeight="1" thickBot="1">
      <c r="A1272" s="87" t="s">
        <v>1736</v>
      </c>
      <c r="B1272" s="446"/>
      <c r="C1272" s="33">
        <v>2</v>
      </c>
      <c r="D1272" s="76" t="s">
        <v>637</v>
      </c>
      <c r="E1272" s="82">
        <v>0.1</v>
      </c>
      <c r="F1272" s="233" t="s">
        <v>1188</v>
      </c>
      <c r="G1272" s="233">
        <v>1532.67</v>
      </c>
      <c r="H1272" s="451" t="s">
        <v>27</v>
      </c>
      <c r="I1272" s="452"/>
      <c r="J1272" s="83" t="s">
        <v>6</v>
      </c>
      <c r="K1272" s="81" t="s">
        <v>1152</v>
      </c>
      <c r="L1272" s="344"/>
      <c r="M1272" s="345" t="s">
        <v>1152</v>
      </c>
      <c r="N1272" s="760" t="s">
        <v>22</v>
      </c>
      <c r="O1272" s="761"/>
      <c r="P1272" s="762"/>
      <c r="Q1272" s="766"/>
      <c r="R1272" s="767"/>
      <c r="S1272" s="768"/>
      <c r="T1272" s="758"/>
      <c r="U1272" s="769"/>
      <c r="V1272" s="759"/>
      <c r="W1272" s="184"/>
    </row>
    <row r="1273" spans="1:23" s="18" customFormat="1" ht="15.75" customHeight="1">
      <c r="A1273" s="87" t="s">
        <v>1737</v>
      </c>
      <c r="B1273" s="446"/>
      <c r="C1273" s="33">
        <v>3</v>
      </c>
      <c r="D1273" s="76" t="s">
        <v>1152</v>
      </c>
      <c r="E1273" s="82" t="s">
        <v>1152</v>
      </c>
      <c r="F1273" s="233" t="s">
        <v>1152</v>
      </c>
      <c r="G1273" s="233" t="s">
        <v>1152</v>
      </c>
      <c r="H1273" s="451" t="s">
        <v>1152</v>
      </c>
      <c r="I1273" s="452"/>
      <c r="J1273" s="83" t="s">
        <v>1152</v>
      </c>
      <c r="K1273" s="81" t="s">
        <v>1152</v>
      </c>
      <c r="L1273" s="344"/>
      <c r="M1273" s="345" t="s">
        <v>1152</v>
      </c>
      <c r="N1273" s="760"/>
      <c r="O1273" s="770"/>
      <c r="P1273" s="771"/>
      <c r="Q1273" s="772"/>
      <c r="R1273" s="773"/>
      <c r="S1273" s="774"/>
      <c r="T1273" s="191"/>
      <c r="U1273" s="191"/>
      <c r="V1273" s="192"/>
      <c r="W1273" s="185"/>
    </row>
    <row r="1274" spans="1:23" s="18" customFormat="1" ht="15.75" customHeight="1">
      <c r="A1274" s="87" t="s">
        <v>1738</v>
      </c>
      <c r="B1274" s="446"/>
      <c r="C1274" s="33">
        <v>4</v>
      </c>
      <c r="D1274" s="76" t="s">
        <v>1152</v>
      </c>
      <c r="E1274" s="82" t="s">
        <v>1152</v>
      </c>
      <c r="F1274" s="233" t="s">
        <v>1152</v>
      </c>
      <c r="G1274" s="233" t="s">
        <v>1152</v>
      </c>
      <c r="H1274" s="451" t="s">
        <v>1152</v>
      </c>
      <c r="I1274" s="452"/>
      <c r="J1274" s="83" t="s">
        <v>1152</v>
      </c>
      <c r="K1274" s="81" t="s">
        <v>1152</v>
      </c>
      <c r="L1274" s="344"/>
      <c r="M1274" s="345" t="s">
        <v>1152</v>
      </c>
      <c r="N1274" s="760"/>
      <c r="O1274" s="775" t="s">
        <v>246</v>
      </c>
      <c r="P1274" s="737" t="s">
        <v>245</v>
      </c>
      <c r="Q1274" s="738"/>
      <c r="R1274" s="738"/>
      <c r="S1274" s="739"/>
      <c r="T1274" s="185"/>
      <c r="U1274" s="185"/>
      <c r="V1274" s="193"/>
      <c r="W1274" s="185"/>
    </row>
    <row r="1275" spans="1:23" s="18" customFormat="1" ht="17.25" customHeight="1">
      <c r="A1275" s="87" t="s">
        <v>1739</v>
      </c>
      <c r="B1275" s="446"/>
      <c r="C1275" s="33">
        <v>5</v>
      </c>
      <c r="D1275" s="76" t="s">
        <v>1152</v>
      </c>
      <c r="E1275" s="82" t="s">
        <v>1152</v>
      </c>
      <c r="F1275" s="233" t="s">
        <v>1152</v>
      </c>
      <c r="G1275" s="233" t="s">
        <v>1152</v>
      </c>
      <c r="H1275" s="451" t="s">
        <v>1152</v>
      </c>
      <c r="I1275" s="452"/>
      <c r="J1275" s="83" t="s">
        <v>1152</v>
      </c>
      <c r="K1275" s="81" t="s">
        <v>1152</v>
      </c>
      <c r="L1275" s="344"/>
      <c r="M1275" s="345" t="s">
        <v>1152</v>
      </c>
      <c r="N1275" s="760"/>
      <c r="O1275" s="776"/>
      <c r="P1275" s="711" t="s">
        <v>86</v>
      </c>
      <c r="Q1275" s="711" t="s">
        <v>230</v>
      </c>
      <c r="R1275" s="714" t="s">
        <v>243</v>
      </c>
      <c r="S1275" s="714"/>
      <c r="T1275" s="185"/>
      <c r="U1275" s="185"/>
      <c r="V1275" s="193"/>
      <c r="W1275" s="185"/>
    </row>
    <row r="1276" spans="1:23" s="18" customFormat="1" ht="16.5" customHeight="1" thickBot="1">
      <c r="A1276" s="87" t="s">
        <v>1740</v>
      </c>
      <c r="B1276" s="446"/>
      <c r="C1276" s="84">
        <v>6</v>
      </c>
      <c r="D1276" s="85" t="s">
        <v>1152</v>
      </c>
      <c r="E1276" s="86" t="s">
        <v>1152</v>
      </c>
      <c r="F1276" s="233" t="s">
        <v>1152</v>
      </c>
      <c r="G1276" s="233" t="s">
        <v>1152</v>
      </c>
      <c r="H1276" s="451" t="s">
        <v>1152</v>
      </c>
      <c r="I1276" s="452"/>
      <c r="J1276" s="83" t="s">
        <v>1152</v>
      </c>
      <c r="K1276" s="81" t="s">
        <v>1152</v>
      </c>
      <c r="L1276" s="344"/>
      <c r="M1276" s="345" t="s">
        <v>1152</v>
      </c>
      <c r="N1276" s="777"/>
      <c r="O1276" s="248" t="s">
        <v>6</v>
      </c>
      <c r="P1276" s="778">
        <v>1</v>
      </c>
      <c r="Q1276" s="779">
        <v>3065.3425115</v>
      </c>
      <c r="R1276" s="780">
        <v>10347.120999999999</v>
      </c>
      <c r="S1276" s="780"/>
      <c r="T1276" s="185"/>
      <c r="U1276" s="185"/>
      <c r="V1276" s="193"/>
      <c r="W1276" s="185"/>
    </row>
    <row r="1277" spans="1:23" s="18" customFormat="1" ht="16.5" customHeight="1" thickBot="1">
      <c r="A1277" s="87" t="s">
        <v>1741</v>
      </c>
      <c r="B1277" s="447"/>
      <c r="C1277" s="781" t="s">
        <v>82</v>
      </c>
      <c r="D1277" s="782"/>
      <c r="E1277" s="782"/>
      <c r="F1277" s="783"/>
      <c r="G1277" s="784"/>
      <c r="H1277" s="453" t="s">
        <v>6</v>
      </c>
      <c r="I1277" s="454"/>
      <c r="J1277" s="314" t="s">
        <v>6</v>
      </c>
      <c r="K1277" s="194" t="s">
        <v>6</v>
      </c>
      <c r="L1277" s="351"/>
      <c r="M1277" s="370"/>
      <c r="N1277" s="352"/>
      <c r="O1277" s="455" t="s">
        <v>1152</v>
      </c>
      <c r="P1277" s="455"/>
      <c r="Q1277" s="455"/>
      <c r="R1277" s="455"/>
      <c r="S1277" s="455"/>
      <c r="T1277" s="348"/>
      <c r="U1277" s="349"/>
      <c r="V1277" s="350"/>
      <c r="W1277" s="185"/>
    </row>
    <row r="1278" spans="1:23" ht="24.95" customHeight="1"/>
    <row r="1279" spans="1:23" ht="24.95" customHeight="1"/>
    <row r="1280" spans="1:23" s="16" customFormat="1" ht="24" thickBot="1">
      <c r="A1280" s="694">
        <v>37</v>
      </c>
      <c r="B1280" s="456" t="s">
        <v>45</v>
      </c>
      <c r="C1280" s="456"/>
      <c r="D1280" s="456"/>
      <c r="E1280" s="22">
        <v>37</v>
      </c>
      <c r="F1280" s="23" t="s">
        <v>648</v>
      </c>
      <c r="G1280" s="19"/>
      <c r="H1280" s="19"/>
      <c r="I1280" s="23"/>
      <c r="J1280" s="23"/>
      <c r="K1280" s="23"/>
      <c r="L1280" s="23"/>
      <c r="M1280" s="24"/>
      <c r="N1280" s="24"/>
      <c r="O1280" s="19"/>
      <c r="P1280" s="19"/>
      <c r="Q1280" s="685"/>
      <c r="R1280" s="685"/>
      <c r="S1280" s="685"/>
      <c r="T1280" s="685"/>
      <c r="U1280" s="186"/>
    </row>
    <row r="1281" spans="1:22" s="16" customFormat="1" ht="24.75" customHeight="1">
      <c r="A1281" s="14"/>
      <c r="B1281" s="695" t="s">
        <v>50</v>
      </c>
      <c r="C1281" s="696" t="s">
        <v>51</v>
      </c>
      <c r="D1281" s="697" t="s">
        <v>16</v>
      </c>
      <c r="E1281" s="697"/>
      <c r="F1281" s="697" t="s">
        <v>52</v>
      </c>
      <c r="G1281" s="698"/>
      <c r="H1281" s="699" t="s">
        <v>53</v>
      </c>
      <c r="I1281" s="700" t="s">
        <v>266</v>
      </c>
      <c r="J1281" s="699" t="s">
        <v>17</v>
      </c>
      <c r="K1281" s="699" t="s">
        <v>229</v>
      </c>
      <c r="L1281" s="699" t="s">
        <v>54</v>
      </c>
      <c r="M1281" s="699" t="s">
        <v>150</v>
      </c>
      <c r="N1281" s="701" t="s">
        <v>244</v>
      </c>
      <c r="O1281" s="702"/>
      <c r="P1281" s="703" t="s">
        <v>19</v>
      </c>
      <c r="Q1281" s="704"/>
      <c r="R1281" s="705" t="s">
        <v>152</v>
      </c>
      <c r="S1281" s="706"/>
      <c r="T1281" s="707" t="s">
        <v>138</v>
      </c>
      <c r="U1281" s="708"/>
      <c r="V1281" s="709"/>
    </row>
    <row r="1282" spans="1:22" s="16" customFormat="1" ht="92.25" customHeight="1">
      <c r="A1282" s="14"/>
      <c r="B1282" s="710"/>
      <c r="C1282" s="711" t="s">
        <v>55</v>
      </c>
      <c r="D1282" s="712" t="s">
        <v>3</v>
      </c>
      <c r="E1282" s="712" t="s">
        <v>18</v>
      </c>
      <c r="F1282" s="712" t="s">
        <v>56</v>
      </c>
      <c r="G1282" s="713" t="s">
        <v>57</v>
      </c>
      <c r="H1282" s="714"/>
      <c r="I1282" s="715"/>
      <c r="J1282" s="714"/>
      <c r="K1282" s="714"/>
      <c r="L1282" s="714"/>
      <c r="M1282" s="714"/>
      <c r="N1282" s="711" t="s">
        <v>149</v>
      </c>
      <c r="O1282" s="712" t="s">
        <v>68</v>
      </c>
      <c r="P1282" s="716"/>
      <c r="Q1282" s="717"/>
      <c r="R1282" s="718"/>
      <c r="S1282" s="719"/>
      <c r="T1282" s="720" t="s">
        <v>139</v>
      </c>
      <c r="U1282" s="721" t="s">
        <v>148</v>
      </c>
      <c r="V1282" s="722" t="s">
        <v>164</v>
      </c>
    </row>
    <row r="1283" spans="1:22" s="16" customFormat="1" ht="26.25" customHeight="1">
      <c r="A1283" s="14"/>
      <c r="B1283" s="723"/>
      <c r="C1283" s="724">
        <v>3</v>
      </c>
      <c r="D1283" s="724">
        <v>4</v>
      </c>
      <c r="E1283" s="724">
        <v>5</v>
      </c>
      <c r="F1283" s="724">
        <v>6</v>
      </c>
      <c r="G1283" s="724">
        <v>7</v>
      </c>
      <c r="H1283" s="724">
        <v>8</v>
      </c>
      <c r="I1283" s="724">
        <v>9</v>
      </c>
      <c r="J1283" s="724">
        <v>10</v>
      </c>
      <c r="K1283" s="724">
        <v>11</v>
      </c>
      <c r="L1283" s="724">
        <v>12</v>
      </c>
      <c r="M1283" s="724">
        <v>13</v>
      </c>
      <c r="N1283" s="724">
        <v>14</v>
      </c>
      <c r="O1283" s="724">
        <v>15</v>
      </c>
      <c r="P1283" s="19">
        <v>16</v>
      </c>
      <c r="Q1283" s="725">
        <v>17</v>
      </c>
      <c r="R1283" s="19">
        <v>18</v>
      </c>
      <c r="S1283" s="725">
        <v>19</v>
      </c>
      <c r="T1283" s="726">
        <v>20</v>
      </c>
      <c r="U1283" s="624">
        <v>21</v>
      </c>
      <c r="V1283" s="727">
        <v>22</v>
      </c>
    </row>
    <row r="1284" spans="1:22" s="26" customFormat="1" ht="72.599999999999994" customHeight="1">
      <c r="A1284" s="25" t="s">
        <v>1742</v>
      </c>
      <c r="B1284" s="307">
        <v>1</v>
      </c>
      <c r="C1284" s="301" t="s">
        <v>651</v>
      </c>
      <c r="D1284" s="301" t="s">
        <v>655</v>
      </c>
      <c r="E1284" s="301" t="s">
        <v>656</v>
      </c>
      <c r="F1284" s="301" t="s">
        <v>321</v>
      </c>
      <c r="G1284" s="293">
        <v>0.5</v>
      </c>
      <c r="H1284" s="293" t="s">
        <v>22</v>
      </c>
      <c r="I1284" s="299">
        <v>2</v>
      </c>
      <c r="J1284" s="300" t="s">
        <v>650</v>
      </c>
      <c r="K1284" s="324">
        <v>38124</v>
      </c>
      <c r="L1284" s="324">
        <v>38440</v>
      </c>
      <c r="M1284" s="294">
        <v>3311.03</v>
      </c>
      <c r="N1284" s="321">
        <v>1655.5150000000001</v>
      </c>
      <c r="O1284" s="172">
        <v>1655.5150000000001</v>
      </c>
      <c r="P1284" s="441"/>
      <c r="Q1284" s="442"/>
      <c r="R1284" s="439"/>
      <c r="S1284" s="440"/>
      <c r="T1284" s="296" t="s">
        <v>22</v>
      </c>
      <c r="U1284" s="297">
        <v>341</v>
      </c>
      <c r="V1284" s="298" t="s">
        <v>22</v>
      </c>
    </row>
    <row r="1285" spans="1:22" s="26" customFormat="1" ht="72.599999999999994" customHeight="1">
      <c r="A1285" s="25" t="s">
        <v>1157</v>
      </c>
      <c r="B1285" s="307">
        <v>2</v>
      </c>
      <c r="C1285" s="301" t="s">
        <v>651</v>
      </c>
      <c r="D1285" s="301" t="s">
        <v>654</v>
      </c>
      <c r="E1285" s="301" t="s">
        <v>657</v>
      </c>
      <c r="F1285" s="301" t="s">
        <v>321</v>
      </c>
      <c r="G1285" s="293">
        <v>0.5</v>
      </c>
      <c r="H1285" s="293" t="s">
        <v>22</v>
      </c>
      <c r="I1285" s="299">
        <v>2</v>
      </c>
      <c r="J1285" s="300" t="s">
        <v>650</v>
      </c>
      <c r="K1285" s="324">
        <v>38425</v>
      </c>
      <c r="L1285" s="324">
        <v>38628</v>
      </c>
      <c r="M1285" s="294">
        <v>960.24</v>
      </c>
      <c r="N1285" s="321">
        <v>480.12</v>
      </c>
      <c r="O1285" s="172">
        <v>480.12</v>
      </c>
      <c r="P1285" s="441"/>
      <c r="Q1285" s="442"/>
      <c r="R1285" s="439"/>
      <c r="S1285" s="440"/>
      <c r="T1285" s="296" t="s">
        <v>22</v>
      </c>
      <c r="U1285" s="297">
        <v>5</v>
      </c>
      <c r="V1285" s="298" t="s">
        <v>22</v>
      </c>
    </row>
    <row r="1286" spans="1:22" s="26" customFormat="1" ht="72.599999999999994" customHeight="1">
      <c r="A1286" s="25" t="s">
        <v>321</v>
      </c>
      <c r="B1286" s="307">
        <v>3</v>
      </c>
      <c r="C1286" s="301" t="s">
        <v>651</v>
      </c>
      <c r="D1286" s="301" t="s">
        <v>653</v>
      </c>
      <c r="E1286" s="301" t="s">
        <v>658</v>
      </c>
      <c r="F1286" s="301" t="s">
        <v>304</v>
      </c>
      <c r="G1286" s="293">
        <v>1</v>
      </c>
      <c r="H1286" s="293" t="s">
        <v>22</v>
      </c>
      <c r="I1286" s="299">
        <v>1</v>
      </c>
      <c r="J1286" s="300" t="s">
        <v>649</v>
      </c>
      <c r="K1286" s="324">
        <v>42045</v>
      </c>
      <c r="L1286" s="324">
        <v>42443</v>
      </c>
      <c r="M1286" s="294">
        <v>1239.07</v>
      </c>
      <c r="N1286" s="321">
        <v>1239.07</v>
      </c>
      <c r="O1286" s="172">
        <v>1239.07</v>
      </c>
      <c r="P1286" s="441"/>
      <c r="Q1286" s="442"/>
      <c r="R1286" s="439"/>
      <c r="S1286" s="440"/>
      <c r="T1286" s="296" t="s">
        <v>22</v>
      </c>
      <c r="U1286" s="297">
        <v>314</v>
      </c>
      <c r="V1286" s="298" t="s">
        <v>22</v>
      </c>
    </row>
    <row r="1287" spans="1:22" s="26" customFormat="1" ht="72.599999999999994" customHeight="1">
      <c r="A1287" s="25" t="s">
        <v>1158</v>
      </c>
      <c r="B1287" s="307">
        <v>4</v>
      </c>
      <c r="C1287" s="301" t="s">
        <v>300</v>
      </c>
      <c r="D1287" s="301" t="s">
        <v>652</v>
      </c>
      <c r="E1287" s="301" t="s">
        <v>659</v>
      </c>
      <c r="F1287" s="301" t="s">
        <v>321</v>
      </c>
      <c r="G1287" s="293">
        <v>0.4</v>
      </c>
      <c r="H1287" s="293" t="s">
        <v>22</v>
      </c>
      <c r="I1287" s="299">
        <v>1</v>
      </c>
      <c r="J1287" s="300" t="s">
        <v>649</v>
      </c>
      <c r="K1287" s="389">
        <v>44084</v>
      </c>
      <c r="L1287" s="324">
        <v>44972</v>
      </c>
      <c r="M1287" s="294">
        <v>8681.01</v>
      </c>
      <c r="N1287" s="321">
        <v>3472.4040000000005</v>
      </c>
      <c r="O1287" s="172">
        <v>3472.404</v>
      </c>
      <c r="P1287" s="441"/>
      <c r="Q1287" s="442"/>
      <c r="R1287" s="439"/>
      <c r="S1287" s="440"/>
      <c r="T1287" s="296" t="s">
        <v>22</v>
      </c>
      <c r="U1287" s="297">
        <v>65</v>
      </c>
      <c r="V1287" s="298" t="s">
        <v>22</v>
      </c>
    </row>
    <row r="1288" spans="1:22" s="26" customFormat="1" ht="24.95" customHeight="1">
      <c r="A1288" s="25" t="s">
        <v>1159</v>
      </c>
      <c r="B1288" s="307" t="s">
        <v>1152</v>
      </c>
      <c r="C1288" s="301"/>
      <c r="D1288" s="301"/>
      <c r="E1288" s="301"/>
      <c r="F1288" s="301"/>
      <c r="G1288" s="293"/>
      <c r="H1288" s="293"/>
      <c r="I1288" s="299"/>
      <c r="J1288" s="300" t="s">
        <v>1152</v>
      </c>
      <c r="K1288" s="324"/>
      <c r="L1288" s="324"/>
      <c r="M1288" s="294"/>
      <c r="N1288" s="321" t="s">
        <v>1152</v>
      </c>
      <c r="O1288" s="172" t="s">
        <v>1152</v>
      </c>
      <c r="P1288" s="441"/>
      <c r="Q1288" s="442"/>
      <c r="R1288" s="439"/>
      <c r="S1288" s="440"/>
      <c r="T1288" s="296"/>
      <c r="U1288" s="297"/>
      <c r="V1288" s="298"/>
    </row>
    <row r="1289" spans="1:22" s="26" customFormat="1" ht="24.95" customHeight="1">
      <c r="A1289" s="25" t="s">
        <v>1160</v>
      </c>
      <c r="B1289" s="307" t="s">
        <v>1152</v>
      </c>
      <c r="C1289" s="301"/>
      <c r="D1289" s="301"/>
      <c r="E1289" s="301"/>
      <c r="F1289" s="301"/>
      <c r="G1289" s="293"/>
      <c r="H1289" s="293"/>
      <c r="I1289" s="299"/>
      <c r="J1289" s="300" t="s">
        <v>1152</v>
      </c>
      <c r="K1289" s="324"/>
      <c r="L1289" s="324"/>
      <c r="M1289" s="294"/>
      <c r="N1289" s="321" t="s">
        <v>1152</v>
      </c>
      <c r="O1289" s="172" t="s">
        <v>1152</v>
      </c>
      <c r="P1289" s="441"/>
      <c r="Q1289" s="442"/>
      <c r="R1289" s="439"/>
      <c r="S1289" s="440"/>
      <c r="T1289" s="296"/>
      <c r="U1289" s="297"/>
      <c r="V1289" s="298"/>
    </row>
    <row r="1290" spans="1:22" s="26" customFormat="1" ht="24.95" customHeight="1">
      <c r="A1290" s="25"/>
      <c r="B1290" s="307" t="s">
        <v>1152</v>
      </c>
      <c r="C1290" s="301"/>
      <c r="D1290" s="301"/>
      <c r="E1290" s="301"/>
      <c r="F1290" s="301"/>
      <c r="G1290" s="293"/>
      <c r="H1290" s="293"/>
      <c r="I1290" s="299"/>
      <c r="J1290" s="300" t="s">
        <v>1152</v>
      </c>
      <c r="K1290" s="324"/>
      <c r="L1290" s="324"/>
      <c r="M1290" s="294"/>
      <c r="N1290" s="321" t="s">
        <v>1152</v>
      </c>
      <c r="O1290" s="172" t="s">
        <v>1152</v>
      </c>
      <c r="P1290" s="441"/>
      <c r="Q1290" s="442"/>
      <c r="R1290" s="439"/>
      <c r="S1290" s="440"/>
      <c r="T1290" s="296"/>
      <c r="U1290" s="297"/>
      <c r="V1290" s="298"/>
    </row>
    <row r="1291" spans="1:22" s="26" customFormat="1" ht="24.95" customHeight="1">
      <c r="A1291" s="25"/>
      <c r="B1291" s="307" t="s">
        <v>1152</v>
      </c>
      <c r="C1291" s="301"/>
      <c r="D1291" s="301"/>
      <c r="E1291" s="301"/>
      <c r="F1291" s="301"/>
      <c r="G1291" s="293"/>
      <c r="H1291" s="293"/>
      <c r="I1291" s="299"/>
      <c r="J1291" s="300" t="s">
        <v>1152</v>
      </c>
      <c r="K1291" s="324"/>
      <c r="L1291" s="324"/>
      <c r="M1291" s="294"/>
      <c r="N1291" s="321" t="s">
        <v>1152</v>
      </c>
      <c r="O1291" s="172" t="s">
        <v>1152</v>
      </c>
      <c r="P1291" s="441"/>
      <c r="Q1291" s="442"/>
      <c r="R1291" s="439"/>
      <c r="S1291" s="440"/>
      <c r="T1291" s="296"/>
      <c r="U1291" s="297"/>
      <c r="V1291" s="298"/>
    </row>
    <row r="1292" spans="1:22" s="26" customFormat="1" ht="24.95" customHeight="1">
      <c r="A1292" s="25"/>
      <c r="B1292" s="307" t="s">
        <v>1152</v>
      </c>
      <c r="C1292" s="301"/>
      <c r="D1292" s="301"/>
      <c r="E1292" s="301"/>
      <c r="F1292" s="301"/>
      <c r="G1292" s="293"/>
      <c r="H1292" s="293"/>
      <c r="I1292" s="299"/>
      <c r="J1292" s="300" t="s">
        <v>1152</v>
      </c>
      <c r="K1292" s="324"/>
      <c r="L1292" s="324"/>
      <c r="M1292" s="294"/>
      <c r="N1292" s="321" t="s">
        <v>1152</v>
      </c>
      <c r="O1292" s="172" t="s">
        <v>1152</v>
      </c>
      <c r="P1292" s="441"/>
      <c r="Q1292" s="442"/>
      <c r="R1292" s="439"/>
      <c r="S1292" s="440"/>
      <c r="T1292" s="296"/>
      <c r="U1292" s="297"/>
      <c r="V1292" s="298"/>
    </row>
    <row r="1293" spans="1:22" s="26" customFormat="1" ht="24.95" customHeight="1">
      <c r="A1293" s="25"/>
      <c r="B1293" s="307" t="s">
        <v>1152</v>
      </c>
      <c r="C1293" s="301"/>
      <c r="D1293" s="301"/>
      <c r="E1293" s="301"/>
      <c r="F1293" s="301"/>
      <c r="G1293" s="293"/>
      <c r="H1293" s="293"/>
      <c r="I1293" s="299"/>
      <c r="J1293" s="300" t="s">
        <v>1152</v>
      </c>
      <c r="K1293" s="324"/>
      <c r="L1293" s="324"/>
      <c r="M1293" s="294"/>
      <c r="N1293" s="321" t="s">
        <v>1152</v>
      </c>
      <c r="O1293" s="172" t="s">
        <v>1152</v>
      </c>
      <c r="P1293" s="441"/>
      <c r="Q1293" s="442"/>
      <c r="R1293" s="439"/>
      <c r="S1293" s="440"/>
      <c r="T1293" s="296"/>
      <c r="U1293" s="297"/>
      <c r="V1293" s="298"/>
    </row>
    <row r="1294" spans="1:22" s="26" customFormat="1" ht="24.95" customHeight="1">
      <c r="A1294" s="25"/>
      <c r="B1294" s="307" t="s">
        <v>1152</v>
      </c>
      <c r="C1294" s="301"/>
      <c r="D1294" s="301"/>
      <c r="E1294" s="301"/>
      <c r="F1294" s="301"/>
      <c r="G1294" s="293"/>
      <c r="H1294" s="293"/>
      <c r="I1294" s="299"/>
      <c r="J1294" s="300" t="s">
        <v>1152</v>
      </c>
      <c r="K1294" s="324"/>
      <c r="L1294" s="324"/>
      <c r="M1294" s="294"/>
      <c r="N1294" s="321" t="s">
        <v>1152</v>
      </c>
      <c r="O1294" s="172" t="s">
        <v>1152</v>
      </c>
      <c r="P1294" s="441"/>
      <c r="Q1294" s="442"/>
      <c r="R1294" s="439"/>
      <c r="S1294" s="440"/>
      <c r="T1294" s="296"/>
      <c r="U1294" s="297"/>
      <c r="V1294" s="298"/>
    </row>
    <row r="1295" spans="1:22" s="26" customFormat="1" ht="24.95" customHeight="1">
      <c r="A1295" s="25" t="s">
        <v>1743</v>
      </c>
      <c r="B1295" s="307" t="s">
        <v>1152</v>
      </c>
      <c r="C1295" s="301"/>
      <c r="D1295" s="301"/>
      <c r="E1295" s="301"/>
      <c r="F1295" s="301"/>
      <c r="G1295" s="293"/>
      <c r="H1295" s="293"/>
      <c r="I1295" s="299"/>
      <c r="J1295" s="300" t="s">
        <v>1152</v>
      </c>
      <c r="K1295" s="324"/>
      <c r="L1295" s="324"/>
      <c r="M1295" s="294"/>
      <c r="N1295" s="322" t="s">
        <v>1152</v>
      </c>
      <c r="O1295" s="172" t="s">
        <v>1152</v>
      </c>
      <c r="P1295" s="441"/>
      <c r="Q1295" s="442"/>
      <c r="R1295" s="439"/>
      <c r="S1295" s="440"/>
      <c r="T1295" s="296"/>
      <c r="U1295" s="297"/>
      <c r="V1295" s="298"/>
    </row>
    <row r="1296" spans="1:22" s="26" customFormat="1" ht="24.95" customHeight="1">
      <c r="A1296" s="25" t="s">
        <v>1744</v>
      </c>
      <c r="B1296" s="307" t="s">
        <v>1152</v>
      </c>
      <c r="C1296" s="301"/>
      <c r="D1296" s="301"/>
      <c r="E1296" s="301"/>
      <c r="F1296" s="301"/>
      <c r="G1296" s="293"/>
      <c r="H1296" s="293"/>
      <c r="I1296" s="299"/>
      <c r="J1296" s="300" t="s">
        <v>1152</v>
      </c>
      <c r="K1296" s="324"/>
      <c r="L1296" s="324"/>
      <c r="M1296" s="295"/>
      <c r="N1296" s="322" t="s">
        <v>1152</v>
      </c>
      <c r="O1296" s="172" t="s">
        <v>1152</v>
      </c>
      <c r="P1296" s="441"/>
      <c r="Q1296" s="442"/>
      <c r="R1296" s="439"/>
      <c r="S1296" s="440"/>
      <c r="T1296" s="296"/>
      <c r="U1296" s="297"/>
      <c r="V1296" s="298"/>
    </row>
    <row r="1297" spans="1:23" s="26" customFormat="1" ht="24.95" customHeight="1">
      <c r="A1297" s="25" t="s">
        <v>1745</v>
      </c>
      <c r="B1297" s="307" t="s">
        <v>1152</v>
      </c>
      <c r="C1297" s="301"/>
      <c r="D1297" s="301"/>
      <c r="E1297" s="301"/>
      <c r="F1297" s="301"/>
      <c r="G1297" s="293"/>
      <c r="H1297" s="293"/>
      <c r="I1297" s="299"/>
      <c r="J1297" s="300" t="s">
        <v>1152</v>
      </c>
      <c r="K1297" s="324"/>
      <c r="L1297" s="324"/>
      <c r="M1297" s="295"/>
      <c r="N1297" s="322" t="s">
        <v>1152</v>
      </c>
      <c r="O1297" s="172" t="s">
        <v>1152</v>
      </c>
      <c r="P1297" s="441"/>
      <c r="Q1297" s="442"/>
      <c r="R1297" s="439"/>
      <c r="S1297" s="440"/>
      <c r="T1297" s="296"/>
      <c r="U1297" s="297"/>
      <c r="V1297" s="298"/>
    </row>
    <row r="1298" spans="1:23" s="26" customFormat="1" ht="24.95" customHeight="1" thickBot="1">
      <c r="A1298" s="25" t="s">
        <v>1746</v>
      </c>
      <c r="B1298" s="310" t="s">
        <v>1152</v>
      </c>
      <c r="C1298" s="302"/>
      <c r="D1298" s="302"/>
      <c r="E1298" s="302"/>
      <c r="F1298" s="302"/>
      <c r="G1298" s="303"/>
      <c r="H1298" s="303"/>
      <c r="I1298" s="304"/>
      <c r="J1298" s="305" t="s">
        <v>1152</v>
      </c>
      <c r="K1298" s="325"/>
      <c r="L1298" s="325"/>
      <c r="M1298" s="306"/>
      <c r="N1298" s="322" t="s">
        <v>1152</v>
      </c>
      <c r="O1298" s="172" t="s">
        <v>1152</v>
      </c>
      <c r="P1298" s="441"/>
      <c r="Q1298" s="442"/>
      <c r="R1298" s="439"/>
      <c r="S1298" s="440"/>
      <c r="T1298" s="296"/>
      <c r="U1298" s="297"/>
      <c r="V1298" s="298"/>
    </row>
    <row r="1299" spans="1:23" s="16" customFormat="1" ht="12" customHeight="1">
      <c r="A1299" s="25"/>
      <c r="B1299" s="27"/>
      <c r="C1299" s="28"/>
      <c r="D1299" s="28"/>
      <c r="E1299" s="28"/>
      <c r="F1299" s="28"/>
      <c r="G1299" s="28"/>
      <c r="H1299" s="308"/>
      <c r="I1299" s="28"/>
      <c r="J1299" s="28"/>
      <c r="K1299" s="28"/>
      <c r="L1299" s="28"/>
      <c r="M1299" s="28"/>
      <c r="N1299" s="28"/>
      <c r="O1299" s="171"/>
      <c r="P1299" s="28"/>
      <c r="Q1299" s="28"/>
      <c r="R1299" s="171"/>
      <c r="S1299" s="28"/>
      <c r="T1299" s="28"/>
      <c r="U1299" s="29"/>
      <c r="V1299" s="30"/>
    </row>
    <row r="1300" spans="1:23" s="16" customFormat="1" ht="17.25" customHeight="1" thickBot="1">
      <c r="A1300" s="25" t="s">
        <v>1747</v>
      </c>
      <c r="B1300" s="346"/>
      <c r="C1300" s="347"/>
      <c r="D1300" s="347"/>
      <c r="E1300" s="347"/>
      <c r="F1300" s="347"/>
      <c r="G1300" s="347"/>
      <c r="H1300" s="347"/>
      <c r="I1300" s="347"/>
      <c r="J1300" s="347"/>
      <c r="K1300" s="347"/>
      <c r="L1300" s="347"/>
      <c r="M1300" s="347"/>
      <c r="N1300" s="728" t="s">
        <v>251</v>
      </c>
      <c r="O1300" s="729">
        <v>1711.7772500000001</v>
      </c>
      <c r="P1300" s="371"/>
      <c r="Q1300" s="371"/>
      <c r="R1300" s="372"/>
      <c r="S1300" s="372"/>
      <c r="T1300" s="373"/>
      <c r="U1300" s="374"/>
      <c r="V1300" s="375"/>
      <c r="W1300" s="186"/>
    </row>
    <row r="1301" spans="1:23" ht="17.25" customHeight="1">
      <c r="B1301" s="731"/>
      <c r="C1301" s="731"/>
      <c r="D1301" s="731"/>
      <c r="E1301" s="731"/>
      <c r="F1301" s="731"/>
      <c r="G1301" s="732"/>
      <c r="H1301" s="732"/>
      <c r="I1301" s="732"/>
      <c r="J1301" s="732"/>
      <c r="K1301" s="732"/>
      <c r="L1301" s="732"/>
      <c r="M1301" s="732"/>
      <c r="N1301" s="732"/>
      <c r="O1301" s="732"/>
      <c r="P1301" s="732"/>
      <c r="Q1301" s="732"/>
      <c r="R1301" s="732"/>
      <c r="S1301" s="732"/>
      <c r="T1301" s="732"/>
      <c r="U1301" s="732"/>
      <c r="V1301" s="732"/>
      <c r="W1301" s="732"/>
    </row>
    <row r="1302" spans="1:23" s="16" customFormat="1" ht="16.5" customHeight="1" thickBot="1">
      <c r="A1302" s="14"/>
      <c r="B1302" s="443" t="s">
        <v>61</v>
      </c>
      <c r="C1302" s="443"/>
      <c r="D1302" s="443"/>
      <c r="E1302" s="443"/>
      <c r="F1302" s="443"/>
      <c r="G1302" s="443"/>
      <c r="H1302" s="443"/>
      <c r="I1302" s="443"/>
      <c r="J1302" s="443"/>
      <c r="K1302" s="443"/>
      <c r="L1302" s="443"/>
      <c r="M1302" s="443"/>
      <c r="N1302" s="443"/>
      <c r="O1302" s="443"/>
      <c r="P1302" s="443"/>
      <c r="Q1302" s="443"/>
      <c r="R1302" s="443"/>
      <c r="S1302" s="443"/>
      <c r="T1302" s="443"/>
      <c r="U1302" s="443"/>
      <c r="V1302" s="443"/>
      <c r="W1302" s="187"/>
    </row>
    <row r="1303" spans="1:23" s="18" customFormat="1" ht="22.5" customHeight="1">
      <c r="A1303" s="87" t="s">
        <v>1748</v>
      </c>
      <c r="B1303" s="445" t="s">
        <v>58</v>
      </c>
      <c r="C1303" s="733" t="s">
        <v>78</v>
      </c>
      <c r="D1303" s="734"/>
      <c r="E1303" s="734"/>
      <c r="F1303" s="734"/>
      <c r="G1303" s="734"/>
      <c r="H1303" s="734"/>
      <c r="I1303" s="734"/>
      <c r="J1303" s="734"/>
      <c r="K1303" s="734"/>
      <c r="L1303" s="734"/>
      <c r="M1303" s="706"/>
      <c r="N1303" s="735"/>
      <c r="O1303" s="736"/>
      <c r="P1303" s="733" t="s">
        <v>84</v>
      </c>
      <c r="Q1303" s="734"/>
      <c r="R1303" s="734"/>
      <c r="S1303" s="706"/>
      <c r="T1303" s="705" t="s">
        <v>279</v>
      </c>
      <c r="U1303" s="706"/>
      <c r="V1303" s="448" t="s">
        <v>6</v>
      </c>
      <c r="W1303" s="185"/>
    </row>
    <row r="1304" spans="1:23" s="18" customFormat="1" ht="22.5" customHeight="1">
      <c r="A1304" s="87" t="s">
        <v>1749</v>
      </c>
      <c r="B1304" s="446"/>
      <c r="C1304" s="737" t="s">
        <v>79</v>
      </c>
      <c r="D1304" s="738"/>
      <c r="E1304" s="739"/>
      <c r="F1304" s="740">
        <v>2</v>
      </c>
      <c r="G1304" s="741" t="s">
        <v>223</v>
      </c>
      <c r="H1304" s="714" t="s">
        <v>222</v>
      </c>
      <c r="I1304" s="714"/>
      <c r="J1304" s="737" t="s">
        <v>221</v>
      </c>
      <c r="K1304" s="742"/>
      <c r="L1304" s="743"/>
      <c r="M1304" s="743"/>
      <c r="N1304" s="744"/>
      <c r="O1304" s="745"/>
      <c r="P1304" s="746"/>
      <c r="Q1304" s="747"/>
      <c r="R1304" s="747"/>
      <c r="S1304" s="748"/>
      <c r="T1304" s="718"/>
      <c r="U1304" s="719"/>
      <c r="V1304" s="449"/>
      <c r="W1304" s="185"/>
    </row>
    <row r="1305" spans="1:23" s="18" customFormat="1" ht="51.75" customHeight="1" thickBot="1">
      <c r="A1305" s="87" t="s">
        <v>1750</v>
      </c>
      <c r="B1305" s="446"/>
      <c r="C1305" s="738" t="s">
        <v>77</v>
      </c>
      <c r="D1305" s="739"/>
      <c r="E1305" s="749" t="s">
        <v>80</v>
      </c>
      <c r="F1305" s="750" t="s">
        <v>242</v>
      </c>
      <c r="G1305" s="741"/>
      <c r="H1305" s="714"/>
      <c r="I1305" s="714"/>
      <c r="J1305" s="711" t="s">
        <v>220</v>
      </c>
      <c r="K1305" s="751" t="s">
        <v>228</v>
      </c>
      <c r="L1305" s="752" t="s">
        <v>290</v>
      </c>
      <c r="M1305" s="752"/>
      <c r="N1305" s="753" t="s">
        <v>260</v>
      </c>
      <c r="O1305" s="754"/>
      <c r="P1305" s="755" t="s">
        <v>1169</v>
      </c>
      <c r="Q1305" s="756" t="s">
        <v>85</v>
      </c>
      <c r="R1305" s="757"/>
      <c r="S1305" s="88">
        <v>4</v>
      </c>
      <c r="T1305" s="758"/>
      <c r="U1305" s="759"/>
      <c r="V1305" s="450"/>
      <c r="W1305" s="185"/>
    </row>
    <row r="1306" spans="1:23" s="18" customFormat="1" ht="15.75" customHeight="1">
      <c r="A1306" s="87" t="s">
        <v>1751</v>
      </c>
      <c r="B1306" s="446"/>
      <c r="C1306" s="33">
        <v>1</v>
      </c>
      <c r="D1306" s="76" t="s">
        <v>649</v>
      </c>
      <c r="E1306" s="82">
        <v>0.7</v>
      </c>
      <c r="F1306" s="233">
        <v>4711.4740000000002</v>
      </c>
      <c r="G1306" s="233">
        <v>1532.67</v>
      </c>
      <c r="H1306" s="451" t="s">
        <v>6</v>
      </c>
      <c r="I1306" s="452"/>
      <c r="J1306" s="83" t="s">
        <v>6</v>
      </c>
      <c r="K1306" s="81" t="s">
        <v>1152</v>
      </c>
      <c r="L1306" s="344"/>
      <c r="M1306" s="345" t="s">
        <v>1152</v>
      </c>
      <c r="N1306" s="760" t="s">
        <v>22</v>
      </c>
      <c r="O1306" s="761" t="s">
        <v>15</v>
      </c>
      <c r="P1306" s="762"/>
      <c r="Q1306" s="763">
        <v>37</v>
      </c>
      <c r="R1306" s="764" t="s">
        <v>1152</v>
      </c>
      <c r="S1306" s="765"/>
      <c r="T1306" s="705" t="s">
        <v>64</v>
      </c>
      <c r="U1306" s="734"/>
      <c r="V1306" s="706"/>
      <c r="W1306" s="184"/>
    </row>
    <row r="1307" spans="1:23" s="18" customFormat="1" ht="15.75" customHeight="1" thickBot="1">
      <c r="A1307" s="87" t="s">
        <v>1752</v>
      </c>
      <c r="B1307" s="446"/>
      <c r="C1307" s="33">
        <v>2</v>
      </c>
      <c r="D1307" s="76" t="s">
        <v>650</v>
      </c>
      <c r="E1307" s="82">
        <v>0.3</v>
      </c>
      <c r="F1307" s="233">
        <v>2135.6350000000002</v>
      </c>
      <c r="G1307" s="233">
        <v>1532.67</v>
      </c>
      <c r="H1307" s="451" t="s">
        <v>6</v>
      </c>
      <c r="I1307" s="452"/>
      <c r="J1307" s="83" t="s">
        <v>6</v>
      </c>
      <c r="K1307" s="81" t="s">
        <v>1152</v>
      </c>
      <c r="L1307" s="344"/>
      <c r="M1307" s="345" t="s">
        <v>1152</v>
      </c>
      <c r="N1307" s="760" t="s">
        <v>22</v>
      </c>
      <c r="O1307" s="761"/>
      <c r="P1307" s="762"/>
      <c r="Q1307" s="766"/>
      <c r="R1307" s="767"/>
      <c r="S1307" s="768"/>
      <c r="T1307" s="758"/>
      <c r="U1307" s="769"/>
      <c r="V1307" s="759"/>
      <c r="W1307" s="184"/>
    </row>
    <row r="1308" spans="1:23" s="18" customFormat="1" ht="15.75" customHeight="1">
      <c r="A1308" s="87" t="s">
        <v>1753</v>
      </c>
      <c r="B1308" s="446"/>
      <c r="C1308" s="33">
        <v>3</v>
      </c>
      <c r="D1308" s="76" t="s">
        <v>1152</v>
      </c>
      <c r="E1308" s="82" t="s">
        <v>1152</v>
      </c>
      <c r="F1308" s="233" t="s">
        <v>1152</v>
      </c>
      <c r="G1308" s="233" t="s">
        <v>1152</v>
      </c>
      <c r="H1308" s="451" t="s">
        <v>1152</v>
      </c>
      <c r="I1308" s="452"/>
      <c r="J1308" s="83" t="s">
        <v>1152</v>
      </c>
      <c r="K1308" s="81" t="s">
        <v>1152</v>
      </c>
      <c r="L1308" s="344"/>
      <c r="M1308" s="345" t="s">
        <v>1152</v>
      </c>
      <c r="N1308" s="760"/>
      <c r="O1308" s="770"/>
      <c r="P1308" s="771"/>
      <c r="Q1308" s="772"/>
      <c r="R1308" s="773"/>
      <c r="S1308" s="774"/>
      <c r="T1308" s="191"/>
      <c r="U1308" s="191"/>
      <c r="V1308" s="192"/>
      <c r="W1308" s="185"/>
    </row>
    <row r="1309" spans="1:23" s="18" customFormat="1" ht="15.75" customHeight="1">
      <c r="A1309" s="87" t="s">
        <v>1754</v>
      </c>
      <c r="B1309" s="446"/>
      <c r="C1309" s="33">
        <v>4</v>
      </c>
      <c r="D1309" s="76" t="s">
        <v>1152</v>
      </c>
      <c r="E1309" s="82" t="s">
        <v>1152</v>
      </c>
      <c r="F1309" s="233" t="s">
        <v>1152</v>
      </c>
      <c r="G1309" s="233" t="s">
        <v>1152</v>
      </c>
      <c r="H1309" s="451" t="s">
        <v>1152</v>
      </c>
      <c r="I1309" s="452"/>
      <c r="J1309" s="83" t="s">
        <v>1152</v>
      </c>
      <c r="K1309" s="81" t="s">
        <v>1152</v>
      </c>
      <c r="L1309" s="344"/>
      <c r="M1309" s="345" t="s">
        <v>1152</v>
      </c>
      <c r="N1309" s="760"/>
      <c r="O1309" s="775" t="s">
        <v>246</v>
      </c>
      <c r="P1309" s="737" t="s">
        <v>245</v>
      </c>
      <c r="Q1309" s="738"/>
      <c r="R1309" s="738"/>
      <c r="S1309" s="739"/>
      <c r="T1309" s="185"/>
      <c r="U1309" s="185"/>
      <c r="V1309" s="193"/>
      <c r="W1309" s="185"/>
    </row>
    <row r="1310" spans="1:23" s="18" customFormat="1" ht="17.25" customHeight="1">
      <c r="A1310" s="87" t="s">
        <v>1755</v>
      </c>
      <c r="B1310" s="446"/>
      <c r="C1310" s="33">
        <v>5</v>
      </c>
      <c r="D1310" s="76" t="s">
        <v>1152</v>
      </c>
      <c r="E1310" s="82" t="s">
        <v>1152</v>
      </c>
      <c r="F1310" s="233" t="s">
        <v>1152</v>
      </c>
      <c r="G1310" s="233" t="s">
        <v>1152</v>
      </c>
      <c r="H1310" s="451" t="s">
        <v>1152</v>
      </c>
      <c r="I1310" s="452"/>
      <c r="J1310" s="83" t="s">
        <v>1152</v>
      </c>
      <c r="K1310" s="81" t="s">
        <v>1152</v>
      </c>
      <c r="L1310" s="344"/>
      <c r="M1310" s="345" t="s">
        <v>1152</v>
      </c>
      <c r="N1310" s="760"/>
      <c r="O1310" s="776"/>
      <c r="P1310" s="711" t="s">
        <v>86</v>
      </c>
      <c r="Q1310" s="711" t="s">
        <v>230</v>
      </c>
      <c r="R1310" s="714" t="s">
        <v>243</v>
      </c>
      <c r="S1310" s="714"/>
      <c r="T1310" s="185"/>
      <c r="U1310" s="185"/>
      <c r="V1310" s="193"/>
      <c r="W1310" s="185"/>
    </row>
    <row r="1311" spans="1:23" s="18" customFormat="1" ht="16.5" customHeight="1" thickBot="1">
      <c r="A1311" s="87" t="s">
        <v>1756</v>
      </c>
      <c r="B1311" s="446"/>
      <c r="C1311" s="84">
        <v>6</v>
      </c>
      <c r="D1311" s="85" t="s">
        <v>1152</v>
      </c>
      <c r="E1311" s="86" t="s">
        <v>1152</v>
      </c>
      <c r="F1311" s="233" t="s">
        <v>1152</v>
      </c>
      <c r="G1311" s="233" t="s">
        <v>1152</v>
      </c>
      <c r="H1311" s="451" t="s">
        <v>1152</v>
      </c>
      <c r="I1311" s="452"/>
      <c r="J1311" s="83" t="s">
        <v>1152</v>
      </c>
      <c r="K1311" s="81" t="s">
        <v>1152</v>
      </c>
      <c r="L1311" s="344"/>
      <c r="M1311" s="345" t="s">
        <v>1152</v>
      </c>
      <c r="N1311" s="777"/>
      <c r="O1311" s="248" t="s">
        <v>6</v>
      </c>
      <c r="P1311" s="778">
        <v>1</v>
      </c>
      <c r="Q1311" s="779">
        <v>3065.3425115</v>
      </c>
      <c r="R1311" s="780">
        <v>6847.1090000000004</v>
      </c>
      <c r="S1311" s="780"/>
      <c r="T1311" s="185"/>
      <c r="U1311" s="185"/>
      <c r="V1311" s="193"/>
      <c r="W1311" s="185"/>
    </row>
    <row r="1312" spans="1:23" s="18" customFormat="1" ht="16.5" customHeight="1" thickBot="1">
      <c r="A1312" s="87" t="s">
        <v>1757</v>
      </c>
      <c r="B1312" s="447"/>
      <c r="C1312" s="781" t="s">
        <v>82</v>
      </c>
      <c r="D1312" s="782"/>
      <c r="E1312" s="782"/>
      <c r="F1312" s="783"/>
      <c r="G1312" s="784"/>
      <c r="H1312" s="453" t="s">
        <v>6</v>
      </c>
      <c r="I1312" s="454"/>
      <c r="J1312" s="314" t="s">
        <v>6</v>
      </c>
      <c r="K1312" s="194" t="s">
        <v>6</v>
      </c>
      <c r="L1312" s="351"/>
      <c r="M1312" s="370"/>
      <c r="N1312" s="352"/>
      <c r="O1312" s="455" t="s">
        <v>1152</v>
      </c>
      <c r="P1312" s="455"/>
      <c r="Q1312" s="455"/>
      <c r="R1312" s="455"/>
      <c r="S1312" s="455"/>
      <c r="T1312" s="348"/>
      <c r="U1312" s="349"/>
      <c r="V1312" s="350"/>
      <c r="W1312" s="185"/>
    </row>
    <row r="1313" spans="1:22" ht="24.95" customHeight="1"/>
    <row r="1314" spans="1:22" ht="24.95" customHeight="1"/>
    <row r="1315" spans="1:22" s="16" customFormat="1" ht="24" thickBot="1">
      <c r="A1315" s="694">
        <v>38</v>
      </c>
      <c r="B1315" s="456" t="s">
        <v>45</v>
      </c>
      <c r="C1315" s="456"/>
      <c r="D1315" s="456"/>
      <c r="E1315" s="22">
        <v>38</v>
      </c>
      <c r="F1315" s="23" t="s">
        <v>660</v>
      </c>
      <c r="G1315" s="19"/>
      <c r="H1315" s="19"/>
      <c r="I1315" s="23"/>
      <c r="J1315" s="23"/>
      <c r="K1315" s="23"/>
      <c r="L1315" s="23"/>
      <c r="M1315" s="24"/>
      <c r="N1315" s="24"/>
      <c r="O1315" s="19"/>
      <c r="P1315" s="19"/>
      <c r="Q1315" s="685"/>
      <c r="R1315" s="685"/>
      <c r="S1315" s="685"/>
      <c r="T1315" s="685"/>
      <c r="U1315" s="186"/>
    </row>
    <row r="1316" spans="1:22" s="16" customFormat="1" ht="24.75" customHeight="1">
      <c r="A1316" s="14"/>
      <c r="B1316" s="695" t="s">
        <v>50</v>
      </c>
      <c r="C1316" s="696" t="s">
        <v>51</v>
      </c>
      <c r="D1316" s="697" t="s">
        <v>16</v>
      </c>
      <c r="E1316" s="697"/>
      <c r="F1316" s="697" t="s">
        <v>52</v>
      </c>
      <c r="G1316" s="698"/>
      <c r="H1316" s="699" t="s">
        <v>53</v>
      </c>
      <c r="I1316" s="700" t="s">
        <v>266</v>
      </c>
      <c r="J1316" s="699" t="s">
        <v>17</v>
      </c>
      <c r="K1316" s="699" t="s">
        <v>229</v>
      </c>
      <c r="L1316" s="699" t="s">
        <v>54</v>
      </c>
      <c r="M1316" s="699" t="s">
        <v>150</v>
      </c>
      <c r="N1316" s="701" t="s">
        <v>244</v>
      </c>
      <c r="O1316" s="702"/>
      <c r="P1316" s="703" t="s">
        <v>19</v>
      </c>
      <c r="Q1316" s="704"/>
      <c r="R1316" s="705" t="s">
        <v>152</v>
      </c>
      <c r="S1316" s="706"/>
      <c r="T1316" s="707" t="s">
        <v>138</v>
      </c>
      <c r="U1316" s="708"/>
      <c r="V1316" s="709"/>
    </row>
    <row r="1317" spans="1:22" s="16" customFormat="1" ht="92.25" customHeight="1">
      <c r="A1317" s="14"/>
      <c r="B1317" s="710"/>
      <c r="C1317" s="711" t="s">
        <v>55</v>
      </c>
      <c r="D1317" s="712" t="s">
        <v>3</v>
      </c>
      <c r="E1317" s="712" t="s">
        <v>18</v>
      </c>
      <c r="F1317" s="712" t="s">
        <v>56</v>
      </c>
      <c r="G1317" s="713" t="s">
        <v>57</v>
      </c>
      <c r="H1317" s="714"/>
      <c r="I1317" s="715"/>
      <c r="J1317" s="714"/>
      <c r="K1317" s="714"/>
      <c r="L1317" s="714"/>
      <c r="M1317" s="714"/>
      <c r="N1317" s="711" t="s">
        <v>149</v>
      </c>
      <c r="O1317" s="712" t="s">
        <v>68</v>
      </c>
      <c r="P1317" s="716"/>
      <c r="Q1317" s="717"/>
      <c r="R1317" s="718"/>
      <c r="S1317" s="719"/>
      <c r="T1317" s="720" t="s">
        <v>139</v>
      </c>
      <c r="U1317" s="721" t="s">
        <v>148</v>
      </c>
      <c r="V1317" s="722" t="s">
        <v>164</v>
      </c>
    </row>
    <row r="1318" spans="1:22" s="16" customFormat="1" ht="26.25" customHeight="1">
      <c r="A1318" s="14"/>
      <c r="B1318" s="723"/>
      <c r="C1318" s="724">
        <v>3</v>
      </c>
      <c r="D1318" s="724">
        <v>4</v>
      </c>
      <c r="E1318" s="724">
        <v>5</v>
      </c>
      <c r="F1318" s="724">
        <v>6</v>
      </c>
      <c r="G1318" s="724">
        <v>7</v>
      </c>
      <c r="H1318" s="724">
        <v>8</v>
      </c>
      <c r="I1318" s="724">
        <v>9</v>
      </c>
      <c r="J1318" s="724">
        <v>10</v>
      </c>
      <c r="K1318" s="724">
        <v>11</v>
      </c>
      <c r="L1318" s="724">
        <v>12</v>
      </c>
      <c r="M1318" s="724">
        <v>13</v>
      </c>
      <c r="N1318" s="724">
        <v>14</v>
      </c>
      <c r="O1318" s="724">
        <v>15</v>
      </c>
      <c r="P1318" s="19">
        <v>16</v>
      </c>
      <c r="Q1318" s="725">
        <v>17</v>
      </c>
      <c r="R1318" s="19">
        <v>18</v>
      </c>
      <c r="S1318" s="725">
        <v>19</v>
      </c>
      <c r="T1318" s="726">
        <v>20</v>
      </c>
      <c r="U1318" s="624">
        <v>21</v>
      </c>
      <c r="V1318" s="727">
        <v>22</v>
      </c>
    </row>
    <row r="1319" spans="1:22" s="26" customFormat="1" ht="59.45" customHeight="1">
      <c r="A1319" s="25" t="s">
        <v>1758</v>
      </c>
      <c r="B1319" s="307">
        <v>1</v>
      </c>
      <c r="C1319" s="301" t="s">
        <v>664</v>
      </c>
      <c r="D1319" s="301" t="s">
        <v>665</v>
      </c>
      <c r="E1319" s="301" t="s">
        <v>666</v>
      </c>
      <c r="F1319" s="301" t="s">
        <v>321</v>
      </c>
      <c r="G1319" s="293">
        <v>0.65</v>
      </c>
      <c r="H1319" s="293" t="s">
        <v>22</v>
      </c>
      <c r="I1319" s="299">
        <v>3</v>
      </c>
      <c r="J1319" s="300" t="s">
        <v>663</v>
      </c>
      <c r="K1319" s="324">
        <v>44223</v>
      </c>
      <c r="L1319" s="324">
        <v>44915</v>
      </c>
      <c r="M1319" s="294">
        <v>3210.4743560000002</v>
      </c>
      <c r="N1319" s="321">
        <v>2086.8083314</v>
      </c>
      <c r="O1319" s="172">
        <v>2086.8083314</v>
      </c>
      <c r="P1319" s="441"/>
      <c r="Q1319" s="442"/>
      <c r="R1319" s="439"/>
      <c r="S1319" s="440"/>
      <c r="T1319" s="296" t="s">
        <v>22</v>
      </c>
      <c r="U1319" s="297">
        <v>197</v>
      </c>
      <c r="V1319" s="298" t="s">
        <v>22</v>
      </c>
    </row>
    <row r="1320" spans="1:22" s="26" customFormat="1" ht="59.45" customHeight="1">
      <c r="A1320" s="25" t="s">
        <v>1157</v>
      </c>
      <c r="B1320" s="307">
        <v>2</v>
      </c>
      <c r="C1320" s="301" t="s">
        <v>300</v>
      </c>
      <c r="D1320" s="301" t="s">
        <v>667</v>
      </c>
      <c r="E1320" s="301" t="s">
        <v>668</v>
      </c>
      <c r="F1320" s="301" t="s">
        <v>321</v>
      </c>
      <c r="G1320" s="293">
        <v>0.4</v>
      </c>
      <c r="H1320" s="293" t="s">
        <v>22</v>
      </c>
      <c r="I1320" s="299">
        <v>1</v>
      </c>
      <c r="J1320" s="300" t="s">
        <v>661</v>
      </c>
      <c r="K1320" s="324">
        <v>44196</v>
      </c>
      <c r="L1320" s="324">
        <v>45199</v>
      </c>
      <c r="M1320" s="294">
        <v>14840.43</v>
      </c>
      <c r="N1320" s="321">
        <v>5936.1720000000005</v>
      </c>
      <c r="O1320" s="172">
        <v>5936.1719999999996</v>
      </c>
      <c r="P1320" s="441"/>
      <c r="Q1320" s="442"/>
      <c r="R1320" s="439"/>
      <c r="S1320" s="440"/>
      <c r="T1320" s="296" t="s">
        <v>22</v>
      </c>
      <c r="U1320" s="297">
        <v>50</v>
      </c>
      <c r="V1320" s="298" t="s">
        <v>22</v>
      </c>
    </row>
    <row r="1321" spans="1:22" s="26" customFormat="1" ht="59.45" customHeight="1">
      <c r="A1321" s="25" t="s">
        <v>321</v>
      </c>
      <c r="B1321" s="307">
        <v>3</v>
      </c>
      <c r="C1321" s="301" t="s">
        <v>669</v>
      </c>
      <c r="D1321" s="301" t="s">
        <v>670</v>
      </c>
      <c r="E1321" s="301" t="s">
        <v>671</v>
      </c>
      <c r="F1321" s="301" t="s">
        <v>304</v>
      </c>
      <c r="G1321" s="293">
        <v>1</v>
      </c>
      <c r="H1321" s="293" t="s">
        <v>22</v>
      </c>
      <c r="I1321" s="299">
        <v>2</v>
      </c>
      <c r="J1321" s="300" t="s">
        <v>662</v>
      </c>
      <c r="K1321" s="324">
        <v>44454</v>
      </c>
      <c r="L1321" s="324">
        <v>44633</v>
      </c>
      <c r="M1321" s="294">
        <v>1976.81</v>
      </c>
      <c r="N1321" s="321">
        <v>1976.81</v>
      </c>
      <c r="O1321" s="172">
        <v>1976.81</v>
      </c>
      <c r="P1321" s="441"/>
      <c r="Q1321" s="442"/>
      <c r="R1321" s="439"/>
      <c r="S1321" s="440"/>
      <c r="T1321" s="296" t="s">
        <v>22</v>
      </c>
      <c r="U1321" s="297">
        <v>8</v>
      </c>
      <c r="V1321" s="298" t="s">
        <v>22</v>
      </c>
    </row>
    <row r="1322" spans="1:22" s="26" customFormat="1" ht="24.95" customHeight="1">
      <c r="A1322" s="25" t="s">
        <v>1158</v>
      </c>
      <c r="B1322" s="307" t="s">
        <v>1152</v>
      </c>
      <c r="C1322" s="301"/>
      <c r="D1322" s="301"/>
      <c r="E1322" s="301"/>
      <c r="F1322" s="301"/>
      <c r="G1322" s="293"/>
      <c r="H1322" s="293"/>
      <c r="I1322" s="299"/>
      <c r="J1322" s="300" t="s">
        <v>1152</v>
      </c>
      <c r="K1322" s="389"/>
      <c r="L1322" s="324"/>
      <c r="M1322" s="294"/>
      <c r="N1322" s="321" t="s">
        <v>1152</v>
      </c>
      <c r="O1322" s="172" t="s">
        <v>1152</v>
      </c>
      <c r="P1322" s="441"/>
      <c r="Q1322" s="442"/>
      <c r="R1322" s="439"/>
      <c r="S1322" s="440"/>
      <c r="T1322" s="296"/>
      <c r="U1322" s="297"/>
      <c r="V1322" s="298"/>
    </row>
    <row r="1323" spans="1:22" s="26" customFormat="1" ht="24.95" customHeight="1">
      <c r="A1323" s="25" t="s">
        <v>1159</v>
      </c>
      <c r="B1323" s="307" t="s">
        <v>1152</v>
      </c>
      <c r="C1323" s="301"/>
      <c r="D1323" s="301"/>
      <c r="E1323" s="301"/>
      <c r="F1323" s="301"/>
      <c r="G1323" s="293"/>
      <c r="H1323" s="293"/>
      <c r="I1323" s="299"/>
      <c r="J1323" s="300" t="s">
        <v>1152</v>
      </c>
      <c r="K1323" s="324"/>
      <c r="L1323" s="324"/>
      <c r="M1323" s="294"/>
      <c r="N1323" s="321" t="s">
        <v>1152</v>
      </c>
      <c r="O1323" s="172" t="s">
        <v>1152</v>
      </c>
      <c r="P1323" s="441"/>
      <c r="Q1323" s="442"/>
      <c r="R1323" s="439"/>
      <c r="S1323" s="440"/>
      <c r="T1323" s="296"/>
      <c r="U1323" s="297"/>
      <c r="V1323" s="298"/>
    </row>
    <row r="1324" spans="1:22" s="26" customFormat="1" ht="24.95" customHeight="1">
      <c r="A1324" s="25" t="s">
        <v>1160</v>
      </c>
      <c r="B1324" s="307" t="s">
        <v>1152</v>
      </c>
      <c r="C1324" s="301"/>
      <c r="D1324" s="301"/>
      <c r="E1324" s="301"/>
      <c r="F1324" s="301"/>
      <c r="G1324" s="293"/>
      <c r="H1324" s="293"/>
      <c r="I1324" s="299"/>
      <c r="J1324" s="300" t="s">
        <v>1152</v>
      </c>
      <c r="K1324" s="324"/>
      <c r="L1324" s="324"/>
      <c r="M1324" s="294"/>
      <c r="N1324" s="321" t="s">
        <v>1152</v>
      </c>
      <c r="O1324" s="172" t="s">
        <v>1152</v>
      </c>
      <c r="P1324" s="441"/>
      <c r="Q1324" s="442"/>
      <c r="R1324" s="439"/>
      <c r="S1324" s="440"/>
      <c r="T1324" s="296"/>
      <c r="U1324" s="297"/>
      <c r="V1324" s="298"/>
    </row>
    <row r="1325" spans="1:22" s="26" customFormat="1" ht="24.95" customHeight="1">
      <c r="A1325" s="25"/>
      <c r="B1325" s="307" t="s">
        <v>1152</v>
      </c>
      <c r="C1325" s="301"/>
      <c r="D1325" s="301"/>
      <c r="E1325" s="301"/>
      <c r="F1325" s="301"/>
      <c r="G1325" s="293"/>
      <c r="H1325" s="293"/>
      <c r="I1325" s="299"/>
      <c r="J1325" s="300" t="s">
        <v>1152</v>
      </c>
      <c r="K1325" s="324"/>
      <c r="L1325" s="324"/>
      <c r="M1325" s="294"/>
      <c r="N1325" s="321" t="s">
        <v>1152</v>
      </c>
      <c r="O1325" s="172" t="s">
        <v>1152</v>
      </c>
      <c r="P1325" s="441"/>
      <c r="Q1325" s="442"/>
      <c r="R1325" s="439"/>
      <c r="S1325" s="440"/>
      <c r="T1325" s="296"/>
      <c r="U1325" s="297"/>
      <c r="V1325" s="298"/>
    </row>
    <row r="1326" spans="1:22" s="26" customFormat="1" ht="24.95" customHeight="1">
      <c r="A1326" s="25"/>
      <c r="B1326" s="307" t="s">
        <v>1152</v>
      </c>
      <c r="C1326" s="301"/>
      <c r="D1326" s="301"/>
      <c r="E1326" s="301"/>
      <c r="F1326" s="301"/>
      <c r="G1326" s="293"/>
      <c r="H1326" s="293"/>
      <c r="I1326" s="299"/>
      <c r="J1326" s="300" t="s">
        <v>1152</v>
      </c>
      <c r="K1326" s="324"/>
      <c r="L1326" s="324"/>
      <c r="M1326" s="294"/>
      <c r="N1326" s="321" t="s">
        <v>1152</v>
      </c>
      <c r="O1326" s="172" t="s">
        <v>1152</v>
      </c>
      <c r="P1326" s="441"/>
      <c r="Q1326" s="442"/>
      <c r="R1326" s="439"/>
      <c r="S1326" s="440"/>
      <c r="T1326" s="296"/>
      <c r="U1326" s="297"/>
      <c r="V1326" s="298"/>
    </row>
    <row r="1327" spans="1:22" s="26" customFormat="1" ht="24.95" customHeight="1">
      <c r="A1327" s="25"/>
      <c r="B1327" s="307" t="s">
        <v>1152</v>
      </c>
      <c r="C1327" s="301"/>
      <c r="D1327" s="301"/>
      <c r="E1327" s="301"/>
      <c r="F1327" s="301"/>
      <c r="G1327" s="293"/>
      <c r="H1327" s="293"/>
      <c r="I1327" s="299"/>
      <c r="J1327" s="300" t="s">
        <v>1152</v>
      </c>
      <c r="K1327" s="324"/>
      <c r="L1327" s="324"/>
      <c r="M1327" s="294"/>
      <c r="N1327" s="321" t="s">
        <v>1152</v>
      </c>
      <c r="O1327" s="172" t="s">
        <v>1152</v>
      </c>
      <c r="P1327" s="441"/>
      <c r="Q1327" s="442"/>
      <c r="R1327" s="439"/>
      <c r="S1327" s="440"/>
      <c r="T1327" s="296"/>
      <c r="U1327" s="297"/>
      <c r="V1327" s="298"/>
    </row>
    <row r="1328" spans="1:22" s="26" customFormat="1" ht="24.95" customHeight="1">
      <c r="A1328" s="25"/>
      <c r="B1328" s="307" t="s">
        <v>1152</v>
      </c>
      <c r="C1328" s="301"/>
      <c r="D1328" s="301"/>
      <c r="E1328" s="301"/>
      <c r="F1328" s="301"/>
      <c r="G1328" s="293"/>
      <c r="H1328" s="293"/>
      <c r="I1328" s="299"/>
      <c r="J1328" s="300" t="s">
        <v>1152</v>
      </c>
      <c r="K1328" s="324"/>
      <c r="L1328" s="324"/>
      <c r="M1328" s="294"/>
      <c r="N1328" s="321" t="s">
        <v>1152</v>
      </c>
      <c r="O1328" s="172" t="s">
        <v>1152</v>
      </c>
      <c r="P1328" s="441"/>
      <c r="Q1328" s="442"/>
      <c r="R1328" s="439"/>
      <c r="S1328" s="440"/>
      <c r="T1328" s="296"/>
      <c r="U1328" s="297"/>
      <c r="V1328" s="298"/>
    </row>
    <row r="1329" spans="1:23" s="26" customFormat="1" ht="24.95" customHeight="1">
      <c r="A1329" s="25"/>
      <c r="B1329" s="307" t="s">
        <v>1152</v>
      </c>
      <c r="C1329" s="301"/>
      <c r="D1329" s="301"/>
      <c r="E1329" s="301"/>
      <c r="F1329" s="301"/>
      <c r="G1329" s="293"/>
      <c r="H1329" s="293"/>
      <c r="I1329" s="299"/>
      <c r="J1329" s="300" t="s">
        <v>1152</v>
      </c>
      <c r="K1329" s="324"/>
      <c r="L1329" s="324"/>
      <c r="M1329" s="294"/>
      <c r="N1329" s="321" t="s">
        <v>1152</v>
      </c>
      <c r="O1329" s="172" t="s">
        <v>1152</v>
      </c>
      <c r="P1329" s="441"/>
      <c r="Q1329" s="442"/>
      <c r="R1329" s="439"/>
      <c r="S1329" s="440"/>
      <c r="T1329" s="296"/>
      <c r="U1329" s="297"/>
      <c r="V1329" s="298"/>
    </row>
    <row r="1330" spans="1:23" s="26" customFormat="1" ht="24.95" customHeight="1">
      <c r="A1330" s="25" t="s">
        <v>1759</v>
      </c>
      <c r="B1330" s="307" t="s">
        <v>1152</v>
      </c>
      <c r="C1330" s="301"/>
      <c r="D1330" s="301"/>
      <c r="E1330" s="301"/>
      <c r="F1330" s="301"/>
      <c r="G1330" s="293"/>
      <c r="H1330" s="293"/>
      <c r="I1330" s="299"/>
      <c r="J1330" s="300" t="s">
        <v>1152</v>
      </c>
      <c r="K1330" s="324"/>
      <c r="L1330" s="324"/>
      <c r="M1330" s="294"/>
      <c r="N1330" s="322" t="s">
        <v>1152</v>
      </c>
      <c r="O1330" s="172" t="s">
        <v>1152</v>
      </c>
      <c r="P1330" s="441"/>
      <c r="Q1330" s="442"/>
      <c r="R1330" s="439"/>
      <c r="S1330" s="440"/>
      <c r="T1330" s="296"/>
      <c r="U1330" s="297"/>
      <c r="V1330" s="298"/>
    </row>
    <row r="1331" spans="1:23" s="26" customFormat="1" ht="24.95" customHeight="1">
      <c r="A1331" s="25" t="s">
        <v>1760</v>
      </c>
      <c r="B1331" s="307" t="s">
        <v>1152</v>
      </c>
      <c r="C1331" s="301"/>
      <c r="D1331" s="301"/>
      <c r="E1331" s="301"/>
      <c r="F1331" s="301"/>
      <c r="G1331" s="293"/>
      <c r="H1331" s="293"/>
      <c r="I1331" s="299"/>
      <c r="J1331" s="300" t="s">
        <v>1152</v>
      </c>
      <c r="K1331" s="324"/>
      <c r="L1331" s="324"/>
      <c r="M1331" s="295"/>
      <c r="N1331" s="322" t="s">
        <v>1152</v>
      </c>
      <c r="O1331" s="172" t="s">
        <v>1152</v>
      </c>
      <c r="P1331" s="441"/>
      <c r="Q1331" s="442"/>
      <c r="R1331" s="439"/>
      <c r="S1331" s="440"/>
      <c r="T1331" s="296"/>
      <c r="U1331" s="297"/>
      <c r="V1331" s="298"/>
    </row>
    <row r="1332" spans="1:23" s="26" customFormat="1" ht="24.95" customHeight="1">
      <c r="A1332" s="25" t="s">
        <v>1761</v>
      </c>
      <c r="B1332" s="307" t="s">
        <v>1152</v>
      </c>
      <c r="C1332" s="301"/>
      <c r="D1332" s="301"/>
      <c r="E1332" s="301"/>
      <c r="F1332" s="301"/>
      <c r="G1332" s="293"/>
      <c r="H1332" s="293"/>
      <c r="I1332" s="299"/>
      <c r="J1332" s="300" t="s">
        <v>1152</v>
      </c>
      <c r="K1332" s="324"/>
      <c r="L1332" s="324"/>
      <c r="M1332" s="295"/>
      <c r="N1332" s="322" t="s">
        <v>1152</v>
      </c>
      <c r="O1332" s="172" t="s">
        <v>1152</v>
      </c>
      <c r="P1332" s="441"/>
      <c r="Q1332" s="442"/>
      <c r="R1332" s="439"/>
      <c r="S1332" s="440"/>
      <c r="T1332" s="296"/>
      <c r="U1332" s="297"/>
      <c r="V1332" s="298"/>
    </row>
    <row r="1333" spans="1:23" s="26" customFormat="1" ht="24.95" customHeight="1" thickBot="1">
      <c r="A1333" s="25" t="s">
        <v>1762</v>
      </c>
      <c r="B1333" s="310" t="s">
        <v>1152</v>
      </c>
      <c r="C1333" s="302"/>
      <c r="D1333" s="302"/>
      <c r="E1333" s="302"/>
      <c r="F1333" s="302"/>
      <c r="G1333" s="303"/>
      <c r="H1333" s="303"/>
      <c r="I1333" s="304"/>
      <c r="J1333" s="305" t="s">
        <v>1152</v>
      </c>
      <c r="K1333" s="325"/>
      <c r="L1333" s="325"/>
      <c r="M1333" s="306"/>
      <c r="N1333" s="322" t="s">
        <v>1152</v>
      </c>
      <c r="O1333" s="172" t="s">
        <v>1152</v>
      </c>
      <c r="P1333" s="441"/>
      <c r="Q1333" s="442"/>
      <c r="R1333" s="439"/>
      <c r="S1333" s="440"/>
      <c r="T1333" s="296"/>
      <c r="U1333" s="297"/>
      <c r="V1333" s="298"/>
    </row>
    <row r="1334" spans="1:23" s="16" customFormat="1" ht="12" customHeight="1">
      <c r="A1334" s="25"/>
      <c r="B1334" s="27"/>
      <c r="C1334" s="28"/>
      <c r="D1334" s="28"/>
      <c r="E1334" s="28"/>
      <c r="F1334" s="28"/>
      <c r="G1334" s="28"/>
      <c r="H1334" s="308"/>
      <c r="I1334" s="28"/>
      <c r="J1334" s="28"/>
      <c r="K1334" s="28"/>
      <c r="L1334" s="28"/>
      <c r="M1334" s="28"/>
      <c r="N1334" s="28"/>
      <c r="O1334" s="171"/>
      <c r="P1334" s="28"/>
      <c r="Q1334" s="28"/>
      <c r="R1334" s="171"/>
      <c r="S1334" s="28"/>
      <c r="T1334" s="28"/>
      <c r="U1334" s="29"/>
      <c r="V1334" s="30"/>
    </row>
    <row r="1335" spans="1:23" s="16" customFormat="1" ht="17.25" customHeight="1" thickBot="1">
      <c r="A1335" s="25" t="s">
        <v>1763</v>
      </c>
      <c r="B1335" s="346"/>
      <c r="C1335" s="347"/>
      <c r="D1335" s="347"/>
      <c r="E1335" s="347"/>
      <c r="F1335" s="347"/>
      <c r="G1335" s="347"/>
      <c r="H1335" s="347"/>
      <c r="I1335" s="347"/>
      <c r="J1335" s="347"/>
      <c r="K1335" s="347"/>
      <c r="L1335" s="347"/>
      <c r="M1335" s="347"/>
      <c r="N1335" s="728" t="s">
        <v>251</v>
      </c>
      <c r="O1335" s="729">
        <v>3333.2634438</v>
      </c>
      <c r="P1335" s="371"/>
      <c r="Q1335" s="371"/>
      <c r="R1335" s="372"/>
      <c r="S1335" s="372"/>
      <c r="T1335" s="373"/>
      <c r="U1335" s="374"/>
      <c r="V1335" s="375"/>
      <c r="W1335" s="186"/>
    </row>
    <row r="1336" spans="1:23" ht="17.25" customHeight="1">
      <c r="B1336" s="731"/>
      <c r="C1336" s="731"/>
      <c r="D1336" s="731"/>
      <c r="E1336" s="731"/>
      <c r="F1336" s="731"/>
      <c r="G1336" s="732"/>
      <c r="H1336" s="732"/>
      <c r="I1336" s="732"/>
      <c r="J1336" s="732"/>
      <c r="K1336" s="732"/>
      <c r="L1336" s="732"/>
      <c r="M1336" s="732"/>
      <c r="N1336" s="732"/>
      <c r="O1336" s="732"/>
      <c r="P1336" s="732"/>
      <c r="Q1336" s="732"/>
      <c r="R1336" s="732"/>
      <c r="S1336" s="732"/>
      <c r="T1336" s="732"/>
      <c r="U1336" s="732"/>
      <c r="V1336" s="732"/>
      <c r="W1336" s="732"/>
    </row>
    <row r="1337" spans="1:23" s="16" customFormat="1" ht="16.5" customHeight="1" thickBot="1">
      <c r="A1337" s="14"/>
      <c r="B1337" s="443" t="s">
        <v>61</v>
      </c>
      <c r="C1337" s="443"/>
      <c r="D1337" s="443"/>
      <c r="E1337" s="443"/>
      <c r="F1337" s="443"/>
      <c r="G1337" s="443"/>
      <c r="H1337" s="443"/>
      <c r="I1337" s="443"/>
      <c r="J1337" s="443"/>
      <c r="K1337" s="443"/>
      <c r="L1337" s="443"/>
      <c r="M1337" s="443"/>
      <c r="N1337" s="443"/>
      <c r="O1337" s="443"/>
      <c r="P1337" s="443"/>
      <c r="Q1337" s="443"/>
      <c r="R1337" s="443"/>
      <c r="S1337" s="443"/>
      <c r="T1337" s="443"/>
      <c r="U1337" s="443"/>
      <c r="V1337" s="443"/>
      <c r="W1337" s="187"/>
    </row>
    <row r="1338" spans="1:23" s="18" customFormat="1" ht="22.5" customHeight="1">
      <c r="A1338" s="87" t="s">
        <v>1764</v>
      </c>
      <c r="B1338" s="445" t="s">
        <v>58</v>
      </c>
      <c r="C1338" s="733" t="s">
        <v>78</v>
      </c>
      <c r="D1338" s="734"/>
      <c r="E1338" s="734"/>
      <c r="F1338" s="734"/>
      <c r="G1338" s="734"/>
      <c r="H1338" s="734"/>
      <c r="I1338" s="734"/>
      <c r="J1338" s="734"/>
      <c r="K1338" s="734"/>
      <c r="L1338" s="734"/>
      <c r="M1338" s="706"/>
      <c r="N1338" s="735"/>
      <c r="O1338" s="736"/>
      <c r="P1338" s="733" t="s">
        <v>84</v>
      </c>
      <c r="Q1338" s="734"/>
      <c r="R1338" s="734"/>
      <c r="S1338" s="706"/>
      <c r="T1338" s="705" t="s">
        <v>279</v>
      </c>
      <c r="U1338" s="706"/>
      <c r="V1338" s="448" t="s">
        <v>6</v>
      </c>
      <c r="W1338" s="185"/>
    </row>
    <row r="1339" spans="1:23" s="18" customFormat="1" ht="22.5" customHeight="1">
      <c r="A1339" s="87" t="s">
        <v>1765</v>
      </c>
      <c r="B1339" s="446"/>
      <c r="C1339" s="737" t="s">
        <v>79</v>
      </c>
      <c r="D1339" s="738"/>
      <c r="E1339" s="739"/>
      <c r="F1339" s="740">
        <v>3</v>
      </c>
      <c r="G1339" s="741" t="s">
        <v>223</v>
      </c>
      <c r="H1339" s="714" t="s">
        <v>222</v>
      </c>
      <c r="I1339" s="714"/>
      <c r="J1339" s="737" t="s">
        <v>221</v>
      </c>
      <c r="K1339" s="742"/>
      <c r="L1339" s="743"/>
      <c r="M1339" s="743"/>
      <c r="N1339" s="744"/>
      <c r="O1339" s="745"/>
      <c r="P1339" s="746"/>
      <c r="Q1339" s="747"/>
      <c r="R1339" s="747"/>
      <c r="S1339" s="748"/>
      <c r="T1339" s="718"/>
      <c r="U1339" s="719"/>
      <c r="V1339" s="449"/>
      <c r="W1339" s="185"/>
    </row>
    <row r="1340" spans="1:23" s="18" customFormat="1" ht="51.75" customHeight="1" thickBot="1">
      <c r="A1340" s="87" t="s">
        <v>1766</v>
      </c>
      <c r="B1340" s="446"/>
      <c r="C1340" s="738" t="s">
        <v>77</v>
      </c>
      <c r="D1340" s="739"/>
      <c r="E1340" s="749" t="s">
        <v>80</v>
      </c>
      <c r="F1340" s="750" t="s">
        <v>242</v>
      </c>
      <c r="G1340" s="741"/>
      <c r="H1340" s="714"/>
      <c r="I1340" s="714"/>
      <c r="J1340" s="711" t="s">
        <v>220</v>
      </c>
      <c r="K1340" s="751" t="s">
        <v>228</v>
      </c>
      <c r="L1340" s="752" t="s">
        <v>290</v>
      </c>
      <c r="M1340" s="752"/>
      <c r="N1340" s="753" t="s">
        <v>260</v>
      </c>
      <c r="O1340" s="754"/>
      <c r="P1340" s="755" t="s">
        <v>1169</v>
      </c>
      <c r="Q1340" s="756" t="s">
        <v>85</v>
      </c>
      <c r="R1340" s="757"/>
      <c r="S1340" s="88">
        <v>3</v>
      </c>
      <c r="T1340" s="758"/>
      <c r="U1340" s="759"/>
      <c r="V1340" s="450"/>
      <c r="W1340" s="185"/>
    </row>
    <row r="1341" spans="1:23" s="18" customFormat="1" ht="15.75" customHeight="1">
      <c r="A1341" s="87" t="s">
        <v>1767</v>
      </c>
      <c r="B1341" s="446"/>
      <c r="C1341" s="33">
        <v>1</v>
      </c>
      <c r="D1341" s="76" t="s">
        <v>661</v>
      </c>
      <c r="E1341" s="82">
        <v>0.34</v>
      </c>
      <c r="F1341" s="233">
        <v>5936.1719999999996</v>
      </c>
      <c r="G1341" s="233">
        <v>1532.67</v>
      </c>
      <c r="H1341" s="451" t="s">
        <v>6</v>
      </c>
      <c r="I1341" s="452"/>
      <c r="J1341" s="83" t="s">
        <v>6</v>
      </c>
      <c r="K1341" s="81" t="s">
        <v>1152</v>
      </c>
      <c r="L1341" s="344"/>
      <c r="M1341" s="345" t="s">
        <v>1152</v>
      </c>
      <c r="N1341" s="760" t="s">
        <v>22</v>
      </c>
      <c r="O1341" s="761" t="s">
        <v>15</v>
      </c>
      <c r="P1341" s="762"/>
      <c r="Q1341" s="763">
        <v>38</v>
      </c>
      <c r="R1341" s="764" t="s">
        <v>1152</v>
      </c>
      <c r="S1341" s="765"/>
      <c r="T1341" s="705" t="s">
        <v>64</v>
      </c>
      <c r="U1341" s="734"/>
      <c r="V1341" s="706"/>
      <c r="W1341" s="184"/>
    </row>
    <row r="1342" spans="1:23" s="18" customFormat="1" ht="15.75" customHeight="1" thickBot="1">
      <c r="A1342" s="87" t="s">
        <v>1768</v>
      </c>
      <c r="B1342" s="446"/>
      <c r="C1342" s="33">
        <v>2</v>
      </c>
      <c r="D1342" s="76" t="s">
        <v>662</v>
      </c>
      <c r="E1342" s="82">
        <v>0.33</v>
      </c>
      <c r="F1342" s="233">
        <v>1976.81</v>
      </c>
      <c r="G1342" s="233">
        <v>1532.67</v>
      </c>
      <c r="H1342" s="451" t="s">
        <v>6</v>
      </c>
      <c r="I1342" s="452"/>
      <c r="J1342" s="83" t="s">
        <v>6</v>
      </c>
      <c r="K1342" s="81" t="s">
        <v>1152</v>
      </c>
      <c r="L1342" s="344"/>
      <c r="M1342" s="345" t="s">
        <v>1152</v>
      </c>
      <c r="N1342" s="760" t="s">
        <v>22</v>
      </c>
      <c r="O1342" s="761"/>
      <c r="P1342" s="762"/>
      <c r="Q1342" s="766"/>
      <c r="R1342" s="767"/>
      <c r="S1342" s="768"/>
      <c r="T1342" s="758"/>
      <c r="U1342" s="769"/>
      <c r="V1342" s="759"/>
      <c r="W1342" s="184"/>
    </row>
    <row r="1343" spans="1:23" s="18" customFormat="1" ht="15.75" customHeight="1">
      <c r="A1343" s="87" t="s">
        <v>1769</v>
      </c>
      <c r="B1343" s="446"/>
      <c r="C1343" s="33">
        <v>3</v>
      </c>
      <c r="D1343" s="76" t="s">
        <v>663</v>
      </c>
      <c r="E1343" s="82">
        <v>0.33</v>
      </c>
      <c r="F1343" s="233">
        <v>2086.8083314</v>
      </c>
      <c r="G1343" s="233">
        <v>1532.67</v>
      </c>
      <c r="H1343" s="451" t="s">
        <v>6</v>
      </c>
      <c r="I1343" s="452"/>
      <c r="J1343" s="83" t="s">
        <v>6</v>
      </c>
      <c r="K1343" s="81" t="s">
        <v>1152</v>
      </c>
      <c r="L1343" s="344"/>
      <c r="M1343" s="345" t="s">
        <v>1152</v>
      </c>
      <c r="N1343" s="760" t="s">
        <v>22</v>
      </c>
      <c r="O1343" s="770"/>
      <c r="P1343" s="771"/>
      <c r="Q1343" s="772"/>
      <c r="R1343" s="773"/>
      <c r="S1343" s="774"/>
      <c r="T1343" s="191"/>
      <c r="U1343" s="191"/>
      <c r="V1343" s="192"/>
      <c r="W1343" s="185"/>
    </row>
    <row r="1344" spans="1:23" s="18" customFormat="1" ht="15.75" customHeight="1">
      <c r="A1344" s="87" t="s">
        <v>1770</v>
      </c>
      <c r="B1344" s="446"/>
      <c r="C1344" s="33">
        <v>4</v>
      </c>
      <c r="D1344" s="76" t="s">
        <v>1152</v>
      </c>
      <c r="E1344" s="82" t="s">
        <v>1152</v>
      </c>
      <c r="F1344" s="233" t="s">
        <v>1152</v>
      </c>
      <c r="G1344" s="233" t="s">
        <v>1152</v>
      </c>
      <c r="H1344" s="451" t="s">
        <v>1152</v>
      </c>
      <c r="I1344" s="452"/>
      <c r="J1344" s="83" t="s">
        <v>1152</v>
      </c>
      <c r="K1344" s="81" t="s">
        <v>1152</v>
      </c>
      <c r="L1344" s="344"/>
      <c r="M1344" s="345" t="s">
        <v>1152</v>
      </c>
      <c r="N1344" s="760"/>
      <c r="O1344" s="775" t="s">
        <v>246</v>
      </c>
      <c r="P1344" s="737" t="s">
        <v>245</v>
      </c>
      <c r="Q1344" s="738"/>
      <c r="R1344" s="738"/>
      <c r="S1344" s="739"/>
      <c r="T1344" s="185"/>
      <c r="U1344" s="185"/>
      <c r="V1344" s="193"/>
      <c r="W1344" s="185"/>
    </row>
    <row r="1345" spans="1:23" s="18" customFormat="1" ht="17.25" customHeight="1">
      <c r="A1345" s="87" t="s">
        <v>1771</v>
      </c>
      <c r="B1345" s="446"/>
      <c r="C1345" s="33">
        <v>5</v>
      </c>
      <c r="D1345" s="76" t="s">
        <v>1152</v>
      </c>
      <c r="E1345" s="82" t="s">
        <v>1152</v>
      </c>
      <c r="F1345" s="233" t="s">
        <v>1152</v>
      </c>
      <c r="G1345" s="233" t="s">
        <v>1152</v>
      </c>
      <c r="H1345" s="451" t="s">
        <v>1152</v>
      </c>
      <c r="I1345" s="452"/>
      <c r="J1345" s="83" t="s">
        <v>1152</v>
      </c>
      <c r="K1345" s="81" t="s">
        <v>1152</v>
      </c>
      <c r="L1345" s="344"/>
      <c r="M1345" s="345" t="s">
        <v>1152</v>
      </c>
      <c r="N1345" s="760"/>
      <c r="O1345" s="776"/>
      <c r="P1345" s="711" t="s">
        <v>86</v>
      </c>
      <c r="Q1345" s="711" t="s">
        <v>230</v>
      </c>
      <c r="R1345" s="714" t="s">
        <v>243</v>
      </c>
      <c r="S1345" s="714"/>
      <c r="T1345" s="185"/>
      <c r="U1345" s="185"/>
      <c r="V1345" s="193"/>
      <c r="W1345" s="185"/>
    </row>
    <row r="1346" spans="1:23" s="18" customFormat="1" ht="16.5" customHeight="1" thickBot="1">
      <c r="A1346" s="87" t="s">
        <v>1772</v>
      </c>
      <c r="B1346" s="446"/>
      <c r="C1346" s="84">
        <v>6</v>
      </c>
      <c r="D1346" s="85" t="s">
        <v>1152</v>
      </c>
      <c r="E1346" s="86" t="s">
        <v>1152</v>
      </c>
      <c r="F1346" s="233" t="s">
        <v>1152</v>
      </c>
      <c r="G1346" s="233" t="s">
        <v>1152</v>
      </c>
      <c r="H1346" s="451" t="s">
        <v>1152</v>
      </c>
      <c r="I1346" s="452"/>
      <c r="J1346" s="83" t="s">
        <v>1152</v>
      </c>
      <c r="K1346" s="81" t="s">
        <v>1152</v>
      </c>
      <c r="L1346" s="344"/>
      <c r="M1346" s="345" t="s">
        <v>1152</v>
      </c>
      <c r="N1346" s="777"/>
      <c r="O1346" s="248" t="s">
        <v>6</v>
      </c>
      <c r="P1346" s="778">
        <v>1</v>
      </c>
      <c r="Q1346" s="779">
        <v>3065.3425115</v>
      </c>
      <c r="R1346" s="780">
        <v>9999.7903313999996</v>
      </c>
      <c r="S1346" s="780"/>
      <c r="T1346" s="185"/>
      <c r="U1346" s="185"/>
      <c r="V1346" s="193"/>
      <c r="W1346" s="185"/>
    </row>
    <row r="1347" spans="1:23" s="18" customFormat="1" ht="16.5" customHeight="1" thickBot="1">
      <c r="A1347" s="87" t="s">
        <v>1773</v>
      </c>
      <c r="B1347" s="447"/>
      <c r="C1347" s="781" t="s">
        <v>82</v>
      </c>
      <c r="D1347" s="782"/>
      <c r="E1347" s="782"/>
      <c r="F1347" s="783"/>
      <c r="G1347" s="784"/>
      <c r="H1347" s="453" t="s">
        <v>6</v>
      </c>
      <c r="I1347" s="454"/>
      <c r="J1347" s="314" t="s">
        <v>6</v>
      </c>
      <c r="K1347" s="194" t="s">
        <v>6</v>
      </c>
      <c r="L1347" s="351"/>
      <c r="M1347" s="370"/>
      <c r="N1347" s="352"/>
      <c r="O1347" s="455" t="s">
        <v>1152</v>
      </c>
      <c r="P1347" s="455"/>
      <c r="Q1347" s="455"/>
      <c r="R1347" s="455"/>
      <c r="S1347" s="455"/>
      <c r="T1347" s="348"/>
      <c r="U1347" s="349"/>
      <c r="V1347" s="350"/>
      <c r="W1347" s="185"/>
    </row>
    <row r="1348" spans="1:23" ht="24.95" customHeight="1"/>
    <row r="1349" spans="1:23" ht="24.95" customHeight="1"/>
    <row r="1350" spans="1:23" s="16" customFormat="1" ht="24" thickBot="1">
      <c r="A1350" s="694">
        <v>39</v>
      </c>
      <c r="B1350" s="456" t="s">
        <v>45</v>
      </c>
      <c r="C1350" s="456"/>
      <c r="D1350" s="456"/>
      <c r="E1350" s="22">
        <v>39</v>
      </c>
      <c r="F1350" s="23" t="s">
        <v>672</v>
      </c>
      <c r="G1350" s="19"/>
      <c r="H1350" s="19"/>
      <c r="I1350" s="23"/>
      <c r="J1350" s="23"/>
      <c r="K1350" s="23"/>
      <c r="L1350" s="23"/>
      <c r="M1350" s="24"/>
      <c r="N1350" s="24"/>
      <c r="O1350" s="19"/>
      <c r="P1350" s="19"/>
      <c r="Q1350" s="685"/>
      <c r="R1350" s="685"/>
      <c r="S1350" s="685"/>
      <c r="T1350" s="685"/>
      <c r="U1350" s="186"/>
    </row>
    <row r="1351" spans="1:23" s="16" customFormat="1" ht="24.75" customHeight="1">
      <c r="A1351" s="14"/>
      <c r="B1351" s="695" t="s">
        <v>50</v>
      </c>
      <c r="C1351" s="696" t="s">
        <v>51</v>
      </c>
      <c r="D1351" s="697" t="s">
        <v>16</v>
      </c>
      <c r="E1351" s="697"/>
      <c r="F1351" s="697" t="s">
        <v>52</v>
      </c>
      <c r="G1351" s="698"/>
      <c r="H1351" s="699" t="s">
        <v>53</v>
      </c>
      <c r="I1351" s="700" t="s">
        <v>266</v>
      </c>
      <c r="J1351" s="699" t="s">
        <v>17</v>
      </c>
      <c r="K1351" s="699" t="s">
        <v>229</v>
      </c>
      <c r="L1351" s="699" t="s">
        <v>54</v>
      </c>
      <c r="M1351" s="699" t="s">
        <v>150</v>
      </c>
      <c r="N1351" s="701" t="s">
        <v>244</v>
      </c>
      <c r="O1351" s="702"/>
      <c r="P1351" s="703" t="s">
        <v>19</v>
      </c>
      <c r="Q1351" s="704"/>
      <c r="R1351" s="705" t="s">
        <v>152</v>
      </c>
      <c r="S1351" s="706"/>
      <c r="T1351" s="707" t="s">
        <v>138</v>
      </c>
      <c r="U1351" s="708"/>
      <c r="V1351" s="709"/>
    </row>
    <row r="1352" spans="1:23" s="16" customFormat="1" ht="92.25" customHeight="1">
      <c r="A1352" s="14"/>
      <c r="B1352" s="710"/>
      <c r="C1352" s="711" t="s">
        <v>55</v>
      </c>
      <c r="D1352" s="712" t="s">
        <v>3</v>
      </c>
      <c r="E1352" s="712" t="s">
        <v>18</v>
      </c>
      <c r="F1352" s="712" t="s">
        <v>56</v>
      </c>
      <c r="G1352" s="713" t="s">
        <v>57</v>
      </c>
      <c r="H1352" s="714"/>
      <c r="I1352" s="715"/>
      <c r="J1352" s="714"/>
      <c r="K1352" s="714"/>
      <c r="L1352" s="714"/>
      <c r="M1352" s="714"/>
      <c r="N1352" s="711" t="s">
        <v>149</v>
      </c>
      <c r="O1352" s="712" t="s">
        <v>68</v>
      </c>
      <c r="P1352" s="716"/>
      <c r="Q1352" s="717"/>
      <c r="R1352" s="718"/>
      <c r="S1352" s="719"/>
      <c r="T1352" s="720" t="s">
        <v>139</v>
      </c>
      <c r="U1352" s="721" t="s">
        <v>148</v>
      </c>
      <c r="V1352" s="722" t="s">
        <v>164</v>
      </c>
    </row>
    <row r="1353" spans="1:23" s="16" customFormat="1" ht="26.25" customHeight="1">
      <c r="A1353" s="14"/>
      <c r="B1353" s="723"/>
      <c r="C1353" s="724">
        <v>3</v>
      </c>
      <c r="D1353" s="724">
        <v>4</v>
      </c>
      <c r="E1353" s="724">
        <v>5</v>
      </c>
      <c r="F1353" s="724">
        <v>6</v>
      </c>
      <c r="G1353" s="724">
        <v>7</v>
      </c>
      <c r="H1353" s="724">
        <v>8</v>
      </c>
      <c r="I1353" s="724">
        <v>9</v>
      </c>
      <c r="J1353" s="724">
        <v>10</v>
      </c>
      <c r="K1353" s="724">
        <v>11</v>
      </c>
      <c r="L1353" s="724">
        <v>12</v>
      </c>
      <c r="M1353" s="724">
        <v>13</v>
      </c>
      <c r="N1353" s="724">
        <v>14</v>
      </c>
      <c r="O1353" s="724">
        <v>15</v>
      </c>
      <c r="P1353" s="19">
        <v>16</v>
      </c>
      <c r="Q1353" s="725">
        <v>17</v>
      </c>
      <c r="R1353" s="19">
        <v>18</v>
      </c>
      <c r="S1353" s="725">
        <v>19</v>
      </c>
      <c r="T1353" s="726">
        <v>20</v>
      </c>
      <c r="U1353" s="624">
        <v>21</v>
      </c>
      <c r="V1353" s="727">
        <v>22</v>
      </c>
    </row>
    <row r="1354" spans="1:23" s="26" customFormat="1" ht="57.6" customHeight="1">
      <c r="A1354" s="25" t="s">
        <v>1774</v>
      </c>
      <c r="B1354" s="307">
        <v>1</v>
      </c>
      <c r="C1354" s="301" t="s">
        <v>675</v>
      </c>
      <c r="D1354" s="301" t="s">
        <v>677</v>
      </c>
      <c r="E1354" s="301" t="s">
        <v>686</v>
      </c>
      <c r="F1354" s="301" t="s">
        <v>304</v>
      </c>
      <c r="G1354" s="293">
        <v>1</v>
      </c>
      <c r="H1354" s="293" t="s">
        <v>21</v>
      </c>
      <c r="I1354" s="299">
        <v>1</v>
      </c>
      <c r="J1354" s="300" t="s">
        <v>673</v>
      </c>
      <c r="K1354" s="324">
        <v>32965</v>
      </c>
      <c r="L1354" s="324">
        <v>35123</v>
      </c>
      <c r="M1354" s="294">
        <v>8428.84</v>
      </c>
      <c r="N1354" s="321">
        <v>8428.84</v>
      </c>
      <c r="O1354" s="172" t="s">
        <v>1152</v>
      </c>
      <c r="P1354" s="441"/>
      <c r="Q1354" s="442"/>
      <c r="R1354" s="439"/>
      <c r="S1354" s="440"/>
      <c r="T1354" s="296" t="s">
        <v>22</v>
      </c>
      <c r="U1354" s="297">
        <v>8</v>
      </c>
      <c r="V1354" s="298" t="s">
        <v>22</v>
      </c>
    </row>
    <row r="1355" spans="1:23" s="26" customFormat="1" ht="57.6" customHeight="1">
      <c r="A1355" s="25" t="s">
        <v>1157</v>
      </c>
      <c r="B1355" s="307">
        <v>2</v>
      </c>
      <c r="C1355" s="301" t="s">
        <v>664</v>
      </c>
      <c r="D1355" s="301" t="s">
        <v>678</v>
      </c>
      <c r="E1355" s="301" t="s">
        <v>685</v>
      </c>
      <c r="F1355" s="301" t="s">
        <v>321</v>
      </c>
      <c r="G1355" s="293">
        <v>0.6</v>
      </c>
      <c r="H1355" s="293" t="s">
        <v>21</v>
      </c>
      <c r="I1355" s="299">
        <v>1</v>
      </c>
      <c r="J1355" s="300" t="s">
        <v>673</v>
      </c>
      <c r="K1355" s="324">
        <v>35859</v>
      </c>
      <c r="L1355" s="324">
        <v>36345</v>
      </c>
      <c r="M1355" s="294">
        <v>7958.62</v>
      </c>
      <c r="N1355" s="321">
        <v>4775.1719999999996</v>
      </c>
      <c r="O1355" s="172" t="s">
        <v>1152</v>
      </c>
      <c r="P1355" s="441"/>
      <c r="Q1355" s="442"/>
      <c r="R1355" s="439"/>
      <c r="S1355" s="440"/>
      <c r="T1355" s="296" t="s">
        <v>22</v>
      </c>
      <c r="U1355" s="297">
        <v>60</v>
      </c>
      <c r="V1355" s="298" t="s">
        <v>22</v>
      </c>
    </row>
    <row r="1356" spans="1:23" s="26" customFormat="1" ht="57.6" customHeight="1">
      <c r="A1356" s="25" t="s">
        <v>321</v>
      </c>
      <c r="B1356" s="307">
        <v>3</v>
      </c>
      <c r="C1356" s="301" t="s">
        <v>676</v>
      </c>
      <c r="D1356" s="301" t="s">
        <v>679</v>
      </c>
      <c r="E1356" s="301" t="s">
        <v>684</v>
      </c>
      <c r="F1356" s="301" t="s">
        <v>321</v>
      </c>
      <c r="G1356" s="293">
        <v>0.4</v>
      </c>
      <c r="H1356" s="293" t="s">
        <v>21</v>
      </c>
      <c r="I1356" s="299">
        <v>1</v>
      </c>
      <c r="J1356" s="300" t="s">
        <v>673</v>
      </c>
      <c r="K1356" s="324">
        <v>39937</v>
      </c>
      <c r="L1356" s="324">
        <v>40785</v>
      </c>
      <c r="M1356" s="294">
        <v>3179.1</v>
      </c>
      <c r="N1356" s="321">
        <v>1271.6400000000001</v>
      </c>
      <c r="O1356" s="172" t="s">
        <v>1152</v>
      </c>
      <c r="P1356" s="441"/>
      <c r="Q1356" s="442"/>
      <c r="R1356" s="439"/>
      <c r="S1356" s="440"/>
      <c r="T1356" s="296" t="s">
        <v>22</v>
      </c>
      <c r="U1356" s="297">
        <v>77</v>
      </c>
      <c r="V1356" s="298" t="s">
        <v>22</v>
      </c>
    </row>
    <row r="1357" spans="1:23" s="26" customFormat="1" ht="28.9" customHeight="1">
      <c r="A1357" s="25" t="s">
        <v>1158</v>
      </c>
      <c r="B1357" s="457">
        <v>4</v>
      </c>
      <c r="C1357" s="459" t="s">
        <v>664</v>
      </c>
      <c r="D1357" s="459" t="s">
        <v>680</v>
      </c>
      <c r="E1357" s="459" t="s">
        <v>683</v>
      </c>
      <c r="F1357" s="459" t="s">
        <v>321</v>
      </c>
      <c r="G1357" s="293">
        <v>0.5</v>
      </c>
      <c r="H1357" s="437" t="s">
        <v>21</v>
      </c>
      <c r="I1357" s="299">
        <v>1</v>
      </c>
      <c r="J1357" s="300" t="s">
        <v>673</v>
      </c>
      <c r="K1357" s="389">
        <v>39146</v>
      </c>
      <c r="L1357" s="324">
        <v>39786</v>
      </c>
      <c r="M1357" s="294">
        <v>2488.81</v>
      </c>
      <c r="N1357" s="321">
        <v>1244.405</v>
      </c>
      <c r="O1357" s="172" t="s">
        <v>1152</v>
      </c>
      <c r="P1357" s="441"/>
      <c r="Q1357" s="442"/>
      <c r="R1357" s="439"/>
      <c r="S1357" s="440"/>
      <c r="T1357" s="296" t="s">
        <v>22</v>
      </c>
      <c r="U1357" s="297">
        <v>10</v>
      </c>
      <c r="V1357" s="298" t="s">
        <v>22</v>
      </c>
    </row>
    <row r="1358" spans="1:23" s="26" customFormat="1" ht="25.9" customHeight="1">
      <c r="A1358" s="25" t="s">
        <v>1159</v>
      </c>
      <c r="B1358" s="458"/>
      <c r="C1358" s="460"/>
      <c r="D1358" s="460"/>
      <c r="E1358" s="460"/>
      <c r="F1358" s="460"/>
      <c r="G1358" s="293">
        <v>0.5</v>
      </c>
      <c r="H1358" s="438"/>
      <c r="I1358" s="299">
        <v>2</v>
      </c>
      <c r="J1358" s="300" t="s">
        <v>674</v>
      </c>
      <c r="K1358" s="324">
        <v>39146</v>
      </c>
      <c r="L1358" s="324">
        <v>39786</v>
      </c>
      <c r="M1358" s="294">
        <v>2488.8200000000002</v>
      </c>
      <c r="N1358" s="321">
        <v>1244.4100000000001</v>
      </c>
      <c r="O1358" s="172" t="s">
        <v>1152</v>
      </c>
      <c r="P1358" s="441"/>
      <c r="Q1358" s="442"/>
      <c r="R1358" s="439"/>
      <c r="S1358" s="440"/>
      <c r="T1358" s="296" t="s">
        <v>22</v>
      </c>
      <c r="U1358" s="297">
        <v>18</v>
      </c>
      <c r="V1358" s="298" t="s">
        <v>22</v>
      </c>
    </row>
    <row r="1359" spans="1:23" s="26" customFormat="1" ht="57.6" customHeight="1">
      <c r="A1359" s="25" t="s">
        <v>1160</v>
      </c>
      <c r="B1359" s="307">
        <v>5</v>
      </c>
      <c r="C1359" s="301" t="s">
        <v>300</v>
      </c>
      <c r="D1359" s="301" t="s">
        <v>681</v>
      </c>
      <c r="E1359" s="301" t="s">
        <v>682</v>
      </c>
      <c r="F1359" s="301" t="s">
        <v>321</v>
      </c>
      <c r="G1359" s="293">
        <v>0.7</v>
      </c>
      <c r="H1359" s="293" t="s">
        <v>22</v>
      </c>
      <c r="I1359" s="299">
        <v>1</v>
      </c>
      <c r="J1359" s="300" t="s">
        <v>673</v>
      </c>
      <c r="K1359" s="324">
        <v>43846</v>
      </c>
      <c r="L1359" s="324">
        <v>45138</v>
      </c>
      <c r="M1359" s="294">
        <v>2456.5</v>
      </c>
      <c r="N1359" s="321">
        <v>1719.55</v>
      </c>
      <c r="O1359" s="172">
        <v>1719.55</v>
      </c>
      <c r="P1359" s="441"/>
      <c r="Q1359" s="442"/>
      <c r="R1359" s="439"/>
      <c r="S1359" s="440"/>
      <c r="T1359" s="296" t="s">
        <v>22</v>
      </c>
      <c r="U1359" s="297">
        <v>185</v>
      </c>
      <c r="V1359" s="298" t="s">
        <v>22</v>
      </c>
    </row>
    <row r="1360" spans="1:23" s="26" customFormat="1" ht="24.95" customHeight="1">
      <c r="A1360" s="25"/>
      <c r="B1360" s="307" t="s">
        <v>1152</v>
      </c>
      <c r="C1360" s="301"/>
      <c r="D1360" s="301"/>
      <c r="E1360" s="301"/>
      <c r="F1360" s="301"/>
      <c r="G1360" s="293"/>
      <c r="H1360" s="293"/>
      <c r="I1360" s="299"/>
      <c r="J1360" s="300" t="s">
        <v>1152</v>
      </c>
      <c r="K1360" s="324"/>
      <c r="L1360" s="324"/>
      <c r="M1360" s="294"/>
      <c r="N1360" s="321" t="s">
        <v>1152</v>
      </c>
      <c r="O1360" s="172" t="s">
        <v>1152</v>
      </c>
      <c r="P1360" s="441"/>
      <c r="Q1360" s="442"/>
      <c r="R1360" s="439"/>
      <c r="S1360" s="440"/>
      <c r="T1360" s="296"/>
      <c r="U1360" s="297"/>
      <c r="V1360" s="298"/>
    </row>
    <row r="1361" spans="1:23" s="26" customFormat="1" ht="24.95" customHeight="1">
      <c r="A1361" s="25"/>
      <c r="B1361" s="307" t="s">
        <v>1152</v>
      </c>
      <c r="C1361" s="301"/>
      <c r="D1361" s="301"/>
      <c r="E1361" s="301"/>
      <c r="F1361" s="301"/>
      <c r="G1361" s="293"/>
      <c r="H1361" s="293"/>
      <c r="I1361" s="299"/>
      <c r="J1361" s="300" t="s">
        <v>1152</v>
      </c>
      <c r="K1361" s="324"/>
      <c r="L1361" s="324"/>
      <c r="M1361" s="294"/>
      <c r="N1361" s="321" t="s">
        <v>1152</v>
      </c>
      <c r="O1361" s="172" t="s">
        <v>1152</v>
      </c>
      <c r="P1361" s="441"/>
      <c r="Q1361" s="442"/>
      <c r="R1361" s="439"/>
      <c r="S1361" s="440"/>
      <c r="T1361" s="296"/>
      <c r="U1361" s="297"/>
      <c r="V1361" s="298"/>
    </row>
    <row r="1362" spans="1:23" s="26" customFormat="1" ht="24.95" customHeight="1">
      <c r="A1362" s="25"/>
      <c r="B1362" s="307" t="s">
        <v>1152</v>
      </c>
      <c r="C1362" s="301"/>
      <c r="D1362" s="301"/>
      <c r="E1362" s="301"/>
      <c r="F1362" s="301"/>
      <c r="G1362" s="293"/>
      <c r="H1362" s="293"/>
      <c r="I1362" s="299"/>
      <c r="J1362" s="300" t="s">
        <v>1152</v>
      </c>
      <c r="K1362" s="324"/>
      <c r="L1362" s="324"/>
      <c r="M1362" s="294"/>
      <c r="N1362" s="321" t="s">
        <v>1152</v>
      </c>
      <c r="O1362" s="172" t="s">
        <v>1152</v>
      </c>
      <c r="P1362" s="441"/>
      <c r="Q1362" s="442"/>
      <c r="R1362" s="439"/>
      <c r="S1362" s="440"/>
      <c r="T1362" s="296"/>
      <c r="U1362" s="297"/>
      <c r="V1362" s="298"/>
    </row>
    <row r="1363" spans="1:23" s="26" customFormat="1" ht="24.95" customHeight="1">
      <c r="A1363" s="25"/>
      <c r="B1363" s="307" t="s">
        <v>1152</v>
      </c>
      <c r="C1363" s="301"/>
      <c r="D1363" s="301"/>
      <c r="E1363" s="301"/>
      <c r="F1363" s="301"/>
      <c r="G1363" s="293"/>
      <c r="H1363" s="293"/>
      <c r="I1363" s="299"/>
      <c r="J1363" s="300" t="s">
        <v>1152</v>
      </c>
      <c r="K1363" s="324"/>
      <c r="L1363" s="324"/>
      <c r="M1363" s="294"/>
      <c r="N1363" s="321" t="s">
        <v>1152</v>
      </c>
      <c r="O1363" s="172" t="s">
        <v>1152</v>
      </c>
      <c r="P1363" s="441"/>
      <c r="Q1363" s="442"/>
      <c r="R1363" s="439"/>
      <c r="S1363" s="440"/>
      <c r="T1363" s="296"/>
      <c r="U1363" s="297"/>
      <c r="V1363" s="298"/>
    </row>
    <row r="1364" spans="1:23" s="26" customFormat="1" ht="24.95" customHeight="1">
      <c r="A1364" s="25"/>
      <c r="B1364" s="307" t="s">
        <v>1152</v>
      </c>
      <c r="C1364" s="301"/>
      <c r="D1364" s="301"/>
      <c r="E1364" s="301"/>
      <c r="F1364" s="301"/>
      <c r="G1364" s="293"/>
      <c r="H1364" s="293"/>
      <c r="I1364" s="299"/>
      <c r="J1364" s="300" t="s">
        <v>1152</v>
      </c>
      <c r="K1364" s="324"/>
      <c r="L1364" s="324"/>
      <c r="M1364" s="294"/>
      <c r="N1364" s="321" t="s">
        <v>1152</v>
      </c>
      <c r="O1364" s="172" t="s">
        <v>1152</v>
      </c>
      <c r="P1364" s="441"/>
      <c r="Q1364" s="442"/>
      <c r="R1364" s="439"/>
      <c r="S1364" s="440"/>
      <c r="T1364" s="296"/>
      <c r="U1364" s="297"/>
      <c r="V1364" s="298"/>
    </row>
    <row r="1365" spans="1:23" s="26" customFormat="1" ht="24.95" customHeight="1">
      <c r="A1365" s="25" t="s">
        <v>1775</v>
      </c>
      <c r="B1365" s="307" t="s">
        <v>1152</v>
      </c>
      <c r="C1365" s="301"/>
      <c r="D1365" s="301"/>
      <c r="E1365" s="301"/>
      <c r="F1365" s="301"/>
      <c r="G1365" s="293"/>
      <c r="H1365" s="293"/>
      <c r="I1365" s="299"/>
      <c r="J1365" s="300" t="s">
        <v>1152</v>
      </c>
      <c r="K1365" s="324"/>
      <c r="L1365" s="324"/>
      <c r="M1365" s="294"/>
      <c r="N1365" s="322" t="s">
        <v>1152</v>
      </c>
      <c r="O1365" s="172" t="s">
        <v>1152</v>
      </c>
      <c r="P1365" s="441"/>
      <c r="Q1365" s="442"/>
      <c r="R1365" s="439"/>
      <c r="S1365" s="440"/>
      <c r="T1365" s="296"/>
      <c r="U1365" s="297"/>
      <c r="V1365" s="298"/>
    </row>
    <row r="1366" spans="1:23" s="26" customFormat="1" ht="24.95" customHeight="1">
      <c r="A1366" s="25" t="s">
        <v>1776</v>
      </c>
      <c r="B1366" s="307" t="s">
        <v>1152</v>
      </c>
      <c r="C1366" s="301"/>
      <c r="D1366" s="301"/>
      <c r="E1366" s="301"/>
      <c r="F1366" s="301"/>
      <c r="G1366" s="293"/>
      <c r="H1366" s="293"/>
      <c r="I1366" s="299"/>
      <c r="J1366" s="300" t="s">
        <v>1152</v>
      </c>
      <c r="K1366" s="324"/>
      <c r="L1366" s="324"/>
      <c r="M1366" s="295"/>
      <c r="N1366" s="322" t="s">
        <v>1152</v>
      </c>
      <c r="O1366" s="172" t="s">
        <v>1152</v>
      </c>
      <c r="P1366" s="441"/>
      <c r="Q1366" s="442"/>
      <c r="R1366" s="439"/>
      <c r="S1366" s="440"/>
      <c r="T1366" s="296"/>
      <c r="U1366" s="297"/>
      <c r="V1366" s="298"/>
    </row>
    <row r="1367" spans="1:23" s="26" customFormat="1" ht="24.95" customHeight="1">
      <c r="A1367" s="25" t="s">
        <v>1777</v>
      </c>
      <c r="B1367" s="307" t="s">
        <v>1152</v>
      </c>
      <c r="C1367" s="301"/>
      <c r="D1367" s="301"/>
      <c r="E1367" s="301"/>
      <c r="F1367" s="301"/>
      <c r="G1367" s="293"/>
      <c r="H1367" s="293"/>
      <c r="I1367" s="299"/>
      <c r="J1367" s="300" t="s">
        <v>1152</v>
      </c>
      <c r="K1367" s="324"/>
      <c r="L1367" s="324"/>
      <c r="M1367" s="295"/>
      <c r="N1367" s="322" t="s">
        <v>1152</v>
      </c>
      <c r="O1367" s="172" t="s">
        <v>1152</v>
      </c>
      <c r="P1367" s="441"/>
      <c r="Q1367" s="442"/>
      <c r="R1367" s="439"/>
      <c r="S1367" s="440"/>
      <c r="T1367" s="296"/>
      <c r="U1367" s="297"/>
      <c r="V1367" s="298"/>
    </row>
    <row r="1368" spans="1:23" s="26" customFormat="1" ht="24.95" customHeight="1" thickBot="1">
      <c r="A1368" s="25" t="s">
        <v>1778</v>
      </c>
      <c r="B1368" s="310" t="s">
        <v>1152</v>
      </c>
      <c r="C1368" s="302"/>
      <c r="D1368" s="302"/>
      <c r="E1368" s="302"/>
      <c r="F1368" s="302"/>
      <c r="G1368" s="303"/>
      <c r="H1368" s="303"/>
      <c r="I1368" s="304"/>
      <c r="J1368" s="305" t="s">
        <v>1152</v>
      </c>
      <c r="K1368" s="325"/>
      <c r="L1368" s="325"/>
      <c r="M1368" s="306"/>
      <c r="N1368" s="322" t="s">
        <v>1152</v>
      </c>
      <c r="O1368" s="172" t="s">
        <v>1152</v>
      </c>
      <c r="P1368" s="441"/>
      <c r="Q1368" s="442"/>
      <c r="R1368" s="439"/>
      <c r="S1368" s="440"/>
      <c r="T1368" s="296"/>
      <c r="U1368" s="297"/>
      <c r="V1368" s="298"/>
    </row>
    <row r="1369" spans="1:23" s="16" customFormat="1" ht="12" customHeight="1">
      <c r="A1369" s="25"/>
      <c r="B1369" s="27"/>
      <c r="C1369" s="28"/>
      <c r="D1369" s="28"/>
      <c r="E1369" s="28"/>
      <c r="F1369" s="28"/>
      <c r="G1369" s="28"/>
      <c r="H1369" s="308"/>
      <c r="I1369" s="28"/>
      <c r="J1369" s="28"/>
      <c r="K1369" s="28"/>
      <c r="L1369" s="28"/>
      <c r="M1369" s="28"/>
      <c r="N1369" s="28"/>
      <c r="O1369" s="171"/>
      <c r="P1369" s="28"/>
      <c r="Q1369" s="28"/>
      <c r="R1369" s="171"/>
      <c r="S1369" s="28"/>
      <c r="T1369" s="28"/>
      <c r="U1369" s="29"/>
      <c r="V1369" s="30"/>
    </row>
    <row r="1370" spans="1:23" s="16" customFormat="1" ht="17.25" customHeight="1" thickBot="1">
      <c r="A1370" s="25" t="s">
        <v>1779</v>
      </c>
      <c r="B1370" s="346"/>
      <c r="C1370" s="347"/>
      <c r="D1370" s="347"/>
      <c r="E1370" s="347"/>
      <c r="F1370" s="347"/>
      <c r="G1370" s="347"/>
      <c r="H1370" s="347"/>
      <c r="I1370" s="347"/>
      <c r="J1370" s="347"/>
      <c r="K1370" s="347"/>
      <c r="L1370" s="347"/>
      <c r="M1370" s="347"/>
      <c r="N1370" s="728" t="s">
        <v>251</v>
      </c>
      <c r="O1370" s="729">
        <v>1719.55</v>
      </c>
      <c r="P1370" s="371"/>
      <c r="Q1370" s="371"/>
      <c r="R1370" s="372"/>
      <c r="S1370" s="372"/>
      <c r="T1370" s="373"/>
      <c r="U1370" s="374"/>
      <c r="V1370" s="375"/>
      <c r="W1370" s="186"/>
    </row>
    <row r="1371" spans="1:23" ht="17.25" customHeight="1">
      <c r="B1371" s="731"/>
      <c r="C1371" s="731"/>
      <c r="D1371" s="731"/>
      <c r="E1371" s="731"/>
      <c r="F1371" s="731"/>
      <c r="G1371" s="732"/>
      <c r="H1371" s="732"/>
      <c r="I1371" s="732"/>
      <c r="J1371" s="732"/>
      <c r="K1371" s="732"/>
      <c r="L1371" s="732"/>
      <c r="M1371" s="732"/>
      <c r="N1371" s="732"/>
      <c r="O1371" s="732"/>
      <c r="P1371" s="732"/>
      <c r="Q1371" s="732"/>
      <c r="R1371" s="732"/>
      <c r="S1371" s="732"/>
      <c r="T1371" s="732"/>
      <c r="U1371" s="732"/>
      <c r="V1371" s="732"/>
      <c r="W1371" s="732"/>
    </row>
    <row r="1372" spans="1:23" s="16" customFormat="1" ht="16.5" customHeight="1" thickBot="1">
      <c r="A1372" s="14"/>
      <c r="B1372" s="443" t="s">
        <v>61</v>
      </c>
      <c r="C1372" s="443"/>
      <c r="D1372" s="443"/>
      <c r="E1372" s="443"/>
      <c r="F1372" s="443"/>
      <c r="G1372" s="443"/>
      <c r="H1372" s="443"/>
      <c r="I1372" s="443"/>
      <c r="J1372" s="443"/>
      <c r="K1372" s="443"/>
      <c r="L1372" s="443"/>
      <c r="M1372" s="443"/>
      <c r="N1372" s="443"/>
      <c r="O1372" s="443"/>
      <c r="P1372" s="443"/>
      <c r="Q1372" s="443"/>
      <c r="R1372" s="443"/>
      <c r="S1372" s="443"/>
      <c r="T1372" s="443"/>
      <c r="U1372" s="443"/>
      <c r="V1372" s="443"/>
      <c r="W1372" s="187"/>
    </row>
    <row r="1373" spans="1:23" s="18" customFormat="1" ht="22.5" customHeight="1">
      <c r="A1373" s="87" t="s">
        <v>1780</v>
      </c>
      <c r="B1373" s="445" t="s">
        <v>58</v>
      </c>
      <c r="C1373" s="733" t="s">
        <v>78</v>
      </c>
      <c r="D1373" s="734"/>
      <c r="E1373" s="734"/>
      <c r="F1373" s="734"/>
      <c r="G1373" s="734"/>
      <c r="H1373" s="734"/>
      <c r="I1373" s="734"/>
      <c r="J1373" s="734"/>
      <c r="K1373" s="734"/>
      <c r="L1373" s="734"/>
      <c r="M1373" s="706"/>
      <c r="N1373" s="735"/>
      <c r="O1373" s="736"/>
      <c r="P1373" s="733" t="s">
        <v>84</v>
      </c>
      <c r="Q1373" s="734"/>
      <c r="R1373" s="734"/>
      <c r="S1373" s="706"/>
      <c r="T1373" s="705" t="s">
        <v>279</v>
      </c>
      <c r="U1373" s="706"/>
      <c r="V1373" s="448" t="s">
        <v>6</v>
      </c>
      <c r="W1373" s="185"/>
    </row>
    <row r="1374" spans="1:23" s="18" customFormat="1" ht="22.5" customHeight="1">
      <c r="A1374" s="87" t="s">
        <v>1781</v>
      </c>
      <c r="B1374" s="446"/>
      <c r="C1374" s="737" t="s">
        <v>79</v>
      </c>
      <c r="D1374" s="738"/>
      <c r="E1374" s="739"/>
      <c r="F1374" s="740">
        <v>2</v>
      </c>
      <c r="G1374" s="741" t="s">
        <v>223</v>
      </c>
      <c r="H1374" s="714" t="s">
        <v>222</v>
      </c>
      <c r="I1374" s="714"/>
      <c r="J1374" s="737" t="s">
        <v>221</v>
      </c>
      <c r="K1374" s="742"/>
      <c r="L1374" s="743"/>
      <c r="M1374" s="743"/>
      <c r="N1374" s="744"/>
      <c r="O1374" s="745"/>
      <c r="P1374" s="746"/>
      <c r="Q1374" s="747"/>
      <c r="R1374" s="747"/>
      <c r="S1374" s="748"/>
      <c r="T1374" s="718"/>
      <c r="U1374" s="719"/>
      <c r="V1374" s="449"/>
      <c r="W1374" s="185"/>
    </row>
    <row r="1375" spans="1:23" s="18" customFormat="1" ht="51.75" customHeight="1" thickBot="1">
      <c r="A1375" s="87" t="s">
        <v>1782</v>
      </c>
      <c r="B1375" s="446"/>
      <c r="C1375" s="738" t="s">
        <v>77</v>
      </c>
      <c r="D1375" s="739"/>
      <c r="E1375" s="749" t="s">
        <v>80</v>
      </c>
      <c r="F1375" s="750" t="s">
        <v>242</v>
      </c>
      <c r="G1375" s="741"/>
      <c r="H1375" s="714"/>
      <c r="I1375" s="714"/>
      <c r="J1375" s="711" t="s">
        <v>220</v>
      </c>
      <c r="K1375" s="751" t="s">
        <v>228</v>
      </c>
      <c r="L1375" s="752" t="s">
        <v>290</v>
      </c>
      <c r="M1375" s="752"/>
      <c r="N1375" s="753" t="s">
        <v>260</v>
      </c>
      <c r="O1375" s="754"/>
      <c r="P1375" s="755" t="s">
        <v>1169</v>
      </c>
      <c r="Q1375" s="756" t="s">
        <v>85</v>
      </c>
      <c r="R1375" s="757"/>
      <c r="S1375" s="88">
        <v>1</v>
      </c>
      <c r="T1375" s="758"/>
      <c r="U1375" s="759"/>
      <c r="V1375" s="450"/>
      <c r="W1375" s="185"/>
    </row>
    <row r="1376" spans="1:23" s="18" customFormat="1" ht="15.75" customHeight="1">
      <c r="A1376" s="87" t="s">
        <v>1783</v>
      </c>
      <c r="B1376" s="446"/>
      <c r="C1376" s="33">
        <v>1</v>
      </c>
      <c r="D1376" s="76" t="s">
        <v>673</v>
      </c>
      <c r="E1376" s="82">
        <v>0.6</v>
      </c>
      <c r="F1376" s="233">
        <v>1719.55</v>
      </c>
      <c r="G1376" s="233">
        <v>1532.67</v>
      </c>
      <c r="H1376" s="451" t="s">
        <v>6</v>
      </c>
      <c r="I1376" s="452"/>
      <c r="J1376" s="83" t="s">
        <v>6</v>
      </c>
      <c r="K1376" s="81" t="s">
        <v>1152</v>
      </c>
      <c r="L1376" s="344"/>
      <c r="M1376" s="345" t="s">
        <v>1152</v>
      </c>
      <c r="N1376" s="760" t="s">
        <v>22</v>
      </c>
      <c r="O1376" s="761" t="s">
        <v>15</v>
      </c>
      <c r="P1376" s="762"/>
      <c r="Q1376" s="763">
        <v>39</v>
      </c>
      <c r="R1376" s="764" t="s">
        <v>1152</v>
      </c>
      <c r="S1376" s="765"/>
      <c r="T1376" s="705" t="s">
        <v>64</v>
      </c>
      <c r="U1376" s="734"/>
      <c r="V1376" s="706"/>
      <c r="W1376" s="184"/>
    </row>
    <row r="1377" spans="1:23" s="18" customFormat="1" ht="15.75" customHeight="1" thickBot="1">
      <c r="A1377" s="87" t="s">
        <v>1784</v>
      </c>
      <c r="B1377" s="446"/>
      <c r="C1377" s="33">
        <v>2</v>
      </c>
      <c r="D1377" s="76" t="s">
        <v>674</v>
      </c>
      <c r="E1377" s="82">
        <v>0.4</v>
      </c>
      <c r="F1377" s="233" t="s">
        <v>1188</v>
      </c>
      <c r="G1377" s="233">
        <v>1532.67</v>
      </c>
      <c r="H1377" s="451" t="s">
        <v>27</v>
      </c>
      <c r="I1377" s="452"/>
      <c r="J1377" s="83" t="s">
        <v>27</v>
      </c>
      <c r="K1377" s="81" t="s">
        <v>1687</v>
      </c>
      <c r="L1377" s="344"/>
      <c r="M1377" s="345" t="s">
        <v>1152</v>
      </c>
      <c r="N1377" s="760" t="s">
        <v>22</v>
      </c>
      <c r="O1377" s="761"/>
      <c r="P1377" s="762"/>
      <c r="Q1377" s="766"/>
      <c r="R1377" s="767"/>
      <c r="S1377" s="768"/>
      <c r="T1377" s="758"/>
      <c r="U1377" s="769"/>
      <c r="V1377" s="759"/>
      <c r="W1377" s="184"/>
    </row>
    <row r="1378" spans="1:23" s="18" customFormat="1" ht="15.75" customHeight="1">
      <c r="A1378" s="87" t="s">
        <v>1785</v>
      </c>
      <c r="B1378" s="446"/>
      <c r="C1378" s="33">
        <v>3</v>
      </c>
      <c r="D1378" s="76" t="s">
        <v>1152</v>
      </c>
      <c r="E1378" s="82" t="s">
        <v>1152</v>
      </c>
      <c r="F1378" s="233" t="s">
        <v>1152</v>
      </c>
      <c r="G1378" s="233" t="s">
        <v>1152</v>
      </c>
      <c r="H1378" s="451" t="s">
        <v>1152</v>
      </c>
      <c r="I1378" s="452"/>
      <c r="J1378" s="83" t="s">
        <v>1152</v>
      </c>
      <c r="K1378" s="81" t="s">
        <v>1152</v>
      </c>
      <c r="L1378" s="344"/>
      <c r="M1378" s="345" t="s">
        <v>1152</v>
      </c>
      <c r="N1378" s="760"/>
      <c r="O1378" s="770"/>
      <c r="P1378" s="771"/>
      <c r="Q1378" s="772"/>
      <c r="R1378" s="773"/>
      <c r="S1378" s="774"/>
      <c r="T1378" s="191"/>
      <c r="U1378" s="191"/>
      <c r="V1378" s="192"/>
      <c r="W1378" s="185"/>
    </row>
    <row r="1379" spans="1:23" s="18" customFormat="1" ht="15.75" customHeight="1">
      <c r="A1379" s="87" t="s">
        <v>1786</v>
      </c>
      <c r="B1379" s="446"/>
      <c r="C1379" s="33">
        <v>4</v>
      </c>
      <c r="D1379" s="76" t="s">
        <v>1152</v>
      </c>
      <c r="E1379" s="82" t="s">
        <v>1152</v>
      </c>
      <c r="F1379" s="233" t="s">
        <v>1152</v>
      </c>
      <c r="G1379" s="233" t="s">
        <v>1152</v>
      </c>
      <c r="H1379" s="451" t="s">
        <v>1152</v>
      </c>
      <c r="I1379" s="452"/>
      <c r="J1379" s="83" t="s">
        <v>1152</v>
      </c>
      <c r="K1379" s="81" t="s">
        <v>1152</v>
      </c>
      <c r="L1379" s="344"/>
      <c r="M1379" s="345" t="s">
        <v>1152</v>
      </c>
      <c r="N1379" s="760"/>
      <c r="O1379" s="775" t="s">
        <v>246</v>
      </c>
      <c r="P1379" s="737" t="s">
        <v>245</v>
      </c>
      <c r="Q1379" s="738"/>
      <c r="R1379" s="738"/>
      <c r="S1379" s="739"/>
      <c r="T1379" s="185"/>
      <c r="U1379" s="185"/>
      <c r="V1379" s="193"/>
      <c r="W1379" s="185"/>
    </row>
    <row r="1380" spans="1:23" s="18" customFormat="1" ht="17.25" customHeight="1">
      <c r="A1380" s="87" t="s">
        <v>1787</v>
      </c>
      <c r="B1380" s="446"/>
      <c r="C1380" s="33">
        <v>5</v>
      </c>
      <c r="D1380" s="76" t="s">
        <v>1152</v>
      </c>
      <c r="E1380" s="82" t="s">
        <v>1152</v>
      </c>
      <c r="F1380" s="233" t="s">
        <v>1152</v>
      </c>
      <c r="G1380" s="233" t="s">
        <v>1152</v>
      </c>
      <c r="H1380" s="451" t="s">
        <v>1152</v>
      </c>
      <c r="I1380" s="452"/>
      <c r="J1380" s="83" t="s">
        <v>1152</v>
      </c>
      <c r="K1380" s="81" t="s">
        <v>1152</v>
      </c>
      <c r="L1380" s="344"/>
      <c r="M1380" s="345" t="s">
        <v>1152</v>
      </c>
      <c r="N1380" s="760"/>
      <c r="O1380" s="776"/>
      <c r="P1380" s="711" t="s">
        <v>86</v>
      </c>
      <c r="Q1380" s="711" t="s">
        <v>230</v>
      </c>
      <c r="R1380" s="714" t="s">
        <v>243</v>
      </c>
      <c r="S1380" s="714"/>
      <c r="T1380" s="185"/>
      <c r="U1380" s="185"/>
      <c r="V1380" s="193"/>
      <c r="W1380" s="185"/>
    </row>
    <row r="1381" spans="1:23" s="18" customFormat="1" ht="16.5" customHeight="1" thickBot="1">
      <c r="A1381" s="87" t="s">
        <v>1788</v>
      </c>
      <c r="B1381" s="446"/>
      <c r="C1381" s="84">
        <v>6</v>
      </c>
      <c r="D1381" s="85" t="s">
        <v>1152</v>
      </c>
      <c r="E1381" s="86" t="s">
        <v>1152</v>
      </c>
      <c r="F1381" s="233" t="s">
        <v>1152</v>
      </c>
      <c r="G1381" s="233" t="s">
        <v>1152</v>
      </c>
      <c r="H1381" s="451" t="s">
        <v>1152</v>
      </c>
      <c r="I1381" s="452"/>
      <c r="J1381" s="83" t="s">
        <v>1152</v>
      </c>
      <c r="K1381" s="81" t="s">
        <v>1152</v>
      </c>
      <c r="L1381" s="344"/>
      <c r="M1381" s="345" t="s">
        <v>1152</v>
      </c>
      <c r="N1381" s="777"/>
      <c r="O1381" s="248" t="s">
        <v>27</v>
      </c>
      <c r="P1381" s="778">
        <v>1</v>
      </c>
      <c r="Q1381" s="779">
        <v>3065.3425115</v>
      </c>
      <c r="R1381" s="780">
        <v>1719.55</v>
      </c>
      <c r="S1381" s="780"/>
      <c r="T1381" s="185"/>
      <c r="U1381" s="185"/>
      <c r="V1381" s="193"/>
      <c r="W1381" s="185"/>
    </row>
    <row r="1382" spans="1:23" s="18" customFormat="1" ht="16.5" customHeight="1" thickBot="1">
      <c r="A1382" s="87" t="s">
        <v>1789</v>
      </c>
      <c r="B1382" s="447"/>
      <c r="C1382" s="781" t="s">
        <v>82</v>
      </c>
      <c r="D1382" s="782"/>
      <c r="E1382" s="782"/>
      <c r="F1382" s="783"/>
      <c r="G1382" s="784"/>
      <c r="H1382" s="453" t="s">
        <v>6</v>
      </c>
      <c r="I1382" s="454"/>
      <c r="J1382" s="314" t="s">
        <v>27</v>
      </c>
      <c r="K1382" s="194" t="s">
        <v>27</v>
      </c>
      <c r="L1382" s="351"/>
      <c r="M1382" s="370"/>
      <c r="N1382" s="352"/>
      <c r="O1382" s="455" t="s">
        <v>1693</v>
      </c>
      <c r="P1382" s="455"/>
      <c r="Q1382" s="455"/>
      <c r="R1382" s="455"/>
      <c r="S1382" s="455"/>
      <c r="T1382" s="348"/>
      <c r="U1382" s="349"/>
      <c r="V1382" s="350"/>
      <c r="W1382" s="185"/>
    </row>
    <row r="1383" spans="1:23" ht="24.95" customHeight="1"/>
    <row r="1384" spans="1:23" ht="24.95" customHeight="1"/>
    <row r="1385" spans="1:23" s="16" customFormat="1" ht="24" thickBot="1">
      <c r="A1385" s="694">
        <v>40</v>
      </c>
      <c r="B1385" s="456" t="s">
        <v>45</v>
      </c>
      <c r="C1385" s="456"/>
      <c r="D1385" s="456"/>
      <c r="E1385" s="22">
        <v>40</v>
      </c>
      <c r="F1385" s="23" t="s">
        <v>687</v>
      </c>
      <c r="G1385" s="19"/>
      <c r="H1385" s="19"/>
      <c r="I1385" s="23"/>
      <c r="J1385" s="23"/>
      <c r="K1385" s="23"/>
      <c r="L1385" s="23"/>
      <c r="M1385" s="24"/>
      <c r="N1385" s="24"/>
      <c r="O1385" s="19"/>
      <c r="P1385" s="19"/>
      <c r="Q1385" s="685"/>
      <c r="R1385" s="685"/>
      <c r="S1385" s="685"/>
      <c r="T1385" s="685"/>
      <c r="U1385" s="186"/>
    </row>
    <row r="1386" spans="1:23" s="16" customFormat="1" ht="24.75" customHeight="1">
      <c r="A1386" s="14"/>
      <c r="B1386" s="695" t="s">
        <v>50</v>
      </c>
      <c r="C1386" s="696" t="s">
        <v>51</v>
      </c>
      <c r="D1386" s="697" t="s">
        <v>16</v>
      </c>
      <c r="E1386" s="697"/>
      <c r="F1386" s="697" t="s">
        <v>52</v>
      </c>
      <c r="G1386" s="698"/>
      <c r="H1386" s="699" t="s">
        <v>53</v>
      </c>
      <c r="I1386" s="700" t="s">
        <v>266</v>
      </c>
      <c r="J1386" s="699" t="s">
        <v>17</v>
      </c>
      <c r="K1386" s="699" t="s">
        <v>229</v>
      </c>
      <c r="L1386" s="699" t="s">
        <v>54</v>
      </c>
      <c r="M1386" s="699" t="s">
        <v>150</v>
      </c>
      <c r="N1386" s="701" t="s">
        <v>244</v>
      </c>
      <c r="O1386" s="702"/>
      <c r="P1386" s="703" t="s">
        <v>19</v>
      </c>
      <c r="Q1386" s="704"/>
      <c r="R1386" s="705" t="s">
        <v>152</v>
      </c>
      <c r="S1386" s="706"/>
      <c r="T1386" s="707" t="s">
        <v>138</v>
      </c>
      <c r="U1386" s="708"/>
      <c r="V1386" s="709"/>
    </row>
    <row r="1387" spans="1:23" s="16" customFormat="1" ht="92.25" customHeight="1">
      <c r="A1387" s="14"/>
      <c r="B1387" s="710"/>
      <c r="C1387" s="711" t="s">
        <v>55</v>
      </c>
      <c r="D1387" s="712" t="s">
        <v>3</v>
      </c>
      <c r="E1387" s="712" t="s">
        <v>18</v>
      </c>
      <c r="F1387" s="712" t="s">
        <v>56</v>
      </c>
      <c r="G1387" s="713" t="s">
        <v>57</v>
      </c>
      <c r="H1387" s="714"/>
      <c r="I1387" s="715"/>
      <c r="J1387" s="714"/>
      <c r="K1387" s="714"/>
      <c r="L1387" s="714"/>
      <c r="M1387" s="714"/>
      <c r="N1387" s="711" t="s">
        <v>149</v>
      </c>
      <c r="O1387" s="712" t="s">
        <v>68</v>
      </c>
      <c r="P1387" s="716"/>
      <c r="Q1387" s="717"/>
      <c r="R1387" s="718"/>
      <c r="S1387" s="719"/>
      <c r="T1387" s="720" t="s">
        <v>139</v>
      </c>
      <c r="U1387" s="721" t="s">
        <v>148</v>
      </c>
      <c r="V1387" s="722" t="s">
        <v>164</v>
      </c>
    </row>
    <row r="1388" spans="1:23" s="16" customFormat="1" ht="26.25" customHeight="1">
      <c r="A1388" s="14"/>
      <c r="B1388" s="723"/>
      <c r="C1388" s="724">
        <v>3</v>
      </c>
      <c r="D1388" s="724">
        <v>4</v>
      </c>
      <c r="E1388" s="724">
        <v>5</v>
      </c>
      <c r="F1388" s="724">
        <v>6</v>
      </c>
      <c r="G1388" s="724">
        <v>7</v>
      </c>
      <c r="H1388" s="724">
        <v>8</v>
      </c>
      <c r="I1388" s="724">
        <v>9</v>
      </c>
      <c r="J1388" s="724">
        <v>10</v>
      </c>
      <c r="K1388" s="724">
        <v>11</v>
      </c>
      <c r="L1388" s="724">
        <v>12</v>
      </c>
      <c r="M1388" s="724">
        <v>13</v>
      </c>
      <c r="N1388" s="724">
        <v>14</v>
      </c>
      <c r="O1388" s="724">
        <v>15</v>
      </c>
      <c r="P1388" s="19">
        <v>16</v>
      </c>
      <c r="Q1388" s="725">
        <v>17</v>
      </c>
      <c r="R1388" s="19">
        <v>18</v>
      </c>
      <c r="S1388" s="725">
        <v>19</v>
      </c>
      <c r="T1388" s="726">
        <v>20</v>
      </c>
      <c r="U1388" s="624">
        <v>21</v>
      </c>
      <c r="V1388" s="727">
        <v>22</v>
      </c>
    </row>
    <row r="1389" spans="1:23" s="26" customFormat="1" ht="50.45" customHeight="1">
      <c r="A1389" s="25" t="s">
        <v>1790</v>
      </c>
      <c r="B1389" s="457">
        <v>1</v>
      </c>
      <c r="C1389" s="459" t="s">
        <v>690</v>
      </c>
      <c r="D1389" s="459" t="s">
        <v>691</v>
      </c>
      <c r="E1389" s="459" t="s">
        <v>404</v>
      </c>
      <c r="F1389" s="459" t="s">
        <v>321</v>
      </c>
      <c r="G1389" s="293">
        <v>0.4</v>
      </c>
      <c r="H1389" s="437" t="s">
        <v>22</v>
      </c>
      <c r="I1389" s="299">
        <v>2</v>
      </c>
      <c r="J1389" s="300" t="s">
        <v>689</v>
      </c>
      <c r="K1389" s="324">
        <v>43826</v>
      </c>
      <c r="L1389" s="324">
        <v>44919</v>
      </c>
      <c r="M1389" s="294">
        <v>2195.36</v>
      </c>
      <c r="N1389" s="321">
        <v>878.14400000000012</v>
      </c>
      <c r="O1389" s="172">
        <v>878.14400000000001</v>
      </c>
      <c r="P1389" s="441"/>
      <c r="Q1389" s="442"/>
      <c r="R1389" s="439"/>
      <c r="S1389" s="440"/>
      <c r="T1389" s="296" t="s">
        <v>22</v>
      </c>
      <c r="U1389" s="297">
        <v>62</v>
      </c>
      <c r="V1389" s="298" t="s">
        <v>22</v>
      </c>
    </row>
    <row r="1390" spans="1:23" s="26" customFormat="1" ht="50.45" customHeight="1">
      <c r="A1390" s="25" t="s">
        <v>1157</v>
      </c>
      <c r="B1390" s="458"/>
      <c r="C1390" s="460"/>
      <c r="D1390" s="460"/>
      <c r="E1390" s="460"/>
      <c r="F1390" s="460"/>
      <c r="G1390" s="293">
        <v>0.6</v>
      </c>
      <c r="H1390" s="438"/>
      <c r="I1390" s="299">
        <v>1</v>
      </c>
      <c r="J1390" s="300" t="s">
        <v>688</v>
      </c>
      <c r="K1390" s="324">
        <v>43826</v>
      </c>
      <c r="L1390" s="324">
        <v>44919</v>
      </c>
      <c r="M1390" s="294">
        <v>2156.91</v>
      </c>
      <c r="N1390" s="321">
        <v>1294.146</v>
      </c>
      <c r="O1390" s="172">
        <v>1294.146</v>
      </c>
      <c r="P1390" s="441"/>
      <c r="Q1390" s="442"/>
      <c r="R1390" s="439"/>
      <c r="S1390" s="440"/>
      <c r="T1390" s="296" t="s">
        <v>22</v>
      </c>
      <c r="U1390" s="297">
        <v>15</v>
      </c>
      <c r="V1390" s="298" t="s">
        <v>22</v>
      </c>
    </row>
    <row r="1391" spans="1:23" s="26" customFormat="1" ht="50.45" customHeight="1">
      <c r="A1391" s="25" t="s">
        <v>321</v>
      </c>
      <c r="B1391" s="307">
        <v>2</v>
      </c>
      <c r="C1391" s="301" t="s">
        <v>690</v>
      </c>
      <c r="D1391" s="301" t="s">
        <v>692</v>
      </c>
      <c r="E1391" s="301" t="s">
        <v>693</v>
      </c>
      <c r="F1391" s="301" t="s">
        <v>321</v>
      </c>
      <c r="G1391" s="293">
        <v>0.7</v>
      </c>
      <c r="H1391" s="293" t="s">
        <v>22</v>
      </c>
      <c r="I1391" s="299">
        <v>2</v>
      </c>
      <c r="J1391" s="300" t="s">
        <v>689</v>
      </c>
      <c r="K1391" s="324">
        <v>44532</v>
      </c>
      <c r="L1391" s="324">
        <v>44651</v>
      </c>
      <c r="M1391" s="294">
        <v>4720.63</v>
      </c>
      <c r="N1391" s="321">
        <v>3304.4409999999998</v>
      </c>
      <c r="O1391" s="172">
        <v>3304.4409999999998</v>
      </c>
      <c r="P1391" s="441"/>
      <c r="Q1391" s="442"/>
      <c r="R1391" s="439"/>
      <c r="S1391" s="440"/>
      <c r="T1391" s="296" t="s">
        <v>22</v>
      </c>
      <c r="U1391" s="297">
        <v>78</v>
      </c>
      <c r="V1391" s="298" t="s">
        <v>22</v>
      </c>
    </row>
    <row r="1392" spans="1:23" s="26" customFormat="1" ht="24.95" customHeight="1">
      <c r="A1392" s="25" t="s">
        <v>1158</v>
      </c>
      <c r="B1392" s="307" t="s">
        <v>1152</v>
      </c>
      <c r="C1392" s="301"/>
      <c r="D1392" s="301"/>
      <c r="E1392" s="301"/>
      <c r="F1392" s="301"/>
      <c r="G1392" s="293"/>
      <c r="H1392" s="293"/>
      <c r="I1392" s="299"/>
      <c r="J1392" s="300" t="s">
        <v>1152</v>
      </c>
      <c r="K1392" s="389"/>
      <c r="L1392" s="324"/>
      <c r="M1392" s="294"/>
      <c r="N1392" s="321" t="s">
        <v>1152</v>
      </c>
      <c r="O1392" s="172" t="s">
        <v>1152</v>
      </c>
      <c r="P1392" s="441"/>
      <c r="Q1392" s="442"/>
      <c r="R1392" s="439"/>
      <c r="S1392" s="440"/>
      <c r="T1392" s="296"/>
      <c r="U1392" s="297"/>
      <c r="V1392" s="298"/>
    </row>
    <row r="1393" spans="1:23" s="26" customFormat="1" ht="24.95" customHeight="1">
      <c r="A1393" s="25" t="s">
        <v>1159</v>
      </c>
      <c r="B1393" s="307" t="s">
        <v>1152</v>
      </c>
      <c r="C1393" s="301"/>
      <c r="D1393" s="301"/>
      <c r="E1393" s="301"/>
      <c r="F1393" s="301"/>
      <c r="G1393" s="293"/>
      <c r="H1393" s="293"/>
      <c r="I1393" s="299"/>
      <c r="J1393" s="300" t="s">
        <v>1152</v>
      </c>
      <c r="K1393" s="324"/>
      <c r="L1393" s="324"/>
      <c r="M1393" s="294"/>
      <c r="N1393" s="321" t="s">
        <v>1152</v>
      </c>
      <c r="O1393" s="172" t="s">
        <v>1152</v>
      </c>
      <c r="P1393" s="441"/>
      <c r="Q1393" s="442"/>
      <c r="R1393" s="439"/>
      <c r="S1393" s="440"/>
      <c r="T1393" s="296"/>
      <c r="U1393" s="297"/>
      <c r="V1393" s="298"/>
    </row>
    <row r="1394" spans="1:23" s="26" customFormat="1" ht="24.95" customHeight="1">
      <c r="A1394" s="25" t="s">
        <v>1160</v>
      </c>
      <c r="B1394" s="307" t="s">
        <v>1152</v>
      </c>
      <c r="C1394" s="301"/>
      <c r="D1394" s="301"/>
      <c r="E1394" s="301"/>
      <c r="F1394" s="301"/>
      <c r="G1394" s="293"/>
      <c r="H1394" s="293"/>
      <c r="I1394" s="299"/>
      <c r="J1394" s="300" t="s">
        <v>1152</v>
      </c>
      <c r="K1394" s="324"/>
      <c r="L1394" s="324"/>
      <c r="M1394" s="294"/>
      <c r="N1394" s="321" t="s">
        <v>1152</v>
      </c>
      <c r="O1394" s="172" t="s">
        <v>1152</v>
      </c>
      <c r="P1394" s="441"/>
      <c r="Q1394" s="442"/>
      <c r="R1394" s="439"/>
      <c r="S1394" s="440"/>
      <c r="T1394" s="296"/>
      <c r="U1394" s="297"/>
      <c r="V1394" s="298"/>
    </row>
    <row r="1395" spans="1:23" s="26" customFormat="1" ht="24.95" customHeight="1">
      <c r="A1395" s="25"/>
      <c r="B1395" s="307" t="s">
        <v>1152</v>
      </c>
      <c r="C1395" s="301"/>
      <c r="D1395" s="301"/>
      <c r="E1395" s="301"/>
      <c r="F1395" s="301"/>
      <c r="G1395" s="293"/>
      <c r="H1395" s="293"/>
      <c r="I1395" s="299"/>
      <c r="J1395" s="300" t="s">
        <v>1152</v>
      </c>
      <c r="K1395" s="324"/>
      <c r="L1395" s="324"/>
      <c r="M1395" s="294"/>
      <c r="N1395" s="321" t="s">
        <v>1152</v>
      </c>
      <c r="O1395" s="172" t="s">
        <v>1152</v>
      </c>
      <c r="P1395" s="441"/>
      <c r="Q1395" s="442"/>
      <c r="R1395" s="439"/>
      <c r="S1395" s="440"/>
      <c r="T1395" s="296"/>
      <c r="U1395" s="297"/>
      <c r="V1395" s="298"/>
    </row>
    <row r="1396" spans="1:23" s="26" customFormat="1" ht="24.95" customHeight="1">
      <c r="A1396" s="25"/>
      <c r="B1396" s="307" t="s">
        <v>1152</v>
      </c>
      <c r="C1396" s="301"/>
      <c r="D1396" s="301"/>
      <c r="E1396" s="301"/>
      <c r="F1396" s="301"/>
      <c r="G1396" s="293"/>
      <c r="H1396" s="293"/>
      <c r="I1396" s="299"/>
      <c r="J1396" s="300" t="s">
        <v>1152</v>
      </c>
      <c r="K1396" s="324"/>
      <c r="L1396" s="324"/>
      <c r="M1396" s="294"/>
      <c r="N1396" s="321" t="s">
        <v>1152</v>
      </c>
      <c r="O1396" s="172" t="s">
        <v>1152</v>
      </c>
      <c r="P1396" s="441"/>
      <c r="Q1396" s="442"/>
      <c r="R1396" s="439"/>
      <c r="S1396" s="440"/>
      <c r="T1396" s="296"/>
      <c r="U1396" s="297"/>
      <c r="V1396" s="298"/>
    </row>
    <row r="1397" spans="1:23" s="26" customFormat="1" ht="24.95" customHeight="1">
      <c r="A1397" s="25"/>
      <c r="B1397" s="307" t="s">
        <v>1152</v>
      </c>
      <c r="C1397" s="301"/>
      <c r="D1397" s="301"/>
      <c r="E1397" s="301"/>
      <c r="F1397" s="301"/>
      <c r="G1397" s="293"/>
      <c r="H1397" s="293"/>
      <c r="I1397" s="299"/>
      <c r="J1397" s="300" t="s">
        <v>1152</v>
      </c>
      <c r="K1397" s="324"/>
      <c r="L1397" s="324"/>
      <c r="M1397" s="294"/>
      <c r="N1397" s="321" t="s">
        <v>1152</v>
      </c>
      <c r="O1397" s="172" t="s">
        <v>1152</v>
      </c>
      <c r="P1397" s="441"/>
      <c r="Q1397" s="442"/>
      <c r="R1397" s="439"/>
      <c r="S1397" s="440"/>
      <c r="T1397" s="296"/>
      <c r="U1397" s="297"/>
      <c r="V1397" s="298"/>
    </row>
    <row r="1398" spans="1:23" s="26" customFormat="1" ht="24.95" customHeight="1">
      <c r="A1398" s="25"/>
      <c r="B1398" s="307" t="s">
        <v>1152</v>
      </c>
      <c r="C1398" s="301"/>
      <c r="D1398" s="301"/>
      <c r="E1398" s="301"/>
      <c r="F1398" s="301"/>
      <c r="G1398" s="293"/>
      <c r="H1398" s="293"/>
      <c r="I1398" s="299"/>
      <c r="J1398" s="300" t="s">
        <v>1152</v>
      </c>
      <c r="K1398" s="324"/>
      <c r="L1398" s="324"/>
      <c r="M1398" s="294"/>
      <c r="N1398" s="321" t="s">
        <v>1152</v>
      </c>
      <c r="O1398" s="172" t="s">
        <v>1152</v>
      </c>
      <c r="P1398" s="441"/>
      <c r="Q1398" s="442"/>
      <c r="R1398" s="439"/>
      <c r="S1398" s="440"/>
      <c r="T1398" s="296"/>
      <c r="U1398" s="297"/>
      <c r="V1398" s="298"/>
    </row>
    <row r="1399" spans="1:23" s="26" customFormat="1" ht="24.95" customHeight="1">
      <c r="A1399" s="25"/>
      <c r="B1399" s="307" t="s">
        <v>1152</v>
      </c>
      <c r="C1399" s="301"/>
      <c r="D1399" s="301"/>
      <c r="E1399" s="301"/>
      <c r="F1399" s="301"/>
      <c r="G1399" s="293"/>
      <c r="H1399" s="293"/>
      <c r="I1399" s="299"/>
      <c r="J1399" s="300" t="s">
        <v>1152</v>
      </c>
      <c r="K1399" s="324"/>
      <c r="L1399" s="324"/>
      <c r="M1399" s="294"/>
      <c r="N1399" s="321" t="s">
        <v>1152</v>
      </c>
      <c r="O1399" s="172" t="s">
        <v>1152</v>
      </c>
      <c r="P1399" s="441"/>
      <c r="Q1399" s="442"/>
      <c r="R1399" s="439"/>
      <c r="S1399" s="440"/>
      <c r="T1399" s="296"/>
      <c r="U1399" s="297"/>
      <c r="V1399" s="298"/>
    </row>
    <row r="1400" spans="1:23" s="26" customFormat="1" ht="24.95" customHeight="1">
      <c r="A1400" s="25" t="s">
        <v>1791</v>
      </c>
      <c r="B1400" s="307" t="s">
        <v>1152</v>
      </c>
      <c r="C1400" s="301"/>
      <c r="D1400" s="301"/>
      <c r="E1400" s="301"/>
      <c r="F1400" s="301"/>
      <c r="G1400" s="293"/>
      <c r="H1400" s="293"/>
      <c r="I1400" s="299"/>
      <c r="J1400" s="300" t="s">
        <v>1152</v>
      </c>
      <c r="K1400" s="324"/>
      <c r="L1400" s="324"/>
      <c r="M1400" s="294"/>
      <c r="N1400" s="322" t="s">
        <v>1152</v>
      </c>
      <c r="O1400" s="172" t="s">
        <v>1152</v>
      </c>
      <c r="P1400" s="441"/>
      <c r="Q1400" s="442"/>
      <c r="R1400" s="439"/>
      <c r="S1400" s="440"/>
      <c r="T1400" s="296"/>
      <c r="U1400" s="297"/>
      <c r="V1400" s="298"/>
    </row>
    <row r="1401" spans="1:23" s="26" customFormat="1" ht="24.95" customHeight="1">
      <c r="A1401" s="25" t="s">
        <v>1792</v>
      </c>
      <c r="B1401" s="307" t="s">
        <v>1152</v>
      </c>
      <c r="C1401" s="301"/>
      <c r="D1401" s="301"/>
      <c r="E1401" s="301"/>
      <c r="F1401" s="301"/>
      <c r="G1401" s="293"/>
      <c r="H1401" s="293"/>
      <c r="I1401" s="299"/>
      <c r="J1401" s="300" t="s">
        <v>1152</v>
      </c>
      <c r="K1401" s="324"/>
      <c r="L1401" s="324"/>
      <c r="M1401" s="295"/>
      <c r="N1401" s="322" t="s">
        <v>1152</v>
      </c>
      <c r="O1401" s="172" t="s">
        <v>1152</v>
      </c>
      <c r="P1401" s="441"/>
      <c r="Q1401" s="442"/>
      <c r="R1401" s="439"/>
      <c r="S1401" s="440"/>
      <c r="T1401" s="296"/>
      <c r="U1401" s="297"/>
      <c r="V1401" s="298"/>
    </row>
    <row r="1402" spans="1:23" s="26" customFormat="1" ht="24.95" customHeight="1">
      <c r="A1402" s="25" t="s">
        <v>1793</v>
      </c>
      <c r="B1402" s="307" t="s">
        <v>1152</v>
      </c>
      <c r="C1402" s="301"/>
      <c r="D1402" s="301"/>
      <c r="E1402" s="301"/>
      <c r="F1402" s="301"/>
      <c r="G1402" s="293"/>
      <c r="H1402" s="293"/>
      <c r="I1402" s="299"/>
      <c r="J1402" s="300" t="s">
        <v>1152</v>
      </c>
      <c r="K1402" s="324"/>
      <c r="L1402" s="324"/>
      <c r="M1402" s="295"/>
      <c r="N1402" s="322" t="s">
        <v>1152</v>
      </c>
      <c r="O1402" s="172" t="s">
        <v>1152</v>
      </c>
      <c r="P1402" s="441"/>
      <c r="Q1402" s="442"/>
      <c r="R1402" s="439"/>
      <c r="S1402" s="440"/>
      <c r="T1402" s="296"/>
      <c r="U1402" s="297"/>
      <c r="V1402" s="298"/>
    </row>
    <row r="1403" spans="1:23" s="26" customFormat="1" ht="24.95" customHeight="1" thickBot="1">
      <c r="A1403" s="25" t="s">
        <v>1794</v>
      </c>
      <c r="B1403" s="310" t="s">
        <v>1152</v>
      </c>
      <c r="C1403" s="302"/>
      <c r="D1403" s="302"/>
      <c r="E1403" s="302"/>
      <c r="F1403" s="302"/>
      <c r="G1403" s="303"/>
      <c r="H1403" s="303"/>
      <c r="I1403" s="304"/>
      <c r="J1403" s="305" t="s">
        <v>1152</v>
      </c>
      <c r="K1403" s="325"/>
      <c r="L1403" s="325"/>
      <c r="M1403" s="306"/>
      <c r="N1403" s="322" t="s">
        <v>1152</v>
      </c>
      <c r="O1403" s="172" t="s">
        <v>1152</v>
      </c>
      <c r="P1403" s="441"/>
      <c r="Q1403" s="442"/>
      <c r="R1403" s="439"/>
      <c r="S1403" s="440"/>
      <c r="T1403" s="296"/>
      <c r="U1403" s="297"/>
      <c r="V1403" s="298"/>
    </row>
    <row r="1404" spans="1:23" s="16" customFormat="1" ht="12" customHeight="1">
      <c r="A1404" s="25"/>
      <c r="B1404" s="27"/>
      <c r="C1404" s="28"/>
      <c r="D1404" s="28"/>
      <c r="E1404" s="28"/>
      <c r="F1404" s="28"/>
      <c r="G1404" s="28"/>
      <c r="H1404" s="308"/>
      <c r="I1404" s="28"/>
      <c r="J1404" s="28"/>
      <c r="K1404" s="28"/>
      <c r="L1404" s="28"/>
      <c r="M1404" s="28"/>
      <c r="N1404" s="28"/>
      <c r="O1404" s="171"/>
      <c r="P1404" s="28"/>
      <c r="Q1404" s="28"/>
      <c r="R1404" s="171"/>
      <c r="S1404" s="28"/>
      <c r="T1404" s="28"/>
      <c r="U1404" s="29"/>
      <c r="V1404" s="30"/>
    </row>
    <row r="1405" spans="1:23" s="16" customFormat="1" ht="17.25" customHeight="1" thickBot="1">
      <c r="A1405" s="25" t="s">
        <v>1795</v>
      </c>
      <c r="B1405" s="346"/>
      <c r="C1405" s="347"/>
      <c r="D1405" s="347"/>
      <c r="E1405" s="347"/>
      <c r="F1405" s="347"/>
      <c r="G1405" s="347"/>
      <c r="H1405" s="347"/>
      <c r="I1405" s="347"/>
      <c r="J1405" s="347"/>
      <c r="K1405" s="347"/>
      <c r="L1405" s="347"/>
      <c r="M1405" s="347"/>
      <c r="N1405" s="728" t="s">
        <v>251</v>
      </c>
      <c r="O1405" s="729">
        <v>2738.3654999999999</v>
      </c>
      <c r="P1405" s="371"/>
      <c r="Q1405" s="371"/>
      <c r="R1405" s="372"/>
      <c r="S1405" s="372"/>
      <c r="T1405" s="373"/>
      <c r="U1405" s="374"/>
      <c r="V1405" s="375"/>
      <c r="W1405" s="186"/>
    </row>
    <row r="1406" spans="1:23" ht="17.25" customHeight="1">
      <c r="B1406" s="731"/>
      <c r="C1406" s="731"/>
      <c r="D1406" s="731"/>
      <c r="E1406" s="731"/>
      <c r="F1406" s="731"/>
      <c r="G1406" s="732"/>
      <c r="H1406" s="732"/>
      <c r="I1406" s="732"/>
      <c r="J1406" s="732"/>
      <c r="K1406" s="732"/>
      <c r="L1406" s="732"/>
      <c r="M1406" s="732"/>
      <c r="N1406" s="732"/>
      <c r="O1406" s="732"/>
      <c r="P1406" s="732"/>
      <c r="Q1406" s="732"/>
      <c r="R1406" s="732"/>
      <c r="S1406" s="732"/>
      <c r="T1406" s="732"/>
      <c r="U1406" s="732"/>
      <c r="V1406" s="732"/>
      <c r="W1406" s="732"/>
    </row>
    <row r="1407" spans="1:23" s="16" customFormat="1" ht="16.5" customHeight="1" thickBot="1">
      <c r="A1407" s="14"/>
      <c r="B1407" s="443" t="s">
        <v>61</v>
      </c>
      <c r="C1407" s="443"/>
      <c r="D1407" s="443"/>
      <c r="E1407" s="443"/>
      <c r="F1407" s="443"/>
      <c r="G1407" s="443"/>
      <c r="H1407" s="443"/>
      <c r="I1407" s="443"/>
      <c r="J1407" s="443"/>
      <c r="K1407" s="443"/>
      <c r="L1407" s="443"/>
      <c r="M1407" s="443"/>
      <c r="N1407" s="443"/>
      <c r="O1407" s="443"/>
      <c r="P1407" s="443"/>
      <c r="Q1407" s="443"/>
      <c r="R1407" s="443"/>
      <c r="S1407" s="443"/>
      <c r="T1407" s="443"/>
      <c r="U1407" s="443"/>
      <c r="V1407" s="443"/>
      <c r="W1407" s="187"/>
    </row>
    <row r="1408" spans="1:23" s="18" customFormat="1" ht="22.5" customHeight="1">
      <c r="A1408" s="87" t="s">
        <v>1796</v>
      </c>
      <c r="B1408" s="445" t="s">
        <v>58</v>
      </c>
      <c r="C1408" s="733" t="s">
        <v>78</v>
      </c>
      <c r="D1408" s="734"/>
      <c r="E1408" s="734"/>
      <c r="F1408" s="734"/>
      <c r="G1408" s="734"/>
      <c r="H1408" s="734"/>
      <c r="I1408" s="734"/>
      <c r="J1408" s="734"/>
      <c r="K1408" s="734"/>
      <c r="L1408" s="734"/>
      <c r="M1408" s="706"/>
      <c r="N1408" s="735"/>
      <c r="O1408" s="736"/>
      <c r="P1408" s="733" t="s">
        <v>84</v>
      </c>
      <c r="Q1408" s="734"/>
      <c r="R1408" s="734"/>
      <c r="S1408" s="706"/>
      <c r="T1408" s="705" t="s">
        <v>279</v>
      </c>
      <c r="U1408" s="706"/>
      <c r="V1408" s="448" t="s">
        <v>6</v>
      </c>
      <c r="W1408" s="185"/>
    </row>
    <row r="1409" spans="1:23" s="18" customFormat="1" ht="22.5" customHeight="1">
      <c r="A1409" s="87" t="s">
        <v>1797</v>
      </c>
      <c r="B1409" s="446"/>
      <c r="C1409" s="737" t="s">
        <v>79</v>
      </c>
      <c r="D1409" s="738"/>
      <c r="E1409" s="739"/>
      <c r="F1409" s="740">
        <v>2</v>
      </c>
      <c r="G1409" s="741" t="s">
        <v>223</v>
      </c>
      <c r="H1409" s="714" t="s">
        <v>222</v>
      </c>
      <c r="I1409" s="714"/>
      <c r="J1409" s="737" t="s">
        <v>221</v>
      </c>
      <c r="K1409" s="742"/>
      <c r="L1409" s="743"/>
      <c r="M1409" s="743"/>
      <c r="N1409" s="744"/>
      <c r="O1409" s="745"/>
      <c r="P1409" s="746"/>
      <c r="Q1409" s="747"/>
      <c r="R1409" s="747"/>
      <c r="S1409" s="748"/>
      <c r="T1409" s="718"/>
      <c r="U1409" s="719"/>
      <c r="V1409" s="449"/>
      <c r="W1409" s="185"/>
    </row>
    <row r="1410" spans="1:23" s="18" customFormat="1" ht="51.75" customHeight="1" thickBot="1">
      <c r="A1410" s="87" t="s">
        <v>1798</v>
      </c>
      <c r="B1410" s="446"/>
      <c r="C1410" s="738" t="s">
        <v>77</v>
      </c>
      <c r="D1410" s="739"/>
      <c r="E1410" s="749" t="s">
        <v>80</v>
      </c>
      <c r="F1410" s="750" t="s">
        <v>242</v>
      </c>
      <c r="G1410" s="741"/>
      <c r="H1410" s="714"/>
      <c r="I1410" s="714"/>
      <c r="J1410" s="711" t="s">
        <v>220</v>
      </c>
      <c r="K1410" s="751" t="s">
        <v>228</v>
      </c>
      <c r="L1410" s="752" t="s">
        <v>290</v>
      </c>
      <c r="M1410" s="752"/>
      <c r="N1410" s="753" t="s">
        <v>260</v>
      </c>
      <c r="O1410" s="754"/>
      <c r="P1410" s="755" t="s">
        <v>1169</v>
      </c>
      <c r="Q1410" s="756" t="s">
        <v>85</v>
      </c>
      <c r="R1410" s="757"/>
      <c r="S1410" s="88">
        <v>2</v>
      </c>
      <c r="T1410" s="758"/>
      <c r="U1410" s="759"/>
      <c r="V1410" s="450"/>
      <c r="W1410" s="185"/>
    </row>
    <row r="1411" spans="1:23" s="18" customFormat="1" ht="15.75" customHeight="1">
      <c r="A1411" s="87" t="s">
        <v>1799</v>
      </c>
      <c r="B1411" s="446"/>
      <c r="C1411" s="33">
        <v>1</v>
      </c>
      <c r="D1411" s="76" t="s">
        <v>688</v>
      </c>
      <c r="E1411" s="82">
        <v>0.5</v>
      </c>
      <c r="F1411" s="233">
        <v>1294.146</v>
      </c>
      <c r="G1411" s="233">
        <v>1532.67</v>
      </c>
      <c r="H1411" s="451" t="s">
        <v>27</v>
      </c>
      <c r="I1411" s="452"/>
      <c r="J1411" s="83" t="s">
        <v>6</v>
      </c>
      <c r="K1411" s="81" t="s">
        <v>1152</v>
      </c>
      <c r="L1411" s="344"/>
      <c r="M1411" s="345" t="s">
        <v>1152</v>
      </c>
      <c r="N1411" s="760" t="s">
        <v>22</v>
      </c>
      <c r="O1411" s="761" t="s">
        <v>15</v>
      </c>
      <c r="P1411" s="762"/>
      <c r="Q1411" s="763">
        <v>40</v>
      </c>
      <c r="R1411" s="764" t="s">
        <v>1152</v>
      </c>
      <c r="S1411" s="765"/>
      <c r="T1411" s="705" t="s">
        <v>64</v>
      </c>
      <c r="U1411" s="734"/>
      <c r="V1411" s="706"/>
      <c r="W1411" s="184"/>
    </row>
    <row r="1412" spans="1:23" s="18" customFormat="1" ht="15.75" customHeight="1" thickBot="1">
      <c r="A1412" s="87" t="s">
        <v>1800</v>
      </c>
      <c r="B1412" s="446"/>
      <c r="C1412" s="33">
        <v>2</v>
      </c>
      <c r="D1412" s="76" t="s">
        <v>689</v>
      </c>
      <c r="E1412" s="82">
        <v>0.5</v>
      </c>
      <c r="F1412" s="233">
        <v>4182.585</v>
      </c>
      <c r="G1412" s="233">
        <v>1532.67</v>
      </c>
      <c r="H1412" s="451" t="s">
        <v>6</v>
      </c>
      <c r="I1412" s="452"/>
      <c r="J1412" s="83" t="s">
        <v>6</v>
      </c>
      <c r="K1412" s="81" t="s">
        <v>1152</v>
      </c>
      <c r="L1412" s="344"/>
      <c r="M1412" s="345" t="s">
        <v>1152</v>
      </c>
      <c r="N1412" s="760" t="s">
        <v>22</v>
      </c>
      <c r="O1412" s="761"/>
      <c r="P1412" s="762"/>
      <c r="Q1412" s="766"/>
      <c r="R1412" s="767"/>
      <c r="S1412" s="768"/>
      <c r="T1412" s="758"/>
      <c r="U1412" s="769"/>
      <c r="V1412" s="759"/>
      <c r="W1412" s="184"/>
    </row>
    <row r="1413" spans="1:23" s="18" customFormat="1" ht="15.75" customHeight="1">
      <c r="A1413" s="87" t="s">
        <v>1801</v>
      </c>
      <c r="B1413" s="446"/>
      <c r="C1413" s="33">
        <v>3</v>
      </c>
      <c r="D1413" s="76" t="s">
        <v>1152</v>
      </c>
      <c r="E1413" s="82" t="s">
        <v>1152</v>
      </c>
      <c r="F1413" s="233" t="s">
        <v>1152</v>
      </c>
      <c r="G1413" s="233" t="s">
        <v>1152</v>
      </c>
      <c r="H1413" s="451" t="s">
        <v>1152</v>
      </c>
      <c r="I1413" s="452"/>
      <c r="J1413" s="83" t="s">
        <v>1152</v>
      </c>
      <c r="K1413" s="81" t="s">
        <v>1152</v>
      </c>
      <c r="L1413" s="344"/>
      <c r="M1413" s="345" t="s">
        <v>1152</v>
      </c>
      <c r="N1413" s="760"/>
      <c r="O1413" s="770"/>
      <c r="P1413" s="771"/>
      <c r="Q1413" s="772"/>
      <c r="R1413" s="773"/>
      <c r="S1413" s="774"/>
      <c r="T1413" s="191"/>
      <c r="U1413" s="191"/>
      <c r="V1413" s="192"/>
      <c r="W1413" s="185"/>
    </row>
    <row r="1414" spans="1:23" s="18" customFormat="1" ht="15.75" customHeight="1">
      <c r="A1414" s="87" t="s">
        <v>1802</v>
      </c>
      <c r="B1414" s="446"/>
      <c r="C1414" s="33">
        <v>4</v>
      </c>
      <c r="D1414" s="76" t="s">
        <v>1152</v>
      </c>
      <c r="E1414" s="82" t="s">
        <v>1152</v>
      </c>
      <c r="F1414" s="233" t="s">
        <v>1152</v>
      </c>
      <c r="G1414" s="233" t="s">
        <v>1152</v>
      </c>
      <c r="H1414" s="451" t="s">
        <v>1152</v>
      </c>
      <c r="I1414" s="452"/>
      <c r="J1414" s="83" t="s">
        <v>1152</v>
      </c>
      <c r="K1414" s="81" t="s">
        <v>1152</v>
      </c>
      <c r="L1414" s="344"/>
      <c r="M1414" s="345" t="s">
        <v>1152</v>
      </c>
      <c r="N1414" s="760"/>
      <c r="O1414" s="775" t="s">
        <v>246</v>
      </c>
      <c r="P1414" s="737" t="s">
        <v>245</v>
      </c>
      <c r="Q1414" s="738"/>
      <c r="R1414" s="738"/>
      <c r="S1414" s="739"/>
      <c r="T1414" s="185"/>
      <c r="U1414" s="185"/>
      <c r="V1414" s="193"/>
      <c r="W1414" s="185"/>
    </row>
    <row r="1415" spans="1:23" s="18" customFormat="1" ht="17.25" customHeight="1">
      <c r="A1415" s="87" t="s">
        <v>1803</v>
      </c>
      <c r="B1415" s="446"/>
      <c r="C1415" s="33">
        <v>5</v>
      </c>
      <c r="D1415" s="76" t="s">
        <v>1152</v>
      </c>
      <c r="E1415" s="82" t="s">
        <v>1152</v>
      </c>
      <c r="F1415" s="233" t="s">
        <v>1152</v>
      </c>
      <c r="G1415" s="233" t="s">
        <v>1152</v>
      </c>
      <c r="H1415" s="451" t="s">
        <v>1152</v>
      </c>
      <c r="I1415" s="452"/>
      <c r="J1415" s="83" t="s">
        <v>1152</v>
      </c>
      <c r="K1415" s="81" t="s">
        <v>1152</v>
      </c>
      <c r="L1415" s="344"/>
      <c r="M1415" s="345" t="s">
        <v>1152</v>
      </c>
      <c r="N1415" s="760"/>
      <c r="O1415" s="776"/>
      <c r="P1415" s="711" t="s">
        <v>86</v>
      </c>
      <c r="Q1415" s="711" t="s">
        <v>230</v>
      </c>
      <c r="R1415" s="714" t="s">
        <v>243</v>
      </c>
      <c r="S1415" s="714"/>
      <c r="T1415" s="185"/>
      <c r="U1415" s="185"/>
      <c r="V1415" s="193"/>
      <c r="W1415" s="185"/>
    </row>
    <row r="1416" spans="1:23" s="18" customFormat="1" ht="16.5" customHeight="1" thickBot="1">
      <c r="A1416" s="87" t="s">
        <v>1804</v>
      </c>
      <c r="B1416" s="446"/>
      <c r="C1416" s="84">
        <v>6</v>
      </c>
      <c r="D1416" s="85" t="s">
        <v>1152</v>
      </c>
      <c r="E1416" s="86" t="s">
        <v>1152</v>
      </c>
      <c r="F1416" s="233" t="s">
        <v>1152</v>
      </c>
      <c r="G1416" s="233" t="s">
        <v>1152</v>
      </c>
      <c r="H1416" s="451" t="s">
        <v>1152</v>
      </c>
      <c r="I1416" s="452"/>
      <c r="J1416" s="83" t="s">
        <v>1152</v>
      </c>
      <c r="K1416" s="81" t="s">
        <v>1152</v>
      </c>
      <c r="L1416" s="344"/>
      <c r="M1416" s="345" t="s">
        <v>1152</v>
      </c>
      <c r="N1416" s="777"/>
      <c r="O1416" s="248" t="s">
        <v>6</v>
      </c>
      <c r="P1416" s="778">
        <v>1</v>
      </c>
      <c r="Q1416" s="779">
        <v>3065.3425115</v>
      </c>
      <c r="R1416" s="780">
        <v>5476.7309999999998</v>
      </c>
      <c r="S1416" s="780"/>
      <c r="T1416" s="185"/>
      <c r="U1416" s="185"/>
      <c r="V1416" s="193"/>
      <c r="W1416" s="185"/>
    </row>
    <row r="1417" spans="1:23" s="18" customFormat="1" ht="16.5" customHeight="1" thickBot="1">
      <c r="A1417" s="87" t="s">
        <v>1805</v>
      </c>
      <c r="B1417" s="447"/>
      <c r="C1417" s="781" t="s">
        <v>82</v>
      </c>
      <c r="D1417" s="782"/>
      <c r="E1417" s="782"/>
      <c r="F1417" s="783"/>
      <c r="G1417" s="784"/>
      <c r="H1417" s="453" t="s">
        <v>6</v>
      </c>
      <c r="I1417" s="454"/>
      <c r="J1417" s="314" t="s">
        <v>6</v>
      </c>
      <c r="K1417" s="194" t="s">
        <v>6</v>
      </c>
      <c r="L1417" s="351"/>
      <c r="M1417" s="370"/>
      <c r="N1417" s="352"/>
      <c r="O1417" s="455" t="s">
        <v>1152</v>
      </c>
      <c r="P1417" s="455"/>
      <c r="Q1417" s="455"/>
      <c r="R1417" s="455"/>
      <c r="S1417" s="455"/>
      <c r="T1417" s="348"/>
      <c r="U1417" s="349"/>
      <c r="V1417" s="350"/>
      <c r="W1417" s="185"/>
    </row>
    <row r="1418" spans="1:23" ht="24.95" customHeight="1"/>
    <row r="1419" spans="1:23" ht="24.95" customHeight="1"/>
    <row r="1420" spans="1:23" s="16" customFormat="1" ht="24" thickBot="1">
      <c r="A1420" s="694">
        <v>41</v>
      </c>
      <c r="B1420" s="456" t="s">
        <v>45</v>
      </c>
      <c r="C1420" s="456"/>
      <c r="D1420" s="456"/>
      <c r="E1420" s="22">
        <v>41</v>
      </c>
      <c r="F1420" s="23" t="s">
        <v>694</v>
      </c>
      <c r="G1420" s="19"/>
      <c r="H1420" s="19"/>
      <c r="I1420" s="23"/>
      <c r="J1420" s="23"/>
      <c r="K1420" s="23"/>
      <c r="L1420" s="23"/>
      <c r="M1420" s="24"/>
      <c r="N1420" s="24"/>
      <c r="O1420" s="19"/>
      <c r="P1420" s="19"/>
      <c r="Q1420" s="685"/>
      <c r="R1420" s="685"/>
      <c r="S1420" s="685"/>
      <c r="T1420" s="685"/>
      <c r="U1420" s="186"/>
    </row>
    <row r="1421" spans="1:23" s="16" customFormat="1" ht="24.75" customHeight="1">
      <c r="A1421" s="14"/>
      <c r="B1421" s="695" t="s">
        <v>50</v>
      </c>
      <c r="C1421" s="696" t="s">
        <v>51</v>
      </c>
      <c r="D1421" s="697" t="s">
        <v>16</v>
      </c>
      <c r="E1421" s="697"/>
      <c r="F1421" s="697" t="s">
        <v>52</v>
      </c>
      <c r="G1421" s="698"/>
      <c r="H1421" s="699" t="s">
        <v>53</v>
      </c>
      <c r="I1421" s="700" t="s">
        <v>266</v>
      </c>
      <c r="J1421" s="699" t="s">
        <v>17</v>
      </c>
      <c r="K1421" s="699" t="s">
        <v>229</v>
      </c>
      <c r="L1421" s="699" t="s">
        <v>54</v>
      </c>
      <c r="M1421" s="699" t="s">
        <v>150</v>
      </c>
      <c r="N1421" s="701" t="s">
        <v>244</v>
      </c>
      <c r="O1421" s="702"/>
      <c r="P1421" s="703" t="s">
        <v>19</v>
      </c>
      <c r="Q1421" s="704"/>
      <c r="R1421" s="705" t="s">
        <v>152</v>
      </c>
      <c r="S1421" s="706"/>
      <c r="T1421" s="707" t="s">
        <v>138</v>
      </c>
      <c r="U1421" s="708"/>
      <c r="V1421" s="709"/>
    </row>
    <row r="1422" spans="1:23" s="16" customFormat="1" ht="92.25" customHeight="1">
      <c r="A1422" s="14"/>
      <c r="B1422" s="710"/>
      <c r="C1422" s="711" t="s">
        <v>55</v>
      </c>
      <c r="D1422" s="712" t="s">
        <v>3</v>
      </c>
      <c r="E1422" s="712" t="s">
        <v>18</v>
      </c>
      <c r="F1422" s="712" t="s">
        <v>56</v>
      </c>
      <c r="G1422" s="713" t="s">
        <v>57</v>
      </c>
      <c r="H1422" s="714"/>
      <c r="I1422" s="715"/>
      <c r="J1422" s="714"/>
      <c r="K1422" s="714"/>
      <c r="L1422" s="714"/>
      <c r="M1422" s="714"/>
      <c r="N1422" s="711" t="s">
        <v>149</v>
      </c>
      <c r="O1422" s="712" t="s">
        <v>68</v>
      </c>
      <c r="P1422" s="716"/>
      <c r="Q1422" s="717"/>
      <c r="R1422" s="718"/>
      <c r="S1422" s="719"/>
      <c r="T1422" s="720" t="s">
        <v>139</v>
      </c>
      <c r="U1422" s="721" t="s">
        <v>148</v>
      </c>
      <c r="V1422" s="722" t="s">
        <v>164</v>
      </c>
    </row>
    <row r="1423" spans="1:23" s="16" customFormat="1" ht="26.25" customHeight="1">
      <c r="A1423" s="14"/>
      <c r="B1423" s="723"/>
      <c r="C1423" s="724">
        <v>3</v>
      </c>
      <c r="D1423" s="724">
        <v>4</v>
      </c>
      <c r="E1423" s="724">
        <v>5</v>
      </c>
      <c r="F1423" s="724">
        <v>6</v>
      </c>
      <c r="G1423" s="724">
        <v>7</v>
      </c>
      <c r="H1423" s="724">
        <v>8</v>
      </c>
      <c r="I1423" s="724">
        <v>9</v>
      </c>
      <c r="J1423" s="724">
        <v>10</v>
      </c>
      <c r="K1423" s="724">
        <v>11</v>
      </c>
      <c r="L1423" s="724">
        <v>12</v>
      </c>
      <c r="M1423" s="724">
        <v>13</v>
      </c>
      <c r="N1423" s="724">
        <v>14</v>
      </c>
      <c r="O1423" s="724">
        <v>15</v>
      </c>
      <c r="P1423" s="19">
        <v>16</v>
      </c>
      <c r="Q1423" s="725">
        <v>17</v>
      </c>
      <c r="R1423" s="19">
        <v>18</v>
      </c>
      <c r="S1423" s="725">
        <v>19</v>
      </c>
      <c r="T1423" s="726">
        <v>20</v>
      </c>
      <c r="U1423" s="624">
        <v>21</v>
      </c>
      <c r="V1423" s="727">
        <v>22</v>
      </c>
    </row>
    <row r="1424" spans="1:23" s="26" customFormat="1" ht="40.15" customHeight="1">
      <c r="A1424" s="25" t="s">
        <v>1806</v>
      </c>
      <c r="B1424" s="457">
        <v>1</v>
      </c>
      <c r="C1424" s="459" t="s">
        <v>698</v>
      </c>
      <c r="D1424" s="459" t="s">
        <v>1130</v>
      </c>
      <c r="E1424" s="459" t="s">
        <v>701</v>
      </c>
      <c r="F1424" s="459" t="s">
        <v>321</v>
      </c>
      <c r="G1424" s="293">
        <v>0.4</v>
      </c>
      <c r="H1424" s="437" t="s">
        <v>22</v>
      </c>
      <c r="I1424" s="299">
        <v>3</v>
      </c>
      <c r="J1424" s="300" t="s">
        <v>697</v>
      </c>
      <c r="K1424" s="324">
        <v>43829</v>
      </c>
      <c r="L1424" s="324">
        <v>45138</v>
      </c>
      <c r="M1424" s="294">
        <v>2366.59</v>
      </c>
      <c r="N1424" s="321">
        <v>946.63600000000008</v>
      </c>
      <c r="O1424" s="172">
        <v>946.63599999999997</v>
      </c>
      <c r="P1424" s="441"/>
      <c r="Q1424" s="442"/>
      <c r="R1424" s="439"/>
      <c r="S1424" s="440"/>
      <c r="T1424" s="296" t="s">
        <v>22</v>
      </c>
      <c r="U1424" s="297">
        <v>187</v>
      </c>
      <c r="V1424" s="298" t="s">
        <v>22</v>
      </c>
    </row>
    <row r="1425" spans="1:23" s="26" customFormat="1" ht="40.15" customHeight="1">
      <c r="A1425" s="25" t="s">
        <v>1157</v>
      </c>
      <c r="B1425" s="458"/>
      <c r="C1425" s="460"/>
      <c r="D1425" s="460"/>
      <c r="E1425" s="460"/>
      <c r="F1425" s="460"/>
      <c r="G1425" s="293">
        <v>0.6</v>
      </c>
      <c r="H1425" s="438"/>
      <c r="I1425" s="299">
        <v>2</v>
      </c>
      <c r="J1425" s="300" t="s">
        <v>696</v>
      </c>
      <c r="K1425" s="324">
        <v>43829</v>
      </c>
      <c r="L1425" s="324">
        <v>45138</v>
      </c>
      <c r="M1425" s="294">
        <v>2366.59</v>
      </c>
      <c r="N1425" s="321">
        <v>1419.954</v>
      </c>
      <c r="O1425" s="172">
        <v>1419.954</v>
      </c>
      <c r="P1425" s="441"/>
      <c r="Q1425" s="442"/>
      <c r="R1425" s="439"/>
      <c r="S1425" s="440"/>
      <c r="T1425" s="296" t="s">
        <v>22</v>
      </c>
      <c r="U1425" s="297">
        <v>63</v>
      </c>
      <c r="V1425" s="298" t="s">
        <v>22</v>
      </c>
    </row>
    <row r="1426" spans="1:23" s="26" customFormat="1" ht="46.9" customHeight="1">
      <c r="A1426" s="25" t="s">
        <v>321</v>
      </c>
      <c r="B1426" s="307">
        <v>2</v>
      </c>
      <c r="C1426" s="301" t="s">
        <v>699</v>
      </c>
      <c r="D1426" s="301"/>
      <c r="E1426" s="301" t="s">
        <v>702</v>
      </c>
      <c r="F1426" s="301" t="s">
        <v>304</v>
      </c>
      <c r="G1426" s="293">
        <v>1</v>
      </c>
      <c r="H1426" s="293" t="s">
        <v>22</v>
      </c>
      <c r="I1426" s="299">
        <v>3</v>
      </c>
      <c r="J1426" s="300" t="s">
        <v>697</v>
      </c>
      <c r="K1426" s="324">
        <v>40102</v>
      </c>
      <c r="L1426" s="324">
        <v>41562</v>
      </c>
      <c r="M1426" s="294">
        <v>5896.87</v>
      </c>
      <c r="N1426" s="321">
        <v>5896.87</v>
      </c>
      <c r="O1426" s="172">
        <v>5896.87</v>
      </c>
      <c r="P1426" s="441"/>
      <c r="Q1426" s="442"/>
      <c r="R1426" s="439"/>
      <c r="S1426" s="440"/>
      <c r="T1426" s="296" t="s">
        <v>22</v>
      </c>
      <c r="U1426" s="297">
        <v>75</v>
      </c>
      <c r="V1426" s="298" t="s">
        <v>22</v>
      </c>
    </row>
    <row r="1427" spans="1:23" s="26" customFormat="1" ht="46.9" customHeight="1">
      <c r="A1427" s="25" t="s">
        <v>1158</v>
      </c>
      <c r="B1427" s="307">
        <v>3</v>
      </c>
      <c r="C1427" s="301" t="s">
        <v>700</v>
      </c>
      <c r="D1427" s="301" t="s">
        <v>705</v>
      </c>
      <c r="E1427" s="301" t="s">
        <v>703</v>
      </c>
      <c r="F1427" s="301" t="s">
        <v>321</v>
      </c>
      <c r="G1427" s="293">
        <v>0.5</v>
      </c>
      <c r="H1427" s="293" t="s">
        <v>22</v>
      </c>
      <c r="I1427" s="299">
        <v>1</v>
      </c>
      <c r="J1427" s="300" t="s">
        <v>695</v>
      </c>
      <c r="K1427" s="389">
        <v>40323</v>
      </c>
      <c r="L1427" s="324">
        <v>40575</v>
      </c>
      <c r="M1427" s="294">
        <v>2752.5</v>
      </c>
      <c r="N1427" s="321">
        <v>1376.25</v>
      </c>
      <c r="O1427" s="172">
        <v>1376.25</v>
      </c>
      <c r="P1427" s="441"/>
      <c r="Q1427" s="442"/>
      <c r="R1427" s="439"/>
      <c r="S1427" s="440"/>
      <c r="T1427" s="296" t="s">
        <v>22</v>
      </c>
      <c r="U1427" s="297">
        <v>35</v>
      </c>
      <c r="V1427" s="298" t="s">
        <v>22</v>
      </c>
    </row>
    <row r="1428" spans="1:23" s="26" customFormat="1" ht="46.9" customHeight="1">
      <c r="A1428" s="25" t="s">
        <v>1159</v>
      </c>
      <c r="B1428" s="307">
        <v>4</v>
      </c>
      <c r="C1428" s="301" t="s">
        <v>698</v>
      </c>
      <c r="D1428" s="301" t="s">
        <v>706</v>
      </c>
      <c r="E1428" s="301" t="s">
        <v>704</v>
      </c>
      <c r="F1428" s="301" t="s">
        <v>304</v>
      </c>
      <c r="G1428" s="293">
        <v>1</v>
      </c>
      <c r="H1428" s="293" t="s">
        <v>22</v>
      </c>
      <c r="I1428" s="299">
        <v>1</v>
      </c>
      <c r="J1428" s="300" t="s">
        <v>695</v>
      </c>
      <c r="K1428" s="324">
        <v>43827</v>
      </c>
      <c r="L1428" s="324">
        <v>45138</v>
      </c>
      <c r="M1428" s="294">
        <v>1516.52</v>
      </c>
      <c r="N1428" s="321">
        <v>1516.52</v>
      </c>
      <c r="O1428" s="172">
        <v>1516.52</v>
      </c>
      <c r="P1428" s="441"/>
      <c r="Q1428" s="442"/>
      <c r="R1428" s="439"/>
      <c r="S1428" s="440"/>
      <c r="T1428" s="296" t="s">
        <v>22</v>
      </c>
      <c r="U1428" s="297">
        <v>117</v>
      </c>
      <c r="V1428" s="298" t="s">
        <v>22</v>
      </c>
    </row>
    <row r="1429" spans="1:23" s="26" customFormat="1" ht="24.95" customHeight="1">
      <c r="A1429" s="25" t="s">
        <v>1160</v>
      </c>
      <c r="B1429" s="307" t="s">
        <v>1152</v>
      </c>
      <c r="C1429" s="301"/>
      <c r="D1429" s="301"/>
      <c r="E1429" s="301"/>
      <c r="F1429" s="301"/>
      <c r="G1429" s="293"/>
      <c r="H1429" s="293"/>
      <c r="I1429" s="299"/>
      <c r="J1429" s="300" t="s">
        <v>1152</v>
      </c>
      <c r="K1429" s="324"/>
      <c r="L1429" s="324"/>
      <c r="M1429" s="294"/>
      <c r="N1429" s="321" t="s">
        <v>1152</v>
      </c>
      <c r="O1429" s="172" t="s">
        <v>1152</v>
      </c>
      <c r="P1429" s="441"/>
      <c r="Q1429" s="442"/>
      <c r="R1429" s="439"/>
      <c r="S1429" s="440"/>
      <c r="T1429" s="296"/>
      <c r="U1429" s="297"/>
      <c r="V1429" s="298"/>
    </row>
    <row r="1430" spans="1:23" s="26" customFormat="1" ht="24.95" customHeight="1">
      <c r="A1430" s="25"/>
      <c r="B1430" s="307" t="s">
        <v>1152</v>
      </c>
      <c r="C1430" s="301"/>
      <c r="D1430" s="301"/>
      <c r="E1430" s="301"/>
      <c r="F1430" s="301"/>
      <c r="G1430" s="293"/>
      <c r="H1430" s="293"/>
      <c r="I1430" s="299"/>
      <c r="J1430" s="300" t="s">
        <v>1152</v>
      </c>
      <c r="K1430" s="324"/>
      <c r="L1430" s="324"/>
      <c r="M1430" s="294"/>
      <c r="N1430" s="321" t="s">
        <v>1152</v>
      </c>
      <c r="O1430" s="172" t="s">
        <v>1152</v>
      </c>
      <c r="P1430" s="441"/>
      <c r="Q1430" s="442"/>
      <c r="R1430" s="439"/>
      <c r="S1430" s="440"/>
      <c r="T1430" s="296"/>
      <c r="U1430" s="297"/>
      <c r="V1430" s="298"/>
    </row>
    <row r="1431" spans="1:23" s="26" customFormat="1" ht="24.95" customHeight="1">
      <c r="A1431" s="25"/>
      <c r="B1431" s="307" t="s">
        <v>1152</v>
      </c>
      <c r="C1431" s="301"/>
      <c r="D1431" s="301"/>
      <c r="E1431" s="301"/>
      <c r="F1431" s="301"/>
      <c r="G1431" s="293"/>
      <c r="H1431" s="293"/>
      <c r="I1431" s="299"/>
      <c r="J1431" s="300" t="s">
        <v>1152</v>
      </c>
      <c r="K1431" s="324"/>
      <c r="L1431" s="324"/>
      <c r="M1431" s="294"/>
      <c r="N1431" s="321" t="s">
        <v>1152</v>
      </c>
      <c r="O1431" s="172" t="s">
        <v>1152</v>
      </c>
      <c r="P1431" s="441"/>
      <c r="Q1431" s="442"/>
      <c r="R1431" s="439"/>
      <c r="S1431" s="440"/>
      <c r="T1431" s="296"/>
      <c r="U1431" s="297"/>
      <c r="V1431" s="298"/>
    </row>
    <row r="1432" spans="1:23" s="26" customFormat="1" ht="24.95" customHeight="1">
      <c r="A1432" s="25"/>
      <c r="B1432" s="307" t="s">
        <v>1152</v>
      </c>
      <c r="C1432" s="301"/>
      <c r="D1432" s="301"/>
      <c r="E1432" s="301"/>
      <c r="F1432" s="301"/>
      <c r="G1432" s="293"/>
      <c r="H1432" s="293"/>
      <c r="I1432" s="299"/>
      <c r="J1432" s="300" t="s">
        <v>1152</v>
      </c>
      <c r="K1432" s="324"/>
      <c r="L1432" s="324"/>
      <c r="M1432" s="294"/>
      <c r="N1432" s="321" t="s">
        <v>1152</v>
      </c>
      <c r="O1432" s="172" t="s">
        <v>1152</v>
      </c>
      <c r="P1432" s="441"/>
      <c r="Q1432" s="442"/>
      <c r="R1432" s="439"/>
      <c r="S1432" s="440"/>
      <c r="T1432" s="296"/>
      <c r="U1432" s="297"/>
      <c r="V1432" s="298"/>
    </row>
    <row r="1433" spans="1:23" s="26" customFormat="1" ht="24.95" customHeight="1">
      <c r="A1433" s="25"/>
      <c r="B1433" s="307" t="s">
        <v>1152</v>
      </c>
      <c r="C1433" s="301"/>
      <c r="D1433" s="301"/>
      <c r="E1433" s="301"/>
      <c r="F1433" s="301"/>
      <c r="G1433" s="293"/>
      <c r="H1433" s="293"/>
      <c r="I1433" s="299"/>
      <c r="J1433" s="300" t="s">
        <v>1152</v>
      </c>
      <c r="K1433" s="324"/>
      <c r="L1433" s="324"/>
      <c r="M1433" s="294"/>
      <c r="N1433" s="321" t="s">
        <v>1152</v>
      </c>
      <c r="O1433" s="172" t="s">
        <v>1152</v>
      </c>
      <c r="P1433" s="441"/>
      <c r="Q1433" s="442"/>
      <c r="R1433" s="439"/>
      <c r="S1433" s="440"/>
      <c r="T1433" s="296"/>
      <c r="U1433" s="297"/>
      <c r="V1433" s="298"/>
    </row>
    <row r="1434" spans="1:23" s="26" customFormat="1" ht="24.95" customHeight="1">
      <c r="A1434" s="25"/>
      <c r="B1434" s="307" t="s">
        <v>1152</v>
      </c>
      <c r="C1434" s="301"/>
      <c r="D1434" s="301"/>
      <c r="E1434" s="301"/>
      <c r="F1434" s="301"/>
      <c r="G1434" s="293"/>
      <c r="H1434" s="293"/>
      <c r="I1434" s="299"/>
      <c r="J1434" s="300" t="s">
        <v>1152</v>
      </c>
      <c r="K1434" s="324"/>
      <c r="L1434" s="324"/>
      <c r="M1434" s="294"/>
      <c r="N1434" s="321" t="s">
        <v>1152</v>
      </c>
      <c r="O1434" s="172" t="s">
        <v>1152</v>
      </c>
      <c r="P1434" s="441"/>
      <c r="Q1434" s="442"/>
      <c r="R1434" s="439"/>
      <c r="S1434" s="440"/>
      <c r="T1434" s="296"/>
      <c r="U1434" s="297"/>
      <c r="V1434" s="298"/>
    </row>
    <row r="1435" spans="1:23" s="26" customFormat="1" ht="24.95" customHeight="1">
      <c r="A1435" s="25" t="s">
        <v>1807</v>
      </c>
      <c r="B1435" s="307" t="s">
        <v>1152</v>
      </c>
      <c r="C1435" s="301"/>
      <c r="D1435" s="301"/>
      <c r="E1435" s="301"/>
      <c r="F1435" s="301"/>
      <c r="G1435" s="293"/>
      <c r="H1435" s="293"/>
      <c r="I1435" s="299"/>
      <c r="J1435" s="300" t="s">
        <v>1152</v>
      </c>
      <c r="K1435" s="324"/>
      <c r="L1435" s="324"/>
      <c r="M1435" s="294"/>
      <c r="N1435" s="322" t="s">
        <v>1152</v>
      </c>
      <c r="O1435" s="172" t="s">
        <v>1152</v>
      </c>
      <c r="P1435" s="441"/>
      <c r="Q1435" s="442"/>
      <c r="R1435" s="439"/>
      <c r="S1435" s="440"/>
      <c r="T1435" s="296"/>
      <c r="U1435" s="297"/>
      <c r="V1435" s="298"/>
    </row>
    <row r="1436" spans="1:23" s="26" customFormat="1" ht="24.95" customHeight="1">
      <c r="A1436" s="25" t="s">
        <v>1808</v>
      </c>
      <c r="B1436" s="307" t="s">
        <v>1152</v>
      </c>
      <c r="C1436" s="301"/>
      <c r="D1436" s="301"/>
      <c r="E1436" s="301"/>
      <c r="F1436" s="301"/>
      <c r="G1436" s="293"/>
      <c r="H1436" s="293"/>
      <c r="I1436" s="299"/>
      <c r="J1436" s="300" t="s">
        <v>1152</v>
      </c>
      <c r="K1436" s="324"/>
      <c r="L1436" s="324"/>
      <c r="M1436" s="295"/>
      <c r="N1436" s="322" t="s">
        <v>1152</v>
      </c>
      <c r="O1436" s="172" t="s">
        <v>1152</v>
      </c>
      <c r="P1436" s="441"/>
      <c r="Q1436" s="442"/>
      <c r="R1436" s="439"/>
      <c r="S1436" s="440"/>
      <c r="T1436" s="296"/>
      <c r="U1436" s="297"/>
      <c r="V1436" s="298"/>
    </row>
    <row r="1437" spans="1:23" s="26" customFormat="1" ht="24.95" customHeight="1">
      <c r="A1437" s="25" t="s">
        <v>1809</v>
      </c>
      <c r="B1437" s="307" t="s">
        <v>1152</v>
      </c>
      <c r="C1437" s="301"/>
      <c r="D1437" s="301"/>
      <c r="E1437" s="301"/>
      <c r="F1437" s="301"/>
      <c r="G1437" s="293"/>
      <c r="H1437" s="293"/>
      <c r="I1437" s="299"/>
      <c r="J1437" s="300" t="s">
        <v>1152</v>
      </c>
      <c r="K1437" s="324"/>
      <c r="L1437" s="324"/>
      <c r="M1437" s="295"/>
      <c r="N1437" s="322" t="s">
        <v>1152</v>
      </c>
      <c r="O1437" s="172" t="s">
        <v>1152</v>
      </c>
      <c r="P1437" s="441"/>
      <c r="Q1437" s="442"/>
      <c r="R1437" s="439"/>
      <c r="S1437" s="440"/>
      <c r="T1437" s="296"/>
      <c r="U1437" s="297"/>
      <c r="V1437" s="298"/>
    </row>
    <row r="1438" spans="1:23" s="26" customFormat="1" ht="24.95" customHeight="1" thickBot="1">
      <c r="A1438" s="25" t="s">
        <v>1810</v>
      </c>
      <c r="B1438" s="310" t="s">
        <v>1152</v>
      </c>
      <c r="C1438" s="302"/>
      <c r="D1438" s="302"/>
      <c r="E1438" s="302"/>
      <c r="F1438" s="302"/>
      <c r="G1438" s="303"/>
      <c r="H1438" s="303"/>
      <c r="I1438" s="304"/>
      <c r="J1438" s="305" t="s">
        <v>1152</v>
      </c>
      <c r="K1438" s="325"/>
      <c r="L1438" s="325"/>
      <c r="M1438" s="306"/>
      <c r="N1438" s="322" t="s">
        <v>1152</v>
      </c>
      <c r="O1438" s="172" t="s">
        <v>1152</v>
      </c>
      <c r="P1438" s="441"/>
      <c r="Q1438" s="442"/>
      <c r="R1438" s="439"/>
      <c r="S1438" s="440"/>
      <c r="T1438" s="296"/>
      <c r="U1438" s="297"/>
      <c r="V1438" s="298"/>
    </row>
    <row r="1439" spans="1:23" s="16" customFormat="1" ht="12" customHeight="1">
      <c r="A1439" s="25"/>
      <c r="B1439" s="27"/>
      <c r="C1439" s="28"/>
      <c r="D1439" s="28"/>
      <c r="E1439" s="28"/>
      <c r="F1439" s="28"/>
      <c r="G1439" s="28"/>
      <c r="H1439" s="308"/>
      <c r="I1439" s="28"/>
      <c r="J1439" s="28"/>
      <c r="K1439" s="28"/>
      <c r="L1439" s="28"/>
      <c r="M1439" s="28"/>
      <c r="N1439" s="28"/>
      <c r="O1439" s="171"/>
      <c r="P1439" s="28"/>
      <c r="Q1439" s="28"/>
      <c r="R1439" s="171"/>
      <c r="S1439" s="28"/>
      <c r="T1439" s="28"/>
      <c r="U1439" s="29"/>
      <c r="V1439" s="30"/>
    </row>
    <row r="1440" spans="1:23" s="16" customFormat="1" ht="17.25" customHeight="1" thickBot="1">
      <c r="A1440" s="25" t="s">
        <v>1811</v>
      </c>
      <c r="B1440" s="346"/>
      <c r="C1440" s="347"/>
      <c r="D1440" s="347"/>
      <c r="E1440" s="347"/>
      <c r="F1440" s="347"/>
      <c r="G1440" s="347"/>
      <c r="H1440" s="347"/>
      <c r="I1440" s="347"/>
      <c r="J1440" s="347"/>
      <c r="K1440" s="347"/>
      <c r="L1440" s="347"/>
      <c r="M1440" s="347"/>
      <c r="N1440" s="728" t="s">
        <v>251</v>
      </c>
      <c r="O1440" s="729">
        <v>2789.0574999999999</v>
      </c>
      <c r="P1440" s="371"/>
      <c r="Q1440" s="371"/>
      <c r="R1440" s="372"/>
      <c r="S1440" s="372"/>
      <c r="T1440" s="373"/>
      <c r="U1440" s="374"/>
      <c r="V1440" s="375"/>
      <c r="W1440" s="186"/>
    </row>
    <row r="1441" spans="1:23" ht="17.25" customHeight="1">
      <c r="B1441" s="731"/>
      <c r="C1441" s="731"/>
      <c r="D1441" s="731"/>
      <c r="E1441" s="731"/>
      <c r="F1441" s="731"/>
      <c r="G1441" s="732"/>
      <c r="H1441" s="732"/>
      <c r="I1441" s="732"/>
      <c r="J1441" s="732"/>
      <c r="K1441" s="732"/>
      <c r="L1441" s="732"/>
      <c r="M1441" s="732"/>
      <c r="N1441" s="732"/>
      <c r="O1441" s="732"/>
      <c r="P1441" s="732"/>
      <c r="Q1441" s="732"/>
      <c r="R1441" s="732"/>
      <c r="S1441" s="732"/>
      <c r="T1441" s="732"/>
      <c r="U1441" s="732"/>
      <c r="V1441" s="732"/>
      <c r="W1441" s="732"/>
    </row>
    <row r="1442" spans="1:23" s="16" customFormat="1" ht="16.5" customHeight="1" thickBot="1">
      <c r="A1442" s="14"/>
      <c r="B1442" s="443" t="s">
        <v>61</v>
      </c>
      <c r="C1442" s="443"/>
      <c r="D1442" s="443"/>
      <c r="E1442" s="443"/>
      <c r="F1442" s="443"/>
      <c r="G1442" s="443"/>
      <c r="H1442" s="443"/>
      <c r="I1442" s="443"/>
      <c r="J1442" s="443"/>
      <c r="K1442" s="443"/>
      <c r="L1442" s="443"/>
      <c r="M1442" s="443"/>
      <c r="N1442" s="443"/>
      <c r="O1442" s="443"/>
      <c r="P1442" s="443"/>
      <c r="Q1442" s="443"/>
      <c r="R1442" s="443"/>
      <c r="S1442" s="443"/>
      <c r="T1442" s="443"/>
      <c r="U1442" s="443"/>
      <c r="V1442" s="443"/>
      <c r="W1442" s="187"/>
    </row>
    <row r="1443" spans="1:23" s="18" customFormat="1" ht="22.5" customHeight="1">
      <c r="A1443" s="87" t="s">
        <v>1812</v>
      </c>
      <c r="B1443" s="445" t="s">
        <v>58</v>
      </c>
      <c r="C1443" s="733" t="s">
        <v>78</v>
      </c>
      <c r="D1443" s="734"/>
      <c r="E1443" s="734"/>
      <c r="F1443" s="734"/>
      <c r="G1443" s="734"/>
      <c r="H1443" s="734"/>
      <c r="I1443" s="734"/>
      <c r="J1443" s="734"/>
      <c r="K1443" s="734"/>
      <c r="L1443" s="734"/>
      <c r="M1443" s="706"/>
      <c r="N1443" s="735"/>
      <c r="O1443" s="736"/>
      <c r="P1443" s="733" t="s">
        <v>84</v>
      </c>
      <c r="Q1443" s="734"/>
      <c r="R1443" s="734"/>
      <c r="S1443" s="706"/>
      <c r="T1443" s="705" t="s">
        <v>279</v>
      </c>
      <c r="U1443" s="706"/>
      <c r="V1443" s="448" t="s">
        <v>6</v>
      </c>
      <c r="W1443" s="185"/>
    </row>
    <row r="1444" spans="1:23" s="18" customFormat="1" ht="22.5" customHeight="1">
      <c r="A1444" s="87" t="s">
        <v>1813</v>
      </c>
      <c r="B1444" s="446"/>
      <c r="C1444" s="737" t="s">
        <v>79</v>
      </c>
      <c r="D1444" s="738"/>
      <c r="E1444" s="739"/>
      <c r="F1444" s="740">
        <v>3</v>
      </c>
      <c r="G1444" s="741" t="s">
        <v>223</v>
      </c>
      <c r="H1444" s="714" t="s">
        <v>222</v>
      </c>
      <c r="I1444" s="714"/>
      <c r="J1444" s="737" t="s">
        <v>221</v>
      </c>
      <c r="K1444" s="742"/>
      <c r="L1444" s="743"/>
      <c r="M1444" s="743"/>
      <c r="N1444" s="744"/>
      <c r="O1444" s="745"/>
      <c r="P1444" s="746"/>
      <c r="Q1444" s="747"/>
      <c r="R1444" s="747"/>
      <c r="S1444" s="748"/>
      <c r="T1444" s="718"/>
      <c r="U1444" s="719"/>
      <c r="V1444" s="449"/>
      <c r="W1444" s="185"/>
    </row>
    <row r="1445" spans="1:23" s="18" customFormat="1" ht="51.75" customHeight="1" thickBot="1">
      <c r="A1445" s="87" t="s">
        <v>1814</v>
      </c>
      <c r="B1445" s="446"/>
      <c r="C1445" s="738" t="s">
        <v>77</v>
      </c>
      <c r="D1445" s="739"/>
      <c r="E1445" s="749" t="s">
        <v>80</v>
      </c>
      <c r="F1445" s="750" t="s">
        <v>242</v>
      </c>
      <c r="G1445" s="741"/>
      <c r="H1445" s="714"/>
      <c r="I1445" s="714"/>
      <c r="J1445" s="711" t="s">
        <v>220</v>
      </c>
      <c r="K1445" s="751" t="s">
        <v>228</v>
      </c>
      <c r="L1445" s="752" t="s">
        <v>290</v>
      </c>
      <c r="M1445" s="752"/>
      <c r="N1445" s="753" t="s">
        <v>260</v>
      </c>
      <c r="O1445" s="754"/>
      <c r="P1445" s="755" t="s">
        <v>1169</v>
      </c>
      <c r="Q1445" s="756" t="s">
        <v>85</v>
      </c>
      <c r="R1445" s="757"/>
      <c r="S1445" s="88">
        <v>4</v>
      </c>
      <c r="T1445" s="758"/>
      <c r="U1445" s="759"/>
      <c r="V1445" s="450"/>
      <c r="W1445" s="185"/>
    </row>
    <row r="1446" spans="1:23" s="18" customFormat="1" ht="15.75" customHeight="1">
      <c r="A1446" s="87" t="s">
        <v>1815</v>
      </c>
      <c r="B1446" s="446"/>
      <c r="C1446" s="33">
        <v>1</v>
      </c>
      <c r="D1446" s="76" t="s">
        <v>695</v>
      </c>
      <c r="E1446" s="82">
        <v>0.33</v>
      </c>
      <c r="F1446" s="233">
        <v>2892.77</v>
      </c>
      <c r="G1446" s="233">
        <v>1532.67</v>
      </c>
      <c r="H1446" s="451" t="s">
        <v>6</v>
      </c>
      <c r="I1446" s="452"/>
      <c r="J1446" s="83" t="s">
        <v>6</v>
      </c>
      <c r="K1446" s="81" t="s">
        <v>1152</v>
      </c>
      <c r="L1446" s="344"/>
      <c r="M1446" s="345" t="s">
        <v>1152</v>
      </c>
      <c r="N1446" s="760" t="s">
        <v>22</v>
      </c>
      <c r="O1446" s="761" t="s">
        <v>15</v>
      </c>
      <c r="P1446" s="762"/>
      <c r="Q1446" s="763">
        <v>41</v>
      </c>
      <c r="R1446" s="764" t="s">
        <v>1152</v>
      </c>
      <c r="S1446" s="765"/>
      <c r="T1446" s="705" t="s">
        <v>64</v>
      </c>
      <c r="U1446" s="734"/>
      <c r="V1446" s="706"/>
      <c r="W1446" s="184"/>
    </row>
    <row r="1447" spans="1:23" s="18" customFormat="1" ht="15.75" customHeight="1" thickBot="1">
      <c r="A1447" s="87" t="s">
        <v>1816</v>
      </c>
      <c r="B1447" s="446"/>
      <c r="C1447" s="33">
        <v>2</v>
      </c>
      <c r="D1447" s="76" t="s">
        <v>696</v>
      </c>
      <c r="E1447" s="82">
        <v>0.33</v>
      </c>
      <c r="F1447" s="233">
        <v>1419.954</v>
      </c>
      <c r="G1447" s="233">
        <v>1532.67</v>
      </c>
      <c r="H1447" s="451" t="s">
        <v>27</v>
      </c>
      <c r="I1447" s="452"/>
      <c r="J1447" s="83" t="s">
        <v>6</v>
      </c>
      <c r="K1447" s="81" t="s">
        <v>1152</v>
      </c>
      <c r="L1447" s="344"/>
      <c r="M1447" s="345" t="s">
        <v>1152</v>
      </c>
      <c r="N1447" s="760" t="s">
        <v>22</v>
      </c>
      <c r="O1447" s="761"/>
      <c r="P1447" s="762"/>
      <c r="Q1447" s="766"/>
      <c r="R1447" s="767"/>
      <c r="S1447" s="768"/>
      <c r="T1447" s="758"/>
      <c r="U1447" s="769"/>
      <c r="V1447" s="759"/>
      <c r="W1447" s="184"/>
    </row>
    <row r="1448" spans="1:23" s="18" customFormat="1" ht="15.75" customHeight="1">
      <c r="A1448" s="87" t="s">
        <v>1817</v>
      </c>
      <c r="B1448" s="446"/>
      <c r="C1448" s="33">
        <v>3</v>
      </c>
      <c r="D1448" s="76" t="s">
        <v>697</v>
      </c>
      <c r="E1448" s="82">
        <v>0.34</v>
      </c>
      <c r="F1448" s="233">
        <v>6843.5059999999994</v>
      </c>
      <c r="G1448" s="233">
        <v>1532.67</v>
      </c>
      <c r="H1448" s="451" t="s">
        <v>6</v>
      </c>
      <c r="I1448" s="452"/>
      <c r="J1448" s="83" t="s">
        <v>6</v>
      </c>
      <c r="K1448" s="81" t="s">
        <v>1152</v>
      </c>
      <c r="L1448" s="344"/>
      <c r="M1448" s="345" t="s">
        <v>1152</v>
      </c>
      <c r="N1448" s="760" t="s">
        <v>22</v>
      </c>
      <c r="O1448" s="770"/>
      <c r="P1448" s="771"/>
      <c r="Q1448" s="772"/>
      <c r="R1448" s="773"/>
      <c r="S1448" s="774"/>
      <c r="T1448" s="191"/>
      <c r="U1448" s="191"/>
      <c r="V1448" s="192"/>
      <c r="W1448" s="185"/>
    </row>
    <row r="1449" spans="1:23" s="18" customFormat="1" ht="15.75" customHeight="1">
      <c r="A1449" s="87" t="s">
        <v>1818</v>
      </c>
      <c r="B1449" s="446"/>
      <c r="C1449" s="33">
        <v>4</v>
      </c>
      <c r="D1449" s="76" t="s">
        <v>1152</v>
      </c>
      <c r="E1449" s="82" t="s">
        <v>1152</v>
      </c>
      <c r="F1449" s="233" t="s">
        <v>1152</v>
      </c>
      <c r="G1449" s="233" t="s">
        <v>1152</v>
      </c>
      <c r="H1449" s="451" t="s">
        <v>1152</v>
      </c>
      <c r="I1449" s="452"/>
      <c r="J1449" s="83" t="s">
        <v>1152</v>
      </c>
      <c r="K1449" s="81" t="s">
        <v>1152</v>
      </c>
      <c r="L1449" s="344"/>
      <c r="M1449" s="345" t="s">
        <v>1152</v>
      </c>
      <c r="N1449" s="760"/>
      <c r="O1449" s="775" t="s">
        <v>246</v>
      </c>
      <c r="P1449" s="737" t="s">
        <v>245</v>
      </c>
      <c r="Q1449" s="738"/>
      <c r="R1449" s="738"/>
      <c r="S1449" s="739"/>
      <c r="T1449" s="185"/>
      <c r="U1449" s="185"/>
      <c r="V1449" s="193"/>
      <c r="W1449" s="185"/>
    </row>
    <row r="1450" spans="1:23" s="18" customFormat="1" ht="17.25" customHeight="1">
      <c r="A1450" s="87" t="s">
        <v>1819</v>
      </c>
      <c r="B1450" s="446"/>
      <c r="C1450" s="33">
        <v>5</v>
      </c>
      <c r="D1450" s="76" t="s">
        <v>1152</v>
      </c>
      <c r="E1450" s="82" t="s">
        <v>1152</v>
      </c>
      <c r="F1450" s="233" t="s">
        <v>1152</v>
      </c>
      <c r="G1450" s="233" t="s">
        <v>1152</v>
      </c>
      <c r="H1450" s="451" t="s">
        <v>1152</v>
      </c>
      <c r="I1450" s="452"/>
      <c r="J1450" s="83" t="s">
        <v>1152</v>
      </c>
      <c r="K1450" s="81" t="s">
        <v>1152</v>
      </c>
      <c r="L1450" s="344"/>
      <c r="M1450" s="345" t="s">
        <v>1152</v>
      </c>
      <c r="N1450" s="760"/>
      <c r="O1450" s="776"/>
      <c r="P1450" s="711" t="s">
        <v>86</v>
      </c>
      <c r="Q1450" s="711" t="s">
        <v>230</v>
      </c>
      <c r="R1450" s="714" t="s">
        <v>243</v>
      </c>
      <c r="S1450" s="714"/>
      <c r="T1450" s="185"/>
      <c r="U1450" s="185"/>
      <c r="V1450" s="193"/>
      <c r="W1450" s="185"/>
    </row>
    <row r="1451" spans="1:23" s="18" customFormat="1" ht="16.5" customHeight="1" thickBot="1">
      <c r="A1451" s="87" t="s">
        <v>1820</v>
      </c>
      <c r="B1451" s="446"/>
      <c r="C1451" s="84">
        <v>6</v>
      </c>
      <c r="D1451" s="85" t="s">
        <v>1152</v>
      </c>
      <c r="E1451" s="86" t="s">
        <v>1152</v>
      </c>
      <c r="F1451" s="233" t="s">
        <v>1152</v>
      </c>
      <c r="G1451" s="233" t="s">
        <v>1152</v>
      </c>
      <c r="H1451" s="451" t="s">
        <v>1152</v>
      </c>
      <c r="I1451" s="452"/>
      <c r="J1451" s="83" t="s">
        <v>1152</v>
      </c>
      <c r="K1451" s="81" t="s">
        <v>1152</v>
      </c>
      <c r="L1451" s="344"/>
      <c r="M1451" s="345" t="s">
        <v>1152</v>
      </c>
      <c r="N1451" s="777"/>
      <c r="O1451" s="248" t="s">
        <v>6</v>
      </c>
      <c r="P1451" s="778">
        <v>1</v>
      </c>
      <c r="Q1451" s="779">
        <v>3065.3425115</v>
      </c>
      <c r="R1451" s="780">
        <v>11156.23</v>
      </c>
      <c r="S1451" s="780"/>
      <c r="T1451" s="185"/>
      <c r="U1451" s="185"/>
      <c r="V1451" s="193"/>
      <c r="W1451" s="185"/>
    </row>
    <row r="1452" spans="1:23" s="18" customFormat="1" ht="16.5" customHeight="1" thickBot="1">
      <c r="A1452" s="87" t="s">
        <v>1821</v>
      </c>
      <c r="B1452" s="447"/>
      <c r="C1452" s="781" t="s">
        <v>82</v>
      </c>
      <c r="D1452" s="782"/>
      <c r="E1452" s="782"/>
      <c r="F1452" s="783"/>
      <c r="G1452" s="784"/>
      <c r="H1452" s="453" t="s">
        <v>6</v>
      </c>
      <c r="I1452" s="454"/>
      <c r="J1452" s="314" t="s">
        <v>6</v>
      </c>
      <c r="K1452" s="194" t="s">
        <v>6</v>
      </c>
      <c r="L1452" s="351"/>
      <c r="M1452" s="370"/>
      <c r="N1452" s="352"/>
      <c r="O1452" s="455" t="s">
        <v>1152</v>
      </c>
      <c r="P1452" s="455"/>
      <c r="Q1452" s="455"/>
      <c r="R1452" s="455"/>
      <c r="S1452" s="455"/>
      <c r="T1452" s="348"/>
      <c r="U1452" s="349"/>
      <c r="V1452" s="350"/>
      <c r="W1452" s="185"/>
    </row>
    <row r="1453" spans="1:23" ht="24.95" customHeight="1"/>
    <row r="1454" spans="1:23" ht="24.95" customHeight="1"/>
    <row r="1455" spans="1:23" s="16" customFormat="1" ht="24" thickBot="1">
      <c r="A1455" s="694">
        <v>42</v>
      </c>
      <c r="B1455" s="456" t="s">
        <v>45</v>
      </c>
      <c r="C1455" s="456"/>
      <c r="D1455" s="456"/>
      <c r="E1455" s="22">
        <v>42</v>
      </c>
      <c r="F1455" s="23" t="s">
        <v>707</v>
      </c>
      <c r="G1455" s="19"/>
      <c r="H1455" s="19"/>
      <c r="I1455" s="23"/>
      <c r="J1455" s="23"/>
      <c r="K1455" s="23"/>
      <c r="L1455" s="23"/>
      <c r="M1455" s="24"/>
      <c r="N1455" s="24"/>
      <c r="O1455" s="19"/>
      <c r="P1455" s="19"/>
      <c r="Q1455" s="685"/>
      <c r="R1455" s="685"/>
      <c r="S1455" s="685"/>
      <c r="T1455" s="685"/>
      <c r="U1455" s="186"/>
    </row>
    <row r="1456" spans="1:23" s="16" customFormat="1" ht="24.75" customHeight="1">
      <c r="A1456" s="14"/>
      <c r="B1456" s="695" t="s">
        <v>50</v>
      </c>
      <c r="C1456" s="696" t="s">
        <v>51</v>
      </c>
      <c r="D1456" s="697" t="s">
        <v>16</v>
      </c>
      <c r="E1456" s="697"/>
      <c r="F1456" s="697" t="s">
        <v>52</v>
      </c>
      <c r="G1456" s="698"/>
      <c r="H1456" s="699" t="s">
        <v>53</v>
      </c>
      <c r="I1456" s="700" t="s">
        <v>266</v>
      </c>
      <c r="J1456" s="699" t="s">
        <v>17</v>
      </c>
      <c r="K1456" s="699" t="s">
        <v>229</v>
      </c>
      <c r="L1456" s="699" t="s">
        <v>54</v>
      </c>
      <c r="M1456" s="699" t="s">
        <v>150</v>
      </c>
      <c r="N1456" s="701" t="s">
        <v>244</v>
      </c>
      <c r="O1456" s="702"/>
      <c r="P1456" s="703" t="s">
        <v>19</v>
      </c>
      <c r="Q1456" s="704"/>
      <c r="R1456" s="705" t="s">
        <v>152</v>
      </c>
      <c r="S1456" s="706"/>
      <c r="T1456" s="707" t="s">
        <v>138</v>
      </c>
      <c r="U1456" s="708"/>
      <c r="V1456" s="709"/>
    </row>
    <row r="1457" spans="1:22" s="16" customFormat="1" ht="92.25" customHeight="1">
      <c r="A1457" s="14"/>
      <c r="B1457" s="710"/>
      <c r="C1457" s="711" t="s">
        <v>55</v>
      </c>
      <c r="D1457" s="712" t="s">
        <v>3</v>
      </c>
      <c r="E1457" s="712" t="s">
        <v>18</v>
      </c>
      <c r="F1457" s="712" t="s">
        <v>56</v>
      </c>
      <c r="G1457" s="713" t="s">
        <v>57</v>
      </c>
      <c r="H1457" s="714"/>
      <c r="I1457" s="715"/>
      <c r="J1457" s="714"/>
      <c r="K1457" s="714"/>
      <c r="L1457" s="714"/>
      <c r="M1457" s="714"/>
      <c r="N1457" s="711" t="s">
        <v>149</v>
      </c>
      <c r="O1457" s="712" t="s">
        <v>68</v>
      </c>
      <c r="P1457" s="716"/>
      <c r="Q1457" s="717"/>
      <c r="R1457" s="718"/>
      <c r="S1457" s="719"/>
      <c r="T1457" s="720" t="s">
        <v>139</v>
      </c>
      <c r="U1457" s="721" t="s">
        <v>148</v>
      </c>
      <c r="V1457" s="722" t="s">
        <v>164</v>
      </c>
    </row>
    <row r="1458" spans="1:22" s="16" customFormat="1" ht="26.25" customHeight="1">
      <c r="A1458" s="14"/>
      <c r="B1458" s="723"/>
      <c r="C1458" s="724">
        <v>3</v>
      </c>
      <c r="D1458" s="724">
        <v>4</v>
      </c>
      <c r="E1458" s="724">
        <v>5</v>
      </c>
      <c r="F1458" s="724">
        <v>6</v>
      </c>
      <c r="G1458" s="724">
        <v>7</v>
      </c>
      <c r="H1458" s="724">
        <v>8</v>
      </c>
      <c r="I1458" s="724">
        <v>9</v>
      </c>
      <c r="J1458" s="724">
        <v>10</v>
      </c>
      <c r="K1458" s="724">
        <v>11</v>
      </c>
      <c r="L1458" s="724">
        <v>12</v>
      </c>
      <c r="M1458" s="724">
        <v>13</v>
      </c>
      <c r="N1458" s="724">
        <v>14</v>
      </c>
      <c r="O1458" s="724">
        <v>15</v>
      </c>
      <c r="P1458" s="19">
        <v>16</v>
      </c>
      <c r="Q1458" s="725">
        <v>17</v>
      </c>
      <c r="R1458" s="19">
        <v>18</v>
      </c>
      <c r="S1458" s="725">
        <v>19</v>
      </c>
      <c r="T1458" s="726">
        <v>20</v>
      </c>
      <c r="U1458" s="624">
        <v>21</v>
      </c>
      <c r="V1458" s="727">
        <v>22</v>
      </c>
    </row>
    <row r="1459" spans="1:22" s="26" customFormat="1" ht="24.95" customHeight="1">
      <c r="A1459" s="25" t="s">
        <v>1822</v>
      </c>
      <c r="B1459" s="457">
        <v>1</v>
      </c>
      <c r="C1459" s="459" t="s">
        <v>300</v>
      </c>
      <c r="D1459" s="459" t="s">
        <v>710</v>
      </c>
      <c r="E1459" s="459" t="s">
        <v>711</v>
      </c>
      <c r="F1459" s="459" t="s">
        <v>321</v>
      </c>
      <c r="G1459" s="293">
        <v>0.6</v>
      </c>
      <c r="H1459" s="437" t="s">
        <v>22</v>
      </c>
      <c r="I1459" s="299">
        <v>1</v>
      </c>
      <c r="J1459" s="300" t="s">
        <v>708</v>
      </c>
      <c r="K1459" s="324">
        <v>42705</v>
      </c>
      <c r="L1459" s="324">
        <v>43625</v>
      </c>
      <c r="M1459" s="294">
        <v>1685.44</v>
      </c>
      <c r="N1459" s="321">
        <v>1011.264</v>
      </c>
      <c r="O1459" s="172">
        <v>1011.264</v>
      </c>
      <c r="P1459" s="441"/>
      <c r="Q1459" s="442"/>
      <c r="R1459" s="439"/>
      <c r="S1459" s="440"/>
      <c r="T1459" s="296" t="s">
        <v>22</v>
      </c>
      <c r="U1459" s="297">
        <v>71</v>
      </c>
      <c r="V1459" s="298" t="s">
        <v>22</v>
      </c>
    </row>
    <row r="1460" spans="1:22" s="26" customFormat="1" ht="24.95" customHeight="1">
      <c r="A1460" s="25" t="s">
        <v>1157</v>
      </c>
      <c r="B1460" s="458"/>
      <c r="C1460" s="460"/>
      <c r="D1460" s="460"/>
      <c r="E1460" s="460"/>
      <c r="F1460" s="460"/>
      <c r="G1460" s="293">
        <v>0.2</v>
      </c>
      <c r="H1460" s="438"/>
      <c r="I1460" s="299">
        <v>2</v>
      </c>
      <c r="J1460" s="300" t="s">
        <v>709</v>
      </c>
      <c r="K1460" s="324">
        <v>42705</v>
      </c>
      <c r="L1460" s="324">
        <v>43625</v>
      </c>
      <c r="M1460" s="294">
        <v>1685.44</v>
      </c>
      <c r="N1460" s="321">
        <v>337.08800000000002</v>
      </c>
      <c r="O1460" s="172">
        <v>337.08800000000002</v>
      </c>
      <c r="P1460" s="441"/>
      <c r="Q1460" s="442"/>
      <c r="R1460" s="439"/>
      <c r="S1460" s="440"/>
      <c r="T1460" s="296" t="s">
        <v>22</v>
      </c>
      <c r="U1460" s="297">
        <v>28</v>
      </c>
      <c r="V1460" s="298" t="s">
        <v>22</v>
      </c>
    </row>
    <row r="1461" spans="1:22" s="26" customFormat="1" ht="24.95" customHeight="1">
      <c r="A1461" s="25" t="s">
        <v>321</v>
      </c>
      <c r="B1461" s="307">
        <v>2</v>
      </c>
      <c r="C1461" s="301" t="s">
        <v>300</v>
      </c>
      <c r="D1461" s="301" t="s">
        <v>712</v>
      </c>
      <c r="E1461" s="301" t="s">
        <v>713</v>
      </c>
      <c r="F1461" s="301" t="s">
        <v>321</v>
      </c>
      <c r="G1461" s="293">
        <v>0.4</v>
      </c>
      <c r="H1461" s="293" t="s">
        <v>22</v>
      </c>
      <c r="I1461" s="299">
        <v>2</v>
      </c>
      <c r="J1461" s="300" t="s">
        <v>709</v>
      </c>
      <c r="K1461" s="324">
        <v>44152</v>
      </c>
      <c r="L1461" s="324">
        <v>44561</v>
      </c>
      <c r="M1461" s="294">
        <v>948.65</v>
      </c>
      <c r="N1461" s="321">
        <v>379.46000000000004</v>
      </c>
      <c r="O1461" s="172">
        <v>379.46</v>
      </c>
      <c r="P1461" s="441"/>
      <c r="Q1461" s="442"/>
      <c r="R1461" s="439"/>
      <c r="S1461" s="440"/>
      <c r="T1461" s="296" t="s">
        <v>22</v>
      </c>
      <c r="U1461" s="297">
        <v>46</v>
      </c>
      <c r="V1461" s="298" t="s">
        <v>22</v>
      </c>
    </row>
    <row r="1462" spans="1:22" s="26" customFormat="1" ht="24.95" customHeight="1">
      <c r="A1462" s="25" t="s">
        <v>1158</v>
      </c>
      <c r="B1462" s="307">
        <v>3</v>
      </c>
      <c r="C1462" s="301" t="s">
        <v>714</v>
      </c>
      <c r="D1462" s="301" t="s">
        <v>715</v>
      </c>
      <c r="E1462" s="301" t="s">
        <v>716</v>
      </c>
      <c r="F1462" s="301" t="s">
        <v>304</v>
      </c>
      <c r="G1462" s="293">
        <v>1</v>
      </c>
      <c r="H1462" s="293" t="s">
        <v>21</v>
      </c>
      <c r="I1462" s="299">
        <v>1</v>
      </c>
      <c r="J1462" s="300" t="s">
        <v>708</v>
      </c>
      <c r="K1462" s="389">
        <v>33258</v>
      </c>
      <c r="L1462" s="324">
        <v>34232</v>
      </c>
      <c r="M1462" s="294">
        <v>4680.4399999999996</v>
      </c>
      <c r="N1462" s="321">
        <v>4680.4399999999996</v>
      </c>
      <c r="O1462" s="172" t="s">
        <v>1152</v>
      </c>
      <c r="P1462" s="441"/>
      <c r="Q1462" s="442"/>
      <c r="R1462" s="439"/>
      <c r="S1462" s="440"/>
      <c r="T1462" s="296" t="s">
        <v>22</v>
      </c>
      <c r="U1462" s="297">
        <v>1</v>
      </c>
      <c r="V1462" s="298" t="s">
        <v>22</v>
      </c>
    </row>
    <row r="1463" spans="1:22" s="26" customFormat="1" ht="24.95" customHeight="1">
      <c r="A1463" s="25" t="s">
        <v>1159</v>
      </c>
      <c r="B1463" s="307">
        <v>4</v>
      </c>
      <c r="C1463" s="301" t="s">
        <v>300</v>
      </c>
      <c r="D1463" s="301" t="s">
        <v>717</v>
      </c>
      <c r="E1463" s="301" t="s">
        <v>718</v>
      </c>
      <c r="F1463" s="301" t="s">
        <v>321</v>
      </c>
      <c r="G1463" s="293">
        <v>0.2</v>
      </c>
      <c r="H1463" s="293" t="s">
        <v>21</v>
      </c>
      <c r="I1463" s="299">
        <v>2</v>
      </c>
      <c r="J1463" s="300" t="s">
        <v>709</v>
      </c>
      <c r="K1463" s="324">
        <v>42991</v>
      </c>
      <c r="L1463" s="324">
        <v>43920</v>
      </c>
      <c r="M1463" s="294">
        <v>6465.6</v>
      </c>
      <c r="N1463" s="321">
        <v>1293.1200000000001</v>
      </c>
      <c r="O1463" s="172" t="s">
        <v>1152</v>
      </c>
      <c r="P1463" s="441"/>
      <c r="Q1463" s="442"/>
      <c r="R1463" s="439"/>
      <c r="S1463" s="440"/>
      <c r="T1463" s="296" t="s">
        <v>22</v>
      </c>
      <c r="U1463" s="297">
        <v>33</v>
      </c>
      <c r="V1463" s="298" t="s">
        <v>22</v>
      </c>
    </row>
    <row r="1464" spans="1:22" s="26" customFormat="1" ht="24.95" customHeight="1">
      <c r="A1464" s="25" t="s">
        <v>1160</v>
      </c>
      <c r="B1464" s="307" t="s">
        <v>1152</v>
      </c>
      <c r="C1464" s="301"/>
      <c r="D1464" s="301"/>
      <c r="E1464" s="301"/>
      <c r="F1464" s="301"/>
      <c r="G1464" s="293"/>
      <c r="H1464" s="293"/>
      <c r="I1464" s="299"/>
      <c r="J1464" s="300" t="s">
        <v>1152</v>
      </c>
      <c r="K1464" s="324"/>
      <c r="L1464" s="324"/>
      <c r="M1464" s="294"/>
      <c r="N1464" s="321" t="s">
        <v>1152</v>
      </c>
      <c r="O1464" s="172" t="s">
        <v>1152</v>
      </c>
      <c r="P1464" s="441"/>
      <c r="Q1464" s="442"/>
      <c r="R1464" s="439"/>
      <c r="S1464" s="440"/>
      <c r="T1464" s="296"/>
      <c r="U1464" s="297"/>
      <c r="V1464" s="298"/>
    </row>
    <row r="1465" spans="1:22" s="26" customFormat="1" ht="24.95" customHeight="1">
      <c r="A1465" s="25"/>
      <c r="B1465" s="307" t="s">
        <v>1152</v>
      </c>
      <c r="C1465" s="301"/>
      <c r="D1465" s="301"/>
      <c r="E1465" s="301"/>
      <c r="F1465" s="301"/>
      <c r="G1465" s="293"/>
      <c r="H1465" s="293"/>
      <c r="I1465" s="299"/>
      <c r="J1465" s="300" t="s">
        <v>1152</v>
      </c>
      <c r="K1465" s="324"/>
      <c r="L1465" s="324"/>
      <c r="M1465" s="294"/>
      <c r="N1465" s="321" t="s">
        <v>1152</v>
      </c>
      <c r="O1465" s="172" t="s">
        <v>1152</v>
      </c>
      <c r="P1465" s="441"/>
      <c r="Q1465" s="442"/>
      <c r="R1465" s="439"/>
      <c r="S1465" s="440"/>
      <c r="T1465" s="296"/>
      <c r="U1465" s="297"/>
      <c r="V1465" s="298"/>
    </row>
    <row r="1466" spans="1:22" s="26" customFormat="1" ht="24.95" customHeight="1">
      <c r="A1466" s="25"/>
      <c r="B1466" s="307" t="s">
        <v>1152</v>
      </c>
      <c r="C1466" s="301"/>
      <c r="D1466" s="301"/>
      <c r="E1466" s="301"/>
      <c r="F1466" s="301"/>
      <c r="G1466" s="293"/>
      <c r="H1466" s="293"/>
      <c r="I1466" s="299"/>
      <c r="J1466" s="300" t="s">
        <v>1152</v>
      </c>
      <c r="K1466" s="324"/>
      <c r="L1466" s="324"/>
      <c r="M1466" s="294"/>
      <c r="N1466" s="321" t="s">
        <v>1152</v>
      </c>
      <c r="O1466" s="172" t="s">
        <v>1152</v>
      </c>
      <c r="P1466" s="441"/>
      <c r="Q1466" s="442"/>
      <c r="R1466" s="439"/>
      <c r="S1466" s="440"/>
      <c r="T1466" s="296"/>
      <c r="U1466" s="297"/>
      <c r="V1466" s="298"/>
    </row>
    <row r="1467" spans="1:22" s="26" customFormat="1" ht="24.95" customHeight="1">
      <c r="A1467" s="25"/>
      <c r="B1467" s="307" t="s">
        <v>1152</v>
      </c>
      <c r="C1467" s="301"/>
      <c r="D1467" s="301"/>
      <c r="E1467" s="301"/>
      <c r="F1467" s="301"/>
      <c r="G1467" s="293"/>
      <c r="H1467" s="293"/>
      <c r="I1467" s="299"/>
      <c r="J1467" s="300" t="s">
        <v>1152</v>
      </c>
      <c r="K1467" s="324"/>
      <c r="L1467" s="324"/>
      <c r="M1467" s="294"/>
      <c r="N1467" s="321" t="s">
        <v>1152</v>
      </c>
      <c r="O1467" s="172" t="s">
        <v>1152</v>
      </c>
      <c r="P1467" s="441"/>
      <c r="Q1467" s="442"/>
      <c r="R1467" s="439"/>
      <c r="S1467" s="440"/>
      <c r="T1467" s="296"/>
      <c r="U1467" s="297"/>
      <c r="V1467" s="298"/>
    </row>
    <row r="1468" spans="1:22" s="26" customFormat="1" ht="24.95" customHeight="1">
      <c r="A1468" s="25"/>
      <c r="B1468" s="307" t="s">
        <v>1152</v>
      </c>
      <c r="C1468" s="301"/>
      <c r="D1468" s="301"/>
      <c r="E1468" s="301"/>
      <c r="F1468" s="301"/>
      <c r="G1468" s="293"/>
      <c r="H1468" s="293"/>
      <c r="I1468" s="299"/>
      <c r="J1468" s="300" t="s">
        <v>1152</v>
      </c>
      <c r="K1468" s="324"/>
      <c r="L1468" s="324"/>
      <c r="M1468" s="294"/>
      <c r="N1468" s="321" t="s">
        <v>1152</v>
      </c>
      <c r="O1468" s="172" t="s">
        <v>1152</v>
      </c>
      <c r="P1468" s="441"/>
      <c r="Q1468" s="442"/>
      <c r="R1468" s="439"/>
      <c r="S1468" s="440"/>
      <c r="T1468" s="296"/>
      <c r="U1468" s="297"/>
      <c r="V1468" s="298"/>
    </row>
    <row r="1469" spans="1:22" s="26" customFormat="1" ht="24.95" customHeight="1">
      <c r="A1469" s="25"/>
      <c r="B1469" s="307" t="s">
        <v>1152</v>
      </c>
      <c r="C1469" s="301"/>
      <c r="D1469" s="301"/>
      <c r="E1469" s="301"/>
      <c r="F1469" s="301"/>
      <c r="G1469" s="293"/>
      <c r="H1469" s="293"/>
      <c r="I1469" s="299"/>
      <c r="J1469" s="300" t="s">
        <v>1152</v>
      </c>
      <c r="K1469" s="324"/>
      <c r="L1469" s="324"/>
      <c r="M1469" s="294"/>
      <c r="N1469" s="321" t="s">
        <v>1152</v>
      </c>
      <c r="O1469" s="172" t="s">
        <v>1152</v>
      </c>
      <c r="P1469" s="441"/>
      <c r="Q1469" s="442"/>
      <c r="R1469" s="439"/>
      <c r="S1469" s="440"/>
      <c r="T1469" s="296"/>
      <c r="U1469" s="297"/>
      <c r="V1469" s="298"/>
    </row>
    <row r="1470" spans="1:22" s="26" customFormat="1" ht="24.95" customHeight="1">
      <c r="A1470" s="25" t="s">
        <v>1823</v>
      </c>
      <c r="B1470" s="307" t="s">
        <v>1152</v>
      </c>
      <c r="C1470" s="301"/>
      <c r="D1470" s="301"/>
      <c r="E1470" s="301"/>
      <c r="F1470" s="301"/>
      <c r="G1470" s="293"/>
      <c r="H1470" s="293"/>
      <c r="I1470" s="299"/>
      <c r="J1470" s="300" t="s">
        <v>1152</v>
      </c>
      <c r="K1470" s="324"/>
      <c r="L1470" s="324"/>
      <c r="M1470" s="294"/>
      <c r="N1470" s="322" t="s">
        <v>1152</v>
      </c>
      <c r="O1470" s="172" t="s">
        <v>1152</v>
      </c>
      <c r="P1470" s="441"/>
      <c r="Q1470" s="442"/>
      <c r="R1470" s="439"/>
      <c r="S1470" s="440"/>
      <c r="T1470" s="296"/>
      <c r="U1470" s="297"/>
      <c r="V1470" s="298"/>
    </row>
    <row r="1471" spans="1:22" s="26" customFormat="1" ht="24.95" customHeight="1">
      <c r="A1471" s="25" t="s">
        <v>1824</v>
      </c>
      <c r="B1471" s="307" t="s">
        <v>1152</v>
      </c>
      <c r="C1471" s="301"/>
      <c r="D1471" s="301"/>
      <c r="E1471" s="301"/>
      <c r="F1471" s="301"/>
      <c r="G1471" s="293"/>
      <c r="H1471" s="293"/>
      <c r="I1471" s="299"/>
      <c r="J1471" s="300" t="s">
        <v>1152</v>
      </c>
      <c r="K1471" s="324"/>
      <c r="L1471" s="324"/>
      <c r="M1471" s="295"/>
      <c r="N1471" s="322" t="s">
        <v>1152</v>
      </c>
      <c r="O1471" s="172" t="s">
        <v>1152</v>
      </c>
      <c r="P1471" s="441"/>
      <c r="Q1471" s="442"/>
      <c r="R1471" s="439"/>
      <c r="S1471" s="440"/>
      <c r="T1471" s="296"/>
      <c r="U1471" s="297"/>
      <c r="V1471" s="298"/>
    </row>
    <row r="1472" spans="1:22" s="26" customFormat="1" ht="24.95" customHeight="1">
      <c r="A1472" s="25" t="s">
        <v>1825</v>
      </c>
      <c r="B1472" s="307" t="s">
        <v>1152</v>
      </c>
      <c r="C1472" s="301"/>
      <c r="D1472" s="301"/>
      <c r="E1472" s="301"/>
      <c r="F1472" s="301"/>
      <c r="G1472" s="293"/>
      <c r="H1472" s="293"/>
      <c r="I1472" s="299"/>
      <c r="J1472" s="300" t="s">
        <v>1152</v>
      </c>
      <c r="K1472" s="324"/>
      <c r="L1472" s="324"/>
      <c r="M1472" s="295"/>
      <c r="N1472" s="322" t="s">
        <v>1152</v>
      </c>
      <c r="O1472" s="172" t="s">
        <v>1152</v>
      </c>
      <c r="P1472" s="441"/>
      <c r="Q1472" s="442"/>
      <c r="R1472" s="439"/>
      <c r="S1472" s="440"/>
      <c r="T1472" s="296"/>
      <c r="U1472" s="297"/>
      <c r="V1472" s="298"/>
    </row>
    <row r="1473" spans="1:23" s="26" customFormat="1" ht="24.95" customHeight="1" thickBot="1">
      <c r="A1473" s="25" t="s">
        <v>1826</v>
      </c>
      <c r="B1473" s="310" t="s">
        <v>1152</v>
      </c>
      <c r="C1473" s="302"/>
      <c r="D1473" s="302"/>
      <c r="E1473" s="302"/>
      <c r="F1473" s="302"/>
      <c r="G1473" s="303"/>
      <c r="H1473" s="303"/>
      <c r="I1473" s="304"/>
      <c r="J1473" s="305" t="s">
        <v>1152</v>
      </c>
      <c r="K1473" s="325"/>
      <c r="L1473" s="325"/>
      <c r="M1473" s="306"/>
      <c r="N1473" s="322" t="s">
        <v>1152</v>
      </c>
      <c r="O1473" s="172" t="s">
        <v>1152</v>
      </c>
      <c r="P1473" s="441"/>
      <c r="Q1473" s="442"/>
      <c r="R1473" s="439"/>
      <c r="S1473" s="440"/>
      <c r="T1473" s="296"/>
      <c r="U1473" s="297"/>
      <c r="V1473" s="298"/>
    </row>
    <row r="1474" spans="1:23" s="16" customFormat="1" ht="12" customHeight="1">
      <c r="A1474" s="25"/>
      <c r="B1474" s="27"/>
      <c r="C1474" s="28"/>
      <c r="D1474" s="28"/>
      <c r="E1474" s="28"/>
      <c r="F1474" s="28"/>
      <c r="G1474" s="28"/>
      <c r="H1474" s="308"/>
      <c r="I1474" s="28"/>
      <c r="J1474" s="28"/>
      <c r="K1474" s="28"/>
      <c r="L1474" s="28"/>
      <c r="M1474" s="28"/>
      <c r="N1474" s="28"/>
      <c r="O1474" s="171"/>
      <c r="P1474" s="28"/>
      <c r="Q1474" s="28"/>
      <c r="R1474" s="171"/>
      <c r="S1474" s="28"/>
      <c r="T1474" s="28"/>
      <c r="U1474" s="29"/>
      <c r="V1474" s="30"/>
    </row>
    <row r="1475" spans="1:23" s="16" customFormat="1" ht="17.25" customHeight="1" thickBot="1">
      <c r="A1475" s="25" t="s">
        <v>1827</v>
      </c>
      <c r="B1475" s="346"/>
      <c r="C1475" s="347"/>
      <c r="D1475" s="347"/>
      <c r="E1475" s="347"/>
      <c r="F1475" s="347"/>
      <c r="G1475" s="347"/>
      <c r="H1475" s="347"/>
      <c r="I1475" s="347"/>
      <c r="J1475" s="347"/>
      <c r="K1475" s="347"/>
      <c r="L1475" s="347"/>
      <c r="M1475" s="347"/>
      <c r="N1475" s="728" t="s">
        <v>251</v>
      </c>
      <c r="O1475" s="729">
        <v>863.90600000000006</v>
      </c>
      <c r="P1475" s="371"/>
      <c r="Q1475" s="371"/>
      <c r="R1475" s="372"/>
      <c r="S1475" s="372"/>
      <c r="T1475" s="373"/>
      <c r="U1475" s="374"/>
      <c r="V1475" s="375"/>
      <c r="W1475" s="186"/>
    </row>
    <row r="1476" spans="1:23" ht="17.25" customHeight="1">
      <c r="B1476" s="731"/>
      <c r="C1476" s="731"/>
      <c r="D1476" s="731"/>
      <c r="E1476" s="731"/>
      <c r="F1476" s="731"/>
      <c r="G1476" s="732"/>
      <c r="H1476" s="732"/>
      <c r="I1476" s="732"/>
      <c r="J1476" s="732"/>
      <c r="K1476" s="732"/>
      <c r="L1476" s="732"/>
      <c r="M1476" s="732"/>
      <c r="N1476" s="732"/>
      <c r="O1476" s="732"/>
      <c r="P1476" s="732"/>
      <c r="Q1476" s="732"/>
      <c r="R1476" s="732"/>
      <c r="S1476" s="732"/>
      <c r="T1476" s="732"/>
      <c r="U1476" s="732"/>
      <c r="V1476" s="732"/>
      <c r="W1476" s="732"/>
    </row>
    <row r="1477" spans="1:23" s="16" customFormat="1" ht="16.5" customHeight="1" thickBot="1">
      <c r="A1477" s="14"/>
      <c r="B1477" s="443" t="s">
        <v>61</v>
      </c>
      <c r="C1477" s="443"/>
      <c r="D1477" s="443"/>
      <c r="E1477" s="443"/>
      <c r="F1477" s="443"/>
      <c r="G1477" s="443"/>
      <c r="H1477" s="443"/>
      <c r="I1477" s="443"/>
      <c r="J1477" s="443"/>
      <c r="K1477" s="443"/>
      <c r="L1477" s="443"/>
      <c r="M1477" s="443"/>
      <c r="N1477" s="443"/>
      <c r="O1477" s="443"/>
      <c r="P1477" s="443"/>
      <c r="Q1477" s="443"/>
      <c r="R1477" s="443"/>
      <c r="S1477" s="443"/>
      <c r="T1477" s="443"/>
      <c r="U1477" s="443"/>
      <c r="V1477" s="443"/>
      <c r="W1477" s="187"/>
    </row>
    <row r="1478" spans="1:23" s="18" customFormat="1" ht="22.5" customHeight="1">
      <c r="A1478" s="87" t="s">
        <v>1828</v>
      </c>
      <c r="B1478" s="445" t="s">
        <v>58</v>
      </c>
      <c r="C1478" s="733" t="s">
        <v>78</v>
      </c>
      <c r="D1478" s="734"/>
      <c r="E1478" s="734"/>
      <c r="F1478" s="734"/>
      <c r="G1478" s="734"/>
      <c r="H1478" s="734"/>
      <c r="I1478" s="734"/>
      <c r="J1478" s="734"/>
      <c r="K1478" s="734"/>
      <c r="L1478" s="734"/>
      <c r="M1478" s="706"/>
      <c r="N1478" s="735"/>
      <c r="O1478" s="736"/>
      <c r="P1478" s="733" t="s">
        <v>84</v>
      </c>
      <c r="Q1478" s="734"/>
      <c r="R1478" s="734"/>
      <c r="S1478" s="706"/>
      <c r="T1478" s="705" t="s">
        <v>279</v>
      </c>
      <c r="U1478" s="706"/>
      <c r="V1478" s="448" t="s">
        <v>27</v>
      </c>
      <c r="W1478" s="185"/>
    </row>
    <row r="1479" spans="1:23" s="18" customFormat="1" ht="22.5" customHeight="1">
      <c r="A1479" s="87" t="s">
        <v>1829</v>
      </c>
      <c r="B1479" s="446"/>
      <c r="C1479" s="737" t="s">
        <v>79</v>
      </c>
      <c r="D1479" s="738"/>
      <c r="E1479" s="739"/>
      <c r="F1479" s="740">
        <v>2</v>
      </c>
      <c r="G1479" s="741" t="s">
        <v>223</v>
      </c>
      <c r="H1479" s="714" t="s">
        <v>222</v>
      </c>
      <c r="I1479" s="714"/>
      <c r="J1479" s="737" t="s">
        <v>221</v>
      </c>
      <c r="K1479" s="742"/>
      <c r="L1479" s="743"/>
      <c r="M1479" s="743"/>
      <c r="N1479" s="744"/>
      <c r="O1479" s="745"/>
      <c r="P1479" s="746"/>
      <c r="Q1479" s="747"/>
      <c r="R1479" s="747"/>
      <c r="S1479" s="748"/>
      <c r="T1479" s="718"/>
      <c r="U1479" s="719"/>
      <c r="V1479" s="449"/>
      <c r="W1479" s="185"/>
    </row>
    <row r="1480" spans="1:23" s="18" customFormat="1" ht="51.75" customHeight="1" thickBot="1">
      <c r="A1480" s="87" t="s">
        <v>1830</v>
      </c>
      <c r="B1480" s="446"/>
      <c r="C1480" s="738" t="s">
        <v>77</v>
      </c>
      <c r="D1480" s="739"/>
      <c r="E1480" s="749" t="s">
        <v>80</v>
      </c>
      <c r="F1480" s="750" t="s">
        <v>242</v>
      </c>
      <c r="G1480" s="741"/>
      <c r="H1480" s="714"/>
      <c r="I1480" s="714"/>
      <c r="J1480" s="711" t="s">
        <v>220</v>
      </c>
      <c r="K1480" s="751" t="s">
        <v>228</v>
      </c>
      <c r="L1480" s="752" t="s">
        <v>290</v>
      </c>
      <c r="M1480" s="752"/>
      <c r="N1480" s="753" t="s">
        <v>260</v>
      </c>
      <c r="O1480" s="754"/>
      <c r="P1480" s="755" t="s">
        <v>1169</v>
      </c>
      <c r="Q1480" s="756" t="s">
        <v>85</v>
      </c>
      <c r="R1480" s="757"/>
      <c r="S1480" s="88">
        <v>2</v>
      </c>
      <c r="T1480" s="758"/>
      <c r="U1480" s="759"/>
      <c r="V1480" s="450"/>
      <c r="W1480" s="185"/>
    </row>
    <row r="1481" spans="1:23" s="18" customFormat="1" ht="15.75" customHeight="1">
      <c r="A1481" s="87" t="s">
        <v>1831</v>
      </c>
      <c r="B1481" s="446"/>
      <c r="C1481" s="33">
        <v>1</v>
      </c>
      <c r="D1481" s="76" t="s">
        <v>708</v>
      </c>
      <c r="E1481" s="82">
        <v>0.5</v>
      </c>
      <c r="F1481" s="233">
        <v>1011.264</v>
      </c>
      <c r="G1481" s="233">
        <v>1532.67</v>
      </c>
      <c r="H1481" s="451" t="s">
        <v>27</v>
      </c>
      <c r="I1481" s="452"/>
      <c r="J1481" s="83" t="s">
        <v>6</v>
      </c>
      <c r="K1481" s="81" t="s">
        <v>1152</v>
      </c>
      <c r="L1481" s="344"/>
      <c r="M1481" s="345" t="s">
        <v>1152</v>
      </c>
      <c r="N1481" s="760" t="s">
        <v>22</v>
      </c>
      <c r="O1481" s="761" t="s">
        <v>15</v>
      </c>
      <c r="P1481" s="762"/>
      <c r="Q1481" s="763">
        <v>42</v>
      </c>
      <c r="R1481" s="764" t="s">
        <v>1152</v>
      </c>
      <c r="S1481" s="765"/>
      <c r="T1481" s="705" t="s">
        <v>64</v>
      </c>
      <c r="U1481" s="734"/>
      <c r="V1481" s="706"/>
      <c r="W1481" s="184"/>
    </row>
    <row r="1482" spans="1:23" s="18" customFormat="1" ht="15.75" customHeight="1" thickBot="1">
      <c r="A1482" s="87" t="s">
        <v>1832</v>
      </c>
      <c r="B1482" s="446"/>
      <c r="C1482" s="33">
        <v>2</v>
      </c>
      <c r="D1482" s="76" t="s">
        <v>709</v>
      </c>
      <c r="E1482" s="82">
        <v>0.5</v>
      </c>
      <c r="F1482" s="233">
        <v>716.548</v>
      </c>
      <c r="G1482" s="233">
        <v>1532.67</v>
      </c>
      <c r="H1482" s="451" t="s">
        <v>27</v>
      </c>
      <c r="I1482" s="452"/>
      <c r="J1482" s="83" t="s">
        <v>6</v>
      </c>
      <c r="K1482" s="81" t="s">
        <v>1152</v>
      </c>
      <c r="L1482" s="344"/>
      <c r="M1482" s="345" t="s">
        <v>1152</v>
      </c>
      <c r="N1482" s="760" t="s">
        <v>22</v>
      </c>
      <c r="O1482" s="761"/>
      <c r="P1482" s="762"/>
      <c r="Q1482" s="766"/>
      <c r="R1482" s="767"/>
      <c r="S1482" s="768"/>
      <c r="T1482" s="758"/>
      <c r="U1482" s="769"/>
      <c r="V1482" s="759"/>
      <c r="W1482" s="184"/>
    </row>
    <row r="1483" spans="1:23" s="18" customFormat="1" ht="15.75" customHeight="1">
      <c r="A1483" s="87" t="s">
        <v>1833</v>
      </c>
      <c r="B1483" s="446"/>
      <c r="C1483" s="33">
        <v>3</v>
      </c>
      <c r="D1483" s="76" t="s">
        <v>1152</v>
      </c>
      <c r="E1483" s="82" t="s">
        <v>1152</v>
      </c>
      <c r="F1483" s="233" t="s">
        <v>1152</v>
      </c>
      <c r="G1483" s="233" t="s">
        <v>1152</v>
      </c>
      <c r="H1483" s="451" t="s">
        <v>1152</v>
      </c>
      <c r="I1483" s="452"/>
      <c r="J1483" s="83" t="s">
        <v>1152</v>
      </c>
      <c r="K1483" s="81" t="s">
        <v>1152</v>
      </c>
      <c r="L1483" s="344"/>
      <c r="M1483" s="345" t="s">
        <v>1152</v>
      </c>
      <c r="N1483" s="760"/>
      <c r="O1483" s="770"/>
      <c r="P1483" s="771"/>
      <c r="Q1483" s="772"/>
      <c r="R1483" s="773"/>
      <c r="S1483" s="774"/>
      <c r="T1483" s="191"/>
      <c r="U1483" s="191"/>
      <c r="V1483" s="192"/>
      <c r="W1483" s="185"/>
    </row>
    <row r="1484" spans="1:23" s="18" customFormat="1" ht="15.75" customHeight="1">
      <c r="A1484" s="87" t="s">
        <v>1834</v>
      </c>
      <c r="B1484" s="446"/>
      <c r="C1484" s="33">
        <v>4</v>
      </c>
      <c r="D1484" s="76" t="s">
        <v>1152</v>
      </c>
      <c r="E1484" s="82" t="s">
        <v>1152</v>
      </c>
      <c r="F1484" s="233" t="s">
        <v>1152</v>
      </c>
      <c r="G1484" s="233" t="s">
        <v>1152</v>
      </c>
      <c r="H1484" s="451" t="s">
        <v>1152</v>
      </c>
      <c r="I1484" s="452"/>
      <c r="J1484" s="83" t="s">
        <v>1152</v>
      </c>
      <c r="K1484" s="81" t="s">
        <v>1152</v>
      </c>
      <c r="L1484" s="344"/>
      <c r="M1484" s="345" t="s">
        <v>1152</v>
      </c>
      <c r="N1484" s="760"/>
      <c r="O1484" s="775" t="s">
        <v>246</v>
      </c>
      <c r="P1484" s="737" t="s">
        <v>245</v>
      </c>
      <c r="Q1484" s="738"/>
      <c r="R1484" s="738"/>
      <c r="S1484" s="739"/>
      <c r="T1484" s="185"/>
      <c r="U1484" s="185"/>
      <c r="V1484" s="193"/>
      <c r="W1484" s="185"/>
    </row>
    <row r="1485" spans="1:23" s="18" customFormat="1" ht="17.25" customHeight="1">
      <c r="A1485" s="87" t="s">
        <v>1835</v>
      </c>
      <c r="B1485" s="446"/>
      <c r="C1485" s="33">
        <v>5</v>
      </c>
      <c r="D1485" s="76" t="s">
        <v>1152</v>
      </c>
      <c r="E1485" s="82" t="s">
        <v>1152</v>
      </c>
      <c r="F1485" s="233" t="s">
        <v>1152</v>
      </c>
      <c r="G1485" s="233" t="s">
        <v>1152</v>
      </c>
      <c r="H1485" s="451" t="s">
        <v>1152</v>
      </c>
      <c r="I1485" s="452"/>
      <c r="J1485" s="83" t="s">
        <v>1152</v>
      </c>
      <c r="K1485" s="81" t="s">
        <v>1152</v>
      </c>
      <c r="L1485" s="344"/>
      <c r="M1485" s="345" t="s">
        <v>1152</v>
      </c>
      <c r="N1485" s="760"/>
      <c r="O1485" s="776"/>
      <c r="P1485" s="711" t="s">
        <v>86</v>
      </c>
      <c r="Q1485" s="711" t="s">
        <v>230</v>
      </c>
      <c r="R1485" s="714" t="s">
        <v>243</v>
      </c>
      <c r="S1485" s="714"/>
      <c r="T1485" s="185"/>
      <c r="U1485" s="185"/>
      <c r="V1485" s="193"/>
      <c r="W1485" s="185"/>
    </row>
    <row r="1486" spans="1:23" s="18" customFormat="1" ht="16.5" customHeight="1" thickBot="1">
      <c r="A1486" s="87" t="s">
        <v>1836</v>
      </c>
      <c r="B1486" s="446"/>
      <c r="C1486" s="84">
        <v>6</v>
      </c>
      <c r="D1486" s="85" t="s">
        <v>1152</v>
      </c>
      <c r="E1486" s="86" t="s">
        <v>1152</v>
      </c>
      <c r="F1486" s="233" t="s">
        <v>1152</v>
      </c>
      <c r="G1486" s="233" t="s">
        <v>1152</v>
      </c>
      <c r="H1486" s="451" t="s">
        <v>1152</v>
      </c>
      <c r="I1486" s="452"/>
      <c r="J1486" s="83" t="s">
        <v>1152</v>
      </c>
      <c r="K1486" s="81" t="s">
        <v>1152</v>
      </c>
      <c r="L1486" s="344"/>
      <c r="M1486" s="345" t="s">
        <v>1152</v>
      </c>
      <c r="N1486" s="777"/>
      <c r="O1486" s="248" t="s">
        <v>27</v>
      </c>
      <c r="P1486" s="778">
        <v>1</v>
      </c>
      <c r="Q1486" s="779">
        <v>3065.3425115</v>
      </c>
      <c r="R1486" s="780">
        <v>1727.8120000000001</v>
      </c>
      <c r="S1486" s="780"/>
      <c r="T1486" s="185"/>
      <c r="U1486" s="185"/>
      <c r="V1486" s="193"/>
      <c r="W1486" s="185"/>
    </row>
    <row r="1487" spans="1:23" s="18" customFormat="1" ht="16.5" customHeight="1" thickBot="1">
      <c r="A1487" s="87" t="s">
        <v>1837</v>
      </c>
      <c r="B1487" s="447"/>
      <c r="C1487" s="781" t="s">
        <v>82</v>
      </c>
      <c r="D1487" s="782"/>
      <c r="E1487" s="782"/>
      <c r="F1487" s="783"/>
      <c r="G1487" s="784"/>
      <c r="H1487" s="453" t="s">
        <v>27</v>
      </c>
      <c r="I1487" s="454"/>
      <c r="J1487" s="314" t="s">
        <v>6</v>
      </c>
      <c r="K1487" s="194" t="s">
        <v>27</v>
      </c>
      <c r="L1487" s="351"/>
      <c r="M1487" s="370"/>
      <c r="N1487" s="352"/>
      <c r="O1487" s="455" t="s">
        <v>1693</v>
      </c>
      <c r="P1487" s="455"/>
      <c r="Q1487" s="455"/>
      <c r="R1487" s="455"/>
      <c r="S1487" s="455"/>
      <c r="T1487" s="348"/>
      <c r="U1487" s="349"/>
      <c r="V1487" s="350"/>
      <c r="W1487" s="185"/>
    </row>
    <row r="1488" spans="1:23" ht="24.95" customHeight="1"/>
    <row r="1489" spans="1:22" ht="24.95" customHeight="1"/>
    <row r="1490" spans="1:22" s="16" customFormat="1" ht="24" thickBot="1">
      <c r="A1490" s="694">
        <v>43</v>
      </c>
      <c r="B1490" s="456" t="s">
        <v>45</v>
      </c>
      <c r="C1490" s="456"/>
      <c r="D1490" s="456"/>
      <c r="E1490" s="22">
        <v>43</v>
      </c>
      <c r="F1490" s="23" t="s">
        <v>719</v>
      </c>
      <c r="G1490" s="19"/>
      <c r="H1490" s="19"/>
      <c r="I1490" s="23"/>
      <c r="J1490" s="23"/>
      <c r="K1490" s="23"/>
      <c r="L1490" s="23"/>
      <c r="M1490" s="24"/>
      <c r="N1490" s="24"/>
      <c r="O1490" s="19"/>
      <c r="P1490" s="19"/>
      <c r="Q1490" s="685"/>
      <c r="R1490" s="685"/>
      <c r="S1490" s="685"/>
      <c r="T1490" s="685"/>
      <c r="U1490" s="186"/>
    </row>
    <row r="1491" spans="1:22" s="16" customFormat="1" ht="24.75" customHeight="1">
      <c r="A1491" s="14"/>
      <c r="B1491" s="695" t="s">
        <v>50</v>
      </c>
      <c r="C1491" s="696" t="s">
        <v>51</v>
      </c>
      <c r="D1491" s="697" t="s">
        <v>16</v>
      </c>
      <c r="E1491" s="697"/>
      <c r="F1491" s="697" t="s">
        <v>52</v>
      </c>
      <c r="G1491" s="698"/>
      <c r="H1491" s="699" t="s">
        <v>53</v>
      </c>
      <c r="I1491" s="700" t="s">
        <v>266</v>
      </c>
      <c r="J1491" s="699" t="s">
        <v>17</v>
      </c>
      <c r="K1491" s="699" t="s">
        <v>229</v>
      </c>
      <c r="L1491" s="699" t="s">
        <v>54</v>
      </c>
      <c r="M1491" s="699" t="s">
        <v>150</v>
      </c>
      <c r="N1491" s="701" t="s">
        <v>244</v>
      </c>
      <c r="O1491" s="702"/>
      <c r="P1491" s="703" t="s">
        <v>19</v>
      </c>
      <c r="Q1491" s="704"/>
      <c r="R1491" s="705" t="s">
        <v>152</v>
      </c>
      <c r="S1491" s="706"/>
      <c r="T1491" s="707" t="s">
        <v>138</v>
      </c>
      <c r="U1491" s="708"/>
      <c r="V1491" s="709"/>
    </row>
    <row r="1492" spans="1:22" s="16" customFormat="1" ht="92.25" customHeight="1">
      <c r="A1492" s="14"/>
      <c r="B1492" s="710"/>
      <c r="C1492" s="711" t="s">
        <v>55</v>
      </c>
      <c r="D1492" s="712" t="s">
        <v>3</v>
      </c>
      <c r="E1492" s="712" t="s">
        <v>18</v>
      </c>
      <c r="F1492" s="712" t="s">
        <v>56</v>
      </c>
      <c r="G1492" s="713" t="s">
        <v>57</v>
      </c>
      <c r="H1492" s="714"/>
      <c r="I1492" s="715"/>
      <c r="J1492" s="714"/>
      <c r="K1492" s="714"/>
      <c r="L1492" s="714"/>
      <c r="M1492" s="714"/>
      <c r="N1492" s="711" t="s">
        <v>149</v>
      </c>
      <c r="O1492" s="712" t="s">
        <v>68</v>
      </c>
      <c r="P1492" s="716"/>
      <c r="Q1492" s="717"/>
      <c r="R1492" s="718"/>
      <c r="S1492" s="719"/>
      <c r="T1492" s="720" t="s">
        <v>139</v>
      </c>
      <c r="U1492" s="721" t="s">
        <v>148</v>
      </c>
      <c r="V1492" s="722" t="s">
        <v>164</v>
      </c>
    </row>
    <row r="1493" spans="1:22" s="16" customFormat="1" ht="26.25" customHeight="1">
      <c r="A1493" s="14"/>
      <c r="B1493" s="723"/>
      <c r="C1493" s="724">
        <v>3</v>
      </c>
      <c r="D1493" s="724">
        <v>4</v>
      </c>
      <c r="E1493" s="724">
        <v>5</v>
      </c>
      <c r="F1493" s="724">
        <v>6</v>
      </c>
      <c r="G1493" s="724">
        <v>7</v>
      </c>
      <c r="H1493" s="724">
        <v>8</v>
      </c>
      <c r="I1493" s="724">
        <v>9</v>
      </c>
      <c r="J1493" s="724">
        <v>10</v>
      </c>
      <c r="K1493" s="724">
        <v>11</v>
      </c>
      <c r="L1493" s="724">
        <v>12</v>
      </c>
      <c r="M1493" s="724">
        <v>13</v>
      </c>
      <c r="N1493" s="724">
        <v>14</v>
      </c>
      <c r="O1493" s="724">
        <v>15</v>
      </c>
      <c r="P1493" s="19">
        <v>16</v>
      </c>
      <c r="Q1493" s="725">
        <v>17</v>
      </c>
      <c r="R1493" s="19">
        <v>18</v>
      </c>
      <c r="S1493" s="725">
        <v>19</v>
      </c>
      <c r="T1493" s="726">
        <v>20</v>
      </c>
      <c r="U1493" s="624">
        <v>21</v>
      </c>
      <c r="V1493" s="727">
        <v>22</v>
      </c>
    </row>
    <row r="1494" spans="1:22" s="26" customFormat="1" ht="53.45" customHeight="1">
      <c r="A1494" s="25" t="s">
        <v>1838</v>
      </c>
      <c r="B1494" s="307">
        <v>1</v>
      </c>
      <c r="C1494" s="301" t="s">
        <v>300</v>
      </c>
      <c r="D1494" s="301" t="s">
        <v>723</v>
      </c>
      <c r="E1494" s="301" t="s">
        <v>724</v>
      </c>
      <c r="F1494" s="301" t="s">
        <v>304</v>
      </c>
      <c r="G1494" s="293">
        <v>1</v>
      </c>
      <c r="H1494" s="293" t="s">
        <v>22</v>
      </c>
      <c r="I1494" s="299">
        <v>2</v>
      </c>
      <c r="J1494" s="300" t="s">
        <v>721</v>
      </c>
      <c r="K1494" s="324">
        <v>43830</v>
      </c>
      <c r="L1494" s="324">
        <v>45155</v>
      </c>
      <c r="M1494" s="294">
        <v>2345.13</v>
      </c>
      <c r="N1494" s="321">
        <v>2345.13</v>
      </c>
      <c r="O1494" s="172">
        <v>2345.13</v>
      </c>
      <c r="P1494" s="441"/>
      <c r="Q1494" s="442"/>
      <c r="R1494" s="439"/>
      <c r="S1494" s="440" t="s">
        <v>721</v>
      </c>
      <c r="T1494" s="296" t="s">
        <v>22</v>
      </c>
      <c r="U1494" s="297">
        <v>50</v>
      </c>
      <c r="V1494" s="298" t="s">
        <v>22</v>
      </c>
    </row>
    <row r="1495" spans="1:22" s="26" customFormat="1" ht="53.45" customHeight="1">
      <c r="A1495" s="25" t="s">
        <v>1157</v>
      </c>
      <c r="B1495" s="307">
        <v>2</v>
      </c>
      <c r="C1495" s="301" t="s">
        <v>300</v>
      </c>
      <c r="D1495" s="301" t="s">
        <v>725</v>
      </c>
      <c r="E1495" s="301" t="s">
        <v>726</v>
      </c>
      <c r="F1495" s="301" t="s">
        <v>304</v>
      </c>
      <c r="G1495" s="293">
        <v>1</v>
      </c>
      <c r="H1495" s="293" t="s">
        <v>22</v>
      </c>
      <c r="I1495" s="299">
        <v>1</v>
      </c>
      <c r="J1495" s="300" t="s">
        <v>720</v>
      </c>
      <c r="K1495" s="324">
        <v>36192</v>
      </c>
      <c r="L1495" s="324">
        <v>36661</v>
      </c>
      <c r="M1495" s="294">
        <v>884.24</v>
      </c>
      <c r="N1495" s="321">
        <v>884.24</v>
      </c>
      <c r="O1495" s="172">
        <v>884.24</v>
      </c>
      <c r="P1495" s="441"/>
      <c r="Q1495" s="442"/>
      <c r="R1495" s="439"/>
      <c r="S1495" s="440" t="s">
        <v>720</v>
      </c>
      <c r="T1495" s="296" t="s">
        <v>22</v>
      </c>
      <c r="U1495" s="297">
        <v>5</v>
      </c>
      <c r="V1495" s="298" t="s">
        <v>22</v>
      </c>
    </row>
    <row r="1496" spans="1:22" s="26" customFormat="1" ht="53.45" customHeight="1">
      <c r="A1496" s="25" t="s">
        <v>321</v>
      </c>
      <c r="B1496" s="307">
        <v>3</v>
      </c>
      <c r="C1496" s="301" t="s">
        <v>300</v>
      </c>
      <c r="D1496" s="301" t="s">
        <v>727</v>
      </c>
      <c r="E1496" s="301" t="s">
        <v>728</v>
      </c>
      <c r="F1496" s="301" t="s">
        <v>304</v>
      </c>
      <c r="G1496" s="293">
        <v>1</v>
      </c>
      <c r="H1496" s="293" t="s">
        <v>22</v>
      </c>
      <c r="I1496" s="299">
        <v>1</v>
      </c>
      <c r="J1496" s="300" t="s">
        <v>720</v>
      </c>
      <c r="K1496" s="324">
        <v>36678</v>
      </c>
      <c r="L1496" s="324">
        <v>36950</v>
      </c>
      <c r="M1496" s="294">
        <v>522.48</v>
      </c>
      <c r="N1496" s="321">
        <v>522.48</v>
      </c>
      <c r="O1496" s="172">
        <v>522.48</v>
      </c>
      <c r="P1496" s="441"/>
      <c r="Q1496" s="442"/>
      <c r="R1496" s="439"/>
      <c r="S1496" s="440" t="s">
        <v>720</v>
      </c>
      <c r="T1496" s="296" t="s">
        <v>22</v>
      </c>
      <c r="U1496" s="297">
        <v>6</v>
      </c>
      <c r="V1496" s="298" t="s">
        <v>22</v>
      </c>
    </row>
    <row r="1497" spans="1:22" s="26" customFormat="1" ht="24.95" customHeight="1">
      <c r="A1497" s="25" t="s">
        <v>1158</v>
      </c>
      <c r="B1497" s="307" t="s">
        <v>1152</v>
      </c>
      <c r="C1497" s="301"/>
      <c r="D1497" s="301"/>
      <c r="E1497" s="301"/>
      <c r="F1497" s="301"/>
      <c r="G1497" s="293"/>
      <c r="H1497" s="293"/>
      <c r="I1497" s="299"/>
      <c r="J1497" s="300" t="s">
        <v>1152</v>
      </c>
      <c r="K1497" s="389"/>
      <c r="L1497" s="324"/>
      <c r="M1497" s="294"/>
      <c r="N1497" s="321" t="s">
        <v>1152</v>
      </c>
      <c r="O1497" s="172" t="s">
        <v>1152</v>
      </c>
      <c r="P1497" s="441"/>
      <c r="Q1497" s="442"/>
      <c r="R1497" s="439"/>
      <c r="S1497" s="440"/>
      <c r="T1497" s="296"/>
      <c r="U1497" s="297"/>
      <c r="V1497" s="298"/>
    </row>
    <row r="1498" spans="1:22" s="26" customFormat="1" ht="24.95" customHeight="1">
      <c r="A1498" s="25" t="s">
        <v>1159</v>
      </c>
      <c r="B1498" s="307" t="s">
        <v>1152</v>
      </c>
      <c r="C1498" s="301"/>
      <c r="D1498" s="301"/>
      <c r="E1498" s="301"/>
      <c r="F1498" s="301"/>
      <c r="G1498" s="293"/>
      <c r="H1498" s="293"/>
      <c r="I1498" s="299"/>
      <c r="J1498" s="300" t="s">
        <v>1152</v>
      </c>
      <c r="K1498" s="324"/>
      <c r="L1498" s="324"/>
      <c r="M1498" s="294"/>
      <c r="N1498" s="321" t="s">
        <v>1152</v>
      </c>
      <c r="O1498" s="172" t="s">
        <v>1152</v>
      </c>
      <c r="P1498" s="441"/>
      <c r="Q1498" s="442"/>
      <c r="R1498" s="439"/>
      <c r="S1498" s="440"/>
      <c r="T1498" s="296"/>
      <c r="U1498" s="297"/>
      <c r="V1498" s="298"/>
    </row>
    <row r="1499" spans="1:22" s="26" customFormat="1" ht="24.95" customHeight="1">
      <c r="A1499" s="25" t="s">
        <v>1160</v>
      </c>
      <c r="B1499" s="307" t="s">
        <v>1152</v>
      </c>
      <c r="C1499" s="301"/>
      <c r="D1499" s="301"/>
      <c r="E1499" s="301"/>
      <c r="F1499" s="301"/>
      <c r="G1499" s="293"/>
      <c r="H1499" s="293"/>
      <c r="I1499" s="299"/>
      <c r="J1499" s="300" t="s">
        <v>1152</v>
      </c>
      <c r="K1499" s="324"/>
      <c r="L1499" s="324"/>
      <c r="M1499" s="294"/>
      <c r="N1499" s="321" t="s">
        <v>1152</v>
      </c>
      <c r="O1499" s="172" t="s">
        <v>1152</v>
      </c>
      <c r="P1499" s="441"/>
      <c r="Q1499" s="442"/>
      <c r="R1499" s="439"/>
      <c r="S1499" s="440"/>
      <c r="T1499" s="296"/>
      <c r="U1499" s="297"/>
      <c r="V1499" s="298"/>
    </row>
    <row r="1500" spans="1:22" s="26" customFormat="1" ht="24.95" customHeight="1">
      <c r="A1500" s="25"/>
      <c r="B1500" s="307" t="s">
        <v>1152</v>
      </c>
      <c r="C1500" s="301"/>
      <c r="D1500" s="301"/>
      <c r="E1500" s="301"/>
      <c r="F1500" s="301"/>
      <c r="G1500" s="293"/>
      <c r="H1500" s="293"/>
      <c r="I1500" s="299"/>
      <c r="J1500" s="300" t="s">
        <v>1152</v>
      </c>
      <c r="K1500" s="324"/>
      <c r="L1500" s="324"/>
      <c r="M1500" s="294"/>
      <c r="N1500" s="321" t="s">
        <v>1152</v>
      </c>
      <c r="O1500" s="172" t="s">
        <v>1152</v>
      </c>
      <c r="P1500" s="441"/>
      <c r="Q1500" s="442"/>
      <c r="R1500" s="439"/>
      <c r="S1500" s="440"/>
      <c r="T1500" s="296"/>
      <c r="U1500" s="297"/>
      <c r="V1500" s="298"/>
    </row>
    <row r="1501" spans="1:22" s="26" customFormat="1" ht="24.95" customHeight="1">
      <c r="A1501" s="25"/>
      <c r="B1501" s="307" t="s">
        <v>1152</v>
      </c>
      <c r="C1501" s="301"/>
      <c r="D1501" s="301"/>
      <c r="E1501" s="301"/>
      <c r="F1501" s="301"/>
      <c r="G1501" s="293"/>
      <c r="H1501" s="293"/>
      <c r="I1501" s="299"/>
      <c r="J1501" s="300" t="s">
        <v>1152</v>
      </c>
      <c r="K1501" s="324"/>
      <c r="L1501" s="324"/>
      <c r="M1501" s="294"/>
      <c r="N1501" s="321" t="s">
        <v>1152</v>
      </c>
      <c r="O1501" s="172" t="s">
        <v>1152</v>
      </c>
      <c r="P1501" s="441"/>
      <c r="Q1501" s="442"/>
      <c r="R1501" s="439"/>
      <c r="S1501" s="440"/>
      <c r="T1501" s="296"/>
      <c r="U1501" s="297"/>
      <c r="V1501" s="298"/>
    </row>
    <row r="1502" spans="1:22" s="26" customFormat="1" ht="24.95" customHeight="1">
      <c r="A1502" s="25"/>
      <c r="B1502" s="307" t="s">
        <v>1152</v>
      </c>
      <c r="C1502" s="301"/>
      <c r="D1502" s="301"/>
      <c r="E1502" s="301"/>
      <c r="F1502" s="301"/>
      <c r="G1502" s="293"/>
      <c r="H1502" s="293"/>
      <c r="I1502" s="299"/>
      <c r="J1502" s="300" t="s">
        <v>1152</v>
      </c>
      <c r="K1502" s="324"/>
      <c r="L1502" s="324"/>
      <c r="M1502" s="294"/>
      <c r="N1502" s="321" t="s">
        <v>1152</v>
      </c>
      <c r="O1502" s="172" t="s">
        <v>1152</v>
      </c>
      <c r="P1502" s="441"/>
      <c r="Q1502" s="442"/>
      <c r="R1502" s="439"/>
      <c r="S1502" s="440"/>
      <c r="T1502" s="296"/>
      <c r="U1502" s="297"/>
      <c r="V1502" s="298"/>
    </row>
    <row r="1503" spans="1:22" s="26" customFormat="1" ht="24.95" customHeight="1">
      <c r="A1503" s="25"/>
      <c r="B1503" s="307" t="s">
        <v>1152</v>
      </c>
      <c r="C1503" s="301"/>
      <c r="D1503" s="301"/>
      <c r="E1503" s="301"/>
      <c r="F1503" s="301"/>
      <c r="G1503" s="293"/>
      <c r="H1503" s="293"/>
      <c r="I1503" s="299"/>
      <c r="J1503" s="300" t="s">
        <v>1152</v>
      </c>
      <c r="K1503" s="324"/>
      <c r="L1503" s="324"/>
      <c r="M1503" s="294"/>
      <c r="N1503" s="321" t="s">
        <v>1152</v>
      </c>
      <c r="O1503" s="172" t="s">
        <v>1152</v>
      </c>
      <c r="P1503" s="441"/>
      <c r="Q1503" s="442"/>
      <c r="R1503" s="439"/>
      <c r="S1503" s="440"/>
      <c r="T1503" s="296"/>
      <c r="U1503" s="297"/>
      <c r="V1503" s="298"/>
    </row>
    <row r="1504" spans="1:22" s="26" customFormat="1" ht="24.95" customHeight="1">
      <c r="A1504" s="25"/>
      <c r="B1504" s="307" t="s">
        <v>1152</v>
      </c>
      <c r="C1504" s="301"/>
      <c r="D1504" s="301"/>
      <c r="E1504" s="301"/>
      <c r="F1504" s="301"/>
      <c r="G1504" s="293"/>
      <c r="H1504" s="293"/>
      <c r="I1504" s="299"/>
      <c r="J1504" s="300" t="s">
        <v>1152</v>
      </c>
      <c r="K1504" s="324"/>
      <c r="L1504" s="324"/>
      <c r="M1504" s="294"/>
      <c r="N1504" s="321" t="s">
        <v>1152</v>
      </c>
      <c r="O1504" s="172" t="s">
        <v>1152</v>
      </c>
      <c r="P1504" s="441"/>
      <c r="Q1504" s="442"/>
      <c r="R1504" s="439"/>
      <c r="S1504" s="440"/>
      <c r="T1504" s="296"/>
      <c r="U1504" s="297"/>
      <c r="V1504" s="298"/>
    </row>
    <row r="1505" spans="1:23" s="26" customFormat="1" ht="24.95" customHeight="1">
      <c r="A1505" s="25" t="s">
        <v>1839</v>
      </c>
      <c r="B1505" s="307" t="s">
        <v>1152</v>
      </c>
      <c r="C1505" s="301"/>
      <c r="D1505" s="301"/>
      <c r="E1505" s="301"/>
      <c r="F1505" s="301"/>
      <c r="G1505" s="293"/>
      <c r="H1505" s="293"/>
      <c r="I1505" s="299"/>
      <c r="J1505" s="300" t="s">
        <v>1152</v>
      </c>
      <c r="K1505" s="324"/>
      <c r="L1505" s="324"/>
      <c r="M1505" s="294"/>
      <c r="N1505" s="322" t="s">
        <v>1152</v>
      </c>
      <c r="O1505" s="172" t="s">
        <v>1152</v>
      </c>
      <c r="P1505" s="441"/>
      <c r="Q1505" s="442"/>
      <c r="R1505" s="439"/>
      <c r="S1505" s="440"/>
      <c r="T1505" s="296"/>
      <c r="U1505" s="297"/>
      <c r="V1505" s="298"/>
    </row>
    <row r="1506" spans="1:23" s="26" customFormat="1" ht="24.95" customHeight="1">
      <c r="A1506" s="25" t="s">
        <v>1840</v>
      </c>
      <c r="B1506" s="307" t="s">
        <v>1152</v>
      </c>
      <c r="C1506" s="301"/>
      <c r="D1506" s="301"/>
      <c r="E1506" s="301"/>
      <c r="F1506" s="301"/>
      <c r="G1506" s="293"/>
      <c r="H1506" s="293"/>
      <c r="I1506" s="299"/>
      <c r="J1506" s="300" t="s">
        <v>1152</v>
      </c>
      <c r="K1506" s="324"/>
      <c r="L1506" s="324"/>
      <c r="M1506" s="295"/>
      <c r="N1506" s="322" t="s">
        <v>1152</v>
      </c>
      <c r="O1506" s="172" t="s">
        <v>1152</v>
      </c>
      <c r="P1506" s="441"/>
      <c r="Q1506" s="442"/>
      <c r="R1506" s="439"/>
      <c r="S1506" s="440"/>
      <c r="T1506" s="296"/>
      <c r="U1506" s="297"/>
      <c r="V1506" s="298"/>
    </row>
    <row r="1507" spans="1:23" s="26" customFormat="1" ht="24.95" customHeight="1">
      <c r="A1507" s="25" t="s">
        <v>1841</v>
      </c>
      <c r="B1507" s="307" t="s">
        <v>1152</v>
      </c>
      <c r="C1507" s="301"/>
      <c r="D1507" s="301"/>
      <c r="E1507" s="301"/>
      <c r="F1507" s="301"/>
      <c r="G1507" s="293"/>
      <c r="H1507" s="293"/>
      <c r="I1507" s="299"/>
      <c r="J1507" s="300" t="s">
        <v>1152</v>
      </c>
      <c r="K1507" s="324"/>
      <c r="L1507" s="324"/>
      <c r="M1507" s="295"/>
      <c r="N1507" s="322" t="s">
        <v>1152</v>
      </c>
      <c r="O1507" s="172" t="s">
        <v>1152</v>
      </c>
      <c r="P1507" s="441"/>
      <c r="Q1507" s="442"/>
      <c r="R1507" s="439"/>
      <c r="S1507" s="440"/>
      <c r="T1507" s="296"/>
      <c r="U1507" s="297"/>
      <c r="V1507" s="298"/>
    </row>
    <row r="1508" spans="1:23" s="26" customFormat="1" ht="24.95" customHeight="1" thickBot="1">
      <c r="A1508" s="25" t="s">
        <v>1842</v>
      </c>
      <c r="B1508" s="310" t="s">
        <v>1152</v>
      </c>
      <c r="C1508" s="302"/>
      <c r="D1508" s="302"/>
      <c r="E1508" s="302"/>
      <c r="F1508" s="302"/>
      <c r="G1508" s="303"/>
      <c r="H1508" s="303"/>
      <c r="I1508" s="304"/>
      <c r="J1508" s="305" t="s">
        <v>1152</v>
      </c>
      <c r="K1508" s="325"/>
      <c r="L1508" s="325"/>
      <c r="M1508" s="306"/>
      <c r="N1508" s="322" t="s">
        <v>1152</v>
      </c>
      <c r="O1508" s="172" t="s">
        <v>1152</v>
      </c>
      <c r="P1508" s="441"/>
      <c r="Q1508" s="442"/>
      <c r="R1508" s="439"/>
      <c r="S1508" s="440"/>
      <c r="T1508" s="296"/>
      <c r="U1508" s="297"/>
      <c r="V1508" s="298"/>
    </row>
    <row r="1509" spans="1:23" s="16" customFormat="1" ht="12" customHeight="1">
      <c r="A1509" s="25"/>
      <c r="B1509" s="27"/>
      <c r="C1509" s="28"/>
      <c r="D1509" s="28"/>
      <c r="E1509" s="28"/>
      <c r="F1509" s="28"/>
      <c r="G1509" s="28"/>
      <c r="H1509" s="308"/>
      <c r="I1509" s="28"/>
      <c r="J1509" s="28"/>
      <c r="K1509" s="28"/>
      <c r="L1509" s="28"/>
      <c r="M1509" s="28"/>
      <c r="N1509" s="28"/>
      <c r="O1509" s="171"/>
      <c r="P1509" s="28"/>
      <c r="Q1509" s="28"/>
      <c r="R1509" s="171"/>
      <c r="S1509" s="28"/>
      <c r="T1509" s="28"/>
      <c r="U1509" s="29"/>
      <c r="V1509" s="30"/>
    </row>
    <row r="1510" spans="1:23" s="16" customFormat="1" ht="17.25" customHeight="1" thickBot="1">
      <c r="A1510" s="25" t="s">
        <v>1843</v>
      </c>
      <c r="B1510" s="346"/>
      <c r="C1510" s="347"/>
      <c r="D1510" s="347"/>
      <c r="E1510" s="347"/>
      <c r="F1510" s="347"/>
      <c r="G1510" s="347"/>
      <c r="H1510" s="347"/>
      <c r="I1510" s="347"/>
      <c r="J1510" s="347"/>
      <c r="K1510" s="347"/>
      <c r="L1510" s="347"/>
      <c r="M1510" s="347"/>
      <c r="N1510" s="728" t="s">
        <v>251</v>
      </c>
      <c r="O1510" s="729">
        <v>1250.6166666666666</v>
      </c>
      <c r="P1510" s="371"/>
      <c r="Q1510" s="371"/>
      <c r="R1510" s="372"/>
      <c r="S1510" s="372"/>
      <c r="T1510" s="373"/>
      <c r="U1510" s="374"/>
      <c r="V1510" s="375"/>
      <c r="W1510" s="186"/>
    </row>
    <row r="1511" spans="1:23" ht="17.25" customHeight="1">
      <c r="B1511" s="731"/>
      <c r="C1511" s="731"/>
      <c r="D1511" s="731"/>
      <c r="E1511" s="731"/>
      <c r="F1511" s="731"/>
      <c r="G1511" s="732"/>
      <c r="H1511" s="732"/>
      <c r="I1511" s="732"/>
      <c r="J1511" s="732"/>
      <c r="K1511" s="732"/>
      <c r="L1511" s="732"/>
      <c r="M1511" s="732"/>
      <c r="N1511" s="732"/>
      <c r="O1511" s="732"/>
      <c r="P1511" s="732"/>
      <c r="Q1511" s="732"/>
      <c r="R1511" s="732"/>
      <c r="S1511" s="732"/>
      <c r="T1511" s="732"/>
      <c r="U1511" s="732"/>
      <c r="V1511" s="732"/>
      <c r="W1511" s="732"/>
    </row>
    <row r="1512" spans="1:23" s="16" customFormat="1" ht="16.5" customHeight="1" thickBot="1">
      <c r="A1512" s="14"/>
      <c r="B1512" s="443" t="s">
        <v>61</v>
      </c>
      <c r="C1512" s="443"/>
      <c r="D1512" s="443"/>
      <c r="E1512" s="443"/>
      <c r="F1512" s="443"/>
      <c r="G1512" s="443"/>
      <c r="H1512" s="443"/>
      <c r="I1512" s="443"/>
      <c r="J1512" s="443"/>
      <c r="K1512" s="443"/>
      <c r="L1512" s="443"/>
      <c r="M1512" s="443"/>
      <c r="N1512" s="443"/>
      <c r="O1512" s="443"/>
      <c r="P1512" s="443"/>
      <c r="Q1512" s="443"/>
      <c r="R1512" s="443"/>
      <c r="S1512" s="443"/>
      <c r="T1512" s="443"/>
      <c r="U1512" s="443"/>
      <c r="V1512" s="443"/>
      <c r="W1512" s="187"/>
    </row>
    <row r="1513" spans="1:23" s="18" customFormat="1" ht="22.5" customHeight="1">
      <c r="A1513" s="87" t="s">
        <v>1844</v>
      </c>
      <c r="B1513" s="445" t="s">
        <v>58</v>
      </c>
      <c r="C1513" s="733" t="s">
        <v>78</v>
      </c>
      <c r="D1513" s="734"/>
      <c r="E1513" s="734"/>
      <c r="F1513" s="734"/>
      <c r="G1513" s="734"/>
      <c r="H1513" s="734"/>
      <c r="I1513" s="734"/>
      <c r="J1513" s="734"/>
      <c r="K1513" s="734"/>
      <c r="L1513" s="734"/>
      <c r="M1513" s="706"/>
      <c r="N1513" s="735"/>
      <c r="O1513" s="736"/>
      <c r="P1513" s="733" t="s">
        <v>84</v>
      </c>
      <c r="Q1513" s="734"/>
      <c r="R1513" s="734"/>
      <c r="S1513" s="706"/>
      <c r="T1513" s="705" t="s">
        <v>279</v>
      </c>
      <c r="U1513" s="706"/>
      <c r="V1513" s="448" t="s">
        <v>6</v>
      </c>
      <c r="W1513" s="185"/>
    </row>
    <row r="1514" spans="1:23" s="18" customFormat="1" ht="22.5" customHeight="1">
      <c r="A1514" s="87" t="s">
        <v>1845</v>
      </c>
      <c r="B1514" s="446"/>
      <c r="C1514" s="737" t="s">
        <v>79</v>
      </c>
      <c r="D1514" s="738"/>
      <c r="E1514" s="739"/>
      <c r="F1514" s="740">
        <v>3</v>
      </c>
      <c r="G1514" s="741" t="s">
        <v>223</v>
      </c>
      <c r="H1514" s="714" t="s">
        <v>222</v>
      </c>
      <c r="I1514" s="714"/>
      <c r="J1514" s="737" t="s">
        <v>221</v>
      </c>
      <c r="K1514" s="742"/>
      <c r="L1514" s="743"/>
      <c r="M1514" s="743"/>
      <c r="N1514" s="744"/>
      <c r="O1514" s="745"/>
      <c r="P1514" s="746"/>
      <c r="Q1514" s="747"/>
      <c r="R1514" s="747"/>
      <c r="S1514" s="748"/>
      <c r="T1514" s="718"/>
      <c r="U1514" s="719"/>
      <c r="V1514" s="449"/>
      <c r="W1514" s="185"/>
    </row>
    <row r="1515" spans="1:23" s="18" customFormat="1" ht="51.75" customHeight="1" thickBot="1">
      <c r="A1515" s="87" t="s">
        <v>1846</v>
      </c>
      <c r="B1515" s="446"/>
      <c r="C1515" s="738" t="s">
        <v>77</v>
      </c>
      <c r="D1515" s="739"/>
      <c r="E1515" s="749" t="s">
        <v>80</v>
      </c>
      <c r="F1515" s="750" t="s">
        <v>242</v>
      </c>
      <c r="G1515" s="741"/>
      <c r="H1515" s="714"/>
      <c r="I1515" s="714"/>
      <c r="J1515" s="711" t="s">
        <v>220</v>
      </c>
      <c r="K1515" s="751" t="s">
        <v>228</v>
      </c>
      <c r="L1515" s="752" t="s">
        <v>290</v>
      </c>
      <c r="M1515" s="752"/>
      <c r="N1515" s="753" t="s">
        <v>260</v>
      </c>
      <c r="O1515" s="754"/>
      <c r="P1515" s="755" t="s">
        <v>1169</v>
      </c>
      <c r="Q1515" s="756" t="s">
        <v>85</v>
      </c>
      <c r="R1515" s="757"/>
      <c r="S1515" s="88">
        <v>3</v>
      </c>
      <c r="T1515" s="758"/>
      <c r="U1515" s="759"/>
      <c r="V1515" s="450"/>
      <c r="W1515" s="185"/>
    </row>
    <row r="1516" spans="1:23" s="18" customFormat="1" ht="15.75" customHeight="1">
      <c r="A1516" s="87" t="s">
        <v>1847</v>
      </c>
      <c r="B1516" s="446"/>
      <c r="C1516" s="33">
        <v>1</v>
      </c>
      <c r="D1516" s="76" t="s">
        <v>720</v>
      </c>
      <c r="E1516" s="82">
        <v>0.45</v>
      </c>
      <c r="F1516" s="233">
        <v>1406.72</v>
      </c>
      <c r="G1516" s="233">
        <v>1532.67</v>
      </c>
      <c r="H1516" s="451" t="s">
        <v>27</v>
      </c>
      <c r="I1516" s="452"/>
      <c r="J1516" s="83" t="s">
        <v>6</v>
      </c>
      <c r="K1516" s="81" t="s">
        <v>1152</v>
      </c>
      <c r="L1516" s="344"/>
      <c r="M1516" s="345" t="s">
        <v>1152</v>
      </c>
      <c r="N1516" s="760" t="s">
        <v>22</v>
      </c>
      <c r="O1516" s="761" t="s">
        <v>15</v>
      </c>
      <c r="P1516" s="762"/>
      <c r="Q1516" s="763">
        <v>43</v>
      </c>
      <c r="R1516" s="764" t="s">
        <v>1152</v>
      </c>
      <c r="S1516" s="765"/>
      <c r="T1516" s="705" t="s">
        <v>64</v>
      </c>
      <c r="U1516" s="734"/>
      <c r="V1516" s="706"/>
      <c r="W1516" s="184"/>
    </row>
    <row r="1517" spans="1:23" s="18" customFormat="1" ht="15.75" customHeight="1" thickBot="1">
      <c r="A1517" s="87" t="s">
        <v>1848</v>
      </c>
      <c r="B1517" s="446"/>
      <c r="C1517" s="33">
        <v>2</v>
      </c>
      <c r="D1517" s="76" t="s">
        <v>721</v>
      </c>
      <c r="E1517" s="82">
        <v>0.45</v>
      </c>
      <c r="F1517" s="233">
        <v>2345.13</v>
      </c>
      <c r="G1517" s="233">
        <v>1532.67</v>
      </c>
      <c r="H1517" s="451" t="s">
        <v>6</v>
      </c>
      <c r="I1517" s="452"/>
      <c r="J1517" s="83" t="s">
        <v>6</v>
      </c>
      <c r="K1517" s="81" t="s">
        <v>1152</v>
      </c>
      <c r="L1517" s="344"/>
      <c r="M1517" s="345" t="s">
        <v>1152</v>
      </c>
      <c r="N1517" s="760" t="s">
        <v>22</v>
      </c>
      <c r="O1517" s="761"/>
      <c r="P1517" s="762"/>
      <c r="Q1517" s="766"/>
      <c r="R1517" s="767"/>
      <c r="S1517" s="768"/>
      <c r="T1517" s="758"/>
      <c r="U1517" s="769"/>
      <c r="V1517" s="759"/>
      <c r="W1517" s="184"/>
    </row>
    <row r="1518" spans="1:23" s="18" customFormat="1" ht="15.75" customHeight="1">
      <c r="A1518" s="87" t="s">
        <v>1849</v>
      </c>
      <c r="B1518" s="446"/>
      <c r="C1518" s="33">
        <v>3</v>
      </c>
      <c r="D1518" s="76" t="s">
        <v>722</v>
      </c>
      <c r="E1518" s="82">
        <v>0.1</v>
      </c>
      <c r="F1518" s="233" t="s">
        <v>1188</v>
      </c>
      <c r="G1518" s="233">
        <v>1532.67</v>
      </c>
      <c r="H1518" s="451" t="s">
        <v>27</v>
      </c>
      <c r="I1518" s="452"/>
      <c r="J1518" s="83" t="s">
        <v>6</v>
      </c>
      <c r="K1518" s="81" t="s">
        <v>1152</v>
      </c>
      <c r="L1518" s="344"/>
      <c r="M1518" s="345" t="s">
        <v>1152</v>
      </c>
      <c r="N1518" s="760" t="s">
        <v>22</v>
      </c>
      <c r="O1518" s="770"/>
      <c r="P1518" s="771"/>
      <c r="Q1518" s="772"/>
      <c r="R1518" s="773"/>
      <c r="S1518" s="774"/>
      <c r="T1518" s="191"/>
      <c r="U1518" s="191"/>
      <c r="V1518" s="192"/>
      <c r="W1518" s="185"/>
    </row>
    <row r="1519" spans="1:23" s="18" customFormat="1" ht="15.75" customHeight="1">
      <c r="A1519" s="87" t="s">
        <v>1850</v>
      </c>
      <c r="B1519" s="446"/>
      <c r="C1519" s="33">
        <v>4</v>
      </c>
      <c r="D1519" s="76" t="s">
        <v>1152</v>
      </c>
      <c r="E1519" s="82" t="s">
        <v>1152</v>
      </c>
      <c r="F1519" s="233" t="s">
        <v>1152</v>
      </c>
      <c r="G1519" s="233" t="s">
        <v>1152</v>
      </c>
      <c r="H1519" s="451" t="s">
        <v>1152</v>
      </c>
      <c r="I1519" s="452"/>
      <c r="J1519" s="83" t="s">
        <v>1152</v>
      </c>
      <c r="K1519" s="81" t="s">
        <v>1152</v>
      </c>
      <c r="L1519" s="344"/>
      <c r="M1519" s="345" t="s">
        <v>1152</v>
      </c>
      <c r="N1519" s="760"/>
      <c r="O1519" s="775" t="s">
        <v>246</v>
      </c>
      <c r="P1519" s="737" t="s">
        <v>245</v>
      </c>
      <c r="Q1519" s="738"/>
      <c r="R1519" s="738"/>
      <c r="S1519" s="739"/>
      <c r="T1519" s="185"/>
      <c r="U1519" s="185"/>
      <c r="V1519" s="193"/>
      <c r="W1519" s="185"/>
    </row>
    <row r="1520" spans="1:23" s="18" customFormat="1" ht="17.25" customHeight="1">
      <c r="A1520" s="87" t="s">
        <v>1851</v>
      </c>
      <c r="B1520" s="446"/>
      <c r="C1520" s="33">
        <v>5</v>
      </c>
      <c r="D1520" s="76" t="s">
        <v>1152</v>
      </c>
      <c r="E1520" s="82" t="s">
        <v>1152</v>
      </c>
      <c r="F1520" s="233" t="s">
        <v>1152</v>
      </c>
      <c r="G1520" s="233" t="s">
        <v>1152</v>
      </c>
      <c r="H1520" s="451" t="s">
        <v>1152</v>
      </c>
      <c r="I1520" s="452"/>
      <c r="J1520" s="83" t="s">
        <v>1152</v>
      </c>
      <c r="K1520" s="81" t="s">
        <v>1152</v>
      </c>
      <c r="L1520" s="344"/>
      <c r="M1520" s="345" t="s">
        <v>1152</v>
      </c>
      <c r="N1520" s="760"/>
      <c r="O1520" s="776"/>
      <c r="P1520" s="711" t="s">
        <v>86</v>
      </c>
      <c r="Q1520" s="711" t="s">
        <v>230</v>
      </c>
      <c r="R1520" s="714" t="s">
        <v>243</v>
      </c>
      <c r="S1520" s="714"/>
      <c r="T1520" s="185"/>
      <c r="U1520" s="185"/>
      <c r="V1520" s="193"/>
      <c r="W1520" s="185"/>
    </row>
    <row r="1521" spans="1:23" s="18" customFormat="1" ht="16.5" customHeight="1" thickBot="1">
      <c r="A1521" s="87" t="s">
        <v>1852</v>
      </c>
      <c r="B1521" s="446"/>
      <c r="C1521" s="84">
        <v>6</v>
      </c>
      <c r="D1521" s="85" t="s">
        <v>1152</v>
      </c>
      <c r="E1521" s="86" t="s">
        <v>1152</v>
      </c>
      <c r="F1521" s="233" t="s">
        <v>1152</v>
      </c>
      <c r="G1521" s="233" t="s">
        <v>1152</v>
      </c>
      <c r="H1521" s="451" t="s">
        <v>1152</v>
      </c>
      <c r="I1521" s="452"/>
      <c r="J1521" s="83" t="s">
        <v>1152</v>
      </c>
      <c r="K1521" s="81" t="s">
        <v>1152</v>
      </c>
      <c r="L1521" s="344"/>
      <c r="M1521" s="345" t="s">
        <v>1152</v>
      </c>
      <c r="N1521" s="777"/>
      <c r="O1521" s="248" t="s">
        <v>6</v>
      </c>
      <c r="P1521" s="778">
        <v>1</v>
      </c>
      <c r="Q1521" s="779">
        <v>3065.3425115</v>
      </c>
      <c r="R1521" s="780">
        <v>3751.85</v>
      </c>
      <c r="S1521" s="780"/>
      <c r="T1521" s="185"/>
      <c r="U1521" s="185"/>
      <c r="V1521" s="193"/>
      <c r="W1521" s="185"/>
    </row>
    <row r="1522" spans="1:23" s="18" customFormat="1" ht="16.5" customHeight="1" thickBot="1">
      <c r="A1522" s="87" t="s">
        <v>1853</v>
      </c>
      <c r="B1522" s="447"/>
      <c r="C1522" s="781" t="s">
        <v>82</v>
      </c>
      <c r="D1522" s="782"/>
      <c r="E1522" s="782"/>
      <c r="F1522" s="783"/>
      <c r="G1522" s="784"/>
      <c r="H1522" s="453" t="s">
        <v>6</v>
      </c>
      <c r="I1522" s="454"/>
      <c r="J1522" s="314" t="s">
        <v>6</v>
      </c>
      <c r="K1522" s="194" t="s">
        <v>6</v>
      </c>
      <c r="L1522" s="351"/>
      <c r="M1522" s="370"/>
      <c r="N1522" s="352"/>
      <c r="O1522" s="455" t="s">
        <v>1152</v>
      </c>
      <c r="P1522" s="455"/>
      <c r="Q1522" s="455"/>
      <c r="R1522" s="455"/>
      <c r="S1522" s="455"/>
      <c r="T1522" s="348"/>
      <c r="U1522" s="349"/>
      <c r="V1522" s="350"/>
      <c r="W1522" s="185"/>
    </row>
    <row r="1523" spans="1:23" ht="24.95" customHeight="1"/>
    <row r="1524" spans="1:23" ht="24.95" customHeight="1"/>
    <row r="1525" spans="1:23" s="16" customFormat="1" ht="24" thickBot="1">
      <c r="A1525" s="694">
        <v>44</v>
      </c>
      <c r="B1525" s="456" t="s">
        <v>45</v>
      </c>
      <c r="C1525" s="456"/>
      <c r="D1525" s="456"/>
      <c r="E1525" s="22">
        <v>44</v>
      </c>
      <c r="F1525" s="23" t="s">
        <v>736</v>
      </c>
      <c r="G1525" s="19"/>
      <c r="H1525" s="19"/>
      <c r="I1525" s="23"/>
      <c r="J1525" s="23"/>
      <c r="K1525" s="23"/>
      <c r="L1525" s="23"/>
      <c r="M1525" s="24"/>
      <c r="N1525" s="24"/>
      <c r="O1525" s="19"/>
      <c r="P1525" s="19"/>
      <c r="Q1525" s="685"/>
      <c r="R1525" s="685"/>
      <c r="S1525" s="685"/>
      <c r="T1525" s="685"/>
      <c r="U1525" s="186"/>
    </row>
    <row r="1526" spans="1:23" s="16" customFormat="1" ht="24.75" customHeight="1">
      <c r="A1526" s="14"/>
      <c r="B1526" s="695" t="s">
        <v>50</v>
      </c>
      <c r="C1526" s="696" t="s">
        <v>51</v>
      </c>
      <c r="D1526" s="697" t="s">
        <v>16</v>
      </c>
      <c r="E1526" s="697"/>
      <c r="F1526" s="697" t="s">
        <v>52</v>
      </c>
      <c r="G1526" s="698"/>
      <c r="H1526" s="699" t="s">
        <v>53</v>
      </c>
      <c r="I1526" s="700" t="s">
        <v>266</v>
      </c>
      <c r="J1526" s="699" t="s">
        <v>17</v>
      </c>
      <c r="K1526" s="699" t="s">
        <v>229</v>
      </c>
      <c r="L1526" s="699" t="s">
        <v>54</v>
      </c>
      <c r="M1526" s="699" t="s">
        <v>150</v>
      </c>
      <c r="N1526" s="701" t="s">
        <v>244</v>
      </c>
      <c r="O1526" s="702"/>
      <c r="P1526" s="703" t="s">
        <v>19</v>
      </c>
      <c r="Q1526" s="704"/>
      <c r="R1526" s="705" t="s">
        <v>152</v>
      </c>
      <c r="S1526" s="706"/>
      <c r="T1526" s="707" t="s">
        <v>138</v>
      </c>
      <c r="U1526" s="708"/>
      <c r="V1526" s="709"/>
    </row>
    <row r="1527" spans="1:23" s="16" customFormat="1" ht="92.25" customHeight="1">
      <c r="A1527" s="14"/>
      <c r="B1527" s="710"/>
      <c r="C1527" s="711" t="s">
        <v>55</v>
      </c>
      <c r="D1527" s="712" t="s">
        <v>3</v>
      </c>
      <c r="E1527" s="712" t="s">
        <v>18</v>
      </c>
      <c r="F1527" s="712" t="s">
        <v>56</v>
      </c>
      <c r="G1527" s="713" t="s">
        <v>57</v>
      </c>
      <c r="H1527" s="714"/>
      <c r="I1527" s="715"/>
      <c r="J1527" s="714"/>
      <c r="K1527" s="714"/>
      <c r="L1527" s="714"/>
      <c r="M1527" s="714"/>
      <c r="N1527" s="711" t="s">
        <v>149</v>
      </c>
      <c r="O1527" s="712" t="s">
        <v>68</v>
      </c>
      <c r="P1527" s="716"/>
      <c r="Q1527" s="717"/>
      <c r="R1527" s="718"/>
      <c r="S1527" s="719"/>
      <c r="T1527" s="720" t="s">
        <v>139</v>
      </c>
      <c r="U1527" s="721" t="s">
        <v>148</v>
      </c>
      <c r="V1527" s="722" t="s">
        <v>164</v>
      </c>
    </row>
    <row r="1528" spans="1:23" s="16" customFormat="1" ht="26.25" customHeight="1">
      <c r="A1528" s="14"/>
      <c r="B1528" s="723"/>
      <c r="C1528" s="724">
        <v>3</v>
      </c>
      <c r="D1528" s="724">
        <v>4</v>
      </c>
      <c r="E1528" s="724">
        <v>5</v>
      </c>
      <c r="F1528" s="724">
        <v>6</v>
      </c>
      <c r="G1528" s="724">
        <v>7</v>
      </c>
      <c r="H1528" s="724">
        <v>8</v>
      </c>
      <c r="I1528" s="724">
        <v>9</v>
      </c>
      <c r="J1528" s="724">
        <v>10</v>
      </c>
      <c r="K1528" s="724">
        <v>11</v>
      </c>
      <c r="L1528" s="724">
        <v>12</v>
      </c>
      <c r="M1528" s="724">
        <v>13</v>
      </c>
      <c r="N1528" s="724">
        <v>14</v>
      </c>
      <c r="O1528" s="724">
        <v>15</v>
      </c>
      <c r="P1528" s="19">
        <v>16</v>
      </c>
      <c r="Q1528" s="725">
        <v>17</v>
      </c>
      <c r="R1528" s="19">
        <v>18</v>
      </c>
      <c r="S1528" s="725">
        <v>19</v>
      </c>
      <c r="T1528" s="726">
        <v>20</v>
      </c>
      <c r="U1528" s="624">
        <v>21</v>
      </c>
      <c r="V1528" s="727">
        <v>22</v>
      </c>
    </row>
    <row r="1529" spans="1:23" s="26" customFormat="1" ht="60.6" customHeight="1">
      <c r="A1529" s="25" t="s">
        <v>1854</v>
      </c>
      <c r="B1529" s="307">
        <v>1</v>
      </c>
      <c r="C1529" s="301" t="s">
        <v>729</v>
      </c>
      <c r="D1529" s="301" t="s">
        <v>730</v>
      </c>
      <c r="E1529" s="301" t="s">
        <v>731</v>
      </c>
      <c r="F1529" s="301" t="s">
        <v>321</v>
      </c>
      <c r="G1529" s="293">
        <v>0.9</v>
      </c>
      <c r="H1529" s="293" t="s">
        <v>22</v>
      </c>
      <c r="I1529" s="299">
        <v>1</v>
      </c>
      <c r="J1529" s="300" t="s">
        <v>737</v>
      </c>
      <c r="K1529" s="324">
        <v>43830</v>
      </c>
      <c r="L1529" s="324">
        <v>45138</v>
      </c>
      <c r="M1529" s="294">
        <v>2339.15</v>
      </c>
      <c r="N1529" s="321">
        <v>2105.2350000000001</v>
      </c>
      <c r="O1529" s="172">
        <v>2105.2350000000001</v>
      </c>
      <c r="P1529" s="441"/>
      <c r="Q1529" s="442"/>
      <c r="R1529" s="439"/>
      <c r="S1529" s="440"/>
      <c r="T1529" s="296" t="s">
        <v>22</v>
      </c>
      <c r="U1529" s="297">
        <v>89</v>
      </c>
      <c r="V1529" s="298" t="s">
        <v>22</v>
      </c>
    </row>
    <row r="1530" spans="1:23" s="26" customFormat="1" ht="60.6" customHeight="1">
      <c r="A1530" s="25" t="s">
        <v>1157</v>
      </c>
      <c r="B1530" s="307">
        <v>2</v>
      </c>
      <c r="C1530" s="301" t="s">
        <v>729</v>
      </c>
      <c r="D1530" s="301" t="s">
        <v>732</v>
      </c>
      <c r="E1530" s="301" t="s">
        <v>733</v>
      </c>
      <c r="F1530" s="301" t="s">
        <v>304</v>
      </c>
      <c r="G1530" s="293">
        <v>1</v>
      </c>
      <c r="H1530" s="293" t="s">
        <v>22</v>
      </c>
      <c r="I1530" s="299">
        <v>1</v>
      </c>
      <c r="J1530" s="300" t="s">
        <v>737</v>
      </c>
      <c r="K1530" s="324">
        <v>38849</v>
      </c>
      <c r="L1530" s="324">
        <v>39810</v>
      </c>
      <c r="M1530" s="294">
        <v>1359.34</v>
      </c>
      <c r="N1530" s="321">
        <v>1359.34</v>
      </c>
      <c r="O1530" s="172">
        <v>1359.34</v>
      </c>
      <c r="P1530" s="441"/>
      <c r="Q1530" s="442"/>
      <c r="R1530" s="439"/>
      <c r="S1530" s="440"/>
      <c r="T1530" s="296" t="s">
        <v>22</v>
      </c>
      <c r="U1530" s="297">
        <v>3</v>
      </c>
      <c r="V1530" s="298" t="s">
        <v>22</v>
      </c>
    </row>
    <row r="1531" spans="1:23" s="26" customFormat="1" ht="60.6" customHeight="1">
      <c r="A1531" s="25" t="s">
        <v>321</v>
      </c>
      <c r="B1531" s="307">
        <v>3</v>
      </c>
      <c r="C1531" s="301" t="s">
        <v>729</v>
      </c>
      <c r="D1531" s="301" t="s">
        <v>734</v>
      </c>
      <c r="E1531" s="301" t="s">
        <v>735</v>
      </c>
      <c r="F1531" s="301" t="s">
        <v>321</v>
      </c>
      <c r="G1531" s="293">
        <v>0.5</v>
      </c>
      <c r="H1531" s="293" t="s">
        <v>22</v>
      </c>
      <c r="I1531" s="299">
        <v>1</v>
      </c>
      <c r="J1531" s="300" t="s">
        <v>737</v>
      </c>
      <c r="K1531" s="324">
        <v>40771</v>
      </c>
      <c r="L1531" s="324">
        <v>41272</v>
      </c>
      <c r="M1531" s="294">
        <v>841.95</v>
      </c>
      <c r="N1531" s="321">
        <v>420.97500000000002</v>
      </c>
      <c r="O1531" s="172">
        <v>420.97500000000002</v>
      </c>
      <c r="P1531" s="441"/>
      <c r="Q1531" s="442"/>
      <c r="R1531" s="439"/>
      <c r="S1531" s="440"/>
      <c r="T1531" s="296" t="s">
        <v>22</v>
      </c>
      <c r="U1531" s="297">
        <v>13</v>
      </c>
      <c r="V1531" s="298" t="s">
        <v>22</v>
      </c>
    </row>
    <row r="1532" spans="1:23" s="26" customFormat="1" ht="24.95" customHeight="1">
      <c r="A1532" s="25" t="s">
        <v>1158</v>
      </c>
      <c r="B1532" s="307" t="s">
        <v>1152</v>
      </c>
      <c r="C1532" s="301"/>
      <c r="D1532" s="301"/>
      <c r="E1532" s="301"/>
      <c r="F1532" s="301"/>
      <c r="G1532" s="293"/>
      <c r="H1532" s="293"/>
      <c r="I1532" s="299"/>
      <c r="J1532" s="300" t="s">
        <v>1152</v>
      </c>
      <c r="K1532" s="389"/>
      <c r="L1532" s="324"/>
      <c r="M1532" s="294"/>
      <c r="N1532" s="321" t="s">
        <v>1152</v>
      </c>
      <c r="O1532" s="172" t="s">
        <v>1152</v>
      </c>
      <c r="P1532" s="441"/>
      <c r="Q1532" s="442"/>
      <c r="R1532" s="439"/>
      <c r="S1532" s="440"/>
      <c r="T1532" s="296"/>
      <c r="U1532" s="297"/>
      <c r="V1532" s="298"/>
    </row>
    <row r="1533" spans="1:23" s="26" customFormat="1" ht="24.95" customHeight="1">
      <c r="A1533" s="25" t="s">
        <v>1159</v>
      </c>
      <c r="B1533" s="307" t="s">
        <v>1152</v>
      </c>
      <c r="C1533" s="301"/>
      <c r="D1533" s="301"/>
      <c r="E1533" s="301"/>
      <c r="F1533" s="301"/>
      <c r="G1533" s="293"/>
      <c r="H1533" s="293"/>
      <c r="I1533" s="299"/>
      <c r="J1533" s="300" t="s">
        <v>1152</v>
      </c>
      <c r="K1533" s="324"/>
      <c r="L1533" s="324"/>
      <c r="M1533" s="294"/>
      <c r="N1533" s="321" t="s">
        <v>1152</v>
      </c>
      <c r="O1533" s="172" t="s">
        <v>1152</v>
      </c>
      <c r="P1533" s="441"/>
      <c r="Q1533" s="442"/>
      <c r="R1533" s="439"/>
      <c r="S1533" s="440"/>
      <c r="T1533" s="296"/>
      <c r="U1533" s="297"/>
      <c r="V1533" s="298"/>
    </row>
    <row r="1534" spans="1:23" s="26" customFormat="1" ht="24.95" customHeight="1">
      <c r="A1534" s="25" t="s">
        <v>1160</v>
      </c>
      <c r="B1534" s="307" t="s">
        <v>1152</v>
      </c>
      <c r="C1534" s="301"/>
      <c r="D1534" s="301"/>
      <c r="E1534" s="301"/>
      <c r="F1534" s="301"/>
      <c r="G1534" s="293"/>
      <c r="H1534" s="293"/>
      <c r="I1534" s="299"/>
      <c r="J1534" s="300" t="s">
        <v>1152</v>
      </c>
      <c r="K1534" s="324"/>
      <c r="L1534" s="324"/>
      <c r="M1534" s="294"/>
      <c r="N1534" s="321" t="s">
        <v>1152</v>
      </c>
      <c r="O1534" s="172" t="s">
        <v>1152</v>
      </c>
      <c r="P1534" s="441"/>
      <c r="Q1534" s="442"/>
      <c r="R1534" s="439"/>
      <c r="S1534" s="440"/>
      <c r="T1534" s="296"/>
      <c r="U1534" s="297"/>
      <c r="V1534" s="298"/>
    </row>
    <row r="1535" spans="1:23" s="26" customFormat="1" ht="24.95" customHeight="1">
      <c r="A1535" s="25"/>
      <c r="B1535" s="307" t="s">
        <v>1152</v>
      </c>
      <c r="C1535" s="301"/>
      <c r="D1535" s="301"/>
      <c r="E1535" s="301"/>
      <c r="F1535" s="301"/>
      <c r="G1535" s="293"/>
      <c r="H1535" s="293"/>
      <c r="I1535" s="299"/>
      <c r="J1535" s="300" t="s">
        <v>1152</v>
      </c>
      <c r="K1535" s="324"/>
      <c r="L1535" s="324"/>
      <c r="M1535" s="294"/>
      <c r="N1535" s="321" t="s">
        <v>1152</v>
      </c>
      <c r="O1535" s="172" t="s">
        <v>1152</v>
      </c>
      <c r="P1535" s="441"/>
      <c r="Q1535" s="442"/>
      <c r="R1535" s="439"/>
      <c r="S1535" s="440"/>
      <c r="T1535" s="296"/>
      <c r="U1535" s="297"/>
      <c r="V1535" s="298"/>
    </row>
    <row r="1536" spans="1:23" s="26" customFormat="1" ht="24.95" customHeight="1">
      <c r="A1536" s="25"/>
      <c r="B1536" s="307" t="s">
        <v>1152</v>
      </c>
      <c r="C1536" s="301"/>
      <c r="D1536" s="301"/>
      <c r="E1536" s="301"/>
      <c r="F1536" s="301"/>
      <c r="G1536" s="293"/>
      <c r="H1536" s="293"/>
      <c r="I1536" s="299"/>
      <c r="J1536" s="300" t="s">
        <v>1152</v>
      </c>
      <c r="K1536" s="324"/>
      <c r="L1536" s="324"/>
      <c r="M1536" s="294"/>
      <c r="N1536" s="321" t="s">
        <v>1152</v>
      </c>
      <c r="O1536" s="172" t="s">
        <v>1152</v>
      </c>
      <c r="P1536" s="441"/>
      <c r="Q1536" s="442"/>
      <c r="R1536" s="439"/>
      <c r="S1536" s="440"/>
      <c r="T1536" s="296"/>
      <c r="U1536" s="297"/>
      <c r="V1536" s="298"/>
    </row>
    <row r="1537" spans="1:23" s="26" customFormat="1" ht="24.95" customHeight="1">
      <c r="A1537" s="25"/>
      <c r="B1537" s="307" t="s">
        <v>1152</v>
      </c>
      <c r="C1537" s="301"/>
      <c r="D1537" s="301"/>
      <c r="E1537" s="301"/>
      <c r="F1537" s="301"/>
      <c r="G1537" s="293"/>
      <c r="H1537" s="293"/>
      <c r="I1537" s="299"/>
      <c r="J1537" s="300" t="s">
        <v>1152</v>
      </c>
      <c r="K1537" s="324"/>
      <c r="L1537" s="324"/>
      <c r="M1537" s="294"/>
      <c r="N1537" s="321" t="s">
        <v>1152</v>
      </c>
      <c r="O1537" s="172" t="s">
        <v>1152</v>
      </c>
      <c r="P1537" s="441"/>
      <c r="Q1537" s="442"/>
      <c r="R1537" s="439"/>
      <c r="S1537" s="440"/>
      <c r="T1537" s="296"/>
      <c r="U1537" s="297"/>
      <c r="V1537" s="298"/>
    </row>
    <row r="1538" spans="1:23" s="26" customFormat="1" ht="24.95" customHeight="1">
      <c r="A1538" s="25"/>
      <c r="B1538" s="307" t="s">
        <v>1152</v>
      </c>
      <c r="C1538" s="301"/>
      <c r="D1538" s="301"/>
      <c r="E1538" s="301"/>
      <c r="F1538" s="301"/>
      <c r="G1538" s="293"/>
      <c r="H1538" s="293"/>
      <c r="I1538" s="299"/>
      <c r="J1538" s="300" t="s">
        <v>1152</v>
      </c>
      <c r="K1538" s="324"/>
      <c r="L1538" s="324"/>
      <c r="M1538" s="294"/>
      <c r="N1538" s="321" t="s">
        <v>1152</v>
      </c>
      <c r="O1538" s="172" t="s">
        <v>1152</v>
      </c>
      <c r="P1538" s="441"/>
      <c r="Q1538" s="442"/>
      <c r="R1538" s="439"/>
      <c r="S1538" s="440"/>
      <c r="T1538" s="296"/>
      <c r="U1538" s="297"/>
      <c r="V1538" s="298"/>
    </row>
    <row r="1539" spans="1:23" s="26" customFormat="1" ht="24.95" customHeight="1">
      <c r="A1539" s="25"/>
      <c r="B1539" s="307" t="s">
        <v>1152</v>
      </c>
      <c r="C1539" s="301"/>
      <c r="D1539" s="301"/>
      <c r="E1539" s="301"/>
      <c r="F1539" s="301"/>
      <c r="G1539" s="293"/>
      <c r="H1539" s="293"/>
      <c r="I1539" s="299"/>
      <c r="J1539" s="300" t="s">
        <v>1152</v>
      </c>
      <c r="K1539" s="324"/>
      <c r="L1539" s="324"/>
      <c r="M1539" s="294"/>
      <c r="N1539" s="321" t="s">
        <v>1152</v>
      </c>
      <c r="O1539" s="172" t="s">
        <v>1152</v>
      </c>
      <c r="P1539" s="441"/>
      <c r="Q1539" s="442"/>
      <c r="R1539" s="439"/>
      <c r="S1539" s="440"/>
      <c r="T1539" s="296"/>
      <c r="U1539" s="297"/>
      <c r="V1539" s="298"/>
    </row>
    <row r="1540" spans="1:23" s="26" customFormat="1" ht="24.95" customHeight="1">
      <c r="A1540" s="25" t="s">
        <v>1855</v>
      </c>
      <c r="B1540" s="307" t="s">
        <v>1152</v>
      </c>
      <c r="C1540" s="301"/>
      <c r="D1540" s="301"/>
      <c r="E1540" s="301"/>
      <c r="F1540" s="301"/>
      <c r="G1540" s="293"/>
      <c r="H1540" s="293"/>
      <c r="I1540" s="299"/>
      <c r="J1540" s="300" t="s">
        <v>1152</v>
      </c>
      <c r="K1540" s="324"/>
      <c r="L1540" s="324"/>
      <c r="M1540" s="294"/>
      <c r="N1540" s="322" t="s">
        <v>1152</v>
      </c>
      <c r="O1540" s="172" t="s">
        <v>1152</v>
      </c>
      <c r="P1540" s="441"/>
      <c r="Q1540" s="442"/>
      <c r="R1540" s="439"/>
      <c r="S1540" s="440"/>
      <c r="T1540" s="296"/>
      <c r="U1540" s="297"/>
      <c r="V1540" s="298"/>
    </row>
    <row r="1541" spans="1:23" s="26" customFormat="1" ht="24.95" customHeight="1">
      <c r="A1541" s="25" t="s">
        <v>1856</v>
      </c>
      <c r="B1541" s="307" t="s">
        <v>1152</v>
      </c>
      <c r="C1541" s="301"/>
      <c r="D1541" s="301"/>
      <c r="E1541" s="301"/>
      <c r="F1541" s="301"/>
      <c r="G1541" s="293"/>
      <c r="H1541" s="293"/>
      <c r="I1541" s="299"/>
      <c r="J1541" s="300" t="s">
        <v>1152</v>
      </c>
      <c r="K1541" s="324"/>
      <c r="L1541" s="324"/>
      <c r="M1541" s="295"/>
      <c r="N1541" s="322" t="s">
        <v>1152</v>
      </c>
      <c r="O1541" s="172" t="s">
        <v>1152</v>
      </c>
      <c r="P1541" s="441"/>
      <c r="Q1541" s="442"/>
      <c r="R1541" s="439"/>
      <c r="S1541" s="440"/>
      <c r="T1541" s="296"/>
      <c r="U1541" s="297"/>
      <c r="V1541" s="298"/>
    </row>
    <row r="1542" spans="1:23" s="26" customFormat="1" ht="24.95" customHeight="1">
      <c r="A1542" s="25" t="s">
        <v>1857</v>
      </c>
      <c r="B1542" s="307" t="s">
        <v>1152</v>
      </c>
      <c r="C1542" s="301"/>
      <c r="D1542" s="301"/>
      <c r="E1542" s="301"/>
      <c r="F1542" s="301"/>
      <c r="G1542" s="293"/>
      <c r="H1542" s="293"/>
      <c r="I1542" s="299"/>
      <c r="J1542" s="300" t="s">
        <v>1152</v>
      </c>
      <c r="K1542" s="324"/>
      <c r="L1542" s="324"/>
      <c r="M1542" s="295"/>
      <c r="N1542" s="322" t="s">
        <v>1152</v>
      </c>
      <c r="O1542" s="172" t="s">
        <v>1152</v>
      </c>
      <c r="P1542" s="441"/>
      <c r="Q1542" s="442"/>
      <c r="R1542" s="439"/>
      <c r="S1542" s="440"/>
      <c r="T1542" s="296"/>
      <c r="U1542" s="297"/>
      <c r="V1542" s="298"/>
    </row>
    <row r="1543" spans="1:23" s="26" customFormat="1" ht="24.95" customHeight="1" thickBot="1">
      <c r="A1543" s="25" t="s">
        <v>1858</v>
      </c>
      <c r="B1543" s="310" t="s">
        <v>1152</v>
      </c>
      <c r="C1543" s="302"/>
      <c r="D1543" s="302"/>
      <c r="E1543" s="302"/>
      <c r="F1543" s="302"/>
      <c r="G1543" s="303"/>
      <c r="H1543" s="303"/>
      <c r="I1543" s="304"/>
      <c r="J1543" s="305" t="s">
        <v>1152</v>
      </c>
      <c r="K1543" s="325"/>
      <c r="L1543" s="325"/>
      <c r="M1543" s="306"/>
      <c r="N1543" s="322" t="s">
        <v>1152</v>
      </c>
      <c r="O1543" s="172" t="s">
        <v>1152</v>
      </c>
      <c r="P1543" s="441"/>
      <c r="Q1543" s="442"/>
      <c r="R1543" s="439"/>
      <c r="S1543" s="440"/>
      <c r="T1543" s="296"/>
      <c r="U1543" s="297"/>
      <c r="V1543" s="298"/>
    </row>
    <row r="1544" spans="1:23" s="16" customFormat="1" ht="12" customHeight="1">
      <c r="A1544" s="25"/>
      <c r="B1544" s="27"/>
      <c r="C1544" s="28"/>
      <c r="D1544" s="28"/>
      <c r="E1544" s="28"/>
      <c r="F1544" s="28"/>
      <c r="G1544" s="28"/>
      <c r="H1544" s="308"/>
      <c r="I1544" s="28"/>
      <c r="J1544" s="28"/>
      <c r="K1544" s="28"/>
      <c r="L1544" s="28"/>
      <c r="M1544" s="28"/>
      <c r="N1544" s="28"/>
      <c r="O1544" s="171"/>
      <c r="P1544" s="28"/>
      <c r="Q1544" s="28"/>
      <c r="R1544" s="171"/>
      <c r="S1544" s="28"/>
      <c r="T1544" s="28"/>
      <c r="U1544" s="29"/>
      <c r="V1544" s="30"/>
    </row>
    <row r="1545" spans="1:23" s="16" customFormat="1" ht="17.25" customHeight="1" thickBot="1">
      <c r="A1545" s="25" t="s">
        <v>1859</v>
      </c>
      <c r="B1545" s="346"/>
      <c r="C1545" s="347"/>
      <c r="D1545" s="347"/>
      <c r="E1545" s="347"/>
      <c r="F1545" s="347"/>
      <c r="G1545" s="347"/>
      <c r="H1545" s="347"/>
      <c r="I1545" s="347"/>
      <c r="J1545" s="347"/>
      <c r="K1545" s="347"/>
      <c r="L1545" s="347"/>
      <c r="M1545" s="347"/>
      <c r="N1545" s="728" t="s">
        <v>251</v>
      </c>
      <c r="O1545" s="729">
        <v>1295.1833333333332</v>
      </c>
      <c r="P1545" s="371"/>
      <c r="Q1545" s="371"/>
      <c r="R1545" s="372"/>
      <c r="S1545" s="372"/>
      <c r="T1545" s="373"/>
      <c r="U1545" s="374"/>
      <c r="V1545" s="375"/>
      <c r="W1545" s="186"/>
    </row>
    <row r="1546" spans="1:23" ht="17.25" customHeight="1">
      <c r="B1546" s="731"/>
      <c r="C1546" s="731"/>
      <c r="D1546" s="731"/>
      <c r="E1546" s="731"/>
      <c r="F1546" s="731"/>
      <c r="G1546" s="732"/>
      <c r="H1546" s="732"/>
      <c r="I1546" s="732"/>
      <c r="J1546" s="732"/>
      <c r="K1546" s="732"/>
      <c r="L1546" s="732"/>
      <c r="M1546" s="732"/>
      <c r="N1546" s="732"/>
      <c r="O1546" s="732"/>
      <c r="P1546" s="732"/>
      <c r="Q1546" s="732"/>
      <c r="R1546" s="732"/>
      <c r="S1546" s="732"/>
      <c r="T1546" s="732"/>
      <c r="U1546" s="732"/>
      <c r="V1546" s="732"/>
      <c r="W1546" s="732"/>
    </row>
    <row r="1547" spans="1:23" s="16" customFormat="1" ht="16.5" customHeight="1" thickBot="1">
      <c r="A1547" s="14"/>
      <c r="B1547" s="443" t="s">
        <v>61</v>
      </c>
      <c r="C1547" s="443"/>
      <c r="D1547" s="443"/>
      <c r="E1547" s="443"/>
      <c r="F1547" s="443"/>
      <c r="G1547" s="443"/>
      <c r="H1547" s="443"/>
      <c r="I1547" s="443"/>
      <c r="J1547" s="443"/>
      <c r="K1547" s="443"/>
      <c r="L1547" s="443"/>
      <c r="M1547" s="443"/>
      <c r="N1547" s="443"/>
      <c r="O1547" s="443"/>
      <c r="P1547" s="443"/>
      <c r="Q1547" s="443"/>
      <c r="R1547" s="443"/>
      <c r="S1547" s="443"/>
      <c r="T1547" s="443"/>
      <c r="U1547" s="443"/>
      <c r="V1547" s="443"/>
      <c r="W1547" s="187"/>
    </row>
    <row r="1548" spans="1:23" s="18" customFormat="1" ht="22.5" customHeight="1">
      <c r="A1548" s="87" t="s">
        <v>1860</v>
      </c>
      <c r="B1548" s="445" t="s">
        <v>58</v>
      </c>
      <c r="C1548" s="733" t="s">
        <v>78</v>
      </c>
      <c r="D1548" s="734"/>
      <c r="E1548" s="734"/>
      <c r="F1548" s="734"/>
      <c r="G1548" s="734"/>
      <c r="H1548" s="734"/>
      <c r="I1548" s="734"/>
      <c r="J1548" s="734"/>
      <c r="K1548" s="734"/>
      <c r="L1548" s="734"/>
      <c r="M1548" s="706"/>
      <c r="N1548" s="735"/>
      <c r="O1548" s="736"/>
      <c r="P1548" s="733" t="s">
        <v>84</v>
      </c>
      <c r="Q1548" s="734"/>
      <c r="R1548" s="734"/>
      <c r="S1548" s="706"/>
      <c r="T1548" s="705" t="s">
        <v>279</v>
      </c>
      <c r="U1548" s="706"/>
      <c r="V1548" s="448" t="s">
        <v>6</v>
      </c>
      <c r="W1548" s="185"/>
    </row>
    <row r="1549" spans="1:23" s="18" customFormat="1" ht="22.5" customHeight="1">
      <c r="A1549" s="87" t="s">
        <v>1861</v>
      </c>
      <c r="B1549" s="446"/>
      <c r="C1549" s="737" t="s">
        <v>79</v>
      </c>
      <c r="D1549" s="738"/>
      <c r="E1549" s="739"/>
      <c r="F1549" s="740">
        <v>2</v>
      </c>
      <c r="G1549" s="741" t="s">
        <v>223</v>
      </c>
      <c r="H1549" s="714" t="s">
        <v>222</v>
      </c>
      <c r="I1549" s="714"/>
      <c r="J1549" s="737" t="s">
        <v>221</v>
      </c>
      <c r="K1549" s="742"/>
      <c r="L1549" s="743"/>
      <c r="M1549" s="743"/>
      <c r="N1549" s="744"/>
      <c r="O1549" s="745"/>
      <c r="P1549" s="746"/>
      <c r="Q1549" s="747"/>
      <c r="R1549" s="747"/>
      <c r="S1549" s="748"/>
      <c r="T1549" s="718"/>
      <c r="U1549" s="719"/>
      <c r="V1549" s="449"/>
      <c r="W1549" s="185"/>
    </row>
    <row r="1550" spans="1:23" s="18" customFormat="1" ht="51.75" customHeight="1" thickBot="1">
      <c r="A1550" s="87" t="s">
        <v>1862</v>
      </c>
      <c r="B1550" s="446"/>
      <c r="C1550" s="738" t="s">
        <v>77</v>
      </c>
      <c r="D1550" s="739"/>
      <c r="E1550" s="749" t="s">
        <v>80</v>
      </c>
      <c r="F1550" s="750" t="s">
        <v>242</v>
      </c>
      <c r="G1550" s="741"/>
      <c r="H1550" s="714"/>
      <c r="I1550" s="714"/>
      <c r="J1550" s="711" t="s">
        <v>220</v>
      </c>
      <c r="K1550" s="751" t="s">
        <v>228</v>
      </c>
      <c r="L1550" s="752" t="s">
        <v>290</v>
      </c>
      <c r="M1550" s="752"/>
      <c r="N1550" s="753" t="s">
        <v>260</v>
      </c>
      <c r="O1550" s="754"/>
      <c r="P1550" s="755" t="s">
        <v>1169</v>
      </c>
      <c r="Q1550" s="756" t="s">
        <v>85</v>
      </c>
      <c r="R1550" s="757"/>
      <c r="S1550" s="88">
        <v>3</v>
      </c>
      <c r="T1550" s="758"/>
      <c r="U1550" s="759"/>
      <c r="V1550" s="450"/>
      <c r="W1550" s="185"/>
    </row>
    <row r="1551" spans="1:23" s="18" customFormat="1" ht="15.75" customHeight="1">
      <c r="A1551" s="87" t="s">
        <v>1863</v>
      </c>
      <c r="B1551" s="446"/>
      <c r="C1551" s="33">
        <v>1</v>
      </c>
      <c r="D1551" s="76" t="s">
        <v>737</v>
      </c>
      <c r="E1551" s="82">
        <v>0.9</v>
      </c>
      <c r="F1551" s="233">
        <v>3885.5499999999997</v>
      </c>
      <c r="G1551" s="233">
        <v>1532.67</v>
      </c>
      <c r="H1551" s="451" t="s">
        <v>6</v>
      </c>
      <c r="I1551" s="452"/>
      <c r="J1551" s="83" t="s">
        <v>6</v>
      </c>
      <c r="K1551" s="81" t="s">
        <v>1152</v>
      </c>
      <c r="L1551" s="344"/>
      <c r="M1551" s="345" t="s">
        <v>1152</v>
      </c>
      <c r="N1551" s="760" t="s">
        <v>22</v>
      </c>
      <c r="O1551" s="761" t="s">
        <v>15</v>
      </c>
      <c r="P1551" s="762"/>
      <c r="Q1551" s="763">
        <v>44</v>
      </c>
      <c r="R1551" s="764" t="s">
        <v>1152</v>
      </c>
      <c r="S1551" s="765"/>
      <c r="T1551" s="705" t="s">
        <v>64</v>
      </c>
      <c r="U1551" s="734"/>
      <c r="V1551" s="706"/>
      <c r="W1551" s="184"/>
    </row>
    <row r="1552" spans="1:23" s="18" customFormat="1" ht="15.75" customHeight="1" thickBot="1">
      <c r="A1552" s="87" t="s">
        <v>1864</v>
      </c>
      <c r="B1552" s="446"/>
      <c r="C1552" s="33">
        <v>2</v>
      </c>
      <c r="D1552" s="76" t="s">
        <v>738</v>
      </c>
      <c r="E1552" s="82">
        <v>0.1</v>
      </c>
      <c r="F1552" s="233" t="s">
        <v>1188</v>
      </c>
      <c r="G1552" s="233">
        <v>1532.67</v>
      </c>
      <c r="H1552" s="451" t="s">
        <v>27</v>
      </c>
      <c r="I1552" s="452"/>
      <c r="J1552" s="83" t="s">
        <v>6</v>
      </c>
      <c r="K1552" s="81" t="s">
        <v>1152</v>
      </c>
      <c r="L1552" s="344"/>
      <c r="M1552" s="345" t="s">
        <v>1152</v>
      </c>
      <c r="N1552" s="760" t="s">
        <v>22</v>
      </c>
      <c r="O1552" s="761"/>
      <c r="P1552" s="762"/>
      <c r="Q1552" s="766"/>
      <c r="R1552" s="767"/>
      <c r="S1552" s="768"/>
      <c r="T1552" s="758"/>
      <c r="U1552" s="769"/>
      <c r="V1552" s="759"/>
      <c r="W1552" s="184"/>
    </row>
    <row r="1553" spans="1:23" s="18" customFormat="1" ht="15.75" customHeight="1">
      <c r="A1553" s="87" t="s">
        <v>1865</v>
      </c>
      <c r="B1553" s="446"/>
      <c r="C1553" s="33">
        <v>3</v>
      </c>
      <c r="D1553" s="76" t="s">
        <v>1152</v>
      </c>
      <c r="E1553" s="82" t="s">
        <v>1152</v>
      </c>
      <c r="F1553" s="233" t="s">
        <v>1152</v>
      </c>
      <c r="G1553" s="233" t="s">
        <v>1152</v>
      </c>
      <c r="H1553" s="451" t="s">
        <v>1152</v>
      </c>
      <c r="I1553" s="452"/>
      <c r="J1553" s="83" t="s">
        <v>1152</v>
      </c>
      <c r="K1553" s="81" t="s">
        <v>1152</v>
      </c>
      <c r="L1553" s="344"/>
      <c r="M1553" s="345" t="s">
        <v>1152</v>
      </c>
      <c r="N1553" s="760"/>
      <c r="O1553" s="770"/>
      <c r="P1553" s="771"/>
      <c r="Q1553" s="772"/>
      <c r="R1553" s="773"/>
      <c r="S1553" s="774"/>
      <c r="T1553" s="191"/>
      <c r="U1553" s="191"/>
      <c r="V1553" s="192"/>
      <c r="W1553" s="185"/>
    </row>
    <row r="1554" spans="1:23" s="18" customFormat="1" ht="15.75" customHeight="1">
      <c r="A1554" s="87" t="s">
        <v>1866</v>
      </c>
      <c r="B1554" s="446"/>
      <c r="C1554" s="33">
        <v>4</v>
      </c>
      <c r="D1554" s="76" t="s">
        <v>1152</v>
      </c>
      <c r="E1554" s="82" t="s">
        <v>1152</v>
      </c>
      <c r="F1554" s="233" t="s">
        <v>1152</v>
      </c>
      <c r="G1554" s="233" t="s">
        <v>1152</v>
      </c>
      <c r="H1554" s="451" t="s">
        <v>1152</v>
      </c>
      <c r="I1554" s="452"/>
      <c r="J1554" s="83" t="s">
        <v>1152</v>
      </c>
      <c r="K1554" s="81" t="s">
        <v>1152</v>
      </c>
      <c r="L1554" s="344"/>
      <c r="M1554" s="345" t="s">
        <v>1152</v>
      </c>
      <c r="N1554" s="760"/>
      <c r="O1554" s="775" t="s">
        <v>246</v>
      </c>
      <c r="P1554" s="737" t="s">
        <v>245</v>
      </c>
      <c r="Q1554" s="738"/>
      <c r="R1554" s="738"/>
      <c r="S1554" s="739"/>
      <c r="T1554" s="185"/>
      <c r="U1554" s="185"/>
      <c r="V1554" s="193"/>
      <c r="W1554" s="185"/>
    </row>
    <row r="1555" spans="1:23" s="18" customFormat="1" ht="17.25" customHeight="1">
      <c r="A1555" s="87" t="s">
        <v>1867</v>
      </c>
      <c r="B1555" s="446"/>
      <c r="C1555" s="33">
        <v>5</v>
      </c>
      <c r="D1555" s="76" t="s">
        <v>1152</v>
      </c>
      <c r="E1555" s="82" t="s">
        <v>1152</v>
      </c>
      <c r="F1555" s="233" t="s">
        <v>1152</v>
      </c>
      <c r="G1555" s="233" t="s">
        <v>1152</v>
      </c>
      <c r="H1555" s="451" t="s">
        <v>1152</v>
      </c>
      <c r="I1555" s="452"/>
      <c r="J1555" s="83" t="s">
        <v>1152</v>
      </c>
      <c r="K1555" s="81" t="s">
        <v>1152</v>
      </c>
      <c r="L1555" s="344"/>
      <c r="M1555" s="345" t="s">
        <v>1152</v>
      </c>
      <c r="N1555" s="760"/>
      <c r="O1555" s="776"/>
      <c r="P1555" s="711" t="s">
        <v>86</v>
      </c>
      <c r="Q1555" s="711" t="s">
        <v>230</v>
      </c>
      <c r="R1555" s="714" t="s">
        <v>243</v>
      </c>
      <c r="S1555" s="714"/>
      <c r="T1555" s="185"/>
      <c r="U1555" s="185"/>
      <c r="V1555" s="193"/>
      <c r="W1555" s="185"/>
    </row>
    <row r="1556" spans="1:23" s="18" customFormat="1" ht="16.5" customHeight="1" thickBot="1">
      <c r="A1556" s="87" t="s">
        <v>1868</v>
      </c>
      <c r="B1556" s="446"/>
      <c r="C1556" s="84">
        <v>6</v>
      </c>
      <c r="D1556" s="85" t="s">
        <v>1152</v>
      </c>
      <c r="E1556" s="86" t="s">
        <v>1152</v>
      </c>
      <c r="F1556" s="233" t="s">
        <v>1152</v>
      </c>
      <c r="G1556" s="233" t="s">
        <v>1152</v>
      </c>
      <c r="H1556" s="451" t="s">
        <v>1152</v>
      </c>
      <c r="I1556" s="452"/>
      <c r="J1556" s="83" t="s">
        <v>1152</v>
      </c>
      <c r="K1556" s="81" t="s">
        <v>1152</v>
      </c>
      <c r="L1556" s="344"/>
      <c r="M1556" s="345" t="s">
        <v>1152</v>
      </c>
      <c r="N1556" s="777"/>
      <c r="O1556" s="248" t="s">
        <v>6</v>
      </c>
      <c r="P1556" s="778">
        <v>1</v>
      </c>
      <c r="Q1556" s="779">
        <v>3065.3425115</v>
      </c>
      <c r="R1556" s="780">
        <v>3885.5499999999997</v>
      </c>
      <c r="S1556" s="780"/>
      <c r="T1556" s="185"/>
      <c r="U1556" s="185"/>
      <c r="V1556" s="193"/>
      <c r="W1556" s="185"/>
    </row>
    <row r="1557" spans="1:23" s="18" customFormat="1" ht="16.5" customHeight="1" thickBot="1">
      <c r="A1557" s="87" t="s">
        <v>1869</v>
      </c>
      <c r="B1557" s="447"/>
      <c r="C1557" s="781" t="s">
        <v>82</v>
      </c>
      <c r="D1557" s="782"/>
      <c r="E1557" s="782"/>
      <c r="F1557" s="783"/>
      <c r="G1557" s="784"/>
      <c r="H1557" s="453" t="s">
        <v>6</v>
      </c>
      <c r="I1557" s="454"/>
      <c r="J1557" s="314" t="s">
        <v>6</v>
      </c>
      <c r="K1557" s="194" t="s">
        <v>6</v>
      </c>
      <c r="L1557" s="351"/>
      <c r="M1557" s="370"/>
      <c r="N1557" s="352"/>
      <c r="O1557" s="455" t="s">
        <v>1152</v>
      </c>
      <c r="P1557" s="455"/>
      <c r="Q1557" s="455"/>
      <c r="R1557" s="455"/>
      <c r="S1557" s="455"/>
      <c r="T1557" s="348"/>
      <c r="U1557" s="349"/>
      <c r="V1557" s="350"/>
      <c r="W1557" s="185"/>
    </row>
    <row r="1558" spans="1:23" ht="24.95" customHeight="1"/>
    <row r="1559" spans="1:23" ht="24.95" customHeight="1"/>
    <row r="1560" spans="1:23" s="16" customFormat="1" ht="24" thickBot="1">
      <c r="A1560" s="694">
        <v>45</v>
      </c>
      <c r="B1560" s="456" t="s">
        <v>45</v>
      </c>
      <c r="C1560" s="456"/>
      <c r="D1560" s="456"/>
      <c r="E1560" s="22">
        <v>45</v>
      </c>
      <c r="F1560" s="23" t="s">
        <v>739</v>
      </c>
      <c r="G1560" s="19"/>
      <c r="H1560" s="19"/>
      <c r="I1560" s="23"/>
      <c r="J1560" s="23"/>
      <c r="K1560" s="23"/>
      <c r="L1560" s="23"/>
      <c r="M1560" s="24"/>
      <c r="N1560" s="24"/>
      <c r="O1560" s="19"/>
      <c r="P1560" s="19"/>
      <c r="Q1560" s="685"/>
      <c r="R1560" s="685"/>
      <c r="S1560" s="685"/>
      <c r="T1560" s="685"/>
      <c r="U1560" s="186"/>
    </row>
    <row r="1561" spans="1:23" s="16" customFormat="1" ht="24.75" customHeight="1">
      <c r="A1561" s="14"/>
      <c r="B1561" s="695" t="s">
        <v>50</v>
      </c>
      <c r="C1561" s="696" t="s">
        <v>51</v>
      </c>
      <c r="D1561" s="697" t="s">
        <v>16</v>
      </c>
      <c r="E1561" s="697"/>
      <c r="F1561" s="697" t="s">
        <v>52</v>
      </c>
      <c r="G1561" s="698"/>
      <c r="H1561" s="699" t="s">
        <v>53</v>
      </c>
      <c r="I1561" s="700" t="s">
        <v>266</v>
      </c>
      <c r="J1561" s="699" t="s">
        <v>17</v>
      </c>
      <c r="K1561" s="699" t="s">
        <v>229</v>
      </c>
      <c r="L1561" s="699" t="s">
        <v>54</v>
      </c>
      <c r="M1561" s="699" t="s">
        <v>150</v>
      </c>
      <c r="N1561" s="701" t="s">
        <v>244</v>
      </c>
      <c r="O1561" s="702"/>
      <c r="P1561" s="703" t="s">
        <v>19</v>
      </c>
      <c r="Q1561" s="704"/>
      <c r="R1561" s="705" t="s">
        <v>152</v>
      </c>
      <c r="S1561" s="706"/>
      <c r="T1561" s="707" t="s">
        <v>138</v>
      </c>
      <c r="U1561" s="708"/>
      <c r="V1561" s="709"/>
    </row>
    <row r="1562" spans="1:23" s="16" customFormat="1" ht="92.25" customHeight="1">
      <c r="A1562" s="14"/>
      <c r="B1562" s="710"/>
      <c r="C1562" s="711" t="s">
        <v>55</v>
      </c>
      <c r="D1562" s="712" t="s">
        <v>3</v>
      </c>
      <c r="E1562" s="712" t="s">
        <v>18</v>
      </c>
      <c r="F1562" s="712" t="s">
        <v>56</v>
      </c>
      <c r="G1562" s="713" t="s">
        <v>57</v>
      </c>
      <c r="H1562" s="714"/>
      <c r="I1562" s="715"/>
      <c r="J1562" s="714"/>
      <c r="K1562" s="714"/>
      <c r="L1562" s="714"/>
      <c r="M1562" s="714"/>
      <c r="N1562" s="711" t="s">
        <v>149</v>
      </c>
      <c r="O1562" s="712" t="s">
        <v>68</v>
      </c>
      <c r="P1562" s="716"/>
      <c r="Q1562" s="717"/>
      <c r="R1562" s="718"/>
      <c r="S1562" s="719"/>
      <c r="T1562" s="720" t="s">
        <v>139</v>
      </c>
      <c r="U1562" s="721" t="s">
        <v>148</v>
      </c>
      <c r="V1562" s="722" t="s">
        <v>164</v>
      </c>
    </row>
    <row r="1563" spans="1:23" s="16" customFormat="1" ht="26.25" customHeight="1">
      <c r="A1563" s="14"/>
      <c r="B1563" s="723"/>
      <c r="C1563" s="724">
        <v>3</v>
      </c>
      <c r="D1563" s="724">
        <v>4</v>
      </c>
      <c r="E1563" s="724">
        <v>5</v>
      </c>
      <c r="F1563" s="724">
        <v>6</v>
      </c>
      <c r="G1563" s="724">
        <v>7</v>
      </c>
      <c r="H1563" s="724">
        <v>8</v>
      </c>
      <c r="I1563" s="724">
        <v>9</v>
      </c>
      <c r="J1563" s="724">
        <v>10</v>
      </c>
      <c r="K1563" s="724">
        <v>11</v>
      </c>
      <c r="L1563" s="724">
        <v>12</v>
      </c>
      <c r="M1563" s="724">
        <v>13</v>
      </c>
      <c r="N1563" s="724">
        <v>14</v>
      </c>
      <c r="O1563" s="724">
        <v>15</v>
      </c>
      <c r="P1563" s="19">
        <v>16</v>
      </c>
      <c r="Q1563" s="725">
        <v>17</v>
      </c>
      <c r="R1563" s="19">
        <v>18</v>
      </c>
      <c r="S1563" s="725">
        <v>19</v>
      </c>
      <c r="T1563" s="726">
        <v>20</v>
      </c>
      <c r="U1563" s="624">
        <v>21</v>
      </c>
      <c r="V1563" s="727">
        <v>22</v>
      </c>
    </row>
    <row r="1564" spans="1:23" s="26" customFormat="1" ht="56.45" customHeight="1">
      <c r="A1564" s="25" t="s">
        <v>1870</v>
      </c>
      <c r="B1564" s="307">
        <v>1</v>
      </c>
      <c r="C1564" s="301" t="s">
        <v>740</v>
      </c>
      <c r="D1564" s="301" t="s">
        <v>741</v>
      </c>
      <c r="E1564" s="301" t="s">
        <v>742</v>
      </c>
      <c r="F1564" s="301" t="s">
        <v>321</v>
      </c>
      <c r="G1564" s="293">
        <v>0.85</v>
      </c>
      <c r="H1564" s="293" t="s">
        <v>22</v>
      </c>
      <c r="I1564" s="299"/>
      <c r="J1564" s="300" t="s">
        <v>739</v>
      </c>
      <c r="K1564" s="324">
        <v>38855</v>
      </c>
      <c r="L1564" s="324">
        <v>39813</v>
      </c>
      <c r="M1564" s="294">
        <v>1424.58</v>
      </c>
      <c r="N1564" s="321">
        <v>1210.8929999999998</v>
      </c>
      <c r="O1564" s="172">
        <v>1210.893</v>
      </c>
      <c r="P1564" s="441"/>
      <c r="Q1564" s="442"/>
      <c r="R1564" s="439"/>
      <c r="S1564" s="440"/>
      <c r="T1564" s="296" t="s">
        <v>22</v>
      </c>
      <c r="U1564" s="297">
        <v>17</v>
      </c>
      <c r="V1564" s="298" t="s">
        <v>22</v>
      </c>
    </row>
    <row r="1565" spans="1:23" s="26" customFormat="1" ht="56.45" customHeight="1">
      <c r="A1565" s="25" t="s">
        <v>1157</v>
      </c>
      <c r="B1565" s="307">
        <v>2</v>
      </c>
      <c r="C1565" s="301" t="s">
        <v>740</v>
      </c>
      <c r="D1565" s="301" t="s">
        <v>743</v>
      </c>
      <c r="E1565" s="301" t="s">
        <v>744</v>
      </c>
      <c r="F1565" s="301" t="s">
        <v>321</v>
      </c>
      <c r="G1565" s="293">
        <v>0.98</v>
      </c>
      <c r="H1565" s="293" t="s">
        <v>22</v>
      </c>
      <c r="I1565" s="299"/>
      <c r="J1565" s="300" t="s">
        <v>739</v>
      </c>
      <c r="K1565" s="324">
        <v>39845</v>
      </c>
      <c r="L1565" s="324">
        <v>40765</v>
      </c>
      <c r="M1565" s="294">
        <v>1515.36</v>
      </c>
      <c r="N1565" s="321">
        <v>1485.0527999999999</v>
      </c>
      <c r="O1565" s="172">
        <v>1485.0527999999999</v>
      </c>
      <c r="P1565" s="441"/>
      <c r="Q1565" s="442"/>
      <c r="R1565" s="439"/>
      <c r="S1565" s="440"/>
      <c r="T1565" s="296" t="s">
        <v>22</v>
      </c>
      <c r="U1565" s="297">
        <v>18</v>
      </c>
      <c r="V1565" s="298" t="s">
        <v>22</v>
      </c>
    </row>
    <row r="1566" spans="1:23" s="26" customFormat="1" ht="56.45" customHeight="1">
      <c r="A1566" s="25" t="s">
        <v>321</v>
      </c>
      <c r="B1566" s="307">
        <v>3</v>
      </c>
      <c r="C1566" s="301" t="s">
        <v>740</v>
      </c>
      <c r="D1566" s="301" t="s">
        <v>745</v>
      </c>
      <c r="E1566" s="301" t="s">
        <v>746</v>
      </c>
      <c r="F1566" s="301" t="s">
        <v>304</v>
      </c>
      <c r="G1566" s="293">
        <v>1</v>
      </c>
      <c r="H1566" s="293" t="s">
        <v>22</v>
      </c>
      <c r="I1566" s="299"/>
      <c r="J1566" s="300" t="s">
        <v>739</v>
      </c>
      <c r="K1566" s="324">
        <v>42700</v>
      </c>
      <c r="L1566" s="324">
        <v>43434</v>
      </c>
      <c r="M1566" s="294">
        <v>1766.06</v>
      </c>
      <c r="N1566" s="321">
        <v>1766.06</v>
      </c>
      <c r="O1566" s="172">
        <v>1766.06</v>
      </c>
      <c r="P1566" s="441"/>
      <c r="Q1566" s="442"/>
      <c r="R1566" s="439"/>
      <c r="S1566" s="440"/>
      <c r="T1566" s="296" t="s">
        <v>22</v>
      </c>
      <c r="U1566" s="297">
        <v>150</v>
      </c>
      <c r="V1566" s="298" t="s">
        <v>22</v>
      </c>
    </row>
    <row r="1567" spans="1:23" s="26" customFormat="1" ht="24.95" customHeight="1">
      <c r="A1567" s="25" t="s">
        <v>1158</v>
      </c>
      <c r="B1567" s="307" t="s">
        <v>1152</v>
      </c>
      <c r="C1567" s="301"/>
      <c r="D1567" s="301"/>
      <c r="E1567" s="301"/>
      <c r="F1567" s="301"/>
      <c r="G1567" s="293"/>
      <c r="H1567" s="293"/>
      <c r="I1567" s="299"/>
      <c r="J1567" s="300" t="s">
        <v>1152</v>
      </c>
      <c r="K1567" s="389"/>
      <c r="L1567" s="324"/>
      <c r="M1567" s="294"/>
      <c r="N1567" s="321" t="s">
        <v>1152</v>
      </c>
      <c r="O1567" s="172" t="s">
        <v>1152</v>
      </c>
      <c r="P1567" s="441"/>
      <c r="Q1567" s="442"/>
      <c r="R1567" s="439"/>
      <c r="S1567" s="440"/>
      <c r="T1567" s="296"/>
      <c r="U1567" s="297"/>
      <c r="V1567" s="298"/>
    </row>
    <row r="1568" spans="1:23" s="26" customFormat="1" ht="24.95" customHeight="1">
      <c r="A1568" s="25" t="s">
        <v>1159</v>
      </c>
      <c r="B1568" s="307" t="s">
        <v>1152</v>
      </c>
      <c r="C1568" s="301"/>
      <c r="D1568" s="301"/>
      <c r="E1568" s="301"/>
      <c r="F1568" s="301"/>
      <c r="G1568" s="293"/>
      <c r="H1568" s="293"/>
      <c r="I1568" s="299"/>
      <c r="J1568" s="300" t="s">
        <v>1152</v>
      </c>
      <c r="K1568" s="324"/>
      <c r="L1568" s="324"/>
      <c r="M1568" s="294"/>
      <c r="N1568" s="321" t="s">
        <v>1152</v>
      </c>
      <c r="O1568" s="172" t="s">
        <v>1152</v>
      </c>
      <c r="P1568" s="441"/>
      <c r="Q1568" s="442"/>
      <c r="R1568" s="439"/>
      <c r="S1568" s="440"/>
      <c r="T1568" s="296"/>
      <c r="U1568" s="297"/>
      <c r="V1568" s="298"/>
    </row>
    <row r="1569" spans="1:23" s="26" customFormat="1" ht="24.95" customHeight="1">
      <c r="A1569" s="25" t="s">
        <v>1160</v>
      </c>
      <c r="B1569" s="307" t="s">
        <v>1152</v>
      </c>
      <c r="C1569" s="301"/>
      <c r="D1569" s="301"/>
      <c r="E1569" s="301"/>
      <c r="F1569" s="301"/>
      <c r="G1569" s="293"/>
      <c r="H1569" s="293"/>
      <c r="I1569" s="299"/>
      <c r="J1569" s="300" t="s">
        <v>1152</v>
      </c>
      <c r="K1569" s="324"/>
      <c r="L1569" s="324"/>
      <c r="M1569" s="294"/>
      <c r="N1569" s="321" t="s">
        <v>1152</v>
      </c>
      <c r="O1569" s="172" t="s">
        <v>1152</v>
      </c>
      <c r="P1569" s="441"/>
      <c r="Q1569" s="442"/>
      <c r="R1569" s="439"/>
      <c r="S1569" s="440"/>
      <c r="T1569" s="296"/>
      <c r="U1569" s="297"/>
      <c r="V1569" s="298"/>
    </row>
    <row r="1570" spans="1:23" s="26" customFormat="1" ht="24.95" customHeight="1">
      <c r="A1570" s="25"/>
      <c r="B1570" s="307" t="s">
        <v>1152</v>
      </c>
      <c r="C1570" s="301"/>
      <c r="D1570" s="301"/>
      <c r="E1570" s="301"/>
      <c r="F1570" s="301"/>
      <c r="G1570" s="293"/>
      <c r="H1570" s="293"/>
      <c r="I1570" s="299"/>
      <c r="J1570" s="300" t="s">
        <v>1152</v>
      </c>
      <c r="K1570" s="324"/>
      <c r="L1570" s="324"/>
      <c r="M1570" s="294"/>
      <c r="N1570" s="321" t="s">
        <v>1152</v>
      </c>
      <c r="O1570" s="172" t="s">
        <v>1152</v>
      </c>
      <c r="P1570" s="441"/>
      <c r="Q1570" s="442"/>
      <c r="R1570" s="439"/>
      <c r="S1570" s="440"/>
      <c r="T1570" s="296"/>
      <c r="U1570" s="297"/>
      <c r="V1570" s="298"/>
    </row>
    <row r="1571" spans="1:23" s="26" customFormat="1" ht="24.95" customHeight="1">
      <c r="A1571" s="25"/>
      <c r="B1571" s="307" t="s">
        <v>1152</v>
      </c>
      <c r="C1571" s="301"/>
      <c r="D1571" s="301"/>
      <c r="E1571" s="301"/>
      <c r="F1571" s="301"/>
      <c r="G1571" s="293"/>
      <c r="H1571" s="293"/>
      <c r="I1571" s="299"/>
      <c r="J1571" s="300" t="s">
        <v>1152</v>
      </c>
      <c r="K1571" s="324"/>
      <c r="L1571" s="324"/>
      <c r="M1571" s="294"/>
      <c r="N1571" s="321" t="s">
        <v>1152</v>
      </c>
      <c r="O1571" s="172" t="s">
        <v>1152</v>
      </c>
      <c r="P1571" s="441"/>
      <c r="Q1571" s="442"/>
      <c r="R1571" s="439"/>
      <c r="S1571" s="440"/>
      <c r="T1571" s="296"/>
      <c r="U1571" s="297"/>
      <c r="V1571" s="298"/>
    </row>
    <row r="1572" spans="1:23" s="26" customFormat="1" ht="24.95" customHeight="1">
      <c r="A1572" s="25"/>
      <c r="B1572" s="307" t="s">
        <v>1152</v>
      </c>
      <c r="C1572" s="301"/>
      <c r="D1572" s="301"/>
      <c r="E1572" s="301"/>
      <c r="F1572" s="301"/>
      <c r="G1572" s="293"/>
      <c r="H1572" s="293"/>
      <c r="I1572" s="299"/>
      <c r="J1572" s="300" t="s">
        <v>1152</v>
      </c>
      <c r="K1572" s="324"/>
      <c r="L1572" s="324"/>
      <c r="M1572" s="294"/>
      <c r="N1572" s="321" t="s">
        <v>1152</v>
      </c>
      <c r="O1572" s="172" t="s">
        <v>1152</v>
      </c>
      <c r="P1572" s="441"/>
      <c r="Q1572" s="442"/>
      <c r="R1572" s="439"/>
      <c r="S1572" s="440"/>
      <c r="T1572" s="296"/>
      <c r="U1572" s="297"/>
      <c r="V1572" s="298"/>
    </row>
    <row r="1573" spans="1:23" s="26" customFormat="1" ht="24.95" customHeight="1">
      <c r="A1573" s="25"/>
      <c r="B1573" s="307" t="s">
        <v>1152</v>
      </c>
      <c r="C1573" s="301"/>
      <c r="D1573" s="301"/>
      <c r="E1573" s="301"/>
      <c r="F1573" s="301"/>
      <c r="G1573" s="293"/>
      <c r="H1573" s="293"/>
      <c r="I1573" s="299"/>
      <c r="J1573" s="300" t="s">
        <v>1152</v>
      </c>
      <c r="K1573" s="324"/>
      <c r="L1573" s="324"/>
      <c r="M1573" s="294"/>
      <c r="N1573" s="321" t="s">
        <v>1152</v>
      </c>
      <c r="O1573" s="172" t="s">
        <v>1152</v>
      </c>
      <c r="P1573" s="441"/>
      <c r="Q1573" s="442"/>
      <c r="R1573" s="439"/>
      <c r="S1573" s="440"/>
      <c r="T1573" s="296"/>
      <c r="U1573" s="297"/>
      <c r="V1573" s="298"/>
    </row>
    <row r="1574" spans="1:23" s="26" customFormat="1" ht="24.95" customHeight="1">
      <c r="A1574" s="25"/>
      <c r="B1574" s="307" t="s">
        <v>1152</v>
      </c>
      <c r="C1574" s="301"/>
      <c r="D1574" s="301"/>
      <c r="E1574" s="301"/>
      <c r="F1574" s="301"/>
      <c r="G1574" s="293"/>
      <c r="H1574" s="293"/>
      <c r="I1574" s="299"/>
      <c r="J1574" s="300" t="s">
        <v>1152</v>
      </c>
      <c r="K1574" s="324"/>
      <c r="L1574" s="324"/>
      <c r="M1574" s="294"/>
      <c r="N1574" s="321" t="s">
        <v>1152</v>
      </c>
      <c r="O1574" s="172" t="s">
        <v>1152</v>
      </c>
      <c r="P1574" s="441"/>
      <c r="Q1574" s="442"/>
      <c r="R1574" s="439"/>
      <c r="S1574" s="440"/>
      <c r="T1574" s="296"/>
      <c r="U1574" s="297"/>
      <c r="V1574" s="298"/>
    </row>
    <row r="1575" spans="1:23" s="26" customFormat="1" ht="24.95" customHeight="1">
      <c r="A1575" s="25" t="s">
        <v>1871</v>
      </c>
      <c r="B1575" s="307" t="s">
        <v>1152</v>
      </c>
      <c r="C1575" s="301"/>
      <c r="D1575" s="301"/>
      <c r="E1575" s="301"/>
      <c r="F1575" s="301"/>
      <c r="G1575" s="293"/>
      <c r="H1575" s="293"/>
      <c r="I1575" s="299"/>
      <c r="J1575" s="300" t="s">
        <v>1152</v>
      </c>
      <c r="K1575" s="324"/>
      <c r="L1575" s="324"/>
      <c r="M1575" s="294"/>
      <c r="N1575" s="322" t="s">
        <v>1152</v>
      </c>
      <c r="O1575" s="172" t="s">
        <v>1152</v>
      </c>
      <c r="P1575" s="441"/>
      <c r="Q1575" s="442"/>
      <c r="R1575" s="439"/>
      <c r="S1575" s="440"/>
      <c r="T1575" s="296"/>
      <c r="U1575" s="297"/>
      <c r="V1575" s="298"/>
    </row>
    <row r="1576" spans="1:23" s="26" customFormat="1" ht="24.95" customHeight="1">
      <c r="A1576" s="25" t="s">
        <v>1872</v>
      </c>
      <c r="B1576" s="307" t="s">
        <v>1152</v>
      </c>
      <c r="C1576" s="301"/>
      <c r="D1576" s="301"/>
      <c r="E1576" s="301"/>
      <c r="F1576" s="301"/>
      <c r="G1576" s="293"/>
      <c r="H1576" s="293"/>
      <c r="I1576" s="299"/>
      <c r="J1576" s="300" t="s">
        <v>1152</v>
      </c>
      <c r="K1576" s="324"/>
      <c r="L1576" s="324"/>
      <c r="M1576" s="295"/>
      <c r="N1576" s="322" t="s">
        <v>1152</v>
      </c>
      <c r="O1576" s="172" t="s">
        <v>1152</v>
      </c>
      <c r="P1576" s="441"/>
      <c r="Q1576" s="442"/>
      <c r="R1576" s="439"/>
      <c r="S1576" s="440"/>
      <c r="T1576" s="296"/>
      <c r="U1576" s="297"/>
      <c r="V1576" s="298"/>
    </row>
    <row r="1577" spans="1:23" s="26" customFormat="1" ht="24.95" customHeight="1">
      <c r="A1577" s="25" t="s">
        <v>1873</v>
      </c>
      <c r="B1577" s="307" t="s">
        <v>1152</v>
      </c>
      <c r="C1577" s="301"/>
      <c r="D1577" s="301"/>
      <c r="E1577" s="301"/>
      <c r="F1577" s="301"/>
      <c r="G1577" s="293"/>
      <c r="H1577" s="293"/>
      <c r="I1577" s="299"/>
      <c r="J1577" s="300" t="s">
        <v>1152</v>
      </c>
      <c r="K1577" s="324"/>
      <c r="L1577" s="324"/>
      <c r="M1577" s="295"/>
      <c r="N1577" s="322" t="s">
        <v>1152</v>
      </c>
      <c r="O1577" s="172" t="s">
        <v>1152</v>
      </c>
      <c r="P1577" s="441"/>
      <c r="Q1577" s="442"/>
      <c r="R1577" s="439"/>
      <c r="S1577" s="440"/>
      <c r="T1577" s="296"/>
      <c r="U1577" s="297"/>
      <c r="V1577" s="298"/>
    </row>
    <row r="1578" spans="1:23" s="26" customFormat="1" ht="24.95" customHeight="1" thickBot="1">
      <c r="A1578" s="25" t="s">
        <v>1874</v>
      </c>
      <c r="B1578" s="310" t="s">
        <v>1152</v>
      </c>
      <c r="C1578" s="302"/>
      <c r="D1578" s="302"/>
      <c r="E1578" s="302"/>
      <c r="F1578" s="302"/>
      <c r="G1578" s="303"/>
      <c r="H1578" s="303"/>
      <c r="I1578" s="304"/>
      <c r="J1578" s="305" t="s">
        <v>1152</v>
      </c>
      <c r="K1578" s="325"/>
      <c r="L1578" s="325"/>
      <c r="M1578" s="306"/>
      <c r="N1578" s="322" t="s">
        <v>1152</v>
      </c>
      <c r="O1578" s="172" t="s">
        <v>1152</v>
      </c>
      <c r="P1578" s="441"/>
      <c r="Q1578" s="442"/>
      <c r="R1578" s="439"/>
      <c r="S1578" s="440"/>
      <c r="T1578" s="296"/>
      <c r="U1578" s="297"/>
      <c r="V1578" s="298"/>
    </row>
    <row r="1579" spans="1:23" s="16" customFormat="1" ht="12" customHeight="1">
      <c r="A1579" s="25"/>
      <c r="B1579" s="27"/>
      <c r="C1579" s="28"/>
      <c r="D1579" s="28"/>
      <c r="E1579" s="28"/>
      <c r="F1579" s="28"/>
      <c r="G1579" s="28"/>
      <c r="H1579" s="308"/>
      <c r="I1579" s="28"/>
      <c r="J1579" s="28"/>
      <c r="K1579" s="28"/>
      <c r="L1579" s="28"/>
      <c r="M1579" s="28"/>
      <c r="N1579" s="28"/>
      <c r="O1579" s="171"/>
      <c r="P1579" s="28"/>
      <c r="Q1579" s="28"/>
      <c r="R1579" s="171"/>
      <c r="S1579" s="28"/>
      <c r="T1579" s="28"/>
      <c r="U1579" s="29"/>
      <c r="V1579" s="30"/>
    </row>
    <row r="1580" spans="1:23" s="16" customFormat="1" ht="17.25" customHeight="1" thickBot="1">
      <c r="A1580" s="25" t="s">
        <v>1875</v>
      </c>
      <c r="B1580" s="346"/>
      <c r="C1580" s="347"/>
      <c r="D1580" s="347"/>
      <c r="E1580" s="347"/>
      <c r="F1580" s="347"/>
      <c r="G1580" s="347"/>
      <c r="H1580" s="347"/>
      <c r="I1580" s="347"/>
      <c r="J1580" s="347"/>
      <c r="K1580" s="347"/>
      <c r="L1580" s="347"/>
      <c r="M1580" s="347"/>
      <c r="N1580" s="728" t="s">
        <v>251</v>
      </c>
      <c r="O1580" s="729">
        <v>1487.3352666666667</v>
      </c>
      <c r="P1580" s="371"/>
      <c r="Q1580" s="371"/>
      <c r="R1580" s="372"/>
      <c r="S1580" s="372"/>
      <c r="T1580" s="373"/>
      <c r="U1580" s="374"/>
      <c r="V1580" s="375"/>
      <c r="W1580" s="186"/>
    </row>
    <row r="1581" spans="1:23" ht="17.25" customHeight="1">
      <c r="B1581" s="731"/>
      <c r="C1581" s="731"/>
      <c r="D1581" s="731"/>
      <c r="E1581" s="731"/>
      <c r="F1581" s="731"/>
      <c r="G1581" s="732"/>
      <c r="H1581" s="732"/>
      <c r="I1581" s="732"/>
      <c r="J1581" s="732"/>
      <c r="K1581" s="732"/>
      <c r="L1581" s="732"/>
      <c r="M1581" s="732"/>
      <c r="N1581" s="732"/>
      <c r="O1581" s="732"/>
      <c r="P1581" s="732"/>
      <c r="Q1581" s="732"/>
      <c r="R1581" s="732"/>
      <c r="S1581" s="732"/>
      <c r="T1581" s="732"/>
      <c r="U1581" s="732"/>
      <c r="V1581" s="732"/>
      <c r="W1581" s="732"/>
    </row>
    <row r="1582" spans="1:23" s="16" customFormat="1" ht="16.5" customHeight="1" thickBot="1">
      <c r="A1582" s="14"/>
      <c r="B1582" s="443" t="s">
        <v>61</v>
      </c>
      <c r="C1582" s="443"/>
      <c r="D1582" s="443"/>
      <c r="E1582" s="443"/>
      <c r="F1582" s="443"/>
      <c r="G1582" s="443"/>
      <c r="H1582" s="443"/>
      <c r="I1582" s="443"/>
      <c r="J1582" s="443"/>
      <c r="K1582" s="443"/>
      <c r="L1582" s="443"/>
      <c r="M1582" s="443"/>
      <c r="N1582" s="443"/>
      <c r="O1582" s="443"/>
      <c r="P1582" s="443"/>
      <c r="Q1582" s="443"/>
      <c r="R1582" s="443"/>
      <c r="S1582" s="443"/>
      <c r="T1582" s="443"/>
      <c r="U1582" s="443"/>
      <c r="V1582" s="443"/>
      <c r="W1582" s="187"/>
    </row>
    <row r="1583" spans="1:23" s="18" customFormat="1" ht="22.5" customHeight="1">
      <c r="A1583" s="87" t="s">
        <v>1876</v>
      </c>
      <c r="B1583" s="445" t="s">
        <v>58</v>
      </c>
      <c r="C1583" s="733" t="s">
        <v>78</v>
      </c>
      <c r="D1583" s="734"/>
      <c r="E1583" s="734"/>
      <c r="F1583" s="734"/>
      <c r="G1583" s="734"/>
      <c r="H1583" s="734"/>
      <c r="I1583" s="734"/>
      <c r="J1583" s="734"/>
      <c r="K1583" s="734"/>
      <c r="L1583" s="734"/>
      <c r="M1583" s="706"/>
      <c r="N1583" s="735"/>
      <c r="O1583" s="736"/>
      <c r="P1583" s="733" t="s">
        <v>84</v>
      </c>
      <c r="Q1583" s="734"/>
      <c r="R1583" s="734"/>
      <c r="S1583" s="706"/>
      <c r="T1583" s="705" t="s">
        <v>279</v>
      </c>
      <c r="U1583" s="706"/>
      <c r="V1583" s="448" t="s">
        <v>6</v>
      </c>
      <c r="W1583" s="185"/>
    </row>
    <row r="1584" spans="1:23" s="18" customFormat="1" ht="22.5" customHeight="1">
      <c r="A1584" s="87" t="s">
        <v>1877</v>
      </c>
      <c r="B1584" s="446"/>
      <c r="C1584" s="737" t="s">
        <v>79</v>
      </c>
      <c r="D1584" s="738"/>
      <c r="E1584" s="739"/>
      <c r="F1584" s="740">
        <v>1</v>
      </c>
      <c r="G1584" s="741" t="s">
        <v>223</v>
      </c>
      <c r="H1584" s="714" t="s">
        <v>222</v>
      </c>
      <c r="I1584" s="714"/>
      <c r="J1584" s="737" t="s">
        <v>221</v>
      </c>
      <c r="K1584" s="742"/>
      <c r="L1584" s="743"/>
      <c r="M1584" s="743"/>
      <c r="N1584" s="744"/>
      <c r="O1584" s="745"/>
      <c r="P1584" s="746"/>
      <c r="Q1584" s="747"/>
      <c r="R1584" s="747"/>
      <c r="S1584" s="748"/>
      <c r="T1584" s="718"/>
      <c r="U1584" s="719"/>
      <c r="V1584" s="449"/>
      <c r="W1584" s="185"/>
    </row>
    <row r="1585" spans="1:23" s="18" customFormat="1" ht="51.75" customHeight="1" thickBot="1">
      <c r="A1585" s="87" t="s">
        <v>1878</v>
      </c>
      <c r="B1585" s="446"/>
      <c r="C1585" s="738" t="s">
        <v>77</v>
      </c>
      <c r="D1585" s="739"/>
      <c r="E1585" s="749" t="s">
        <v>80</v>
      </c>
      <c r="F1585" s="750" t="s">
        <v>242</v>
      </c>
      <c r="G1585" s="741"/>
      <c r="H1585" s="714"/>
      <c r="I1585" s="714"/>
      <c r="J1585" s="711" t="s">
        <v>220</v>
      </c>
      <c r="K1585" s="751" t="s">
        <v>228</v>
      </c>
      <c r="L1585" s="752" t="s">
        <v>290</v>
      </c>
      <c r="M1585" s="752"/>
      <c r="N1585" s="753" t="s">
        <v>260</v>
      </c>
      <c r="O1585" s="754"/>
      <c r="P1585" s="755" t="s">
        <v>1169</v>
      </c>
      <c r="Q1585" s="756" t="s">
        <v>85</v>
      </c>
      <c r="R1585" s="757"/>
      <c r="S1585" s="88">
        <v>3</v>
      </c>
      <c r="T1585" s="758"/>
      <c r="U1585" s="759"/>
      <c r="V1585" s="450"/>
      <c r="W1585" s="185"/>
    </row>
    <row r="1586" spans="1:23" s="18" customFormat="1" ht="15.75" customHeight="1">
      <c r="A1586" s="87" t="s">
        <v>1879</v>
      </c>
      <c r="B1586" s="446"/>
      <c r="C1586" s="33">
        <v>1</v>
      </c>
      <c r="D1586" s="76" t="s">
        <v>1152</v>
      </c>
      <c r="E1586" s="82" t="s">
        <v>1152</v>
      </c>
      <c r="F1586" s="233" t="s">
        <v>1152</v>
      </c>
      <c r="G1586" s="233" t="s">
        <v>1152</v>
      </c>
      <c r="H1586" s="451" t="s">
        <v>1152</v>
      </c>
      <c r="I1586" s="452"/>
      <c r="J1586" s="83" t="s">
        <v>1152</v>
      </c>
      <c r="K1586" s="81" t="s">
        <v>1152</v>
      </c>
      <c r="L1586" s="344"/>
      <c r="M1586" s="345" t="s">
        <v>1152</v>
      </c>
      <c r="N1586" s="760" t="s">
        <v>22</v>
      </c>
      <c r="O1586" s="761" t="s">
        <v>15</v>
      </c>
      <c r="P1586" s="762"/>
      <c r="Q1586" s="763">
        <v>45</v>
      </c>
      <c r="R1586" s="764" t="s">
        <v>1152</v>
      </c>
      <c r="S1586" s="765"/>
      <c r="T1586" s="705" t="s">
        <v>64</v>
      </c>
      <c r="U1586" s="734"/>
      <c r="V1586" s="706"/>
      <c r="W1586" s="184"/>
    </row>
    <row r="1587" spans="1:23" s="18" customFormat="1" ht="15.75" customHeight="1" thickBot="1">
      <c r="A1587" s="87" t="s">
        <v>1880</v>
      </c>
      <c r="B1587" s="446"/>
      <c r="C1587" s="33">
        <v>2</v>
      </c>
      <c r="D1587" s="76" t="s">
        <v>1152</v>
      </c>
      <c r="E1587" s="82" t="s">
        <v>1152</v>
      </c>
      <c r="F1587" s="233" t="s">
        <v>1152</v>
      </c>
      <c r="G1587" s="233" t="s">
        <v>1152</v>
      </c>
      <c r="H1587" s="451" t="s">
        <v>1152</v>
      </c>
      <c r="I1587" s="452"/>
      <c r="J1587" s="83" t="s">
        <v>1152</v>
      </c>
      <c r="K1587" s="81" t="s">
        <v>1152</v>
      </c>
      <c r="L1587" s="344"/>
      <c r="M1587" s="345" t="s">
        <v>1152</v>
      </c>
      <c r="N1587" s="760" t="s">
        <v>22</v>
      </c>
      <c r="O1587" s="761"/>
      <c r="P1587" s="762"/>
      <c r="Q1587" s="766"/>
      <c r="R1587" s="767"/>
      <c r="S1587" s="768"/>
      <c r="T1587" s="758"/>
      <c r="U1587" s="769"/>
      <c r="V1587" s="759"/>
      <c r="W1587" s="184"/>
    </row>
    <row r="1588" spans="1:23" s="18" customFormat="1" ht="15.75" customHeight="1">
      <c r="A1588" s="87" t="s">
        <v>1881</v>
      </c>
      <c r="B1588" s="446"/>
      <c r="C1588" s="33">
        <v>3</v>
      </c>
      <c r="D1588" s="76" t="s">
        <v>1152</v>
      </c>
      <c r="E1588" s="82" t="s">
        <v>1152</v>
      </c>
      <c r="F1588" s="233" t="s">
        <v>1152</v>
      </c>
      <c r="G1588" s="233" t="s">
        <v>1152</v>
      </c>
      <c r="H1588" s="451" t="s">
        <v>1152</v>
      </c>
      <c r="I1588" s="452"/>
      <c r="J1588" s="83" t="s">
        <v>1152</v>
      </c>
      <c r="K1588" s="81" t="s">
        <v>1152</v>
      </c>
      <c r="L1588" s="344"/>
      <c r="M1588" s="345" t="s">
        <v>1152</v>
      </c>
      <c r="N1588" s="760"/>
      <c r="O1588" s="770"/>
      <c r="P1588" s="771"/>
      <c r="Q1588" s="772"/>
      <c r="R1588" s="773"/>
      <c r="S1588" s="774"/>
      <c r="T1588" s="191"/>
      <c r="U1588" s="191"/>
      <c r="V1588" s="192"/>
      <c r="W1588" s="185"/>
    </row>
    <row r="1589" spans="1:23" s="18" customFormat="1" ht="15.75" customHeight="1">
      <c r="A1589" s="87" t="s">
        <v>1882</v>
      </c>
      <c r="B1589" s="446"/>
      <c r="C1589" s="33">
        <v>4</v>
      </c>
      <c r="D1589" s="76" t="s">
        <v>1152</v>
      </c>
      <c r="E1589" s="82" t="s">
        <v>1152</v>
      </c>
      <c r="F1589" s="233" t="s">
        <v>1152</v>
      </c>
      <c r="G1589" s="233" t="s">
        <v>1152</v>
      </c>
      <c r="H1589" s="451" t="s">
        <v>1152</v>
      </c>
      <c r="I1589" s="452"/>
      <c r="J1589" s="83" t="s">
        <v>1152</v>
      </c>
      <c r="K1589" s="81" t="s">
        <v>1152</v>
      </c>
      <c r="L1589" s="344"/>
      <c r="M1589" s="345" t="s">
        <v>1152</v>
      </c>
      <c r="N1589" s="760"/>
      <c r="O1589" s="775" t="s">
        <v>246</v>
      </c>
      <c r="P1589" s="737" t="s">
        <v>245</v>
      </c>
      <c r="Q1589" s="738"/>
      <c r="R1589" s="738"/>
      <c r="S1589" s="739"/>
      <c r="T1589" s="185"/>
      <c r="U1589" s="185"/>
      <c r="V1589" s="193"/>
      <c r="W1589" s="185"/>
    </row>
    <row r="1590" spans="1:23" s="18" customFormat="1" ht="17.25" customHeight="1">
      <c r="A1590" s="87" t="s">
        <v>1883</v>
      </c>
      <c r="B1590" s="446"/>
      <c r="C1590" s="33">
        <v>5</v>
      </c>
      <c r="D1590" s="76" t="s">
        <v>1152</v>
      </c>
      <c r="E1590" s="82" t="s">
        <v>1152</v>
      </c>
      <c r="F1590" s="233" t="s">
        <v>1152</v>
      </c>
      <c r="G1590" s="233" t="s">
        <v>1152</v>
      </c>
      <c r="H1590" s="451" t="s">
        <v>1152</v>
      </c>
      <c r="I1590" s="452"/>
      <c r="J1590" s="83" t="s">
        <v>1152</v>
      </c>
      <c r="K1590" s="81" t="s">
        <v>1152</v>
      </c>
      <c r="L1590" s="344"/>
      <c r="M1590" s="345" t="s">
        <v>1152</v>
      </c>
      <c r="N1590" s="760"/>
      <c r="O1590" s="776"/>
      <c r="P1590" s="711" t="s">
        <v>86</v>
      </c>
      <c r="Q1590" s="711" t="s">
        <v>230</v>
      </c>
      <c r="R1590" s="714" t="s">
        <v>243</v>
      </c>
      <c r="S1590" s="714"/>
      <c r="T1590" s="185"/>
      <c r="U1590" s="185"/>
      <c r="V1590" s="193"/>
      <c r="W1590" s="185"/>
    </row>
    <row r="1591" spans="1:23" s="18" customFormat="1" ht="16.5" customHeight="1" thickBot="1">
      <c r="A1591" s="87" t="s">
        <v>1884</v>
      </c>
      <c r="B1591" s="446"/>
      <c r="C1591" s="84">
        <v>6</v>
      </c>
      <c r="D1591" s="85" t="s">
        <v>1152</v>
      </c>
      <c r="E1591" s="86" t="s">
        <v>1152</v>
      </c>
      <c r="F1591" s="233" t="s">
        <v>1152</v>
      </c>
      <c r="G1591" s="233" t="s">
        <v>1152</v>
      </c>
      <c r="H1591" s="451" t="s">
        <v>1152</v>
      </c>
      <c r="I1591" s="452"/>
      <c r="J1591" s="83" t="s">
        <v>1152</v>
      </c>
      <c r="K1591" s="81" t="s">
        <v>1152</v>
      </c>
      <c r="L1591" s="344"/>
      <c r="M1591" s="345" t="s">
        <v>1152</v>
      </c>
      <c r="N1591" s="777"/>
      <c r="O1591" s="248" t="s">
        <v>6</v>
      </c>
      <c r="P1591" s="778">
        <v>1</v>
      </c>
      <c r="Q1591" s="779">
        <v>3065.3425115</v>
      </c>
      <c r="R1591" s="780">
        <v>4462.0057999999999</v>
      </c>
      <c r="S1591" s="780"/>
      <c r="T1591" s="185"/>
      <c r="U1591" s="185"/>
      <c r="V1591" s="193"/>
      <c r="W1591" s="185"/>
    </row>
    <row r="1592" spans="1:23" s="18" customFormat="1" ht="16.5" customHeight="1" thickBot="1">
      <c r="A1592" s="87" t="s">
        <v>1885</v>
      </c>
      <c r="B1592" s="447"/>
      <c r="C1592" s="781" t="s">
        <v>82</v>
      </c>
      <c r="D1592" s="782"/>
      <c r="E1592" s="782"/>
      <c r="F1592" s="783"/>
      <c r="G1592" s="784"/>
      <c r="H1592" s="453" t="s">
        <v>1152</v>
      </c>
      <c r="I1592" s="454"/>
      <c r="J1592" s="314" t="s">
        <v>1152</v>
      </c>
      <c r="K1592" s="194" t="s">
        <v>6</v>
      </c>
      <c r="L1592" s="351"/>
      <c r="M1592" s="370"/>
      <c r="N1592" s="352"/>
      <c r="O1592" s="455" t="s">
        <v>1152</v>
      </c>
      <c r="P1592" s="455"/>
      <c r="Q1592" s="455"/>
      <c r="R1592" s="455"/>
      <c r="S1592" s="455"/>
      <c r="T1592" s="348"/>
      <c r="U1592" s="349"/>
      <c r="V1592" s="350"/>
      <c r="W1592" s="185"/>
    </row>
    <row r="1593" spans="1:23" ht="24.95" customHeight="1"/>
    <row r="1594" spans="1:23" ht="24.95" customHeight="1"/>
    <row r="1595" spans="1:23" s="16" customFormat="1" ht="24" thickBot="1">
      <c r="A1595" s="694">
        <v>46</v>
      </c>
      <c r="B1595" s="456" t="s">
        <v>45</v>
      </c>
      <c r="C1595" s="456"/>
      <c r="D1595" s="456"/>
      <c r="E1595" s="22">
        <v>46</v>
      </c>
      <c r="F1595" s="23" t="s">
        <v>757</v>
      </c>
      <c r="G1595" s="19"/>
      <c r="H1595" s="19"/>
      <c r="I1595" s="23"/>
      <c r="J1595" s="23"/>
      <c r="K1595" s="23"/>
      <c r="L1595" s="23"/>
      <c r="M1595" s="24"/>
      <c r="N1595" s="24"/>
      <c r="O1595" s="19"/>
      <c r="P1595" s="19"/>
      <c r="Q1595" s="685"/>
      <c r="R1595" s="685"/>
      <c r="S1595" s="685"/>
      <c r="T1595" s="685"/>
      <c r="U1595" s="186"/>
    </row>
    <row r="1596" spans="1:23" s="16" customFormat="1" ht="24.75" customHeight="1">
      <c r="A1596" s="14"/>
      <c r="B1596" s="695" t="s">
        <v>50</v>
      </c>
      <c r="C1596" s="696" t="s">
        <v>51</v>
      </c>
      <c r="D1596" s="697" t="s">
        <v>16</v>
      </c>
      <c r="E1596" s="697"/>
      <c r="F1596" s="697" t="s">
        <v>52</v>
      </c>
      <c r="G1596" s="698"/>
      <c r="H1596" s="699" t="s">
        <v>53</v>
      </c>
      <c r="I1596" s="700" t="s">
        <v>266</v>
      </c>
      <c r="J1596" s="699" t="s">
        <v>17</v>
      </c>
      <c r="K1596" s="699" t="s">
        <v>229</v>
      </c>
      <c r="L1596" s="699" t="s">
        <v>54</v>
      </c>
      <c r="M1596" s="699" t="s">
        <v>150</v>
      </c>
      <c r="N1596" s="701" t="s">
        <v>244</v>
      </c>
      <c r="O1596" s="702"/>
      <c r="P1596" s="703" t="s">
        <v>19</v>
      </c>
      <c r="Q1596" s="704"/>
      <c r="R1596" s="705" t="s">
        <v>152</v>
      </c>
      <c r="S1596" s="706"/>
      <c r="T1596" s="707" t="s">
        <v>138</v>
      </c>
      <c r="U1596" s="708"/>
      <c r="V1596" s="709"/>
    </row>
    <row r="1597" spans="1:23" s="16" customFormat="1" ht="92.25" customHeight="1">
      <c r="A1597" s="14"/>
      <c r="B1597" s="710"/>
      <c r="C1597" s="711" t="s">
        <v>55</v>
      </c>
      <c r="D1597" s="712" t="s">
        <v>3</v>
      </c>
      <c r="E1597" s="712" t="s">
        <v>18</v>
      </c>
      <c r="F1597" s="712" t="s">
        <v>56</v>
      </c>
      <c r="G1597" s="713" t="s">
        <v>57</v>
      </c>
      <c r="H1597" s="714"/>
      <c r="I1597" s="715"/>
      <c r="J1597" s="714"/>
      <c r="K1597" s="714"/>
      <c r="L1597" s="714"/>
      <c r="M1597" s="714"/>
      <c r="N1597" s="711" t="s">
        <v>149</v>
      </c>
      <c r="O1597" s="712" t="s">
        <v>68</v>
      </c>
      <c r="P1597" s="716"/>
      <c r="Q1597" s="717"/>
      <c r="R1597" s="718"/>
      <c r="S1597" s="719"/>
      <c r="T1597" s="720" t="s">
        <v>139</v>
      </c>
      <c r="U1597" s="721" t="s">
        <v>148</v>
      </c>
      <c r="V1597" s="722" t="s">
        <v>164</v>
      </c>
    </row>
    <row r="1598" spans="1:23" s="16" customFormat="1" ht="26.25" customHeight="1">
      <c r="A1598" s="14"/>
      <c r="B1598" s="723"/>
      <c r="C1598" s="724">
        <v>3</v>
      </c>
      <c r="D1598" s="724">
        <v>4</v>
      </c>
      <c r="E1598" s="724">
        <v>5</v>
      </c>
      <c r="F1598" s="724">
        <v>6</v>
      </c>
      <c r="G1598" s="724">
        <v>7</v>
      </c>
      <c r="H1598" s="724">
        <v>8</v>
      </c>
      <c r="I1598" s="724">
        <v>9</v>
      </c>
      <c r="J1598" s="724">
        <v>10</v>
      </c>
      <c r="K1598" s="724">
        <v>11</v>
      </c>
      <c r="L1598" s="724">
        <v>12</v>
      </c>
      <c r="M1598" s="724">
        <v>13</v>
      </c>
      <c r="N1598" s="724">
        <v>14</v>
      </c>
      <c r="O1598" s="724">
        <v>15</v>
      </c>
      <c r="P1598" s="19">
        <v>16</v>
      </c>
      <c r="Q1598" s="725">
        <v>17</v>
      </c>
      <c r="R1598" s="19">
        <v>18</v>
      </c>
      <c r="S1598" s="725">
        <v>19</v>
      </c>
      <c r="T1598" s="726">
        <v>20</v>
      </c>
      <c r="U1598" s="624">
        <v>21</v>
      </c>
      <c r="V1598" s="727">
        <v>22</v>
      </c>
    </row>
    <row r="1599" spans="1:23" s="26" customFormat="1" ht="42.6" customHeight="1">
      <c r="A1599" s="25" t="s">
        <v>1886</v>
      </c>
      <c r="B1599" s="307">
        <v>1</v>
      </c>
      <c r="C1599" s="301" t="s">
        <v>300</v>
      </c>
      <c r="D1599" s="301" t="s">
        <v>747</v>
      </c>
      <c r="E1599" s="301" t="s">
        <v>748</v>
      </c>
      <c r="F1599" s="301" t="s">
        <v>321</v>
      </c>
      <c r="G1599" s="293">
        <v>0.84</v>
      </c>
      <c r="H1599" s="293" t="s">
        <v>22</v>
      </c>
      <c r="I1599" s="299">
        <v>1</v>
      </c>
      <c r="J1599" s="300" t="s">
        <v>758</v>
      </c>
      <c r="K1599" s="324">
        <v>40842</v>
      </c>
      <c r="L1599" s="324">
        <v>41608</v>
      </c>
      <c r="M1599" s="294">
        <v>1322.86</v>
      </c>
      <c r="N1599" s="321">
        <v>1111.2023999999999</v>
      </c>
      <c r="O1599" s="172">
        <v>1111.2023999999999</v>
      </c>
      <c r="P1599" s="441"/>
      <c r="Q1599" s="442"/>
      <c r="R1599" s="439"/>
      <c r="S1599" s="440"/>
      <c r="T1599" s="296" t="s">
        <v>22</v>
      </c>
      <c r="U1599" s="297">
        <v>13</v>
      </c>
      <c r="V1599" s="298" t="s">
        <v>22</v>
      </c>
    </row>
    <row r="1600" spans="1:23" s="26" customFormat="1" ht="42.6" customHeight="1">
      <c r="A1600" s="25" t="s">
        <v>1157</v>
      </c>
      <c r="B1600" s="307">
        <v>2</v>
      </c>
      <c r="C1600" s="301" t="s">
        <v>300</v>
      </c>
      <c r="D1600" s="301" t="s">
        <v>749</v>
      </c>
      <c r="E1600" s="301" t="s">
        <v>750</v>
      </c>
      <c r="F1600" s="301" t="s">
        <v>321</v>
      </c>
      <c r="G1600" s="293">
        <v>0.95</v>
      </c>
      <c r="H1600" s="293" t="s">
        <v>22</v>
      </c>
      <c r="I1600" s="299">
        <v>1</v>
      </c>
      <c r="J1600" s="300" t="s">
        <v>758</v>
      </c>
      <c r="K1600" s="324">
        <v>41639</v>
      </c>
      <c r="L1600" s="324">
        <v>42004</v>
      </c>
      <c r="M1600" s="294">
        <v>764.07</v>
      </c>
      <c r="N1600" s="321">
        <v>725.86649999999997</v>
      </c>
      <c r="O1600" s="172">
        <v>725.86649999999997</v>
      </c>
      <c r="P1600" s="441"/>
      <c r="Q1600" s="442"/>
      <c r="R1600" s="439"/>
      <c r="S1600" s="440"/>
      <c r="T1600" s="296" t="s">
        <v>22</v>
      </c>
      <c r="U1600" s="297">
        <v>20</v>
      </c>
      <c r="V1600" s="298" t="s">
        <v>22</v>
      </c>
    </row>
    <row r="1601" spans="1:23" s="26" customFormat="1" ht="42.6" customHeight="1">
      <c r="A1601" s="25" t="s">
        <v>321</v>
      </c>
      <c r="B1601" s="307">
        <v>3</v>
      </c>
      <c r="C1601" s="301" t="s">
        <v>300</v>
      </c>
      <c r="D1601" s="301" t="s">
        <v>751</v>
      </c>
      <c r="E1601" s="301" t="s">
        <v>752</v>
      </c>
      <c r="F1601" s="301" t="s">
        <v>304</v>
      </c>
      <c r="G1601" s="293">
        <v>1</v>
      </c>
      <c r="H1601" s="293" t="s">
        <v>22</v>
      </c>
      <c r="I1601" s="299">
        <v>1</v>
      </c>
      <c r="J1601" s="300" t="s">
        <v>758</v>
      </c>
      <c r="K1601" s="324">
        <v>42005</v>
      </c>
      <c r="L1601" s="324">
        <v>42574</v>
      </c>
      <c r="M1601" s="294">
        <v>1059.2</v>
      </c>
      <c r="N1601" s="321">
        <v>1059.2</v>
      </c>
      <c r="O1601" s="172">
        <v>1059.2</v>
      </c>
      <c r="P1601" s="441"/>
      <c r="Q1601" s="442"/>
      <c r="R1601" s="439"/>
      <c r="S1601" s="440"/>
      <c r="T1601" s="296" t="s">
        <v>22</v>
      </c>
      <c r="U1601" s="297">
        <v>38</v>
      </c>
      <c r="V1601" s="298" t="s">
        <v>22</v>
      </c>
    </row>
    <row r="1602" spans="1:23" s="26" customFormat="1" ht="42.6" customHeight="1">
      <c r="A1602" s="25" t="s">
        <v>1158</v>
      </c>
      <c r="B1602" s="457">
        <v>4</v>
      </c>
      <c r="C1602" s="459" t="s">
        <v>300</v>
      </c>
      <c r="D1602" s="459" t="s">
        <v>753</v>
      </c>
      <c r="E1602" s="459" t="s">
        <v>754</v>
      </c>
      <c r="F1602" s="459" t="s">
        <v>321</v>
      </c>
      <c r="G1602" s="293">
        <v>0.74</v>
      </c>
      <c r="H1602" s="437" t="s">
        <v>22</v>
      </c>
      <c r="I1602" s="299">
        <v>1</v>
      </c>
      <c r="J1602" s="300" t="s">
        <v>758</v>
      </c>
      <c r="K1602" s="389">
        <v>43829</v>
      </c>
      <c r="L1602" s="324">
        <v>45138</v>
      </c>
      <c r="M1602" s="294">
        <v>2338.8200000000002</v>
      </c>
      <c r="N1602" s="321">
        <v>1730.7268000000001</v>
      </c>
      <c r="O1602" s="172">
        <v>1730.7267999999999</v>
      </c>
      <c r="P1602" s="441"/>
      <c r="Q1602" s="442"/>
      <c r="R1602" s="439"/>
      <c r="S1602" s="440"/>
      <c r="T1602" s="296" t="s">
        <v>22</v>
      </c>
      <c r="U1602" s="297">
        <v>47</v>
      </c>
      <c r="V1602" s="298" t="s">
        <v>22</v>
      </c>
    </row>
    <row r="1603" spans="1:23" s="26" customFormat="1" ht="42.6" customHeight="1">
      <c r="A1603" s="25" t="s">
        <v>1159</v>
      </c>
      <c r="B1603" s="458"/>
      <c r="C1603" s="460"/>
      <c r="D1603" s="460"/>
      <c r="E1603" s="460"/>
      <c r="F1603" s="460"/>
      <c r="G1603" s="293">
        <v>0.26</v>
      </c>
      <c r="H1603" s="438"/>
      <c r="I1603" s="299">
        <v>2</v>
      </c>
      <c r="J1603" s="300" t="s">
        <v>755</v>
      </c>
      <c r="K1603" s="324">
        <v>43829</v>
      </c>
      <c r="L1603" s="324">
        <v>45138</v>
      </c>
      <c r="M1603" s="294">
        <v>2338.8200000000002</v>
      </c>
      <c r="N1603" s="321">
        <v>608.09320000000002</v>
      </c>
      <c r="O1603" s="172">
        <v>608.09320000000002</v>
      </c>
      <c r="P1603" s="441"/>
      <c r="Q1603" s="442"/>
      <c r="R1603" s="439"/>
      <c r="S1603" s="440"/>
      <c r="T1603" s="296" t="s">
        <v>22</v>
      </c>
      <c r="U1603" s="297">
        <v>60</v>
      </c>
      <c r="V1603" s="298" t="s">
        <v>22</v>
      </c>
    </row>
    <row r="1604" spans="1:23" s="26" customFormat="1" ht="24.95" customHeight="1">
      <c r="A1604" s="25" t="s">
        <v>1160</v>
      </c>
      <c r="B1604" s="307" t="s">
        <v>1152</v>
      </c>
      <c r="C1604" s="301"/>
      <c r="D1604" s="301"/>
      <c r="E1604" s="301"/>
      <c r="F1604" s="301"/>
      <c r="G1604" s="293"/>
      <c r="H1604" s="293"/>
      <c r="I1604" s="299"/>
      <c r="J1604" s="300" t="s">
        <v>1152</v>
      </c>
      <c r="K1604" s="324"/>
      <c r="L1604" s="324"/>
      <c r="M1604" s="294"/>
      <c r="N1604" s="321" t="s">
        <v>1152</v>
      </c>
      <c r="O1604" s="172" t="s">
        <v>1152</v>
      </c>
      <c r="P1604" s="441"/>
      <c r="Q1604" s="442"/>
      <c r="R1604" s="439"/>
      <c r="S1604" s="440"/>
      <c r="T1604" s="296"/>
      <c r="U1604" s="297"/>
      <c r="V1604" s="298"/>
    </row>
    <row r="1605" spans="1:23" s="26" customFormat="1" ht="24.95" customHeight="1">
      <c r="A1605" s="25"/>
      <c r="B1605" s="307" t="s">
        <v>1152</v>
      </c>
      <c r="C1605" s="301"/>
      <c r="D1605" s="301"/>
      <c r="E1605" s="301"/>
      <c r="F1605" s="301"/>
      <c r="G1605" s="293"/>
      <c r="H1605" s="293"/>
      <c r="I1605" s="299"/>
      <c r="J1605" s="300" t="s">
        <v>1152</v>
      </c>
      <c r="K1605" s="324"/>
      <c r="L1605" s="324"/>
      <c r="M1605" s="294"/>
      <c r="N1605" s="321" t="s">
        <v>1152</v>
      </c>
      <c r="O1605" s="172" t="s">
        <v>1152</v>
      </c>
      <c r="P1605" s="441"/>
      <c r="Q1605" s="442"/>
      <c r="R1605" s="439"/>
      <c r="S1605" s="440"/>
      <c r="T1605" s="296"/>
      <c r="U1605" s="297"/>
      <c r="V1605" s="298"/>
    </row>
    <row r="1606" spans="1:23" s="26" customFormat="1" ht="24.95" customHeight="1">
      <c r="A1606" s="25"/>
      <c r="B1606" s="307" t="s">
        <v>1152</v>
      </c>
      <c r="C1606" s="301"/>
      <c r="D1606" s="301"/>
      <c r="E1606" s="301"/>
      <c r="F1606" s="301"/>
      <c r="G1606" s="293"/>
      <c r="H1606" s="293"/>
      <c r="I1606" s="299"/>
      <c r="J1606" s="300" t="s">
        <v>1152</v>
      </c>
      <c r="K1606" s="324"/>
      <c r="L1606" s="324"/>
      <c r="M1606" s="294"/>
      <c r="N1606" s="321" t="s">
        <v>1152</v>
      </c>
      <c r="O1606" s="172" t="s">
        <v>1152</v>
      </c>
      <c r="P1606" s="441"/>
      <c r="Q1606" s="442"/>
      <c r="R1606" s="439"/>
      <c r="S1606" s="440"/>
      <c r="T1606" s="296"/>
      <c r="U1606" s="297"/>
      <c r="V1606" s="298"/>
    </row>
    <row r="1607" spans="1:23" s="26" customFormat="1" ht="24.95" customHeight="1">
      <c r="A1607" s="25"/>
      <c r="B1607" s="307" t="s">
        <v>1152</v>
      </c>
      <c r="C1607" s="301"/>
      <c r="D1607" s="301"/>
      <c r="E1607" s="301"/>
      <c r="F1607" s="301"/>
      <c r="G1607" s="293"/>
      <c r="H1607" s="293"/>
      <c r="I1607" s="299"/>
      <c r="J1607" s="300" t="s">
        <v>1152</v>
      </c>
      <c r="K1607" s="324"/>
      <c r="L1607" s="324"/>
      <c r="M1607" s="294"/>
      <c r="N1607" s="321" t="s">
        <v>1152</v>
      </c>
      <c r="O1607" s="172" t="s">
        <v>1152</v>
      </c>
      <c r="P1607" s="441"/>
      <c r="Q1607" s="442"/>
      <c r="R1607" s="439"/>
      <c r="S1607" s="440"/>
      <c r="T1607" s="296"/>
      <c r="U1607" s="297"/>
      <c r="V1607" s="298"/>
    </row>
    <row r="1608" spans="1:23" s="26" customFormat="1" ht="24.95" customHeight="1">
      <c r="A1608" s="25"/>
      <c r="B1608" s="307" t="s">
        <v>1152</v>
      </c>
      <c r="C1608" s="301"/>
      <c r="D1608" s="301"/>
      <c r="E1608" s="301"/>
      <c r="F1608" s="301"/>
      <c r="G1608" s="293"/>
      <c r="H1608" s="293"/>
      <c r="I1608" s="299"/>
      <c r="J1608" s="300" t="s">
        <v>1152</v>
      </c>
      <c r="K1608" s="324"/>
      <c r="L1608" s="324"/>
      <c r="M1608" s="294"/>
      <c r="N1608" s="321" t="s">
        <v>1152</v>
      </c>
      <c r="O1608" s="172" t="s">
        <v>1152</v>
      </c>
      <c r="P1608" s="441"/>
      <c r="Q1608" s="442"/>
      <c r="R1608" s="439"/>
      <c r="S1608" s="440"/>
      <c r="T1608" s="296"/>
      <c r="U1608" s="297"/>
      <c r="V1608" s="298"/>
    </row>
    <row r="1609" spans="1:23" s="26" customFormat="1" ht="24.95" customHeight="1">
      <c r="A1609" s="25"/>
      <c r="B1609" s="307" t="s">
        <v>1152</v>
      </c>
      <c r="C1609" s="301"/>
      <c r="D1609" s="301"/>
      <c r="E1609" s="301"/>
      <c r="F1609" s="301"/>
      <c r="G1609" s="293"/>
      <c r="H1609" s="293"/>
      <c r="I1609" s="299"/>
      <c r="J1609" s="300" t="s">
        <v>1152</v>
      </c>
      <c r="K1609" s="324"/>
      <c r="L1609" s="324"/>
      <c r="M1609" s="294"/>
      <c r="N1609" s="321" t="s">
        <v>1152</v>
      </c>
      <c r="O1609" s="172" t="s">
        <v>1152</v>
      </c>
      <c r="P1609" s="441"/>
      <c r="Q1609" s="442"/>
      <c r="R1609" s="439"/>
      <c r="S1609" s="440"/>
      <c r="T1609" s="296"/>
      <c r="U1609" s="297"/>
      <c r="V1609" s="298"/>
    </row>
    <row r="1610" spans="1:23" s="26" customFormat="1" ht="24.95" customHeight="1">
      <c r="A1610" s="25" t="s">
        <v>1887</v>
      </c>
      <c r="B1610" s="307" t="s">
        <v>1152</v>
      </c>
      <c r="C1610" s="301"/>
      <c r="D1610" s="301"/>
      <c r="E1610" s="301"/>
      <c r="F1610" s="301"/>
      <c r="G1610" s="293"/>
      <c r="H1610" s="293"/>
      <c r="I1610" s="299"/>
      <c r="J1610" s="300" t="s">
        <v>1152</v>
      </c>
      <c r="K1610" s="324"/>
      <c r="L1610" s="324"/>
      <c r="M1610" s="294"/>
      <c r="N1610" s="322" t="s">
        <v>1152</v>
      </c>
      <c r="O1610" s="172" t="s">
        <v>1152</v>
      </c>
      <c r="P1610" s="441"/>
      <c r="Q1610" s="442"/>
      <c r="R1610" s="439"/>
      <c r="S1610" s="440"/>
      <c r="T1610" s="296"/>
      <c r="U1610" s="297"/>
      <c r="V1610" s="298"/>
    </row>
    <row r="1611" spans="1:23" s="26" customFormat="1" ht="24.95" customHeight="1">
      <c r="A1611" s="25" t="s">
        <v>1888</v>
      </c>
      <c r="B1611" s="307" t="s">
        <v>1152</v>
      </c>
      <c r="C1611" s="301"/>
      <c r="D1611" s="301"/>
      <c r="E1611" s="301"/>
      <c r="F1611" s="301"/>
      <c r="G1611" s="293"/>
      <c r="H1611" s="293"/>
      <c r="I1611" s="299"/>
      <c r="J1611" s="300" t="s">
        <v>1152</v>
      </c>
      <c r="K1611" s="324"/>
      <c r="L1611" s="324"/>
      <c r="M1611" s="295"/>
      <c r="N1611" s="322" t="s">
        <v>1152</v>
      </c>
      <c r="O1611" s="172" t="s">
        <v>1152</v>
      </c>
      <c r="P1611" s="441"/>
      <c r="Q1611" s="442"/>
      <c r="R1611" s="439"/>
      <c r="S1611" s="440"/>
      <c r="T1611" s="296"/>
      <c r="U1611" s="297"/>
      <c r="V1611" s="298"/>
    </row>
    <row r="1612" spans="1:23" s="26" customFormat="1" ht="24.95" customHeight="1">
      <c r="A1612" s="25" t="s">
        <v>1889</v>
      </c>
      <c r="B1612" s="307" t="s">
        <v>1152</v>
      </c>
      <c r="C1612" s="301"/>
      <c r="D1612" s="301"/>
      <c r="E1612" s="301"/>
      <c r="F1612" s="301"/>
      <c r="G1612" s="293"/>
      <c r="H1612" s="293"/>
      <c r="I1612" s="299"/>
      <c r="J1612" s="300" t="s">
        <v>1152</v>
      </c>
      <c r="K1612" s="324"/>
      <c r="L1612" s="324"/>
      <c r="M1612" s="295"/>
      <c r="N1612" s="322" t="s">
        <v>1152</v>
      </c>
      <c r="O1612" s="172" t="s">
        <v>1152</v>
      </c>
      <c r="P1612" s="441"/>
      <c r="Q1612" s="442"/>
      <c r="R1612" s="439"/>
      <c r="S1612" s="440"/>
      <c r="T1612" s="296"/>
      <c r="U1612" s="297"/>
      <c r="V1612" s="298"/>
    </row>
    <row r="1613" spans="1:23" s="26" customFormat="1" ht="24.95" customHeight="1" thickBot="1">
      <c r="A1613" s="25" t="s">
        <v>1890</v>
      </c>
      <c r="B1613" s="310" t="s">
        <v>1152</v>
      </c>
      <c r="C1613" s="302"/>
      <c r="D1613" s="302"/>
      <c r="E1613" s="302"/>
      <c r="F1613" s="302"/>
      <c r="G1613" s="303"/>
      <c r="H1613" s="303"/>
      <c r="I1613" s="304"/>
      <c r="J1613" s="305" t="s">
        <v>1152</v>
      </c>
      <c r="K1613" s="325"/>
      <c r="L1613" s="325"/>
      <c r="M1613" s="306"/>
      <c r="N1613" s="322" t="s">
        <v>1152</v>
      </c>
      <c r="O1613" s="172" t="s">
        <v>1152</v>
      </c>
      <c r="P1613" s="441"/>
      <c r="Q1613" s="442"/>
      <c r="R1613" s="439"/>
      <c r="S1613" s="440"/>
      <c r="T1613" s="296"/>
      <c r="U1613" s="297"/>
      <c r="V1613" s="298"/>
    </row>
    <row r="1614" spans="1:23" s="16" customFormat="1" ht="12" customHeight="1">
      <c r="A1614" s="25"/>
      <c r="B1614" s="27"/>
      <c r="C1614" s="28"/>
      <c r="D1614" s="28"/>
      <c r="E1614" s="28"/>
      <c r="F1614" s="28"/>
      <c r="G1614" s="28"/>
      <c r="H1614" s="308"/>
      <c r="I1614" s="28"/>
      <c r="J1614" s="28"/>
      <c r="K1614" s="28"/>
      <c r="L1614" s="28"/>
      <c r="M1614" s="28"/>
      <c r="N1614" s="28"/>
      <c r="O1614" s="171"/>
      <c r="P1614" s="28"/>
      <c r="Q1614" s="28"/>
      <c r="R1614" s="171"/>
      <c r="S1614" s="28"/>
      <c r="T1614" s="28"/>
      <c r="U1614" s="29"/>
      <c r="V1614" s="30"/>
    </row>
    <row r="1615" spans="1:23" s="16" customFormat="1" ht="17.25" customHeight="1" thickBot="1">
      <c r="A1615" s="25" t="s">
        <v>1891</v>
      </c>
      <c r="B1615" s="346"/>
      <c r="C1615" s="347"/>
      <c r="D1615" s="347"/>
      <c r="E1615" s="347"/>
      <c r="F1615" s="347"/>
      <c r="G1615" s="347"/>
      <c r="H1615" s="347"/>
      <c r="I1615" s="347"/>
      <c r="J1615" s="347"/>
      <c r="K1615" s="347"/>
      <c r="L1615" s="347"/>
      <c r="M1615" s="347"/>
      <c r="N1615" s="728" t="s">
        <v>251</v>
      </c>
      <c r="O1615" s="729">
        <v>1308.7722249999999</v>
      </c>
      <c r="P1615" s="371"/>
      <c r="Q1615" s="371"/>
      <c r="R1615" s="372"/>
      <c r="S1615" s="372"/>
      <c r="T1615" s="373"/>
      <c r="U1615" s="374"/>
      <c r="V1615" s="375"/>
      <c r="W1615" s="186"/>
    </row>
    <row r="1616" spans="1:23" ht="17.25" customHeight="1">
      <c r="B1616" s="731"/>
      <c r="C1616" s="731"/>
      <c r="D1616" s="731"/>
      <c r="E1616" s="731"/>
      <c r="F1616" s="731"/>
      <c r="G1616" s="732"/>
      <c r="H1616" s="732"/>
      <c r="I1616" s="732"/>
      <c r="J1616" s="732"/>
      <c r="K1616" s="732"/>
      <c r="L1616" s="732"/>
      <c r="M1616" s="732"/>
      <c r="N1616" s="732"/>
      <c r="O1616" s="732"/>
      <c r="P1616" s="732"/>
      <c r="Q1616" s="732"/>
      <c r="R1616" s="732"/>
      <c r="S1616" s="732"/>
      <c r="T1616" s="732"/>
      <c r="U1616" s="732"/>
      <c r="V1616" s="732"/>
      <c r="W1616" s="732"/>
    </row>
    <row r="1617" spans="1:23" s="16" customFormat="1" ht="16.5" customHeight="1" thickBot="1">
      <c r="A1617" s="14"/>
      <c r="B1617" s="443" t="s">
        <v>61</v>
      </c>
      <c r="C1617" s="443"/>
      <c r="D1617" s="443"/>
      <c r="E1617" s="443"/>
      <c r="F1617" s="443"/>
      <c r="G1617" s="443"/>
      <c r="H1617" s="443"/>
      <c r="I1617" s="443"/>
      <c r="J1617" s="443"/>
      <c r="K1617" s="443"/>
      <c r="L1617" s="443"/>
      <c r="M1617" s="443"/>
      <c r="N1617" s="443"/>
      <c r="O1617" s="443"/>
      <c r="P1617" s="443"/>
      <c r="Q1617" s="443"/>
      <c r="R1617" s="443"/>
      <c r="S1617" s="443"/>
      <c r="T1617" s="443"/>
      <c r="U1617" s="443"/>
      <c r="V1617" s="443"/>
      <c r="W1617" s="187"/>
    </row>
    <row r="1618" spans="1:23" s="18" customFormat="1" ht="22.5" customHeight="1">
      <c r="A1618" s="87" t="s">
        <v>1892</v>
      </c>
      <c r="B1618" s="445" t="s">
        <v>58</v>
      </c>
      <c r="C1618" s="733" t="s">
        <v>78</v>
      </c>
      <c r="D1618" s="734"/>
      <c r="E1618" s="734"/>
      <c r="F1618" s="734"/>
      <c r="G1618" s="734"/>
      <c r="H1618" s="734"/>
      <c r="I1618" s="734"/>
      <c r="J1618" s="734"/>
      <c r="K1618" s="734"/>
      <c r="L1618" s="734"/>
      <c r="M1618" s="706"/>
      <c r="N1618" s="735"/>
      <c r="O1618" s="736"/>
      <c r="P1618" s="733" t="s">
        <v>84</v>
      </c>
      <c r="Q1618" s="734"/>
      <c r="R1618" s="734"/>
      <c r="S1618" s="706"/>
      <c r="T1618" s="705" t="s">
        <v>279</v>
      </c>
      <c r="U1618" s="706"/>
      <c r="V1618" s="448" t="s">
        <v>6</v>
      </c>
      <c r="W1618" s="185"/>
    </row>
    <row r="1619" spans="1:23" s="18" customFormat="1" ht="22.5" customHeight="1">
      <c r="A1619" s="87" t="s">
        <v>1893</v>
      </c>
      <c r="B1619" s="446"/>
      <c r="C1619" s="737" t="s">
        <v>79</v>
      </c>
      <c r="D1619" s="738"/>
      <c r="E1619" s="739"/>
      <c r="F1619" s="740">
        <v>2</v>
      </c>
      <c r="G1619" s="741" t="s">
        <v>223</v>
      </c>
      <c r="H1619" s="714" t="s">
        <v>222</v>
      </c>
      <c r="I1619" s="714"/>
      <c r="J1619" s="737" t="s">
        <v>221</v>
      </c>
      <c r="K1619" s="742"/>
      <c r="L1619" s="743"/>
      <c r="M1619" s="743"/>
      <c r="N1619" s="744"/>
      <c r="O1619" s="745"/>
      <c r="P1619" s="746"/>
      <c r="Q1619" s="747"/>
      <c r="R1619" s="747"/>
      <c r="S1619" s="748"/>
      <c r="T1619" s="718"/>
      <c r="U1619" s="719"/>
      <c r="V1619" s="449"/>
      <c r="W1619" s="185"/>
    </row>
    <row r="1620" spans="1:23" s="18" customFormat="1" ht="51.75" customHeight="1" thickBot="1">
      <c r="A1620" s="87" t="s">
        <v>1894</v>
      </c>
      <c r="B1620" s="446"/>
      <c r="C1620" s="738" t="s">
        <v>77</v>
      </c>
      <c r="D1620" s="739"/>
      <c r="E1620" s="749" t="s">
        <v>80</v>
      </c>
      <c r="F1620" s="750" t="s">
        <v>242</v>
      </c>
      <c r="G1620" s="741"/>
      <c r="H1620" s="714"/>
      <c r="I1620" s="714"/>
      <c r="J1620" s="711" t="s">
        <v>220</v>
      </c>
      <c r="K1620" s="751" t="s">
        <v>228</v>
      </c>
      <c r="L1620" s="752" t="s">
        <v>290</v>
      </c>
      <c r="M1620" s="752"/>
      <c r="N1620" s="753" t="s">
        <v>260</v>
      </c>
      <c r="O1620" s="754"/>
      <c r="P1620" s="755" t="s">
        <v>1169</v>
      </c>
      <c r="Q1620" s="756" t="s">
        <v>85</v>
      </c>
      <c r="R1620" s="757"/>
      <c r="S1620" s="88">
        <v>4</v>
      </c>
      <c r="T1620" s="758"/>
      <c r="U1620" s="759"/>
      <c r="V1620" s="450"/>
      <c r="W1620" s="185"/>
    </row>
    <row r="1621" spans="1:23" s="18" customFormat="1" ht="15.75" customHeight="1">
      <c r="A1621" s="87" t="s">
        <v>1895</v>
      </c>
      <c r="B1621" s="446"/>
      <c r="C1621" s="33">
        <v>1</v>
      </c>
      <c r="D1621" s="76" t="s">
        <v>758</v>
      </c>
      <c r="E1621" s="82">
        <v>0.9</v>
      </c>
      <c r="F1621" s="233">
        <v>4626.9956999999995</v>
      </c>
      <c r="G1621" s="233">
        <v>1532.67</v>
      </c>
      <c r="H1621" s="451" t="s">
        <v>6</v>
      </c>
      <c r="I1621" s="452"/>
      <c r="J1621" s="83" t="s">
        <v>6</v>
      </c>
      <c r="K1621" s="81" t="s">
        <v>1152</v>
      </c>
      <c r="L1621" s="344"/>
      <c r="M1621" s="345" t="s">
        <v>1152</v>
      </c>
      <c r="N1621" s="760" t="s">
        <v>22</v>
      </c>
      <c r="O1621" s="761" t="s">
        <v>15</v>
      </c>
      <c r="P1621" s="762"/>
      <c r="Q1621" s="763">
        <v>46</v>
      </c>
      <c r="R1621" s="764" t="s">
        <v>1152</v>
      </c>
      <c r="S1621" s="765"/>
      <c r="T1621" s="705" t="s">
        <v>64</v>
      </c>
      <c r="U1621" s="734"/>
      <c r="V1621" s="706"/>
      <c r="W1621" s="184"/>
    </row>
    <row r="1622" spans="1:23" s="18" customFormat="1" ht="15.75" customHeight="1" thickBot="1">
      <c r="A1622" s="87" t="s">
        <v>1896</v>
      </c>
      <c r="B1622" s="446"/>
      <c r="C1622" s="33">
        <v>2</v>
      </c>
      <c r="D1622" s="76" t="s">
        <v>755</v>
      </c>
      <c r="E1622" s="82">
        <v>0.1</v>
      </c>
      <c r="F1622" s="233">
        <v>608.09320000000002</v>
      </c>
      <c r="G1622" s="233">
        <v>1532.67</v>
      </c>
      <c r="H1622" s="451" t="s">
        <v>27</v>
      </c>
      <c r="I1622" s="452"/>
      <c r="J1622" s="83" t="s">
        <v>6</v>
      </c>
      <c r="K1622" s="81" t="s">
        <v>1152</v>
      </c>
      <c r="L1622" s="344"/>
      <c r="M1622" s="345" t="s">
        <v>1152</v>
      </c>
      <c r="N1622" s="760" t="s">
        <v>22</v>
      </c>
      <c r="O1622" s="761"/>
      <c r="P1622" s="762"/>
      <c r="Q1622" s="766"/>
      <c r="R1622" s="767"/>
      <c r="S1622" s="768"/>
      <c r="T1622" s="758"/>
      <c r="U1622" s="769"/>
      <c r="V1622" s="759"/>
      <c r="W1622" s="184"/>
    </row>
    <row r="1623" spans="1:23" s="18" customFormat="1" ht="15.75" customHeight="1">
      <c r="A1623" s="87" t="s">
        <v>1897</v>
      </c>
      <c r="B1623" s="446"/>
      <c r="C1623" s="33">
        <v>3</v>
      </c>
      <c r="D1623" s="76" t="s">
        <v>1152</v>
      </c>
      <c r="E1623" s="82" t="s">
        <v>1152</v>
      </c>
      <c r="F1623" s="233" t="s">
        <v>1152</v>
      </c>
      <c r="G1623" s="233" t="s">
        <v>1152</v>
      </c>
      <c r="H1623" s="451" t="s">
        <v>1152</v>
      </c>
      <c r="I1623" s="452"/>
      <c r="J1623" s="83" t="s">
        <v>1152</v>
      </c>
      <c r="K1623" s="81" t="s">
        <v>1152</v>
      </c>
      <c r="L1623" s="344"/>
      <c r="M1623" s="345" t="s">
        <v>1152</v>
      </c>
      <c r="N1623" s="760"/>
      <c r="O1623" s="770"/>
      <c r="P1623" s="771"/>
      <c r="Q1623" s="772"/>
      <c r="R1623" s="773"/>
      <c r="S1623" s="774"/>
      <c r="T1623" s="191"/>
      <c r="U1623" s="191"/>
      <c r="V1623" s="192"/>
      <c r="W1623" s="185"/>
    </row>
    <row r="1624" spans="1:23" s="18" customFormat="1" ht="15.75" customHeight="1">
      <c r="A1624" s="87" t="s">
        <v>1898</v>
      </c>
      <c r="B1624" s="446"/>
      <c r="C1624" s="33">
        <v>4</v>
      </c>
      <c r="D1624" s="76" t="s">
        <v>1152</v>
      </c>
      <c r="E1624" s="82" t="s">
        <v>1152</v>
      </c>
      <c r="F1624" s="233" t="s">
        <v>1152</v>
      </c>
      <c r="G1624" s="233" t="s">
        <v>1152</v>
      </c>
      <c r="H1624" s="451" t="s">
        <v>1152</v>
      </c>
      <c r="I1624" s="452"/>
      <c r="J1624" s="83" t="s">
        <v>1152</v>
      </c>
      <c r="K1624" s="81" t="s">
        <v>1152</v>
      </c>
      <c r="L1624" s="344"/>
      <c r="M1624" s="345" t="s">
        <v>1152</v>
      </c>
      <c r="N1624" s="760"/>
      <c r="O1624" s="775" t="s">
        <v>246</v>
      </c>
      <c r="P1624" s="737" t="s">
        <v>245</v>
      </c>
      <c r="Q1624" s="738"/>
      <c r="R1624" s="738"/>
      <c r="S1624" s="739"/>
      <c r="T1624" s="185"/>
      <c r="U1624" s="185"/>
      <c r="V1624" s="193"/>
      <c r="W1624" s="185"/>
    </row>
    <row r="1625" spans="1:23" s="18" customFormat="1" ht="17.25" customHeight="1">
      <c r="A1625" s="87" t="s">
        <v>1899</v>
      </c>
      <c r="B1625" s="446"/>
      <c r="C1625" s="33">
        <v>5</v>
      </c>
      <c r="D1625" s="76" t="s">
        <v>1152</v>
      </c>
      <c r="E1625" s="82" t="s">
        <v>1152</v>
      </c>
      <c r="F1625" s="233" t="s">
        <v>1152</v>
      </c>
      <c r="G1625" s="233" t="s">
        <v>1152</v>
      </c>
      <c r="H1625" s="451" t="s">
        <v>1152</v>
      </c>
      <c r="I1625" s="452"/>
      <c r="J1625" s="83" t="s">
        <v>1152</v>
      </c>
      <c r="K1625" s="81" t="s">
        <v>1152</v>
      </c>
      <c r="L1625" s="344"/>
      <c r="M1625" s="345" t="s">
        <v>1152</v>
      </c>
      <c r="N1625" s="760"/>
      <c r="O1625" s="776"/>
      <c r="P1625" s="711" t="s">
        <v>86</v>
      </c>
      <c r="Q1625" s="711" t="s">
        <v>230</v>
      </c>
      <c r="R1625" s="714" t="s">
        <v>243</v>
      </c>
      <c r="S1625" s="714"/>
      <c r="T1625" s="185"/>
      <c r="U1625" s="185"/>
      <c r="V1625" s="193"/>
      <c r="W1625" s="185"/>
    </row>
    <row r="1626" spans="1:23" s="18" customFormat="1" ht="16.5" customHeight="1" thickBot="1">
      <c r="A1626" s="87" t="s">
        <v>1900</v>
      </c>
      <c r="B1626" s="446"/>
      <c r="C1626" s="84">
        <v>6</v>
      </c>
      <c r="D1626" s="85" t="s">
        <v>1152</v>
      </c>
      <c r="E1626" s="86" t="s">
        <v>1152</v>
      </c>
      <c r="F1626" s="233" t="s">
        <v>1152</v>
      </c>
      <c r="G1626" s="233" t="s">
        <v>1152</v>
      </c>
      <c r="H1626" s="451" t="s">
        <v>1152</v>
      </c>
      <c r="I1626" s="452"/>
      <c r="J1626" s="83" t="s">
        <v>1152</v>
      </c>
      <c r="K1626" s="81" t="s">
        <v>1152</v>
      </c>
      <c r="L1626" s="344"/>
      <c r="M1626" s="345" t="s">
        <v>1152</v>
      </c>
      <c r="N1626" s="777"/>
      <c r="O1626" s="248" t="s">
        <v>6</v>
      </c>
      <c r="P1626" s="778">
        <v>1</v>
      </c>
      <c r="Q1626" s="779">
        <v>3065.3425115</v>
      </c>
      <c r="R1626" s="780">
        <v>5235.0888999999997</v>
      </c>
      <c r="S1626" s="780"/>
      <c r="T1626" s="185"/>
      <c r="U1626" s="185"/>
      <c r="V1626" s="193"/>
      <c r="W1626" s="185"/>
    </row>
    <row r="1627" spans="1:23" s="18" customFormat="1" ht="16.5" customHeight="1" thickBot="1">
      <c r="A1627" s="87" t="s">
        <v>1901</v>
      </c>
      <c r="B1627" s="447"/>
      <c r="C1627" s="781" t="s">
        <v>82</v>
      </c>
      <c r="D1627" s="782"/>
      <c r="E1627" s="782"/>
      <c r="F1627" s="783"/>
      <c r="G1627" s="784"/>
      <c r="H1627" s="453" t="s">
        <v>6</v>
      </c>
      <c r="I1627" s="454"/>
      <c r="J1627" s="314" t="s">
        <v>6</v>
      </c>
      <c r="K1627" s="194" t="s">
        <v>6</v>
      </c>
      <c r="L1627" s="351"/>
      <c r="M1627" s="370"/>
      <c r="N1627" s="352"/>
      <c r="O1627" s="455" t="s">
        <v>1152</v>
      </c>
      <c r="P1627" s="455"/>
      <c r="Q1627" s="455"/>
      <c r="R1627" s="455"/>
      <c r="S1627" s="455"/>
      <c r="T1627" s="348"/>
      <c r="U1627" s="349"/>
      <c r="V1627" s="350"/>
      <c r="W1627" s="185"/>
    </row>
    <row r="1628" spans="1:23" ht="24.95" customHeight="1"/>
    <row r="1629" spans="1:23" ht="24.95" customHeight="1"/>
    <row r="1630" spans="1:23" s="16" customFormat="1" ht="24" thickBot="1">
      <c r="A1630" s="694">
        <v>47</v>
      </c>
      <c r="B1630" s="456" t="s">
        <v>45</v>
      </c>
      <c r="C1630" s="456"/>
      <c r="D1630" s="456"/>
      <c r="E1630" s="22">
        <v>47</v>
      </c>
      <c r="F1630" s="23" t="s">
        <v>756</v>
      </c>
      <c r="G1630" s="19"/>
      <c r="H1630" s="19"/>
      <c r="I1630" s="23"/>
      <c r="J1630" s="23"/>
      <c r="K1630" s="23"/>
      <c r="L1630" s="23"/>
      <c r="M1630" s="24"/>
      <c r="N1630" s="24"/>
      <c r="O1630" s="19"/>
      <c r="P1630" s="19"/>
      <c r="Q1630" s="685"/>
      <c r="R1630" s="685"/>
      <c r="S1630" s="685"/>
      <c r="T1630" s="685"/>
      <c r="U1630" s="186"/>
    </row>
    <row r="1631" spans="1:23" s="16" customFormat="1" ht="24.75" customHeight="1">
      <c r="A1631" s="14"/>
      <c r="B1631" s="695" t="s">
        <v>50</v>
      </c>
      <c r="C1631" s="696" t="s">
        <v>51</v>
      </c>
      <c r="D1631" s="697" t="s">
        <v>16</v>
      </c>
      <c r="E1631" s="697"/>
      <c r="F1631" s="697" t="s">
        <v>52</v>
      </c>
      <c r="G1631" s="698"/>
      <c r="H1631" s="699" t="s">
        <v>53</v>
      </c>
      <c r="I1631" s="700" t="s">
        <v>266</v>
      </c>
      <c r="J1631" s="699" t="s">
        <v>17</v>
      </c>
      <c r="K1631" s="699" t="s">
        <v>229</v>
      </c>
      <c r="L1631" s="699" t="s">
        <v>54</v>
      </c>
      <c r="M1631" s="699" t="s">
        <v>150</v>
      </c>
      <c r="N1631" s="701" t="s">
        <v>244</v>
      </c>
      <c r="O1631" s="702"/>
      <c r="P1631" s="703" t="s">
        <v>19</v>
      </c>
      <c r="Q1631" s="704"/>
      <c r="R1631" s="705" t="s">
        <v>152</v>
      </c>
      <c r="S1631" s="706"/>
      <c r="T1631" s="707" t="s">
        <v>138</v>
      </c>
      <c r="U1631" s="708"/>
      <c r="V1631" s="709"/>
    </row>
    <row r="1632" spans="1:23" s="16" customFormat="1" ht="92.25" customHeight="1">
      <c r="A1632" s="14"/>
      <c r="B1632" s="710"/>
      <c r="C1632" s="711" t="s">
        <v>55</v>
      </c>
      <c r="D1632" s="712" t="s">
        <v>3</v>
      </c>
      <c r="E1632" s="712" t="s">
        <v>18</v>
      </c>
      <c r="F1632" s="712" t="s">
        <v>56</v>
      </c>
      <c r="G1632" s="713" t="s">
        <v>57</v>
      </c>
      <c r="H1632" s="714"/>
      <c r="I1632" s="715"/>
      <c r="J1632" s="714"/>
      <c r="K1632" s="714"/>
      <c r="L1632" s="714"/>
      <c r="M1632" s="714"/>
      <c r="N1632" s="711" t="s">
        <v>149</v>
      </c>
      <c r="O1632" s="712" t="s">
        <v>68</v>
      </c>
      <c r="P1632" s="716"/>
      <c r="Q1632" s="717"/>
      <c r="R1632" s="718"/>
      <c r="S1632" s="719"/>
      <c r="T1632" s="720" t="s">
        <v>139</v>
      </c>
      <c r="U1632" s="721" t="s">
        <v>148</v>
      </c>
      <c r="V1632" s="722" t="s">
        <v>164</v>
      </c>
    </row>
    <row r="1633" spans="1:22" s="16" customFormat="1" ht="26.25" customHeight="1">
      <c r="A1633" s="14"/>
      <c r="B1633" s="723"/>
      <c r="C1633" s="724">
        <v>3</v>
      </c>
      <c r="D1633" s="724">
        <v>4</v>
      </c>
      <c r="E1633" s="724">
        <v>5</v>
      </c>
      <c r="F1633" s="724">
        <v>6</v>
      </c>
      <c r="G1633" s="724">
        <v>7</v>
      </c>
      <c r="H1633" s="724">
        <v>8</v>
      </c>
      <c r="I1633" s="724">
        <v>9</v>
      </c>
      <c r="J1633" s="724">
        <v>10</v>
      </c>
      <c r="K1633" s="724">
        <v>11</v>
      </c>
      <c r="L1633" s="724">
        <v>12</v>
      </c>
      <c r="M1633" s="724">
        <v>13</v>
      </c>
      <c r="N1633" s="724">
        <v>14</v>
      </c>
      <c r="O1633" s="724">
        <v>15</v>
      </c>
      <c r="P1633" s="19">
        <v>16</v>
      </c>
      <c r="Q1633" s="725">
        <v>17</v>
      </c>
      <c r="R1633" s="19">
        <v>18</v>
      </c>
      <c r="S1633" s="725">
        <v>19</v>
      </c>
      <c r="T1633" s="726">
        <v>20</v>
      </c>
      <c r="U1633" s="624">
        <v>21</v>
      </c>
      <c r="V1633" s="727">
        <v>22</v>
      </c>
    </row>
    <row r="1634" spans="1:22" s="26" customFormat="1" ht="65.45" customHeight="1">
      <c r="A1634" s="25" t="s">
        <v>1902</v>
      </c>
      <c r="B1634" s="307">
        <v>1</v>
      </c>
      <c r="C1634" s="301" t="s">
        <v>543</v>
      </c>
      <c r="D1634" s="301" t="s">
        <v>761</v>
      </c>
      <c r="E1634" s="301" t="s">
        <v>759</v>
      </c>
      <c r="F1634" s="301" t="s">
        <v>304</v>
      </c>
      <c r="G1634" s="293">
        <v>1</v>
      </c>
      <c r="H1634" s="293" t="s">
        <v>22</v>
      </c>
      <c r="I1634" s="299"/>
      <c r="J1634" s="300" t="s">
        <v>756</v>
      </c>
      <c r="K1634" s="324">
        <v>43837</v>
      </c>
      <c r="L1634" s="324">
        <v>45138</v>
      </c>
      <c r="M1634" s="294">
        <v>2269.71</v>
      </c>
      <c r="N1634" s="321">
        <v>2269.71</v>
      </c>
      <c r="O1634" s="172">
        <v>2269.71</v>
      </c>
      <c r="P1634" s="441"/>
      <c r="Q1634" s="442"/>
      <c r="R1634" s="439"/>
      <c r="S1634" s="440"/>
      <c r="T1634" s="296" t="s">
        <v>22</v>
      </c>
      <c r="U1634" s="297">
        <v>34</v>
      </c>
      <c r="V1634" s="298" t="s">
        <v>22</v>
      </c>
    </row>
    <row r="1635" spans="1:22" s="26" customFormat="1" ht="65.45" customHeight="1">
      <c r="A1635" s="25" t="s">
        <v>1157</v>
      </c>
      <c r="B1635" s="307">
        <v>2</v>
      </c>
      <c r="C1635" s="301" t="s">
        <v>543</v>
      </c>
      <c r="D1635" s="301" t="s">
        <v>762</v>
      </c>
      <c r="E1635" s="301" t="s">
        <v>760</v>
      </c>
      <c r="F1635" s="301" t="s">
        <v>304</v>
      </c>
      <c r="G1635" s="293">
        <v>1</v>
      </c>
      <c r="H1635" s="293" t="s">
        <v>22</v>
      </c>
      <c r="I1635" s="299"/>
      <c r="J1635" s="300" t="s">
        <v>756</v>
      </c>
      <c r="K1635" s="324">
        <v>42018</v>
      </c>
      <c r="L1635" s="324">
        <v>42551</v>
      </c>
      <c r="M1635" s="294">
        <v>1127.1500000000001</v>
      </c>
      <c r="N1635" s="321">
        <v>1127.1500000000001</v>
      </c>
      <c r="O1635" s="172">
        <v>1127.1500000000001</v>
      </c>
      <c r="P1635" s="441"/>
      <c r="Q1635" s="442"/>
      <c r="R1635" s="439"/>
      <c r="S1635" s="440"/>
      <c r="T1635" s="296" t="s">
        <v>22</v>
      </c>
      <c r="U1635" s="297">
        <v>21</v>
      </c>
      <c r="V1635" s="298" t="s">
        <v>22</v>
      </c>
    </row>
    <row r="1636" spans="1:22" s="26" customFormat="1" ht="24.95" customHeight="1">
      <c r="A1636" s="25" t="s">
        <v>321</v>
      </c>
      <c r="B1636" s="307" t="s">
        <v>1152</v>
      </c>
      <c r="C1636" s="301"/>
      <c r="D1636" s="301"/>
      <c r="E1636" s="301"/>
      <c r="F1636" s="301"/>
      <c r="G1636" s="293"/>
      <c r="H1636" s="293"/>
      <c r="I1636" s="299"/>
      <c r="J1636" s="300" t="s">
        <v>1152</v>
      </c>
      <c r="K1636" s="324"/>
      <c r="L1636" s="324"/>
      <c r="M1636" s="294"/>
      <c r="N1636" s="321" t="s">
        <v>1152</v>
      </c>
      <c r="O1636" s="172" t="s">
        <v>1152</v>
      </c>
      <c r="P1636" s="441"/>
      <c r="Q1636" s="442"/>
      <c r="R1636" s="439"/>
      <c r="S1636" s="440"/>
      <c r="T1636" s="296"/>
      <c r="U1636" s="297"/>
      <c r="V1636" s="298"/>
    </row>
    <row r="1637" spans="1:22" s="26" customFormat="1" ht="24.95" customHeight="1">
      <c r="A1637" s="25" t="s">
        <v>1158</v>
      </c>
      <c r="B1637" s="307" t="s">
        <v>1152</v>
      </c>
      <c r="C1637" s="301"/>
      <c r="D1637" s="301"/>
      <c r="E1637" s="301"/>
      <c r="F1637" s="301"/>
      <c r="G1637" s="293"/>
      <c r="H1637" s="293"/>
      <c r="I1637" s="299"/>
      <c r="J1637" s="300" t="s">
        <v>1152</v>
      </c>
      <c r="K1637" s="389"/>
      <c r="L1637" s="324"/>
      <c r="M1637" s="294"/>
      <c r="N1637" s="321" t="s">
        <v>1152</v>
      </c>
      <c r="O1637" s="172" t="s">
        <v>1152</v>
      </c>
      <c r="P1637" s="441"/>
      <c r="Q1637" s="442"/>
      <c r="R1637" s="439"/>
      <c r="S1637" s="440"/>
      <c r="T1637" s="296"/>
      <c r="U1637" s="297"/>
      <c r="V1637" s="298"/>
    </row>
    <row r="1638" spans="1:22" s="26" customFormat="1" ht="24.95" customHeight="1">
      <c r="A1638" s="25" t="s">
        <v>1159</v>
      </c>
      <c r="B1638" s="307" t="s">
        <v>1152</v>
      </c>
      <c r="C1638" s="301"/>
      <c r="D1638" s="301"/>
      <c r="E1638" s="301"/>
      <c r="F1638" s="301"/>
      <c r="G1638" s="293"/>
      <c r="H1638" s="293"/>
      <c r="I1638" s="299"/>
      <c r="J1638" s="300" t="s">
        <v>1152</v>
      </c>
      <c r="K1638" s="324"/>
      <c r="L1638" s="324"/>
      <c r="M1638" s="294"/>
      <c r="N1638" s="321" t="s">
        <v>1152</v>
      </c>
      <c r="O1638" s="172" t="s">
        <v>1152</v>
      </c>
      <c r="P1638" s="441"/>
      <c r="Q1638" s="442"/>
      <c r="R1638" s="439"/>
      <c r="S1638" s="440"/>
      <c r="T1638" s="296"/>
      <c r="U1638" s="297"/>
      <c r="V1638" s="298"/>
    </row>
    <row r="1639" spans="1:22" s="26" customFormat="1" ht="24.95" customHeight="1">
      <c r="A1639" s="25" t="s">
        <v>1160</v>
      </c>
      <c r="B1639" s="307" t="s">
        <v>1152</v>
      </c>
      <c r="C1639" s="301"/>
      <c r="D1639" s="301"/>
      <c r="E1639" s="301"/>
      <c r="F1639" s="301"/>
      <c r="G1639" s="293"/>
      <c r="H1639" s="293"/>
      <c r="I1639" s="299"/>
      <c r="J1639" s="300" t="s">
        <v>1152</v>
      </c>
      <c r="K1639" s="324"/>
      <c r="L1639" s="324"/>
      <c r="M1639" s="294"/>
      <c r="N1639" s="321" t="s">
        <v>1152</v>
      </c>
      <c r="O1639" s="172" t="s">
        <v>1152</v>
      </c>
      <c r="P1639" s="441"/>
      <c r="Q1639" s="442"/>
      <c r="R1639" s="439"/>
      <c r="S1639" s="440"/>
      <c r="T1639" s="296"/>
      <c r="U1639" s="297"/>
      <c r="V1639" s="298"/>
    </row>
    <row r="1640" spans="1:22" s="26" customFormat="1" ht="24.95" customHeight="1">
      <c r="A1640" s="25"/>
      <c r="B1640" s="307" t="s">
        <v>1152</v>
      </c>
      <c r="C1640" s="301"/>
      <c r="D1640" s="301"/>
      <c r="E1640" s="301"/>
      <c r="F1640" s="301"/>
      <c r="G1640" s="293"/>
      <c r="H1640" s="293"/>
      <c r="I1640" s="299"/>
      <c r="J1640" s="300" t="s">
        <v>1152</v>
      </c>
      <c r="K1640" s="324"/>
      <c r="L1640" s="324"/>
      <c r="M1640" s="294"/>
      <c r="N1640" s="321" t="s">
        <v>1152</v>
      </c>
      <c r="O1640" s="172" t="s">
        <v>1152</v>
      </c>
      <c r="P1640" s="441"/>
      <c r="Q1640" s="442"/>
      <c r="R1640" s="439"/>
      <c r="S1640" s="440"/>
      <c r="T1640" s="296"/>
      <c r="U1640" s="297"/>
      <c r="V1640" s="298"/>
    </row>
    <row r="1641" spans="1:22" s="26" customFormat="1" ht="24.95" customHeight="1">
      <c r="A1641" s="25"/>
      <c r="B1641" s="307" t="s">
        <v>1152</v>
      </c>
      <c r="C1641" s="301"/>
      <c r="D1641" s="301"/>
      <c r="E1641" s="301"/>
      <c r="F1641" s="301"/>
      <c r="G1641" s="293"/>
      <c r="H1641" s="293"/>
      <c r="I1641" s="299"/>
      <c r="J1641" s="300" t="s">
        <v>1152</v>
      </c>
      <c r="K1641" s="324"/>
      <c r="L1641" s="324"/>
      <c r="M1641" s="294"/>
      <c r="N1641" s="321" t="s">
        <v>1152</v>
      </c>
      <c r="O1641" s="172" t="s">
        <v>1152</v>
      </c>
      <c r="P1641" s="441"/>
      <c r="Q1641" s="442"/>
      <c r="R1641" s="439"/>
      <c r="S1641" s="440"/>
      <c r="T1641" s="296"/>
      <c r="U1641" s="297"/>
      <c r="V1641" s="298"/>
    </row>
    <row r="1642" spans="1:22" s="26" customFormat="1" ht="24.95" customHeight="1">
      <c r="A1642" s="25"/>
      <c r="B1642" s="307" t="s">
        <v>1152</v>
      </c>
      <c r="C1642" s="301"/>
      <c r="D1642" s="301"/>
      <c r="E1642" s="301"/>
      <c r="F1642" s="301"/>
      <c r="G1642" s="293"/>
      <c r="H1642" s="293"/>
      <c r="I1642" s="299"/>
      <c r="J1642" s="300" t="s">
        <v>1152</v>
      </c>
      <c r="K1642" s="324"/>
      <c r="L1642" s="324"/>
      <c r="M1642" s="294"/>
      <c r="N1642" s="321" t="s">
        <v>1152</v>
      </c>
      <c r="O1642" s="172" t="s">
        <v>1152</v>
      </c>
      <c r="P1642" s="441"/>
      <c r="Q1642" s="442"/>
      <c r="R1642" s="439"/>
      <c r="S1642" s="440"/>
      <c r="T1642" s="296"/>
      <c r="U1642" s="297"/>
      <c r="V1642" s="298"/>
    </row>
    <row r="1643" spans="1:22" s="26" customFormat="1" ht="24.95" customHeight="1">
      <c r="A1643" s="25"/>
      <c r="B1643" s="307" t="s">
        <v>1152</v>
      </c>
      <c r="C1643" s="301"/>
      <c r="D1643" s="301"/>
      <c r="E1643" s="301"/>
      <c r="F1643" s="301"/>
      <c r="G1643" s="293"/>
      <c r="H1643" s="293"/>
      <c r="I1643" s="299"/>
      <c r="J1643" s="300" t="s">
        <v>1152</v>
      </c>
      <c r="K1643" s="324"/>
      <c r="L1643" s="324"/>
      <c r="M1643" s="294"/>
      <c r="N1643" s="321" t="s">
        <v>1152</v>
      </c>
      <c r="O1643" s="172" t="s">
        <v>1152</v>
      </c>
      <c r="P1643" s="441"/>
      <c r="Q1643" s="442"/>
      <c r="R1643" s="439"/>
      <c r="S1643" s="440"/>
      <c r="T1643" s="296"/>
      <c r="U1643" s="297"/>
      <c r="V1643" s="298"/>
    </row>
    <row r="1644" spans="1:22" s="26" customFormat="1" ht="24.95" customHeight="1">
      <c r="A1644" s="25"/>
      <c r="B1644" s="307" t="s">
        <v>1152</v>
      </c>
      <c r="C1644" s="301"/>
      <c r="D1644" s="301"/>
      <c r="E1644" s="301"/>
      <c r="F1644" s="301"/>
      <c r="G1644" s="293"/>
      <c r="H1644" s="293"/>
      <c r="I1644" s="299"/>
      <c r="J1644" s="300" t="s">
        <v>1152</v>
      </c>
      <c r="K1644" s="324"/>
      <c r="L1644" s="324"/>
      <c r="M1644" s="294"/>
      <c r="N1644" s="321" t="s">
        <v>1152</v>
      </c>
      <c r="O1644" s="172" t="s">
        <v>1152</v>
      </c>
      <c r="P1644" s="441"/>
      <c r="Q1644" s="442"/>
      <c r="R1644" s="439"/>
      <c r="S1644" s="440"/>
      <c r="T1644" s="296"/>
      <c r="U1644" s="297"/>
      <c r="V1644" s="298"/>
    </row>
    <row r="1645" spans="1:22" s="26" customFormat="1" ht="24.95" customHeight="1">
      <c r="A1645" s="25" t="s">
        <v>1903</v>
      </c>
      <c r="B1645" s="307" t="s">
        <v>1152</v>
      </c>
      <c r="C1645" s="301"/>
      <c r="D1645" s="301"/>
      <c r="E1645" s="301"/>
      <c r="F1645" s="301"/>
      <c r="G1645" s="293"/>
      <c r="H1645" s="293"/>
      <c r="I1645" s="299"/>
      <c r="J1645" s="300" t="s">
        <v>1152</v>
      </c>
      <c r="K1645" s="324"/>
      <c r="L1645" s="324"/>
      <c r="M1645" s="294"/>
      <c r="N1645" s="322" t="s">
        <v>1152</v>
      </c>
      <c r="O1645" s="172" t="s">
        <v>1152</v>
      </c>
      <c r="P1645" s="441"/>
      <c r="Q1645" s="442"/>
      <c r="R1645" s="439"/>
      <c r="S1645" s="440"/>
      <c r="T1645" s="296"/>
      <c r="U1645" s="297"/>
      <c r="V1645" s="298"/>
    </row>
    <row r="1646" spans="1:22" s="26" customFormat="1" ht="24.95" customHeight="1">
      <c r="A1646" s="25" t="s">
        <v>1904</v>
      </c>
      <c r="B1646" s="307" t="s">
        <v>1152</v>
      </c>
      <c r="C1646" s="301"/>
      <c r="D1646" s="301"/>
      <c r="E1646" s="301"/>
      <c r="F1646" s="301"/>
      <c r="G1646" s="293"/>
      <c r="H1646" s="293"/>
      <c r="I1646" s="299"/>
      <c r="J1646" s="300" t="s">
        <v>1152</v>
      </c>
      <c r="K1646" s="324"/>
      <c r="L1646" s="324"/>
      <c r="M1646" s="295"/>
      <c r="N1646" s="322" t="s">
        <v>1152</v>
      </c>
      <c r="O1646" s="172" t="s">
        <v>1152</v>
      </c>
      <c r="P1646" s="441"/>
      <c r="Q1646" s="442"/>
      <c r="R1646" s="439"/>
      <c r="S1646" s="440"/>
      <c r="T1646" s="296"/>
      <c r="U1646" s="297"/>
      <c r="V1646" s="298"/>
    </row>
    <row r="1647" spans="1:22" s="26" customFormat="1" ht="24.95" customHeight="1">
      <c r="A1647" s="25" t="s">
        <v>1905</v>
      </c>
      <c r="B1647" s="307" t="s">
        <v>1152</v>
      </c>
      <c r="C1647" s="301"/>
      <c r="D1647" s="301"/>
      <c r="E1647" s="301"/>
      <c r="F1647" s="301"/>
      <c r="G1647" s="293"/>
      <c r="H1647" s="293"/>
      <c r="I1647" s="299"/>
      <c r="J1647" s="300" t="s">
        <v>1152</v>
      </c>
      <c r="K1647" s="324"/>
      <c r="L1647" s="324"/>
      <c r="M1647" s="295"/>
      <c r="N1647" s="322" t="s">
        <v>1152</v>
      </c>
      <c r="O1647" s="172" t="s">
        <v>1152</v>
      </c>
      <c r="P1647" s="441"/>
      <c r="Q1647" s="442"/>
      <c r="R1647" s="439"/>
      <c r="S1647" s="440"/>
      <c r="T1647" s="296"/>
      <c r="U1647" s="297"/>
      <c r="V1647" s="298"/>
    </row>
    <row r="1648" spans="1:22" s="26" customFormat="1" ht="24.95" customHeight="1" thickBot="1">
      <c r="A1648" s="25" t="s">
        <v>1906</v>
      </c>
      <c r="B1648" s="310" t="s">
        <v>1152</v>
      </c>
      <c r="C1648" s="302"/>
      <c r="D1648" s="302"/>
      <c r="E1648" s="302"/>
      <c r="F1648" s="302"/>
      <c r="G1648" s="303"/>
      <c r="H1648" s="303"/>
      <c r="I1648" s="304"/>
      <c r="J1648" s="305" t="s">
        <v>1152</v>
      </c>
      <c r="K1648" s="325"/>
      <c r="L1648" s="325"/>
      <c r="M1648" s="306"/>
      <c r="N1648" s="322" t="s">
        <v>1152</v>
      </c>
      <c r="O1648" s="172" t="s">
        <v>1152</v>
      </c>
      <c r="P1648" s="441"/>
      <c r="Q1648" s="442"/>
      <c r="R1648" s="439"/>
      <c r="S1648" s="440"/>
      <c r="T1648" s="296"/>
      <c r="U1648" s="297"/>
      <c r="V1648" s="298"/>
    </row>
    <row r="1649" spans="1:23" s="16" customFormat="1" ht="12" customHeight="1">
      <c r="A1649" s="25"/>
      <c r="B1649" s="27"/>
      <c r="C1649" s="28"/>
      <c r="D1649" s="28"/>
      <c r="E1649" s="28"/>
      <c r="F1649" s="28"/>
      <c r="G1649" s="28"/>
      <c r="H1649" s="308"/>
      <c r="I1649" s="28"/>
      <c r="J1649" s="28"/>
      <c r="K1649" s="28"/>
      <c r="L1649" s="28"/>
      <c r="M1649" s="28"/>
      <c r="N1649" s="28"/>
      <c r="O1649" s="171"/>
      <c r="P1649" s="28"/>
      <c r="Q1649" s="28"/>
      <c r="R1649" s="171"/>
      <c r="S1649" s="28"/>
      <c r="T1649" s="28"/>
      <c r="U1649" s="29"/>
      <c r="V1649" s="30"/>
    </row>
    <row r="1650" spans="1:23" s="16" customFormat="1" ht="17.25" customHeight="1" thickBot="1">
      <c r="A1650" s="25" t="s">
        <v>1907</v>
      </c>
      <c r="B1650" s="346"/>
      <c r="C1650" s="347"/>
      <c r="D1650" s="347"/>
      <c r="E1650" s="347"/>
      <c r="F1650" s="347"/>
      <c r="G1650" s="347"/>
      <c r="H1650" s="347"/>
      <c r="I1650" s="347"/>
      <c r="J1650" s="347"/>
      <c r="K1650" s="347"/>
      <c r="L1650" s="347"/>
      <c r="M1650" s="347"/>
      <c r="N1650" s="728" t="s">
        <v>251</v>
      </c>
      <c r="O1650" s="729">
        <v>1698.43</v>
      </c>
      <c r="P1650" s="371"/>
      <c r="Q1650" s="371"/>
      <c r="R1650" s="372"/>
      <c r="S1650" s="372"/>
      <c r="T1650" s="373"/>
      <c r="U1650" s="374"/>
      <c r="V1650" s="375"/>
      <c r="W1650" s="186"/>
    </row>
    <row r="1651" spans="1:23" ht="17.25" customHeight="1">
      <c r="B1651" s="731"/>
      <c r="C1651" s="731"/>
      <c r="D1651" s="731"/>
      <c r="E1651" s="731"/>
      <c r="F1651" s="731"/>
      <c r="G1651" s="732"/>
      <c r="H1651" s="732"/>
      <c r="I1651" s="732"/>
      <c r="J1651" s="732"/>
      <c r="K1651" s="732"/>
      <c r="L1651" s="732"/>
      <c r="M1651" s="732"/>
      <c r="N1651" s="732"/>
      <c r="O1651" s="732"/>
      <c r="P1651" s="732"/>
      <c r="Q1651" s="732"/>
      <c r="R1651" s="732"/>
      <c r="S1651" s="732"/>
      <c r="T1651" s="732"/>
      <c r="U1651" s="732"/>
      <c r="V1651" s="732"/>
      <c r="W1651" s="732"/>
    </row>
    <row r="1652" spans="1:23" s="16" customFormat="1" ht="16.5" customHeight="1" thickBot="1">
      <c r="A1652" s="14"/>
      <c r="B1652" s="443" t="s">
        <v>61</v>
      </c>
      <c r="C1652" s="443"/>
      <c r="D1652" s="443"/>
      <c r="E1652" s="443"/>
      <c r="F1652" s="443"/>
      <c r="G1652" s="443"/>
      <c r="H1652" s="443"/>
      <c r="I1652" s="443"/>
      <c r="J1652" s="443"/>
      <c r="K1652" s="443"/>
      <c r="L1652" s="443"/>
      <c r="M1652" s="443"/>
      <c r="N1652" s="443"/>
      <c r="O1652" s="443"/>
      <c r="P1652" s="443"/>
      <c r="Q1652" s="443"/>
      <c r="R1652" s="443"/>
      <c r="S1652" s="443"/>
      <c r="T1652" s="443"/>
      <c r="U1652" s="443"/>
      <c r="V1652" s="443"/>
      <c r="W1652" s="187"/>
    </row>
    <row r="1653" spans="1:23" s="18" customFormat="1" ht="22.5" customHeight="1">
      <c r="A1653" s="87" t="s">
        <v>1908</v>
      </c>
      <c r="B1653" s="445" t="s">
        <v>58</v>
      </c>
      <c r="C1653" s="733" t="s">
        <v>78</v>
      </c>
      <c r="D1653" s="734"/>
      <c r="E1653" s="734"/>
      <c r="F1653" s="734"/>
      <c r="G1653" s="734"/>
      <c r="H1653" s="734"/>
      <c r="I1653" s="734"/>
      <c r="J1653" s="734"/>
      <c r="K1653" s="734"/>
      <c r="L1653" s="734"/>
      <c r="M1653" s="706"/>
      <c r="N1653" s="735"/>
      <c r="O1653" s="736"/>
      <c r="P1653" s="733" t="s">
        <v>84</v>
      </c>
      <c r="Q1653" s="734"/>
      <c r="R1653" s="734"/>
      <c r="S1653" s="706"/>
      <c r="T1653" s="705" t="s">
        <v>279</v>
      </c>
      <c r="U1653" s="706"/>
      <c r="V1653" s="448" t="s">
        <v>6</v>
      </c>
      <c r="W1653" s="185"/>
    </row>
    <row r="1654" spans="1:23" s="18" customFormat="1" ht="22.5" customHeight="1">
      <c r="A1654" s="87" t="s">
        <v>1909</v>
      </c>
      <c r="B1654" s="446"/>
      <c r="C1654" s="737" t="s">
        <v>79</v>
      </c>
      <c r="D1654" s="738"/>
      <c r="E1654" s="739"/>
      <c r="F1654" s="740">
        <v>1</v>
      </c>
      <c r="G1654" s="741" t="s">
        <v>223</v>
      </c>
      <c r="H1654" s="714" t="s">
        <v>222</v>
      </c>
      <c r="I1654" s="714"/>
      <c r="J1654" s="737" t="s">
        <v>221</v>
      </c>
      <c r="K1654" s="742"/>
      <c r="L1654" s="743"/>
      <c r="M1654" s="743"/>
      <c r="N1654" s="744"/>
      <c r="O1654" s="745"/>
      <c r="P1654" s="746"/>
      <c r="Q1654" s="747"/>
      <c r="R1654" s="747"/>
      <c r="S1654" s="748"/>
      <c r="T1654" s="718"/>
      <c r="U1654" s="719"/>
      <c r="V1654" s="449"/>
      <c r="W1654" s="185"/>
    </row>
    <row r="1655" spans="1:23" s="18" customFormat="1" ht="51.75" customHeight="1" thickBot="1">
      <c r="A1655" s="87" t="s">
        <v>1910</v>
      </c>
      <c r="B1655" s="446"/>
      <c r="C1655" s="738" t="s">
        <v>77</v>
      </c>
      <c r="D1655" s="739"/>
      <c r="E1655" s="749" t="s">
        <v>80</v>
      </c>
      <c r="F1655" s="750" t="s">
        <v>242</v>
      </c>
      <c r="G1655" s="741"/>
      <c r="H1655" s="714"/>
      <c r="I1655" s="714"/>
      <c r="J1655" s="711" t="s">
        <v>220</v>
      </c>
      <c r="K1655" s="751" t="s">
        <v>228</v>
      </c>
      <c r="L1655" s="752" t="s">
        <v>290</v>
      </c>
      <c r="M1655" s="752"/>
      <c r="N1655" s="753" t="s">
        <v>260</v>
      </c>
      <c r="O1655" s="754"/>
      <c r="P1655" s="755" t="s">
        <v>1169</v>
      </c>
      <c r="Q1655" s="756" t="s">
        <v>85</v>
      </c>
      <c r="R1655" s="757"/>
      <c r="S1655" s="88">
        <v>2</v>
      </c>
      <c r="T1655" s="758"/>
      <c r="U1655" s="759"/>
      <c r="V1655" s="450"/>
      <c r="W1655" s="185"/>
    </row>
    <row r="1656" spans="1:23" s="18" customFormat="1" ht="15.75" customHeight="1">
      <c r="A1656" s="87" t="s">
        <v>1911</v>
      </c>
      <c r="B1656" s="446"/>
      <c r="C1656" s="33">
        <v>1</v>
      </c>
      <c r="D1656" s="76" t="s">
        <v>1152</v>
      </c>
      <c r="E1656" s="82" t="s">
        <v>1152</v>
      </c>
      <c r="F1656" s="233" t="s">
        <v>1152</v>
      </c>
      <c r="G1656" s="233" t="s">
        <v>1152</v>
      </c>
      <c r="H1656" s="451" t="s">
        <v>1152</v>
      </c>
      <c r="I1656" s="452"/>
      <c r="J1656" s="83" t="s">
        <v>1152</v>
      </c>
      <c r="K1656" s="81" t="s">
        <v>1152</v>
      </c>
      <c r="L1656" s="344"/>
      <c r="M1656" s="345" t="s">
        <v>1152</v>
      </c>
      <c r="N1656" s="760" t="s">
        <v>22</v>
      </c>
      <c r="O1656" s="761" t="s">
        <v>15</v>
      </c>
      <c r="P1656" s="762"/>
      <c r="Q1656" s="763">
        <v>47</v>
      </c>
      <c r="R1656" s="764" t="s">
        <v>1152</v>
      </c>
      <c r="S1656" s="765"/>
      <c r="T1656" s="705" t="s">
        <v>64</v>
      </c>
      <c r="U1656" s="734"/>
      <c r="V1656" s="706"/>
      <c r="W1656" s="184"/>
    </row>
    <row r="1657" spans="1:23" s="18" customFormat="1" ht="15.75" customHeight="1" thickBot="1">
      <c r="A1657" s="87" t="s">
        <v>1912</v>
      </c>
      <c r="B1657" s="446"/>
      <c r="C1657" s="33">
        <v>2</v>
      </c>
      <c r="D1657" s="76" t="s">
        <v>1152</v>
      </c>
      <c r="E1657" s="82" t="s">
        <v>1152</v>
      </c>
      <c r="F1657" s="233" t="s">
        <v>1152</v>
      </c>
      <c r="G1657" s="233" t="s">
        <v>1152</v>
      </c>
      <c r="H1657" s="451" t="s">
        <v>1152</v>
      </c>
      <c r="I1657" s="452"/>
      <c r="J1657" s="83" t="s">
        <v>1152</v>
      </c>
      <c r="K1657" s="81" t="s">
        <v>1152</v>
      </c>
      <c r="L1657" s="344"/>
      <c r="M1657" s="345" t="s">
        <v>1152</v>
      </c>
      <c r="N1657" s="760" t="s">
        <v>22</v>
      </c>
      <c r="O1657" s="761"/>
      <c r="P1657" s="762"/>
      <c r="Q1657" s="766"/>
      <c r="R1657" s="767"/>
      <c r="S1657" s="768"/>
      <c r="T1657" s="758"/>
      <c r="U1657" s="769"/>
      <c r="V1657" s="759"/>
      <c r="W1657" s="184"/>
    </row>
    <row r="1658" spans="1:23" s="18" customFormat="1" ht="15.75" customHeight="1">
      <c r="A1658" s="87" t="s">
        <v>1913</v>
      </c>
      <c r="B1658" s="446"/>
      <c r="C1658" s="33">
        <v>3</v>
      </c>
      <c r="D1658" s="76" t="s">
        <v>1152</v>
      </c>
      <c r="E1658" s="82" t="s">
        <v>1152</v>
      </c>
      <c r="F1658" s="233" t="s">
        <v>1152</v>
      </c>
      <c r="G1658" s="233" t="s">
        <v>1152</v>
      </c>
      <c r="H1658" s="451" t="s">
        <v>1152</v>
      </c>
      <c r="I1658" s="452"/>
      <c r="J1658" s="83" t="s">
        <v>1152</v>
      </c>
      <c r="K1658" s="81" t="s">
        <v>1152</v>
      </c>
      <c r="L1658" s="344"/>
      <c r="M1658" s="345" t="s">
        <v>1152</v>
      </c>
      <c r="N1658" s="760"/>
      <c r="O1658" s="770"/>
      <c r="P1658" s="771"/>
      <c r="Q1658" s="772"/>
      <c r="R1658" s="773"/>
      <c r="S1658" s="774"/>
      <c r="T1658" s="191"/>
      <c r="U1658" s="191"/>
      <c r="V1658" s="192"/>
      <c r="W1658" s="185"/>
    </row>
    <row r="1659" spans="1:23" s="18" customFormat="1" ht="15.75" customHeight="1">
      <c r="A1659" s="87" t="s">
        <v>1914</v>
      </c>
      <c r="B1659" s="446"/>
      <c r="C1659" s="33">
        <v>4</v>
      </c>
      <c r="D1659" s="76" t="s">
        <v>1152</v>
      </c>
      <c r="E1659" s="82" t="s">
        <v>1152</v>
      </c>
      <c r="F1659" s="233" t="s">
        <v>1152</v>
      </c>
      <c r="G1659" s="233" t="s">
        <v>1152</v>
      </c>
      <c r="H1659" s="451" t="s">
        <v>1152</v>
      </c>
      <c r="I1659" s="452"/>
      <c r="J1659" s="83" t="s">
        <v>1152</v>
      </c>
      <c r="K1659" s="81" t="s">
        <v>1152</v>
      </c>
      <c r="L1659" s="344"/>
      <c r="M1659" s="345" t="s">
        <v>1152</v>
      </c>
      <c r="N1659" s="760"/>
      <c r="O1659" s="775" t="s">
        <v>246</v>
      </c>
      <c r="P1659" s="737" t="s">
        <v>245</v>
      </c>
      <c r="Q1659" s="738"/>
      <c r="R1659" s="738"/>
      <c r="S1659" s="739"/>
      <c r="T1659" s="185"/>
      <c r="U1659" s="185"/>
      <c r="V1659" s="193"/>
      <c r="W1659" s="185"/>
    </row>
    <row r="1660" spans="1:23" s="18" customFormat="1" ht="17.25" customHeight="1">
      <c r="A1660" s="87" t="s">
        <v>1915</v>
      </c>
      <c r="B1660" s="446"/>
      <c r="C1660" s="33">
        <v>5</v>
      </c>
      <c r="D1660" s="76" t="s">
        <v>1152</v>
      </c>
      <c r="E1660" s="82" t="s">
        <v>1152</v>
      </c>
      <c r="F1660" s="233" t="s">
        <v>1152</v>
      </c>
      <c r="G1660" s="233" t="s">
        <v>1152</v>
      </c>
      <c r="H1660" s="451" t="s">
        <v>1152</v>
      </c>
      <c r="I1660" s="452"/>
      <c r="J1660" s="83" t="s">
        <v>1152</v>
      </c>
      <c r="K1660" s="81" t="s">
        <v>1152</v>
      </c>
      <c r="L1660" s="344"/>
      <c r="M1660" s="345" t="s">
        <v>1152</v>
      </c>
      <c r="N1660" s="760"/>
      <c r="O1660" s="776"/>
      <c r="P1660" s="711" t="s">
        <v>86</v>
      </c>
      <c r="Q1660" s="711" t="s">
        <v>230</v>
      </c>
      <c r="R1660" s="714" t="s">
        <v>243</v>
      </c>
      <c r="S1660" s="714"/>
      <c r="T1660" s="185"/>
      <c r="U1660" s="185"/>
      <c r="V1660" s="193"/>
      <c r="W1660" s="185"/>
    </row>
    <row r="1661" spans="1:23" s="18" customFormat="1" ht="16.5" customHeight="1" thickBot="1">
      <c r="A1661" s="87" t="s">
        <v>1916</v>
      </c>
      <c r="B1661" s="446"/>
      <c r="C1661" s="84">
        <v>6</v>
      </c>
      <c r="D1661" s="85" t="s">
        <v>1152</v>
      </c>
      <c r="E1661" s="86" t="s">
        <v>1152</v>
      </c>
      <c r="F1661" s="233" t="s">
        <v>1152</v>
      </c>
      <c r="G1661" s="233" t="s">
        <v>1152</v>
      </c>
      <c r="H1661" s="451" t="s">
        <v>1152</v>
      </c>
      <c r="I1661" s="452"/>
      <c r="J1661" s="83" t="s">
        <v>1152</v>
      </c>
      <c r="K1661" s="81" t="s">
        <v>1152</v>
      </c>
      <c r="L1661" s="344"/>
      <c r="M1661" s="345" t="s">
        <v>1152</v>
      </c>
      <c r="N1661" s="777"/>
      <c r="O1661" s="248" t="s">
        <v>6</v>
      </c>
      <c r="P1661" s="778">
        <v>1</v>
      </c>
      <c r="Q1661" s="779">
        <v>3065.3425115</v>
      </c>
      <c r="R1661" s="780">
        <v>3396.86</v>
      </c>
      <c r="S1661" s="780"/>
      <c r="T1661" s="185"/>
      <c r="U1661" s="185"/>
      <c r="V1661" s="193"/>
      <c r="W1661" s="185"/>
    </row>
    <row r="1662" spans="1:23" s="18" customFormat="1" ht="16.5" customHeight="1" thickBot="1">
      <c r="A1662" s="87" t="s">
        <v>1917</v>
      </c>
      <c r="B1662" s="447"/>
      <c r="C1662" s="781" t="s">
        <v>82</v>
      </c>
      <c r="D1662" s="782"/>
      <c r="E1662" s="782"/>
      <c r="F1662" s="783"/>
      <c r="G1662" s="784"/>
      <c r="H1662" s="453" t="s">
        <v>1152</v>
      </c>
      <c r="I1662" s="454"/>
      <c r="J1662" s="314" t="s">
        <v>1152</v>
      </c>
      <c r="K1662" s="194" t="s">
        <v>6</v>
      </c>
      <c r="L1662" s="351"/>
      <c r="M1662" s="370"/>
      <c r="N1662" s="352"/>
      <c r="O1662" s="455" t="s">
        <v>1152</v>
      </c>
      <c r="P1662" s="455"/>
      <c r="Q1662" s="455"/>
      <c r="R1662" s="455"/>
      <c r="S1662" s="455"/>
      <c r="T1662" s="348"/>
      <c r="U1662" s="349"/>
      <c r="V1662" s="350"/>
      <c r="W1662" s="185"/>
    </row>
    <row r="1663" spans="1:23" ht="24.95" customHeight="1"/>
    <row r="1664" spans="1:23" ht="24.95" customHeight="1"/>
    <row r="1665" spans="1:22" s="16" customFormat="1" ht="24" thickBot="1">
      <c r="A1665" s="694">
        <v>48</v>
      </c>
      <c r="B1665" s="456" t="s">
        <v>45</v>
      </c>
      <c r="C1665" s="456"/>
      <c r="D1665" s="456"/>
      <c r="E1665" s="22">
        <v>48</v>
      </c>
      <c r="F1665" s="23" t="s">
        <v>763</v>
      </c>
      <c r="G1665" s="19"/>
      <c r="H1665" s="19"/>
      <c r="I1665" s="23"/>
      <c r="J1665" s="23"/>
      <c r="K1665" s="23"/>
      <c r="L1665" s="23"/>
      <c r="M1665" s="24"/>
      <c r="N1665" s="24"/>
      <c r="O1665" s="19"/>
      <c r="P1665" s="19"/>
      <c r="Q1665" s="685"/>
      <c r="R1665" s="685"/>
      <c r="S1665" s="685"/>
      <c r="T1665" s="685"/>
      <c r="U1665" s="186"/>
    </row>
    <row r="1666" spans="1:22" s="16" customFormat="1" ht="24.75" customHeight="1">
      <c r="A1666" s="14"/>
      <c r="B1666" s="695" t="s">
        <v>50</v>
      </c>
      <c r="C1666" s="696" t="s">
        <v>51</v>
      </c>
      <c r="D1666" s="697" t="s">
        <v>16</v>
      </c>
      <c r="E1666" s="697"/>
      <c r="F1666" s="697" t="s">
        <v>52</v>
      </c>
      <c r="G1666" s="698"/>
      <c r="H1666" s="699" t="s">
        <v>53</v>
      </c>
      <c r="I1666" s="700" t="s">
        <v>266</v>
      </c>
      <c r="J1666" s="699" t="s">
        <v>17</v>
      </c>
      <c r="K1666" s="699" t="s">
        <v>229</v>
      </c>
      <c r="L1666" s="699" t="s">
        <v>54</v>
      </c>
      <c r="M1666" s="699" t="s">
        <v>150</v>
      </c>
      <c r="N1666" s="701" t="s">
        <v>244</v>
      </c>
      <c r="O1666" s="702"/>
      <c r="P1666" s="703" t="s">
        <v>19</v>
      </c>
      <c r="Q1666" s="704"/>
      <c r="R1666" s="705" t="s">
        <v>152</v>
      </c>
      <c r="S1666" s="706"/>
      <c r="T1666" s="707" t="s">
        <v>138</v>
      </c>
      <c r="U1666" s="708"/>
      <c r="V1666" s="709"/>
    </row>
    <row r="1667" spans="1:22" s="16" customFormat="1" ht="92.25" customHeight="1">
      <c r="A1667" s="14"/>
      <c r="B1667" s="710"/>
      <c r="C1667" s="711" t="s">
        <v>55</v>
      </c>
      <c r="D1667" s="712" t="s">
        <v>3</v>
      </c>
      <c r="E1667" s="712" t="s">
        <v>18</v>
      </c>
      <c r="F1667" s="712" t="s">
        <v>56</v>
      </c>
      <c r="G1667" s="713" t="s">
        <v>57</v>
      </c>
      <c r="H1667" s="714"/>
      <c r="I1667" s="715"/>
      <c r="J1667" s="714"/>
      <c r="K1667" s="714"/>
      <c r="L1667" s="714"/>
      <c r="M1667" s="714"/>
      <c r="N1667" s="711" t="s">
        <v>149</v>
      </c>
      <c r="O1667" s="712" t="s">
        <v>68</v>
      </c>
      <c r="P1667" s="716"/>
      <c r="Q1667" s="717"/>
      <c r="R1667" s="718"/>
      <c r="S1667" s="719"/>
      <c r="T1667" s="720" t="s">
        <v>139</v>
      </c>
      <c r="U1667" s="721" t="s">
        <v>148</v>
      </c>
      <c r="V1667" s="722" t="s">
        <v>164</v>
      </c>
    </row>
    <row r="1668" spans="1:22" s="16" customFormat="1" ht="26.25" customHeight="1">
      <c r="A1668" s="14"/>
      <c r="B1668" s="723"/>
      <c r="C1668" s="724">
        <v>3</v>
      </c>
      <c r="D1668" s="724">
        <v>4</v>
      </c>
      <c r="E1668" s="724">
        <v>5</v>
      </c>
      <c r="F1668" s="724">
        <v>6</v>
      </c>
      <c r="G1668" s="724">
        <v>7</v>
      </c>
      <c r="H1668" s="724">
        <v>8</v>
      </c>
      <c r="I1668" s="724">
        <v>9</v>
      </c>
      <c r="J1668" s="724">
        <v>10</v>
      </c>
      <c r="K1668" s="724">
        <v>11</v>
      </c>
      <c r="L1668" s="724">
        <v>12</v>
      </c>
      <c r="M1668" s="724">
        <v>13</v>
      </c>
      <c r="N1668" s="724">
        <v>14</v>
      </c>
      <c r="O1668" s="724">
        <v>15</v>
      </c>
      <c r="P1668" s="19">
        <v>16</v>
      </c>
      <c r="Q1668" s="725">
        <v>17</v>
      </c>
      <c r="R1668" s="19">
        <v>18</v>
      </c>
      <c r="S1668" s="725">
        <v>19</v>
      </c>
      <c r="T1668" s="726">
        <v>20</v>
      </c>
      <c r="U1668" s="624">
        <v>21</v>
      </c>
      <c r="V1668" s="727">
        <v>22</v>
      </c>
    </row>
    <row r="1669" spans="1:22" s="26" customFormat="1" ht="43.9" customHeight="1">
      <c r="A1669" s="25" t="s">
        <v>1918</v>
      </c>
      <c r="B1669" s="457">
        <v>1</v>
      </c>
      <c r="C1669" s="459" t="s">
        <v>300</v>
      </c>
      <c r="D1669" s="459" t="s">
        <v>766</v>
      </c>
      <c r="E1669" s="459" t="s">
        <v>768</v>
      </c>
      <c r="F1669" s="459" t="s">
        <v>321</v>
      </c>
      <c r="G1669" s="293">
        <v>0.4</v>
      </c>
      <c r="H1669" s="437" t="s">
        <v>22</v>
      </c>
      <c r="I1669" s="299">
        <v>2</v>
      </c>
      <c r="J1669" s="300" t="s">
        <v>765</v>
      </c>
      <c r="K1669" s="324">
        <v>43829</v>
      </c>
      <c r="L1669" s="324">
        <v>45138</v>
      </c>
      <c r="M1669" s="294">
        <v>2275.61</v>
      </c>
      <c r="N1669" s="321">
        <v>910.24400000000014</v>
      </c>
      <c r="O1669" s="172">
        <v>910.24400000000003</v>
      </c>
      <c r="P1669" s="441"/>
      <c r="Q1669" s="442"/>
      <c r="R1669" s="439"/>
      <c r="S1669" s="440"/>
      <c r="T1669" s="296" t="s">
        <v>22</v>
      </c>
      <c r="U1669" s="297">
        <v>18</v>
      </c>
      <c r="V1669" s="298" t="s">
        <v>22</v>
      </c>
    </row>
    <row r="1670" spans="1:22" s="26" customFormat="1" ht="43.9" customHeight="1">
      <c r="A1670" s="25" t="s">
        <v>1157</v>
      </c>
      <c r="B1670" s="458"/>
      <c r="C1670" s="460"/>
      <c r="D1670" s="460"/>
      <c r="E1670" s="460"/>
      <c r="F1670" s="460"/>
      <c r="G1670" s="293">
        <v>0.6</v>
      </c>
      <c r="H1670" s="438"/>
      <c r="I1670" s="299">
        <v>1</v>
      </c>
      <c r="J1670" s="300" t="s">
        <v>764</v>
      </c>
      <c r="K1670" s="324">
        <v>43829</v>
      </c>
      <c r="L1670" s="324">
        <v>45138</v>
      </c>
      <c r="M1670" s="294">
        <v>2275.61</v>
      </c>
      <c r="N1670" s="321">
        <v>1365.366</v>
      </c>
      <c r="O1670" s="172">
        <v>1365.366</v>
      </c>
      <c r="P1670" s="441"/>
      <c r="Q1670" s="442"/>
      <c r="R1670" s="439"/>
      <c r="S1670" s="440"/>
      <c r="T1670" s="296" t="s">
        <v>22</v>
      </c>
      <c r="U1670" s="297">
        <v>31</v>
      </c>
      <c r="V1670" s="298" t="s">
        <v>22</v>
      </c>
    </row>
    <row r="1671" spans="1:22" s="26" customFormat="1" ht="43.9" customHeight="1">
      <c r="A1671" s="25" t="s">
        <v>321</v>
      </c>
      <c r="B1671" s="307">
        <v>2</v>
      </c>
      <c r="C1671" s="301" t="s">
        <v>300</v>
      </c>
      <c r="D1671" s="301" t="s">
        <v>767</v>
      </c>
      <c r="E1671" s="301" t="s">
        <v>769</v>
      </c>
      <c r="F1671" s="301" t="s">
        <v>304</v>
      </c>
      <c r="G1671" s="293">
        <v>1</v>
      </c>
      <c r="H1671" s="293" t="s">
        <v>22</v>
      </c>
      <c r="I1671" s="299">
        <v>1</v>
      </c>
      <c r="J1671" s="300" t="s">
        <v>764</v>
      </c>
      <c r="K1671" s="324">
        <v>38855</v>
      </c>
      <c r="L1671" s="324">
        <v>39813</v>
      </c>
      <c r="M1671" s="294">
        <v>1420.14</v>
      </c>
      <c r="N1671" s="321">
        <v>1420.14</v>
      </c>
      <c r="O1671" s="172">
        <v>1420.14</v>
      </c>
      <c r="P1671" s="441"/>
      <c r="Q1671" s="442"/>
      <c r="R1671" s="439"/>
      <c r="S1671" s="440"/>
      <c r="T1671" s="296" t="s">
        <v>22</v>
      </c>
      <c r="U1671" s="297">
        <v>3</v>
      </c>
      <c r="V1671" s="298" t="s">
        <v>22</v>
      </c>
    </row>
    <row r="1672" spans="1:22" s="26" customFormat="1" ht="24.95" customHeight="1">
      <c r="A1672" s="25" t="s">
        <v>1158</v>
      </c>
      <c r="B1672" s="307" t="s">
        <v>1152</v>
      </c>
      <c r="C1672" s="301"/>
      <c r="D1672" s="301"/>
      <c r="E1672" s="301"/>
      <c r="F1672" s="301"/>
      <c r="G1672" s="293"/>
      <c r="H1672" s="293"/>
      <c r="I1672" s="299"/>
      <c r="J1672" s="300" t="s">
        <v>1152</v>
      </c>
      <c r="K1672" s="389"/>
      <c r="L1672" s="324"/>
      <c r="M1672" s="294"/>
      <c r="N1672" s="321" t="s">
        <v>1152</v>
      </c>
      <c r="O1672" s="172" t="s">
        <v>1152</v>
      </c>
      <c r="P1672" s="441"/>
      <c r="Q1672" s="442"/>
      <c r="R1672" s="439"/>
      <c r="S1672" s="440"/>
      <c r="T1672" s="296"/>
      <c r="U1672" s="297"/>
      <c r="V1672" s="298"/>
    </row>
    <row r="1673" spans="1:22" s="26" customFormat="1" ht="24.95" customHeight="1">
      <c r="A1673" s="25" t="s">
        <v>1159</v>
      </c>
      <c r="B1673" s="307" t="s">
        <v>1152</v>
      </c>
      <c r="C1673" s="301"/>
      <c r="D1673" s="301"/>
      <c r="E1673" s="301"/>
      <c r="F1673" s="301"/>
      <c r="G1673" s="293"/>
      <c r="H1673" s="293"/>
      <c r="I1673" s="299"/>
      <c r="J1673" s="300" t="s">
        <v>1152</v>
      </c>
      <c r="K1673" s="324"/>
      <c r="L1673" s="324"/>
      <c r="M1673" s="294"/>
      <c r="N1673" s="321" t="s">
        <v>1152</v>
      </c>
      <c r="O1673" s="172" t="s">
        <v>1152</v>
      </c>
      <c r="P1673" s="441"/>
      <c r="Q1673" s="442"/>
      <c r="R1673" s="439"/>
      <c r="S1673" s="440"/>
      <c r="T1673" s="296"/>
      <c r="U1673" s="297"/>
      <c r="V1673" s="298"/>
    </row>
    <row r="1674" spans="1:22" s="26" customFormat="1" ht="24.95" customHeight="1">
      <c r="A1674" s="25" t="s">
        <v>1160</v>
      </c>
      <c r="B1674" s="307" t="s">
        <v>1152</v>
      </c>
      <c r="C1674" s="301"/>
      <c r="D1674" s="301"/>
      <c r="E1674" s="301"/>
      <c r="F1674" s="301"/>
      <c r="G1674" s="293"/>
      <c r="H1674" s="293"/>
      <c r="I1674" s="299"/>
      <c r="J1674" s="300" t="s">
        <v>1152</v>
      </c>
      <c r="K1674" s="324"/>
      <c r="L1674" s="324"/>
      <c r="M1674" s="294"/>
      <c r="N1674" s="321" t="s">
        <v>1152</v>
      </c>
      <c r="O1674" s="172" t="s">
        <v>1152</v>
      </c>
      <c r="P1674" s="441"/>
      <c r="Q1674" s="442"/>
      <c r="R1674" s="439"/>
      <c r="S1674" s="440"/>
      <c r="T1674" s="296"/>
      <c r="U1674" s="297"/>
      <c r="V1674" s="298"/>
    </row>
    <row r="1675" spans="1:22" s="26" customFormat="1" ht="24.95" customHeight="1">
      <c r="A1675" s="25"/>
      <c r="B1675" s="307" t="s">
        <v>1152</v>
      </c>
      <c r="C1675" s="301"/>
      <c r="D1675" s="301"/>
      <c r="E1675" s="301"/>
      <c r="F1675" s="301"/>
      <c r="G1675" s="293"/>
      <c r="H1675" s="293"/>
      <c r="I1675" s="299"/>
      <c r="J1675" s="300" t="s">
        <v>1152</v>
      </c>
      <c r="K1675" s="324"/>
      <c r="L1675" s="324"/>
      <c r="M1675" s="294"/>
      <c r="N1675" s="321" t="s">
        <v>1152</v>
      </c>
      <c r="O1675" s="172" t="s">
        <v>1152</v>
      </c>
      <c r="P1675" s="441"/>
      <c r="Q1675" s="442"/>
      <c r="R1675" s="439"/>
      <c r="S1675" s="440"/>
      <c r="T1675" s="296"/>
      <c r="U1675" s="297"/>
      <c r="V1675" s="298"/>
    </row>
    <row r="1676" spans="1:22" s="26" customFormat="1" ht="24.95" customHeight="1">
      <c r="A1676" s="25"/>
      <c r="B1676" s="307" t="s">
        <v>1152</v>
      </c>
      <c r="C1676" s="301"/>
      <c r="D1676" s="301"/>
      <c r="E1676" s="301"/>
      <c r="F1676" s="301"/>
      <c r="G1676" s="293"/>
      <c r="H1676" s="293"/>
      <c r="I1676" s="299"/>
      <c r="J1676" s="300" t="s">
        <v>1152</v>
      </c>
      <c r="K1676" s="324"/>
      <c r="L1676" s="324"/>
      <c r="M1676" s="294"/>
      <c r="N1676" s="321" t="s">
        <v>1152</v>
      </c>
      <c r="O1676" s="172" t="s">
        <v>1152</v>
      </c>
      <c r="P1676" s="441"/>
      <c r="Q1676" s="442"/>
      <c r="R1676" s="439"/>
      <c r="S1676" s="440"/>
      <c r="T1676" s="296"/>
      <c r="U1676" s="297"/>
      <c r="V1676" s="298"/>
    </row>
    <row r="1677" spans="1:22" s="26" customFormat="1" ht="24.95" customHeight="1">
      <c r="A1677" s="25"/>
      <c r="B1677" s="307" t="s">
        <v>1152</v>
      </c>
      <c r="C1677" s="301"/>
      <c r="D1677" s="301"/>
      <c r="E1677" s="301"/>
      <c r="F1677" s="301"/>
      <c r="G1677" s="293"/>
      <c r="H1677" s="293"/>
      <c r="I1677" s="299"/>
      <c r="J1677" s="300" t="s">
        <v>1152</v>
      </c>
      <c r="K1677" s="324"/>
      <c r="L1677" s="324"/>
      <c r="M1677" s="294"/>
      <c r="N1677" s="321" t="s">
        <v>1152</v>
      </c>
      <c r="O1677" s="172" t="s">
        <v>1152</v>
      </c>
      <c r="P1677" s="441"/>
      <c r="Q1677" s="442"/>
      <c r="R1677" s="439"/>
      <c r="S1677" s="440"/>
      <c r="T1677" s="296"/>
      <c r="U1677" s="297"/>
      <c r="V1677" s="298"/>
    </row>
    <row r="1678" spans="1:22" s="26" customFormat="1" ht="24.95" customHeight="1">
      <c r="A1678" s="25"/>
      <c r="B1678" s="307" t="s">
        <v>1152</v>
      </c>
      <c r="C1678" s="301"/>
      <c r="D1678" s="301"/>
      <c r="E1678" s="301"/>
      <c r="F1678" s="301"/>
      <c r="G1678" s="293"/>
      <c r="H1678" s="293"/>
      <c r="I1678" s="299"/>
      <c r="J1678" s="300" t="s">
        <v>1152</v>
      </c>
      <c r="K1678" s="324"/>
      <c r="L1678" s="324"/>
      <c r="M1678" s="294"/>
      <c r="N1678" s="321" t="s">
        <v>1152</v>
      </c>
      <c r="O1678" s="172" t="s">
        <v>1152</v>
      </c>
      <c r="P1678" s="441"/>
      <c r="Q1678" s="442"/>
      <c r="R1678" s="439"/>
      <c r="S1678" s="440"/>
      <c r="T1678" s="296"/>
      <c r="U1678" s="297"/>
      <c r="V1678" s="298"/>
    </row>
    <row r="1679" spans="1:22" s="26" customFormat="1" ht="24.95" customHeight="1">
      <c r="A1679" s="25"/>
      <c r="B1679" s="307" t="s">
        <v>1152</v>
      </c>
      <c r="C1679" s="301"/>
      <c r="D1679" s="301"/>
      <c r="E1679" s="301"/>
      <c r="F1679" s="301"/>
      <c r="G1679" s="293"/>
      <c r="H1679" s="293"/>
      <c r="I1679" s="299"/>
      <c r="J1679" s="300" t="s">
        <v>1152</v>
      </c>
      <c r="K1679" s="324"/>
      <c r="L1679" s="324"/>
      <c r="M1679" s="294"/>
      <c r="N1679" s="321" t="s">
        <v>1152</v>
      </c>
      <c r="O1679" s="172" t="s">
        <v>1152</v>
      </c>
      <c r="P1679" s="441"/>
      <c r="Q1679" s="442"/>
      <c r="R1679" s="439"/>
      <c r="S1679" s="440"/>
      <c r="T1679" s="296"/>
      <c r="U1679" s="297"/>
      <c r="V1679" s="298"/>
    </row>
    <row r="1680" spans="1:22" s="26" customFormat="1" ht="24.95" customHeight="1">
      <c r="A1680" s="25" t="s">
        <v>1919</v>
      </c>
      <c r="B1680" s="307" t="s">
        <v>1152</v>
      </c>
      <c r="C1680" s="301"/>
      <c r="D1680" s="301"/>
      <c r="E1680" s="301"/>
      <c r="F1680" s="301"/>
      <c r="G1680" s="293"/>
      <c r="H1680" s="293"/>
      <c r="I1680" s="299"/>
      <c r="J1680" s="300" t="s">
        <v>1152</v>
      </c>
      <c r="K1680" s="324"/>
      <c r="L1680" s="324"/>
      <c r="M1680" s="294"/>
      <c r="N1680" s="322" t="s">
        <v>1152</v>
      </c>
      <c r="O1680" s="172" t="s">
        <v>1152</v>
      </c>
      <c r="P1680" s="441"/>
      <c r="Q1680" s="442"/>
      <c r="R1680" s="439"/>
      <c r="S1680" s="440"/>
      <c r="T1680" s="296"/>
      <c r="U1680" s="297"/>
      <c r="V1680" s="298"/>
    </row>
    <row r="1681" spans="1:23" s="26" customFormat="1" ht="24.95" customHeight="1">
      <c r="A1681" s="25" t="s">
        <v>1920</v>
      </c>
      <c r="B1681" s="307" t="s">
        <v>1152</v>
      </c>
      <c r="C1681" s="301"/>
      <c r="D1681" s="301"/>
      <c r="E1681" s="301"/>
      <c r="F1681" s="301"/>
      <c r="G1681" s="293"/>
      <c r="H1681" s="293"/>
      <c r="I1681" s="299"/>
      <c r="J1681" s="300" t="s">
        <v>1152</v>
      </c>
      <c r="K1681" s="324"/>
      <c r="L1681" s="324"/>
      <c r="M1681" s="295"/>
      <c r="N1681" s="322" t="s">
        <v>1152</v>
      </c>
      <c r="O1681" s="172" t="s">
        <v>1152</v>
      </c>
      <c r="P1681" s="441"/>
      <c r="Q1681" s="442"/>
      <c r="R1681" s="439"/>
      <c r="S1681" s="440"/>
      <c r="T1681" s="296"/>
      <c r="U1681" s="297"/>
      <c r="V1681" s="298"/>
    </row>
    <row r="1682" spans="1:23" s="26" customFormat="1" ht="24.95" customHeight="1">
      <c r="A1682" s="25" t="s">
        <v>1921</v>
      </c>
      <c r="B1682" s="307" t="s">
        <v>1152</v>
      </c>
      <c r="C1682" s="301"/>
      <c r="D1682" s="301"/>
      <c r="E1682" s="301"/>
      <c r="F1682" s="301"/>
      <c r="G1682" s="293"/>
      <c r="H1682" s="293"/>
      <c r="I1682" s="299"/>
      <c r="J1682" s="300" t="s">
        <v>1152</v>
      </c>
      <c r="K1682" s="324"/>
      <c r="L1682" s="324"/>
      <c r="M1682" s="295"/>
      <c r="N1682" s="322" t="s">
        <v>1152</v>
      </c>
      <c r="O1682" s="172" t="s">
        <v>1152</v>
      </c>
      <c r="P1682" s="441"/>
      <c r="Q1682" s="442"/>
      <c r="R1682" s="439"/>
      <c r="S1682" s="440"/>
      <c r="T1682" s="296"/>
      <c r="U1682" s="297"/>
      <c r="V1682" s="298"/>
    </row>
    <row r="1683" spans="1:23" s="26" customFormat="1" ht="24.95" customHeight="1" thickBot="1">
      <c r="A1683" s="25" t="s">
        <v>1922</v>
      </c>
      <c r="B1683" s="310" t="s">
        <v>1152</v>
      </c>
      <c r="C1683" s="302"/>
      <c r="D1683" s="302"/>
      <c r="E1683" s="302"/>
      <c r="F1683" s="302"/>
      <c r="G1683" s="303"/>
      <c r="H1683" s="303"/>
      <c r="I1683" s="304"/>
      <c r="J1683" s="305" t="s">
        <v>1152</v>
      </c>
      <c r="K1683" s="325"/>
      <c r="L1683" s="325"/>
      <c r="M1683" s="306"/>
      <c r="N1683" s="322" t="s">
        <v>1152</v>
      </c>
      <c r="O1683" s="172" t="s">
        <v>1152</v>
      </c>
      <c r="P1683" s="441"/>
      <c r="Q1683" s="442"/>
      <c r="R1683" s="439"/>
      <c r="S1683" s="440"/>
      <c r="T1683" s="296"/>
      <c r="U1683" s="297"/>
      <c r="V1683" s="298"/>
    </row>
    <row r="1684" spans="1:23" s="16" customFormat="1" ht="12" customHeight="1">
      <c r="A1684" s="25"/>
      <c r="B1684" s="27"/>
      <c r="C1684" s="28"/>
      <c r="D1684" s="28"/>
      <c r="E1684" s="28"/>
      <c r="F1684" s="28"/>
      <c r="G1684" s="28"/>
      <c r="H1684" s="308"/>
      <c r="I1684" s="28"/>
      <c r="J1684" s="28"/>
      <c r="K1684" s="28"/>
      <c r="L1684" s="28"/>
      <c r="M1684" s="28"/>
      <c r="N1684" s="28"/>
      <c r="O1684" s="171"/>
      <c r="P1684" s="28"/>
      <c r="Q1684" s="28"/>
      <c r="R1684" s="171"/>
      <c r="S1684" s="28"/>
      <c r="T1684" s="28"/>
      <c r="U1684" s="29"/>
      <c r="V1684" s="30"/>
    </row>
    <row r="1685" spans="1:23" s="16" customFormat="1" ht="17.25" customHeight="1" thickBot="1">
      <c r="A1685" s="25" t="s">
        <v>1923</v>
      </c>
      <c r="B1685" s="346"/>
      <c r="C1685" s="347"/>
      <c r="D1685" s="347"/>
      <c r="E1685" s="347"/>
      <c r="F1685" s="347"/>
      <c r="G1685" s="347"/>
      <c r="H1685" s="347"/>
      <c r="I1685" s="347"/>
      <c r="J1685" s="347"/>
      <c r="K1685" s="347"/>
      <c r="L1685" s="347"/>
      <c r="M1685" s="347"/>
      <c r="N1685" s="728" t="s">
        <v>251</v>
      </c>
      <c r="O1685" s="729">
        <v>1847.875</v>
      </c>
      <c r="P1685" s="371"/>
      <c r="Q1685" s="371"/>
      <c r="R1685" s="372"/>
      <c r="S1685" s="372"/>
      <c r="T1685" s="373"/>
      <c r="U1685" s="374"/>
      <c r="V1685" s="375"/>
      <c r="W1685" s="186"/>
    </row>
    <row r="1686" spans="1:23" ht="17.25" customHeight="1">
      <c r="B1686" s="731"/>
      <c r="C1686" s="731"/>
      <c r="D1686" s="731"/>
      <c r="E1686" s="731"/>
      <c r="F1686" s="731"/>
      <c r="G1686" s="732"/>
      <c r="H1686" s="732"/>
      <c r="I1686" s="732"/>
      <c r="J1686" s="732"/>
      <c r="K1686" s="732"/>
      <c r="L1686" s="732"/>
      <c r="M1686" s="732"/>
      <c r="N1686" s="732"/>
      <c r="O1686" s="732"/>
      <c r="P1686" s="732"/>
      <c r="Q1686" s="732"/>
      <c r="R1686" s="732"/>
      <c r="S1686" s="732"/>
      <c r="T1686" s="732"/>
      <c r="U1686" s="732"/>
      <c r="V1686" s="732"/>
      <c r="W1686" s="732"/>
    </row>
    <row r="1687" spans="1:23" s="16" customFormat="1" ht="16.5" customHeight="1" thickBot="1">
      <c r="A1687" s="14"/>
      <c r="B1687" s="443" t="s">
        <v>61</v>
      </c>
      <c r="C1687" s="443"/>
      <c r="D1687" s="443"/>
      <c r="E1687" s="443"/>
      <c r="F1687" s="443"/>
      <c r="G1687" s="443"/>
      <c r="H1687" s="443"/>
      <c r="I1687" s="443"/>
      <c r="J1687" s="443"/>
      <c r="K1687" s="443"/>
      <c r="L1687" s="443"/>
      <c r="M1687" s="443"/>
      <c r="N1687" s="443"/>
      <c r="O1687" s="443"/>
      <c r="P1687" s="443"/>
      <c r="Q1687" s="443"/>
      <c r="R1687" s="443"/>
      <c r="S1687" s="443"/>
      <c r="T1687" s="443"/>
      <c r="U1687" s="443"/>
      <c r="V1687" s="443"/>
      <c r="W1687" s="187"/>
    </row>
    <row r="1688" spans="1:23" s="18" customFormat="1" ht="22.5" customHeight="1">
      <c r="A1688" s="87" t="s">
        <v>1924</v>
      </c>
      <c r="B1688" s="445" t="s">
        <v>58</v>
      </c>
      <c r="C1688" s="733" t="s">
        <v>78</v>
      </c>
      <c r="D1688" s="734"/>
      <c r="E1688" s="734"/>
      <c r="F1688" s="734"/>
      <c r="G1688" s="734"/>
      <c r="H1688" s="734"/>
      <c r="I1688" s="734"/>
      <c r="J1688" s="734"/>
      <c r="K1688" s="734"/>
      <c r="L1688" s="734"/>
      <c r="M1688" s="706"/>
      <c r="N1688" s="735"/>
      <c r="O1688" s="736"/>
      <c r="P1688" s="733" t="s">
        <v>84</v>
      </c>
      <c r="Q1688" s="734"/>
      <c r="R1688" s="734"/>
      <c r="S1688" s="706"/>
      <c r="T1688" s="705" t="s">
        <v>279</v>
      </c>
      <c r="U1688" s="706"/>
      <c r="V1688" s="448" t="s">
        <v>6</v>
      </c>
      <c r="W1688" s="185"/>
    </row>
    <row r="1689" spans="1:23" s="18" customFormat="1" ht="22.5" customHeight="1">
      <c r="A1689" s="87" t="s">
        <v>1925</v>
      </c>
      <c r="B1689" s="446"/>
      <c r="C1689" s="737" t="s">
        <v>79</v>
      </c>
      <c r="D1689" s="738"/>
      <c r="E1689" s="739"/>
      <c r="F1689" s="740">
        <v>2</v>
      </c>
      <c r="G1689" s="741" t="s">
        <v>223</v>
      </c>
      <c r="H1689" s="714" t="s">
        <v>222</v>
      </c>
      <c r="I1689" s="714"/>
      <c r="J1689" s="737" t="s">
        <v>221</v>
      </c>
      <c r="K1689" s="742"/>
      <c r="L1689" s="743"/>
      <c r="M1689" s="743"/>
      <c r="N1689" s="744"/>
      <c r="O1689" s="745"/>
      <c r="P1689" s="746"/>
      <c r="Q1689" s="747"/>
      <c r="R1689" s="747"/>
      <c r="S1689" s="748"/>
      <c r="T1689" s="718"/>
      <c r="U1689" s="719"/>
      <c r="V1689" s="449"/>
      <c r="W1689" s="185"/>
    </row>
    <row r="1690" spans="1:23" s="18" customFormat="1" ht="51.75" customHeight="1" thickBot="1">
      <c r="A1690" s="87" t="s">
        <v>1926</v>
      </c>
      <c r="B1690" s="446"/>
      <c r="C1690" s="738" t="s">
        <v>77</v>
      </c>
      <c r="D1690" s="739"/>
      <c r="E1690" s="749" t="s">
        <v>80</v>
      </c>
      <c r="F1690" s="750" t="s">
        <v>242</v>
      </c>
      <c r="G1690" s="741"/>
      <c r="H1690" s="714"/>
      <c r="I1690" s="714"/>
      <c r="J1690" s="711" t="s">
        <v>220</v>
      </c>
      <c r="K1690" s="751" t="s">
        <v>228</v>
      </c>
      <c r="L1690" s="752" t="s">
        <v>290</v>
      </c>
      <c r="M1690" s="752"/>
      <c r="N1690" s="753" t="s">
        <v>260</v>
      </c>
      <c r="O1690" s="754"/>
      <c r="P1690" s="755" t="s">
        <v>1169</v>
      </c>
      <c r="Q1690" s="756" t="s">
        <v>85</v>
      </c>
      <c r="R1690" s="757"/>
      <c r="S1690" s="88">
        <v>2</v>
      </c>
      <c r="T1690" s="758"/>
      <c r="U1690" s="759"/>
      <c r="V1690" s="450"/>
      <c r="W1690" s="185"/>
    </row>
    <row r="1691" spans="1:23" s="18" customFormat="1" ht="15.75" customHeight="1">
      <c r="A1691" s="87" t="s">
        <v>1927</v>
      </c>
      <c r="B1691" s="446"/>
      <c r="C1691" s="33">
        <v>1</v>
      </c>
      <c r="D1691" s="76" t="s">
        <v>764</v>
      </c>
      <c r="E1691" s="82">
        <v>0.5</v>
      </c>
      <c r="F1691" s="233">
        <v>2785.5060000000003</v>
      </c>
      <c r="G1691" s="233">
        <v>1532.67</v>
      </c>
      <c r="H1691" s="451" t="s">
        <v>6</v>
      </c>
      <c r="I1691" s="452"/>
      <c r="J1691" s="83" t="s">
        <v>6</v>
      </c>
      <c r="K1691" s="81" t="s">
        <v>1152</v>
      </c>
      <c r="L1691" s="344"/>
      <c r="M1691" s="345" t="s">
        <v>1152</v>
      </c>
      <c r="N1691" s="760" t="s">
        <v>22</v>
      </c>
      <c r="O1691" s="761" t="s">
        <v>15</v>
      </c>
      <c r="P1691" s="762"/>
      <c r="Q1691" s="763">
        <v>48</v>
      </c>
      <c r="R1691" s="764" t="s">
        <v>1152</v>
      </c>
      <c r="S1691" s="765"/>
      <c r="T1691" s="705" t="s">
        <v>64</v>
      </c>
      <c r="U1691" s="734"/>
      <c r="V1691" s="706"/>
      <c r="W1691" s="184"/>
    </row>
    <row r="1692" spans="1:23" s="18" customFormat="1" ht="15.75" customHeight="1" thickBot="1">
      <c r="A1692" s="87" t="s">
        <v>1928</v>
      </c>
      <c r="B1692" s="446"/>
      <c r="C1692" s="33">
        <v>2</v>
      </c>
      <c r="D1692" s="76" t="s">
        <v>765</v>
      </c>
      <c r="E1692" s="82">
        <v>0.5</v>
      </c>
      <c r="F1692" s="233">
        <v>910.24400000000003</v>
      </c>
      <c r="G1692" s="233">
        <v>1532.67</v>
      </c>
      <c r="H1692" s="451" t="s">
        <v>27</v>
      </c>
      <c r="I1692" s="452"/>
      <c r="J1692" s="83" t="s">
        <v>6</v>
      </c>
      <c r="K1692" s="81" t="s">
        <v>1152</v>
      </c>
      <c r="L1692" s="344"/>
      <c r="M1692" s="345" t="s">
        <v>1152</v>
      </c>
      <c r="N1692" s="760" t="s">
        <v>22</v>
      </c>
      <c r="O1692" s="761"/>
      <c r="P1692" s="762"/>
      <c r="Q1692" s="766"/>
      <c r="R1692" s="767"/>
      <c r="S1692" s="768"/>
      <c r="T1692" s="758"/>
      <c r="U1692" s="769"/>
      <c r="V1692" s="759"/>
      <c r="W1692" s="184"/>
    </row>
    <row r="1693" spans="1:23" s="18" customFormat="1" ht="15.75" customHeight="1">
      <c r="A1693" s="87" t="s">
        <v>1929</v>
      </c>
      <c r="B1693" s="446"/>
      <c r="C1693" s="33">
        <v>3</v>
      </c>
      <c r="D1693" s="76" t="s">
        <v>1152</v>
      </c>
      <c r="E1693" s="82" t="s">
        <v>1152</v>
      </c>
      <c r="F1693" s="233" t="s">
        <v>1152</v>
      </c>
      <c r="G1693" s="233" t="s">
        <v>1152</v>
      </c>
      <c r="H1693" s="451" t="s">
        <v>1152</v>
      </c>
      <c r="I1693" s="452"/>
      <c r="J1693" s="83" t="s">
        <v>1152</v>
      </c>
      <c r="K1693" s="81" t="s">
        <v>1152</v>
      </c>
      <c r="L1693" s="344"/>
      <c r="M1693" s="345" t="s">
        <v>1152</v>
      </c>
      <c r="N1693" s="760"/>
      <c r="O1693" s="770"/>
      <c r="P1693" s="771"/>
      <c r="Q1693" s="772"/>
      <c r="R1693" s="773"/>
      <c r="S1693" s="774"/>
      <c r="T1693" s="191"/>
      <c r="U1693" s="191"/>
      <c r="V1693" s="192"/>
      <c r="W1693" s="185"/>
    </row>
    <row r="1694" spans="1:23" s="18" customFormat="1" ht="15.75" customHeight="1">
      <c r="A1694" s="87" t="s">
        <v>1930</v>
      </c>
      <c r="B1694" s="446"/>
      <c r="C1694" s="33">
        <v>4</v>
      </c>
      <c r="D1694" s="76" t="s">
        <v>1152</v>
      </c>
      <c r="E1694" s="82" t="s">
        <v>1152</v>
      </c>
      <c r="F1694" s="233" t="s">
        <v>1152</v>
      </c>
      <c r="G1694" s="233" t="s">
        <v>1152</v>
      </c>
      <c r="H1694" s="451" t="s">
        <v>1152</v>
      </c>
      <c r="I1694" s="452"/>
      <c r="J1694" s="83" t="s">
        <v>1152</v>
      </c>
      <c r="K1694" s="81" t="s">
        <v>1152</v>
      </c>
      <c r="L1694" s="344"/>
      <c r="M1694" s="345" t="s">
        <v>1152</v>
      </c>
      <c r="N1694" s="760"/>
      <c r="O1694" s="775" t="s">
        <v>246</v>
      </c>
      <c r="P1694" s="737" t="s">
        <v>245</v>
      </c>
      <c r="Q1694" s="738"/>
      <c r="R1694" s="738"/>
      <c r="S1694" s="739"/>
      <c r="T1694" s="185"/>
      <c r="U1694" s="185"/>
      <c r="V1694" s="193"/>
      <c r="W1694" s="185"/>
    </row>
    <row r="1695" spans="1:23" s="18" customFormat="1" ht="17.25" customHeight="1">
      <c r="A1695" s="87" t="s">
        <v>1931</v>
      </c>
      <c r="B1695" s="446"/>
      <c r="C1695" s="33">
        <v>5</v>
      </c>
      <c r="D1695" s="76" t="s">
        <v>1152</v>
      </c>
      <c r="E1695" s="82" t="s">
        <v>1152</v>
      </c>
      <c r="F1695" s="233" t="s">
        <v>1152</v>
      </c>
      <c r="G1695" s="233" t="s">
        <v>1152</v>
      </c>
      <c r="H1695" s="451" t="s">
        <v>1152</v>
      </c>
      <c r="I1695" s="452"/>
      <c r="J1695" s="83" t="s">
        <v>1152</v>
      </c>
      <c r="K1695" s="81" t="s">
        <v>1152</v>
      </c>
      <c r="L1695" s="344"/>
      <c r="M1695" s="345" t="s">
        <v>1152</v>
      </c>
      <c r="N1695" s="760"/>
      <c r="O1695" s="776"/>
      <c r="P1695" s="711" t="s">
        <v>86</v>
      </c>
      <c r="Q1695" s="711" t="s">
        <v>230</v>
      </c>
      <c r="R1695" s="714" t="s">
        <v>243</v>
      </c>
      <c r="S1695" s="714"/>
      <c r="T1695" s="185"/>
      <c r="U1695" s="185"/>
      <c r="V1695" s="193"/>
      <c r="W1695" s="185"/>
    </row>
    <row r="1696" spans="1:23" s="18" customFormat="1" ht="16.5" customHeight="1" thickBot="1">
      <c r="A1696" s="87" t="s">
        <v>1932</v>
      </c>
      <c r="B1696" s="446"/>
      <c r="C1696" s="84">
        <v>6</v>
      </c>
      <c r="D1696" s="85" t="s">
        <v>1152</v>
      </c>
      <c r="E1696" s="86" t="s">
        <v>1152</v>
      </c>
      <c r="F1696" s="233" t="s">
        <v>1152</v>
      </c>
      <c r="G1696" s="233" t="s">
        <v>1152</v>
      </c>
      <c r="H1696" s="451" t="s">
        <v>1152</v>
      </c>
      <c r="I1696" s="452"/>
      <c r="J1696" s="83" t="s">
        <v>1152</v>
      </c>
      <c r="K1696" s="81" t="s">
        <v>1152</v>
      </c>
      <c r="L1696" s="344"/>
      <c r="M1696" s="345" t="s">
        <v>1152</v>
      </c>
      <c r="N1696" s="777"/>
      <c r="O1696" s="248" t="s">
        <v>6</v>
      </c>
      <c r="P1696" s="778">
        <v>1</v>
      </c>
      <c r="Q1696" s="779">
        <v>3065.3425115</v>
      </c>
      <c r="R1696" s="780">
        <v>3695.75</v>
      </c>
      <c r="S1696" s="780"/>
      <c r="T1696" s="185"/>
      <c r="U1696" s="185"/>
      <c r="V1696" s="193"/>
      <c r="W1696" s="185"/>
    </row>
    <row r="1697" spans="1:23" s="18" customFormat="1" ht="16.5" customHeight="1" thickBot="1">
      <c r="A1697" s="87" t="s">
        <v>1933</v>
      </c>
      <c r="B1697" s="447"/>
      <c r="C1697" s="781" t="s">
        <v>82</v>
      </c>
      <c r="D1697" s="782"/>
      <c r="E1697" s="782"/>
      <c r="F1697" s="783"/>
      <c r="G1697" s="784"/>
      <c r="H1697" s="453" t="s">
        <v>6</v>
      </c>
      <c r="I1697" s="454"/>
      <c r="J1697" s="314" t="s">
        <v>6</v>
      </c>
      <c r="K1697" s="194" t="s">
        <v>6</v>
      </c>
      <c r="L1697" s="351"/>
      <c r="M1697" s="370"/>
      <c r="N1697" s="352"/>
      <c r="O1697" s="455" t="s">
        <v>1152</v>
      </c>
      <c r="P1697" s="455"/>
      <c r="Q1697" s="455"/>
      <c r="R1697" s="455"/>
      <c r="S1697" s="455"/>
      <c r="T1697" s="348"/>
      <c r="U1697" s="349"/>
      <c r="V1697" s="350"/>
      <c r="W1697" s="185"/>
    </row>
    <row r="1698" spans="1:23" ht="24.95" customHeight="1"/>
    <row r="1699" spans="1:23" ht="24.95" customHeight="1"/>
    <row r="1700" spans="1:23" s="16" customFormat="1" ht="24" thickBot="1">
      <c r="A1700" s="694">
        <v>49</v>
      </c>
      <c r="B1700" s="456" t="s">
        <v>45</v>
      </c>
      <c r="C1700" s="456"/>
      <c r="D1700" s="456"/>
      <c r="E1700" s="22">
        <v>49</v>
      </c>
      <c r="F1700" s="23" t="s">
        <v>770</v>
      </c>
      <c r="G1700" s="19"/>
      <c r="H1700" s="19"/>
      <c r="I1700" s="23"/>
      <c r="J1700" s="23"/>
      <c r="K1700" s="23"/>
      <c r="L1700" s="23"/>
      <c r="M1700" s="24"/>
      <c r="N1700" s="24"/>
      <c r="O1700" s="19"/>
      <c r="P1700" s="19"/>
      <c r="Q1700" s="685"/>
      <c r="R1700" s="685"/>
      <c r="S1700" s="685"/>
      <c r="T1700" s="685"/>
      <c r="U1700" s="186"/>
    </row>
    <row r="1701" spans="1:23" s="16" customFormat="1" ht="24.75" customHeight="1">
      <c r="A1701" s="14"/>
      <c r="B1701" s="695" t="s">
        <v>50</v>
      </c>
      <c r="C1701" s="696" t="s">
        <v>51</v>
      </c>
      <c r="D1701" s="697" t="s">
        <v>16</v>
      </c>
      <c r="E1701" s="697"/>
      <c r="F1701" s="697" t="s">
        <v>52</v>
      </c>
      <c r="G1701" s="698"/>
      <c r="H1701" s="699" t="s">
        <v>53</v>
      </c>
      <c r="I1701" s="700" t="s">
        <v>266</v>
      </c>
      <c r="J1701" s="699" t="s">
        <v>17</v>
      </c>
      <c r="K1701" s="699" t="s">
        <v>229</v>
      </c>
      <c r="L1701" s="699" t="s">
        <v>54</v>
      </c>
      <c r="M1701" s="699" t="s">
        <v>150</v>
      </c>
      <c r="N1701" s="701" t="s">
        <v>244</v>
      </c>
      <c r="O1701" s="702"/>
      <c r="P1701" s="703" t="s">
        <v>19</v>
      </c>
      <c r="Q1701" s="704"/>
      <c r="R1701" s="705" t="s">
        <v>152</v>
      </c>
      <c r="S1701" s="706"/>
      <c r="T1701" s="707" t="s">
        <v>138</v>
      </c>
      <c r="U1701" s="708"/>
      <c r="V1701" s="709"/>
    </row>
    <row r="1702" spans="1:23" s="16" customFormat="1" ht="92.25" customHeight="1">
      <c r="A1702" s="14"/>
      <c r="B1702" s="710"/>
      <c r="C1702" s="711" t="s">
        <v>55</v>
      </c>
      <c r="D1702" s="712" t="s">
        <v>3</v>
      </c>
      <c r="E1702" s="712" t="s">
        <v>18</v>
      </c>
      <c r="F1702" s="712" t="s">
        <v>56</v>
      </c>
      <c r="G1702" s="713" t="s">
        <v>57</v>
      </c>
      <c r="H1702" s="714"/>
      <c r="I1702" s="715"/>
      <c r="J1702" s="714"/>
      <c r="K1702" s="714"/>
      <c r="L1702" s="714"/>
      <c r="M1702" s="714"/>
      <c r="N1702" s="711" t="s">
        <v>149</v>
      </c>
      <c r="O1702" s="712" t="s">
        <v>68</v>
      </c>
      <c r="P1702" s="716"/>
      <c r="Q1702" s="717"/>
      <c r="R1702" s="718"/>
      <c r="S1702" s="719"/>
      <c r="T1702" s="720" t="s">
        <v>139</v>
      </c>
      <c r="U1702" s="721" t="s">
        <v>148</v>
      </c>
      <c r="V1702" s="722" t="s">
        <v>164</v>
      </c>
    </row>
    <row r="1703" spans="1:23" s="16" customFormat="1" ht="26.25" customHeight="1">
      <c r="A1703" s="14"/>
      <c r="B1703" s="723"/>
      <c r="C1703" s="724">
        <v>3</v>
      </c>
      <c r="D1703" s="724">
        <v>4</v>
      </c>
      <c r="E1703" s="724">
        <v>5</v>
      </c>
      <c r="F1703" s="724">
        <v>6</v>
      </c>
      <c r="G1703" s="724">
        <v>7</v>
      </c>
      <c r="H1703" s="724">
        <v>8</v>
      </c>
      <c r="I1703" s="724">
        <v>9</v>
      </c>
      <c r="J1703" s="724">
        <v>10</v>
      </c>
      <c r="K1703" s="724">
        <v>11</v>
      </c>
      <c r="L1703" s="724">
        <v>12</v>
      </c>
      <c r="M1703" s="724">
        <v>13</v>
      </c>
      <c r="N1703" s="724">
        <v>14</v>
      </c>
      <c r="O1703" s="724">
        <v>15</v>
      </c>
      <c r="P1703" s="19">
        <v>16</v>
      </c>
      <c r="Q1703" s="725">
        <v>17</v>
      </c>
      <c r="R1703" s="19">
        <v>18</v>
      </c>
      <c r="S1703" s="725">
        <v>19</v>
      </c>
      <c r="T1703" s="726">
        <v>20</v>
      </c>
      <c r="U1703" s="624">
        <v>21</v>
      </c>
      <c r="V1703" s="727">
        <v>22</v>
      </c>
    </row>
    <row r="1704" spans="1:23" s="26" customFormat="1" ht="57.6" customHeight="1">
      <c r="A1704" s="25" t="s">
        <v>1934</v>
      </c>
      <c r="B1704" s="307">
        <v>1</v>
      </c>
      <c r="C1704" s="301" t="s">
        <v>773</v>
      </c>
      <c r="D1704" s="301" t="s">
        <v>774</v>
      </c>
      <c r="E1704" s="301" t="s">
        <v>775</v>
      </c>
      <c r="F1704" s="301" t="s">
        <v>304</v>
      </c>
      <c r="G1704" s="293">
        <v>1</v>
      </c>
      <c r="H1704" s="293" t="s">
        <v>22</v>
      </c>
      <c r="I1704" s="299">
        <v>1</v>
      </c>
      <c r="J1704" s="300" t="s">
        <v>771</v>
      </c>
      <c r="K1704" s="324">
        <v>43827</v>
      </c>
      <c r="L1704" s="324">
        <v>45138</v>
      </c>
      <c r="M1704" s="294">
        <v>2111.3000000000002</v>
      </c>
      <c r="N1704" s="321">
        <v>2111.3000000000002</v>
      </c>
      <c r="O1704" s="172">
        <v>2111.3000000000002</v>
      </c>
      <c r="P1704" s="441"/>
      <c r="Q1704" s="442"/>
      <c r="R1704" s="439"/>
      <c r="S1704" s="440"/>
      <c r="T1704" s="296" t="s">
        <v>22</v>
      </c>
      <c r="U1704" s="297">
        <v>103</v>
      </c>
      <c r="V1704" s="298" t="s">
        <v>22</v>
      </c>
    </row>
    <row r="1705" spans="1:23" s="26" customFormat="1" ht="57.6" customHeight="1">
      <c r="A1705" s="25" t="s">
        <v>1157</v>
      </c>
      <c r="B1705" s="307">
        <v>2</v>
      </c>
      <c r="C1705" s="301" t="s">
        <v>773</v>
      </c>
      <c r="D1705" s="301" t="s">
        <v>776</v>
      </c>
      <c r="E1705" s="301" t="s">
        <v>777</v>
      </c>
      <c r="F1705" s="301" t="s">
        <v>321</v>
      </c>
      <c r="G1705" s="293">
        <v>0.75</v>
      </c>
      <c r="H1705" s="293" t="s">
        <v>22</v>
      </c>
      <c r="I1705" s="299">
        <v>1</v>
      </c>
      <c r="J1705" s="300" t="s">
        <v>771</v>
      </c>
      <c r="K1705" s="324">
        <v>39114</v>
      </c>
      <c r="L1705" s="324">
        <v>39371</v>
      </c>
      <c r="M1705" s="294">
        <v>1624.15</v>
      </c>
      <c r="N1705" s="321">
        <v>1218.1125000000002</v>
      </c>
      <c r="O1705" s="172">
        <v>1218.1125</v>
      </c>
      <c r="P1705" s="441"/>
      <c r="Q1705" s="442"/>
      <c r="R1705" s="439"/>
      <c r="S1705" s="440"/>
      <c r="T1705" s="296" t="s">
        <v>22</v>
      </c>
      <c r="U1705" s="297">
        <v>16</v>
      </c>
      <c r="V1705" s="298" t="s">
        <v>22</v>
      </c>
    </row>
    <row r="1706" spans="1:23" s="26" customFormat="1" ht="57.6" customHeight="1">
      <c r="A1706" s="25" t="s">
        <v>321</v>
      </c>
      <c r="B1706" s="307">
        <v>3</v>
      </c>
      <c r="C1706" s="301" t="s">
        <v>675</v>
      </c>
      <c r="D1706" s="301" t="s">
        <v>779</v>
      </c>
      <c r="E1706" s="301" t="s">
        <v>780</v>
      </c>
      <c r="F1706" s="301" t="s">
        <v>304</v>
      </c>
      <c r="G1706" s="293">
        <v>1</v>
      </c>
      <c r="H1706" s="293" t="s">
        <v>22</v>
      </c>
      <c r="I1706" s="299">
        <v>1</v>
      </c>
      <c r="J1706" s="300" t="s">
        <v>771</v>
      </c>
      <c r="K1706" s="324">
        <v>27240</v>
      </c>
      <c r="L1706" s="324">
        <v>28855</v>
      </c>
      <c r="M1706" s="294">
        <v>6676.82</v>
      </c>
      <c r="N1706" s="321">
        <v>6676.82</v>
      </c>
      <c r="O1706" s="172">
        <v>6676.82</v>
      </c>
      <c r="P1706" s="441"/>
      <c r="Q1706" s="442"/>
      <c r="R1706" s="439"/>
      <c r="S1706" s="440"/>
      <c r="T1706" s="296" t="s">
        <v>22</v>
      </c>
      <c r="U1706" s="297">
        <v>69</v>
      </c>
      <c r="V1706" s="298" t="s">
        <v>22</v>
      </c>
    </row>
    <row r="1707" spans="1:23" s="26" customFormat="1" ht="57.6" customHeight="1">
      <c r="A1707" s="25" t="s">
        <v>1158</v>
      </c>
      <c r="B1707" s="307">
        <v>4</v>
      </c>
      <c r="C1707" s="301" t="s">
        <v>675</v>
      </c>
      <c r="D1707" s="301" t="s">
        <v>781</v>
      </c>
      <c r="E1707" s="301" t="s">
        <v>782</v>
      </c>
      <c r="F1707" s="301" t="s">
        <v>304</v>
      </c>
      <c r="G1707" s="293">
        <v>1</v>
      </c>
      <c r="H1707" s="293" t="s">
        <v>22</v>
      </c>
      <c r="I1707" s="299">
        <v>2</v>
      </c>
      <c r="J1707" s="300" t="s">
        <v>772</v>
      </c>
      <c r="K1707" s="389">
        <v>28947</v>
      </c>
      <c r="L1707" s="324">
        <v>29526</v>
      </c>
      <c r="M1707" s="294">
        <v>2686.82</v>
      </c>
      <c r="N1707" s="321">
        <v>2686.82</v>
      </c>
      <c r="O1707" s="172">
        <v>2686.82</v>
      </c>
      <c r="P1707" s="441"/>
      <c r="Q1707" s="442"/>
      <c r="R1707" s="439"/>
      <c r="S1707" s="440"/>
      <c r="T1707" s="296" t="s">
        <v>22</v>
      </c>
      <c r="U1707" s="297">
        <v>71</v>
      </c>
      <c r="V1707" s="298" t="s">
        <v>22</v>
      </c>
    </row>
    <row r="1708" spans="1:23" s="26" customFormat="1" ht="57.6" customHeight="1">
      <c r="A1708" s="25" t="s">
        <v>1159</v>
      </c>
      <c r="B1708" s="307">
        <v>5</v>
      </c>
      <c r="C1708" s="301" t="s">
        <v>778</v>
      </c>
      <c r="D1708" s="301" t="s">
        <v>783</v>
      </c>
      <c r="E1708" s="301" t="s">
        <v>784</v>
      </c>
      <c r="F1708" s="301" t="s">
        <v>304</v>
      </c>
      <c r="G1708" s="293">
        <v>1</v>
      </c>
      <c r="H1708" s="293" t="s">
        <v>22</v>
      </c>
      <c r="I1708" s="299">
        <v>1</v>
      </c>
      <c r="J1708" s="300" t="s">
        <v>771</v>
      </c>
      <c r="K1708" s="324">
        <v>31062</v>
      </c>
      <c r="L1708" s="324">
        <v>31274</v>
      </c>
      <c r="M1708" s="294">
        <v>1255.51</v>
      </c>
      <c r="N1708" s="321">
        <v>1255.51</v>
      </c>
      <c r="O1708" s="172">
        <v>1255.51</v>
      </c>
      <c r="P1708" s="441"/>
      <c r="Q1708" s="442"/>
      <c r="R1708" s="439"/>
      <c r="S1708" s="440"/>
      <c r="T1708" s="296" t="s">
        <v>22</v>
      </c>
      <c r="U1708" s="297">
        <v>19</v>
      </c>
      <c r="V1708" s="298" t="s">
        <v>22</v>
      </c>
    </row>
    <row r="1709" spans="1:23" s="26" customFormat="1" ht="24.95" customHeight="1">
      <c r="A1709" s="25" t="s">
        <v>1160</v>
      </c>
      <c r="B1709" s="307" t="s">
        <v>1152</v>
      </c>
      <c r="C1709" s="301"/>
      <c r="D1709" s="301"/>
      <c r="E1709" s="301"/>
      <c r="F1709" s="301"/>
      <c r="G1709" s="293"/>
      <c r="H1709" s="293"/>
      <c r="I1709" s="299"/>
      <c r="J1709" s="300" t="s">
        <v>1152</v>
      </c>
      <c r="K1709" s="324"/>
      <c r="L1709" s="324"/>
      <c r="M1709" s="294"/>
      <c r="N1709" s="321" t="s">
        <v>1152</v>
      </c>
      <c r="O1709" s="172" t="s">
        <v>1152</v>
      </c>
      <c r="P1709" s="441"/>
      <c r="Q1709" s="442"/>
      <c r="R1709" s="439"/>
      <c r="S1709" s="440"/>
      <c r="T1709" s="296"/>
      <c r="U1709" s="297"/>
      <c r="V1709" s="298"/>
    </row>
    <row r="1710" spans="1:23" s="26" customFormat="1" ht="24.95" customHeight="1">
      <c r="A1710" s="25"/>
      <c r="B1710" s="307" t="s">
        <v>1152</v>
      </c>
      <c r="C1710" s="301"/>
      <c r="D1710" s="301"/>
      <c r="E1710" s="301"/>
      <c r="F1710" s="301"/>
      <c r="G1710" s="293"/>
      <c r="H1710" s="293"/>
      <c r="I1710" s="299"/>
      <c r="J1710" s="300" t="s">
        <v>1152</v>
      </c>
      <c r="K1710" s="324"/>
      <c r="L1710" s="324"/>
      <c r="M1710" s="294"/>
      <c r="N1710" s="321" t="s">
        <v>1152</v>
      </c>
      <c r="O1710" s="172" t="s">
        <v>1152</v>
      </c>
      <c r="P1710" s="441"/>
      <c r="Q1710" s="442"/>
      <c r="R1710" s="439"/>
      <c r="S1710" s="440"/>
      <c r="T1710" s="296"/>
      <c r="U1710" s="297"/>
      <c r="V1710" s="298"/>
    </row>
    <row r="1711" spans="1:23" s="26" customFormat="1" ht="24.95" customHeight="1">
      <c r="A1711" s="25"/>
      <c r="B1711" s="307" t="s">
        <v>1152</v>
      </c>
      <c r="C1711" s="301"/>
      <c r="D1711" s="301"/>
      <c r="E1711" s="301"/>
      <c r="F1711" s="301"/>
      <c r="G1711" s="293"/>
      <c r="H1711" s="293"/>
      <c r="I1711" s="299"/>
      <c r="J1711" s="300" t="s">
        <v>1152</v>
      </c>
      <c r="K1711" s="324"/>
      <c r="L1711" s="324"/>
      <c r="M1711" s="294"/>
      <c r="N1711" s="321" t="s">
        <v>1152</v>
      </c>
      <c r="O1711" s="172" t="s">
        <v>1152</v>
      </c>
      <c r="P1711" s="441"/>
      <c r="Q1711" s="442"/>
      <c r="R1711" s="439"/>
      <c r="S1711" s="440"/>
      <c r="T1711" s="296"/>
      <c r="U1711" s="297"/>
      <c r="V1711" s="298"/>
    </row>
    <row r="1712" spans="1:23" s="26" customFormat="1" ht="24.95" customHeight="1">
      <c r="A1712" s="25"/>
      <c r="B1712" s="307" t="s">
        <v>1152</v>
      </c>
      <c r="C1712" s="301"/>
      <c r="D1712" s="301"/>
      <c r="E1712" s="301"/>
      <c r="F1712" s="301"/>
      <c r="G1712" s="293"/>
      <c r="H1712" s="293"/>
      <c r="I1712" s="299"/>
      <c r="J1712" s="300" t="s">
        <v>1152</v>
      </c>
      <c r="K1712" s="324"/>
      <c r="L1712" s="324"/>
      <c r="M1712" s="294"/>
      <c r="N1712" s="321" t="s">
        <v>1152</v>
      </c>
      <c r="O1712" s="172" t="s">
        <v>1152</v>
      </c>
      <c r="P1712" s="441"/>
      <c r="Q1712" s="442"/>
      <c r="R1712" s="439"/>
      <c r="S1712" s="440"/>
      <c r="T1712" s="296"/>
      <c r="U1712" s="297"/>
      <c r="V1712" s="298"/>
    </row>
    <row r="1713" spans="1:23" s="26" customFormat="1" ht="24.95" customHeight="1">
      <c r="A1713" s="25"/>
      <c r="B1713" s="307" t="s">
        <v>1152</v>
      </c>
      <c r="C1713" s="301"/>
      <c r="D1713" s="301"/>
      <c r="E1713" s="301"/>
      <c r="F1713" s="301"/>
      <c r="G1713" s="293"/>
      <c r="H1713" s="293"/>
      <c r="I1713" s="299"/>
      <c r="J1713" s="300" t="s">
        <v>1152</v>
      </c>
      <c r="K1713" s="324"/>
      <c r="L1713" s="324"/>
      <c r="M1713" s="294"/>
      <c r="N1713" s="321" t="s">
        <v>1152</v>
      </c>
      <c r="O1713" s="172" t="s">
        <v>1152</v>
      </c>
      <c r="P1713" s="441"/>
      <c r="Q1713" s="442"/>
      <c r="R1713" s="439"/>
      <c r="S1713" s="440"/>
      <c r="T1713" s="296"/>
      <c r="U1713" s="297"/>
      <c r="V1713" s="298"/>
    </row>
    <row r="1714" spans="1:23" s="26" customFormat="1" ht="24.95" customHeight="1">
      <c r="A1714" s="25"/>
      <c r="B1714" s="307" t="s">
        <v>1152</v>
      </c>
      <c r="C1714" s="301"/>
      <c r="D1714" s="301"/>
      <c r="E1714" s="301"/>
      <c r="F1714" s="301"/>
      <c r="G1714" s="293"/>
      <c r="H1714" s="293"/>
      <c r="I1714" s="299"/>
      <c r="J1714" s="300" t="s">
        <v>1152</v>
      </c>
      <c r="K1714" s="324"/>
      <c r="L1714" s="324"/>
      <c r="M1714" s="294"/>
      <c r="N1714" s="321" t="s">
        <v>1152</v>
      </c>
      <c r="O1714" s="172" t="s">
        <v>1152</v>
      </c>
      <c r="P1714" s="441"/>
      <c r="Q1714" s="442"/>
      <c r="R1714" s="439"/>
      <c r="S1714" s="440"/>
      <c r="T1714" s="296"/>
      <c r="U1714" s="297"/>
      <c r="V1714" s="298"/>
    </row>
    <row r="1715" spans="1:23" s="26" customFormat="1" ht="24.95" customHeight="1">
      <c r="A1715" s="25" t="s">
        <v>1935</v>
      </c>
      <c r="B1715" s="307" t="s">
        <v>1152</v>
      </c>
      <c r="C1715" s="301"/>
      <c r="D1715" s="301"/>
      <c r="E1715" s="301"/>
      <c r="F1715" s="301"/>
      <c r="G1715" s="293"/>
      <c r="H1715" s="293"/>
      <c r="I1715" s="299"/>
      <c r="J1715" s="300" t="s">
        <v>1152</v>
      </c>
      <c r="K1715" s="324"/>
      <c r="L1715" s="324"/>
      <c r="M1715" s="294"/>
      <c r="N1715" s="322" t="s">
        <v>1152</v>
      </c>
      <c r="O1715" s="172" t="s">
        <v>1152</v>
      </c>
      <c r="P1715" s="441"/>
      <c r="Q1715" s="442"/>
      <c r="R1715" s="439"/>
      <c r="S1715" s="440"/>
      <c r="T1715" s="296"/>
      <c r="U1715" s="297"/>
      <c r="V1715" s="298"/>
    </row>
    <row r="1716" spans="1:23" s="26" customFormat="1" ht="24.95" customHeight="1">
      <c r="A1716" s="25" t="s">
        <v>1936</v>
      </c>
      <c r="B1716" s="307" t="s">
        <v>1152</v>
      </c>
      <c r="C1716" s="301"/>
      <c r="D1716" s="301"/>
      <c r="E1716" s="301"/>
      <c r="F1716" s="301"/>
      <c r="G1716" s="293"/>
      <c r="H1716" s="293"/>
      <c r="I1716" s="299"/>
      <c r="J1716" s="300" t="s">
        <v>1152</v>
      </c>
      <c r="K1716" s="324"/>
      <c r="L1716" s="324"/>
      <c r="M1716" s="295"/>
      <c r="N1716" s="322" t="s">
        <v>1152</v>
      </c>
      <c r="O1716" s="172" t="s">
        <v>1152</v>
      </c>
      <c r="P1716" s="441"/>
      <c r="Q1716" s="442"/>
      <c r="R1716" s="439"/>
      <c r="S1716" s="440"/>
      <c r="T1716" s="296"/>
      <c r="U1716" s="297"/>
      <c r="V1716" s="298"/>
    </row>
    <row r="1717" spans="1:23" s="26" customFormat="1" ht="24.95" customHeight="1">
      <c r="A1717" s="25" t="s">
        <v>1937</v>
      </c>
      <c r="B1717" s="307" t="s">
        <v>1152</v>
      </c>
      <c r="C1717" s="301"/>
      <c r="D1717" s="301"/>
      <c r="E1717" s="301"/>
      <c r="F1717" s="301"/>
      <c r="G1717" s="293"/>
      <c r="H1717" s="293"/>
      <c r="I1717" s="299"/>
      <c r="J1717" s="300" t="s">
        <v>1152</v>
      </c>
      <c r="K1717" s="324"/>
      <c r="L1717" s="324"/>
      <c r="M1717" s="295"/>
      <c r="N1717" s="322" t="s">
        <v>1152</v>
      </c>
      <c r="O1717" s="172" t="s">
        <v>1152</v>
      </c>
      <c r="P1717" s="441"/>
      <c r="Q1717" s="442"/>
      <c r="R1717" s="439"/>
      <c r="S1717" s="440"/>
      <c r="T1717" s="296"/>
      <c r="U1717" s="297"/>
      <c r="V1717" s="298"/>
    </row>
    <row r="1718" spans="1:23" s="26" customFormat="1" ht="24.95" customHeight="1" thickBot="1">
      <c r="A1718" s="25" t="s">
        <v>1938</v>
      </c>
      <c r="B1718" s="310" t="s">
        <v>1152</v>
      </c>
      <c r="C1718" s="302"/>
      <c r="D1718" s="302"/>
      <c r="E1718" s="302"/>
      <c r="F1718" s="302"/>
      <c r="G1718" s="303"/>
      <c r="H1718" s="303"/>
      <c r="I1718" s="304"/>
      <c r="J1718" s="305" t="s">
        <v>1152</v>
      </c>
      <c r="K1718" s="325"/>
      <c r="L1718" s="325"/>
      <c r="M1718" s="306"/>
      <c r="N1718" s="322" t="s">
        <v>1152</v>
      </c>
      <c r="O1718" s="172" t="s">
        <v>1152</v>
      </c>
      <c r="P1718" s="441"/>
      <c r="Q1718" s="442"/>
      <c r="R1718" s="439"/>
      <c r="S1718" s="440"/>
      <c r="T1718" s="296"/>
      <c r="U1718" s="297"/>
      <c r="V1718" s="298"/>
    </row>
    <row r="1719" spans="1:23" s="16" customFormat="1" ht="12" customHeight="1">
      <c r="A1719" s="25"/>
      <c r="B1719" s="27"/>
      <c r="C1719" s="28"/>
      <c r="D1719" s="28"/>
      <c r="E1719" s="28"/>
      <c r="F1719" s="28"/>
      <c r="G1719" s="28"/>
      <c r="H1719" s="308"/>
      <c r="I1719" s="28"/>
      <c r="J1719" s="28"/>
      <c r="K1719" s="28"/>
      <c r="L1719" s="28"/>
      <c r="M1719" s="28"/>
      <c r="N1719" s="28"/>
      <c r="O1719" s="171"/>
      <c r="P1719" s="28"/>
      <c r="Q1719" s="28"/>
      <c r="R1719" s="171"/>
      <c r="S1719" s="28"/>
      <c r="T1719" s="28"/>
      <c r="U1719" s="29"/>
      <c r="V1719" s="30"/>
    </row>
    <row r="1720" spans="1:23" s="16" customFormat="1" ht="17.25" customHeight="1" thickBot="1">
      <c r="A1720" s="25" t="s">
        <v>1939</v>
      </c>
      <c r="B1720" s="346"/>
      <c r="C1720" s="347"/>
      <c r="D1720" s="347"/>
      <c r="E1720" s="347"/>
      <c r="F1720" s="347"/>
      <c r="G1720" s="347"/>
      <c r="H1720" s="347"/>
      <c r="I1720" s="347"/>
      <c r="J1720" s="347"/>
      <c r="K1720" s="347"/>
      <c r="L1720" s="347"/>
      <c r="M1720" s="347"/>
      <c r="N1720" s="728" t="s">
        <v>251</v>
      </c>
      <c r="O1720" s="729">
        <v>2789.7125000000001</v>
      </c>
      <c r="P1720" s="371"/>
      <c r="Q1720" s="371"/>
      <c r="R1720" s="372"/>
      <c r="S1720" s="372"/>
      <c r="T1720" s="373"/>
      <c r="U1720" s="374"/>
      <c r="V1720" s="375"/>
      <c r="W1720" s="186"/>
    </row>
    <row r="1721" spans="1:23" ht="17.25" customHeight="1">
      <c r="B1721" s="731"/>
      <c r="C1721" s="731"/>
      <c r="D1721" s="731"/>
      <c r="E1721" s="731"/>
      <c r="F1721" s="731"/>
      <c r="G1721" s="732"/>
      <c r="H1721" s="732"/>
      <c r="I1721" s="732"/>
      <c r="J1721" s="732"/>
      <c r="K1721" s="732"/>
      <c r="L1721" s="732"/>
      <c r="M1721" s="732"/>
      <c r="N1721" s="732"/>
      <c r="O1721" s="732"/>
      <c r="P1721" s="732"/>
      <c r="Q1721" s="732"/>
      <c r="R1721" s="732"/>
      <c r="S1721" s="732"/>
      <c r="T1721" s="732"/>
      <c r="U1721" s="732"/>
      <c r="V1721" s="732"/>
      <c r="W1721" s="732"/>
    </row>
    <row r="1722" spans="1:23" s="16" customFormat="1" ht="16.5" customHeight="1" thickBot="1">
      <c r="A1722" s="14"/>
      <c r="B1722" s="443" t="s">
        <v>61</v>
      </c>
      <c r="C1722" s="443"/>
      <c r="D1722" s="443"/>
      <c r="E1722" s="443"/>
      <c r="F1722" s="443"/>
      <c r="G1722" s="443"/>
      <c r="H1722" s="443"/>
      <c r="I1722" s="443"/>
      <c r="J1722" s="443"/>
      <c r="K1722" s="443"/>
      <c r="L1722" s="443"/>
      <c r="M1722" s="443"/>
      <c r="N1722" s="443"/>
      <c r="O1722" s="443"/>
      <c r="P1722" s="443"/>
      <c r="Q1722" s="443"/>
      <c r="R1722" s="443"/>
      <c r="S1722" s="443"/>
      <c r="T1722" s="443"/>
      <c r="U1722" s="443"/>
      <c r="V1722" s="443"/>
      <c r="W1722" s="187"/>
    </row>
    <row r="1723" spans="1:23" s="18" customFormat="1" ht="22.5" customHeight="1">
      <c r="A1723" s="87" t="s">
        <v>1940</v>
      </c>
      <c r="B1723" s="445" t="s">
        <v>58</v>
      </c>
      <c r="C1723" s="733" t="s">
        <v>78</v>
      </c>
      <c r="D1723" s="734"/>
      <c r="E1723" s="734"/>
      <c r="F1723" s="734"/>
      <c r="G1723" s="734"/>
      <c r="H1723" s="734"/>
      <c r="I1723" s="734"/>
      <c r="J1723" s="734"/>
      <c r="K1723" s="734"/>
      <c r="L1723" s="734"/>
      <c r="M1723" s="706"/>
      <c r="N1723" s="735"/>
      <c r="O1723" s="736"/>
      <c r="P1723" s="733" t="s">
        <v>84</v>
      </c>
      <c r="Q1723" s="734"/>
      <c r="R1723" s="734"/>
      <c r="S1723" s="706"/>
      <c r="T1723" s="705" t="s">
        <v>279</v>
      </c>
      <c r="U1723" s="706"/>
      <c r="V1723" s="448" t="s">
        <v>6</v>
      </c>
      <c r="W1723" s="185"/>
    </row>
    <row r="1724" spans="1:23" s="18" customFormat="1" ht="22.5" customHeight="1">
      <c r="A1724" s="87" t="s">
        <v>1941</v>
      </c>
      <c r="B1724" s="446"/>
      <c r="C1724" s="737" t="s">
        <v>79</v>
      </c>
      <c r="D1724" s="738"/>
      <c r="E1724" s="739"/>
      <c r="F1724" s="740">
        <v>2</v>
      </c>
      <c r="G1724" s="741" t="s">
        <v>223</v>
      </c>
      <c r="H1724" s="714" t="s">
        <v>222</v>
      </c>
      <c r="I1724" s="714"/>
      <c r="J1724" s="737" t="s">
        <v>221</v>
      </c>
      <c r="K1724" s="742"/>
      <c r="L1724" s="743"/>
      <c r="M1724" s="743"/>
      <c r="N1724" s="744"/>
      <c r="O1724" s="745"/>
      <c r="P1724" s="746"/>
      <c r="Q1724" s="747"/>
      <c r="R1724" s="747"/>
      <c r="S1724" s="748"/>
      <c r="T1724" s="718"/>
      <c r="U1724" s="719"/>
      <c r="V1724" s="449"/>
      <c r="W1724" s="185"/>
    </row>
    <row r="1725" spans="1:23" s="18" customFormat="1" ht="51.75" customHeight="1" thickBot="1">
      <c r="A1725" s="87" t="s">
        <v>1942</v>
      </c>
      <c r="B1725" s="446"/>
      <c r="C1725" s="738" t="s">
        <v>77</v>
      </c>
      <c r="D1725" s="739"/>
      <c r="E1725" s="749" t="s">
        <v>80</v>
      </c>
      <c r="F1725" s="750" t="s">
        <v>242</v>
      </c>
      <c r="G1725" s="741"/>
      <c r="H1725" s="714"/>
      <c r="I1725" s="714"/>
      <c r="J1725" s="711" t="s">
        <v>220</v>
      </c>
      <c r="K1725" s="751" t="s">
        <v>228</v>
      </c>
      <c r="L1725" s="752" t="s">
        <v>290</v>
      </c>
      <c r="M1725" s="752"/>
      <c r="N1725" s="753" t="s">
        <v>260</v>
      </c>
      <c r="O1725" s="754"/>
      <c r="P1725" s="755" t="s">
        <v>1169</v>
      </c>
      <c r="Q1725" s="756" t="s">
        <v>85</v>
      </c>
      <c r="R1725" s="757"/>
      <c r="S1725" s="88">
        <v>5</v>
      </c>
      <c r="T1725" s="758"/>
      <c r="U1725" s="759"/>
      <c r="V1725" s="450"/>
      <c r="W1725" s="185"/>
    </row>
    <row r="1726" spans="1:23" s="18" customFormat="1" ht="15.75" customHeight="1">
      <c r="A1726" s="87" t="s">
        <v>1943</v>
      </c>
      <c r="B1726" s="446"/>
      <c r="C1726" s="33">
        <v>1</v>
      </c>
      <c r="D1726" s="76" t="s">
        <v>771</v>
      </c>
      <c r="E1726" s="82">
        <v>0.5</v>
      </c>
      <c r="F1726" s="233">
        <v>11261.7425</v>
      </c>
      <c r="G1726" s="233">
        <v>1532.67</v>
      </c>
      <c r="H1726" s="451" t="s">
        <v>6</v>
      </c>
      <c r="I1726" s="452"/>
      <c r="J1726" s="83" t="s">
        <v>6</v>
      </c>
      <c r="K1726" s="81" t="s">
        <v>1152</v>
      </c>
      <c r="L1726" s="344"/>
      <c r="M1726" s="345" t="s">
        <v>1152</v>
      </c>
      <c r="N1726" s="760" t="s">
        <v>22</v>
      </c>
      <c r="O1726" s="761" t="s">
        <v>15</v>
      </c>
      <c r="P1726" s="762"/>
      <c r="Q1726" s="763">
        <v>49</v>
      </c>
      <c r="R1726" s="764" t="s">
        <v>1152</v>
      </c>
      <c r="S1726" s="765"/>
      <c r="T1726" s="705" t="s">
        <v>64</v>
      </c>
      <c r="U1726" s="734"/>
      <c r="V1726" s="706"/>
      <c r="W1726" s="184"/>
    </row>
    <row r="1727" spans="1:23" s="18" customFormat="1" ht="15.75" customHeight="1" thickBot="1">
      <c r="A1727" s="87" t="s">
        <v>1944</v>
      </c>
      <c r="B1727" s="446"/>
      <c r="C1727" s="33">
        <v>2</v>
      </c>
      <c r="D1727" s="76" t="s">
        <v>772</v>
      </c>
      <c r="E1727" s="82">
        <v>0.5</v>
      </c>
      <c r="F1727" s="233">
        <v>2686.82</v>
      </c>
      <c r="G1727" s="233">
        <v>1532.67</v>
      </c>
      <c r="H1727" s="451" t="s">
        <v>6</v>
      </c>
      <c r="I1727" s="452"/>
      <c r="J1727" s="83" t="s">
        <v>6</v>
      </c>
      <c r="K1727" s="81" t="s">
        <v>1152</v>
      </c>
      <c r="L1727" s="344"/>
      <c r="M1727" s="345" t="s">
        <v>1152</v>
      </c>
      <c r="N1727" s="760" t="s">
        <v>22</v>
      </c>
      <c r="O1727" s="761"/>
      <c r="P1727" s="762"/>
      <c r="Q1727" s="766"/>
      <c r="R1727" s="767"/>
      <c r="S1727" s="768"/>
      <c r="T1727" s="758"/>
      <c r="U1727" s="769"/>
      <c r="V1727" s="759"/>
      <c r="W1727" s="184"/>
    </row>
    <row r="1728" spans="1:23" s="18" customFormat="1" ht="15.75" customHeight="1">
      <c r="A1728" s="87" t="s">
        <v>1945</v>
      </c>
      <c r="B1728" s="446"/>
      <c r="C1728" s="33">
        <v>3</v>
      </c>
      <c r="D1728" s="76" t="s">
        <v>1152</v>
      </c>
      <c r="E1728" s="82" t="s">
        <v>1152</v>
      </c>
      <c r="F1728" s="233" t="s">
        <v>1152</v>
      </c>
      <c r="G1728" s="233" t="s">
        <v>1152</v>
      </c>
      <c r="H1728" s="451" t="s">
        <v>1152</v>
      </c>
      <c r="I1728" s="452"/>
      <c r="J1728" s="83" t="s">
        <v>1152</v>
      </c>
      <c r="K1728" s="81" t="s">
        <v>1152</v>
      </c>
      <c r="L1728" s="344"/>
      <c r="M1728" s="345" t="s">
        <v>1152</v>
      </c>
      <c r="N1728" s="760"/>
      <c r="O1728" s="770"/>
      <c r="P1728" s="771"/>
      <c r="Q1728" s="772"/>
      <c r="R1728" s="773"/>
      <c r="S1728" s="774"/>
      <c r="T1728" s="191"/>
      <c r="U1728" s="191"/>
      <c r="V1728" s="192"/>
      <c r="W1728" s="185"/>
    </row>
    <row r="1729" spans="1:23" s="18" customFormat="1" ht="15.75" customHeight="1">
      <c r="A1729" s="87" t="s">
        <v>1946</v>
      </c>
      <c r="B1729" s="446"/>
      <c r="C1729" s="33">
        <v>4</v>
      </c>
      <c r="D1729" s="76" t="s">
        <v>1152</v>
      </c>
      <c r="E1729" s="82" t="s">
        <v>1152</v>
      </c>
      <c r="F1729" s="233" t="s">
        <v>1152</v>
      </c>
      <c r="G1729" s="233" t="s">
        <v>1152</v>
      </c>
      <c r="H1729" s="451" t="s">
        <v>1152</v>
      </c>
      <c r="I1729" s="452"/>
      <c r="J1729" s="83" t="s">
        <v>1152</v>
      </c>
      <c r="K1729" s="81" t="s">
        <v>1152</v>
      </c>
      <c r="L1729" s="344"/>
      <c r="M1729" s="345" t="s">
        <v>1152</v>
      </c>
      <c r="N1729" s="760"/>
      <c r="O1729" s="775" t="s">
        <v>246</v>
      </c>
      <c r="P1729" s="737" t="s">
        <v>245</v>
      </c>
      <c r="Q1729" s="738"/>
      <c r="R1729" s="738"/>
      <c r="S1729" s="739"/>
      <c r="T1729" s="185"/>
      <c r="U1729" s="185"/>
      <c r="V1729" s="193"/>
      <c r="W1729" s="185"/>
    </row>
    <row r="1730" spans="1:23" s="18" customFormat="1" ht="17.25" customHeight="1">
      <c r="A1730" s="87" t="s">
        <v>1947</v>
      </c>
      <c r="B1730" s="446"/>
      <c r="C1730" s="33">
        <v>5</v>
      </c>
      <c r="D1730" s="76" t="s">
        <v>1152</v>
      </c>
      <c r="E1730" s="82" t="s">
        <v>1152</v>
      </c>
      <c r="F1730" s="233" t="s">
        <v>1152</v>
      </c>
      <c r="G1730" s="233" t="s">
        <v>1152</v>
      </c>
      <c r="H1730" s="451" t="s">
        <v>1152</v>
      </c>
      <c r="I1730" s="452"/>
      <c r="J1730" s="83" t="s">
        <v>1152</v>
      </c>
      <c r="K1730" s="81" t="s">
        <v>1152</v>
      </c>
      <c r="L1730" s="344"/>
      <c r="M1730" s="345" t="s">
        <v>1152</v>
      </c>
      <c r="N1730" s="760"/>
      <c r="O1730" s="776"/>
      <c r="P1730" s="711" t="s">
        <v>86</v>
      </c>
      <c r="Q1730" s="711" t="s">
        <v>230</v>
      </c>
      <c r="R1730" s="714" t="s">
        <v>243</v>
      </c>
      <c r="S1730" s="714"/>
      <c r="T1730" s="185"/>
      <c r="U1730" s="185"/>
      <c r="V1730" s="193"/>
      <c r="W1730" s="185"/>
    </row>
    <row r="1731" spans="1:23" s="18" customFormat="1" ht="16.5" customHeight="1" thickBot="1">
      <c r="A1731" s="87" t="s">
        <v>1948</v>
      </c>
      <c r="B1731" s="446"/>
      <c r="C1731" s="84">
        <v>6</v>
      </c>
      <c r="D1731" s="85" t="s">
        <v>1152</v>
      </c>
      <c r="E1731" s="86" t="s">
        <v>1152</v>
      </c>
      <c r="F1731" s="233" t="s">
        <v>1152</v>
      </c>
      <c r="G1731" s="233" t="s">
        <v>1152</v>
      </c>
      <c r="H1731" s="451" t="s">
        <v>1152</v>
      </c>
      <c r="I1731" s="452"/>
      <c r="J1731" s="83" t="s">
        <v>1152</v>
      </c>
      <c r="K1731" s="81" t="s">
        <v>1152</v>
      </c>
      <c r="L1731" s="344"/>
      <c r="M1731" s="345" t="s">
        <v>1152</v>
      </c>
      <c r="N1731" s="777"/>
      <c r="O1731" s="248" t="s">
        <v>6</v>
      </c>
      <c r="P1731" s="778">
        <v>1</v>
      </c>
      <c r="Q1731" s="779">
        <v>3065.3425115</v>
      </c>
      <c r="R1731" s="780">
        <v>13948.5625</v>
      </c>
      <c r="S1731" s="780"/>
      <c r="T1731" s="185"/>
      <c r="U1731" s="185"/>
      <c r="V1731" s="193"/>
      <c r="W1731" s="185"/>
    </row>
    <row r="1732" spans="1:23" s="18" customFormat="1" ht="16.5" customHeight="1" thickBot="1">
      <c r="A1732" s="87" t="s">
        <v>1949</v>
      </c>
      <c r="B1732" s="447"/>
      <c r="C1732" s="781" t="s">
        <v>82</v>
      </c>
      <c r="D1732" s="782"/>
      <c r="E1732" s="782"/>
      <c r="F1732" s="783"/>
      <c r="G1732" s="784"/>
      <c r="H1732" s="453" t="s">
        <v>6</v>
      </c>
      <c r="I1732" s="454"/>
      <c r="J1732" s="314" t="s">
        <v>6</v>
      </c>
      <c r="K1732" s="194" t="s">
        <v>6</v>
      </c>
      <c r="L1732" s="351"/>
      <c r="M1732" s="370"/>
      <c r="N1732" s="352"/>
      <c r="O1732" s="455" t="s">
        <v>1152</v>
      </c>
      <c r="P1732" s="455"/>
      <c r="Q1732" s="455"/>
      <c r="R1732" s="455"/>
      <c r="S1732" s="455"/>
      <c r="T1732" s="348"/>
      <c r="U1732" s="349"/>
      <c r="V1732" s="350"/>
      <c r="W1732" s="185"/>
    </row>
    <row r="1733" spans="1:23" ht="24.95" customHeight="1"/>
    <row r="1734" spans="1:23" ht="24.95" customHeight="1"/>
    <row r="1735" spans="1:23" s="16" customFormat="1" ht="24" thickBot="1">
      <c r="A1735" s="694">
        <v>50</v>
      </c>
      <c r="B1735" s="456" t="s">
        <v>45</v>
      </c>
      <c r="C1735" s="456"/>
      <c r="D1735" s="456"/>
      <c r="E1735" s="22">
        <v>50</v>
      </c>
      <c r="F1735" s="23" t="s">
        <v>785</v>
      </c>
      <c r="G1735" s="19"/>
      <c r="H1735" s="19"/>
      <c r="I1735" s="23"/>
      <c r="J1735" s="23"/>
      <c r="K1735" s="23"/>
      <c r="L1735" s="23"/>
      <c r="M1735" s="24"/>
      <c r="N1735" s="24"/>
      <c r="O1735" s="19"/>
      <c r="P1735" s="19"/>
      <c r="Q1735" s="685"/>
      <c r="R1735" s="685"/>
      <c r="S1735" s="685"/>
      <c r="T1735" s="685"/>
      <c r="U1735" s="186"/>
    </row>
    <row r="1736" spans="1:23" s="16" customFormat="1" ht="24.75" customHeight="1">
      <c r="A1736" s="14"/>
      <c r="B1736" s="695" t="s">
        <v>50</v>
      </c>
      <c r="C1736" s="696" t="s">
        <v>51</v>
      </c>
      <c r="D1736" s="697" t="s">
        <v>16</v>
      </c>
      <c r="E1736" s="697"/>
      <c r="F1736" s="697" t="s">
        <v>52</v>
      </c>
      <c r="G1736" s="698"/>
      <c r="H1736" s="699" t="s">
        <v>53</v>
      </c>
      <c r="I1736" s="700" t="s">
        <v>266</v>
      </c>
      <c r="J1736" s="699" t="s">
        <v>17</v>
      </c>
      <c r="K1736" s="699" t="s">
        <v>229</v>
      </c>
      <c r="L1736" s="699" t="s">
        <v>54</v>
      </c>
      <c r="M1736" s="699" t="s">
        <v>150</v>
      </c>
      <c r="N1736" s="701" t="s">
        <v>244</v>
      </c>
      <c r="O1736" s="702"/>
      <c r="P1736" s="703" t="s">
        <v>19</v>
      </c>
      <c r="Q1736" s="704"/>
      <c r="R1736" s="705" t="s">
        <v>152</v>
      </c>
      <c r="S1736" s="706"/>
      <c r="T1736" s="707" t="s">
        <v>138</v>
      </c>
      <c r="U1736" s="708"/>
      <c r="V1736" s="709"/>
    </row>
    <row r="1737" spans="1:23" s="16" customFormat="1" ht="92.25" customHeight="1">
      <c r="A1737" s="14"/>
      <c r="B1737" s="710"/>
      <c r="C1737" s="711" t="s">
        <v>55</v>
      </c>
      <c r="D1737" s="712" t="s">
        <v>3</v>
      </c>
      <c r="E1737" s="712" t="s">
        <v>18</v>
      </c>
      <c r="F1737" s="712" t="s">
        <v>56</v>
      </c>
      <c r="G1737" s="713" t="s">
        <v>57</v>
      </c>
      <c r="H1737" s="714"/>
      <c r="I1737" s="715"/>
      <c r="J1737" s="714"/>
      <c r="K1737" s="714"/>
      <c r="L1737" s="714"/>
      <c r="M1737" s="714"/>
      <c r="N1737" s="711" t="s">
        <v>149</v>
      </c>
      <c r="O1737" s="712" t="s">
        <v>68</v>
      </c>
      <c r="P1737" s="716"/>
      <c r="Q1737" s="717"/>
      <c r="R1737" s="718"/>
      <c r="S1737" s="719"/>
      <c r="T1737" s="720" t="s">
        <v>139</v>
      </c>
      <c r="U1737" s="721" t="s">
        <v>148</v>
      </c>
      <c r="V1737" s="722" t="s">
        <v>164</v>
      </c>
    </row>
    <row r="1738" spans="1:23" s="16" customFormat="1" ht="26.25" customHeight="1">
      <c r="A1738" s="14"/>
      <c r="B1738" s="723"/>
      <c r="C1738" s="724">
        <v>3</v>
      </c>
      <c r="D1738" s="724">
        <v>4</v>
      </c>
      <c r="E1738" s="724">
        <v>5</v>
      </c>
      <c r="F1738" s="724">
        <v>6</v>
      </c>
      <c r="G1738" s="724">
        <v>7</v>
      </c>
      <c r="H1738" s="724">
        <v>8</v>
      </c>
      <c r="I1738" s="724">
        <v>9</v>
      </c>
      <c r="J1738" s="724">
        <v>10</v>
      </c>
      <c r="K1738" s="724">
        <v>11</v>
      </c>
      <c r="L1738" s="724">
        <v>12</v>
      </c>
      <c r="M1738" s="724">
        <v>13</v>
      </c>
      <c r="N1738" s="724">
        <v>14</v>
      </c>
      <c r="O1738" s="724">
        <v>15</v>
      </c>
      <c r="P1738" s="19">
        <v>16</v>
      </c>
      <c r="Q1738" s="725">
        <v>17</v>
      </c>
      <c r="R1738" s="19">
        <v>18</v>
      </c>
      <c r="S1738" s="725">
        <v>19</v>
      </c>
      <c r="T1738" s="726">
        <v>20</v>
      </c>
      <c r="U1738" s="624">
        <v>21</v>
      </c>
      <c r="V1738" s="727">
        <v>22</v>
      </c>
    </row>
    <row r="1739" spans="1:23" s="26" customFormat="1" ht="44.45" customHeight="1">
      <c r="A1739" s="25" t="s">
        <v>1950</v>
      </c>
      <c r="B1739" s="457">
        <v>1</v>
      </c>
      <c r="C1739" s="459" t="s">
        <v>300</v>
      </c>
      <c r="D1739" s="459" t="s">
        <v>788</v>
      </c>
      <c r="E1739" s="459" t="s">
        <v>792</v>
      </c>
      <c r="F1739" s="459" t="s">
        <v>321</v>
      </c>
      <c r="G1739" s="293">
        <v>0.6</v>
      </c>
      <c r="H1739" s="437" t="s">
        <v>22</v>
      </c>
      <c r="I1739" s="299">
        <v>1</v>
      </c>
      <c r="J1739" s="300" t="s">
        <v>786</v>
      </c>
      <c r="K1739" s="324">
        <v>43831</v>
      </c>
      <c r="L1739" s="324">
        <v>45138</v>
      </c>
      <c r="M1739" s="294">
        <v>2267.2199999999998</v>
      </c>
      <c r="N1739" s="321">
        <v>1360.3319999999999</v>
      </c>
      <c r="O1739" s="172">
        <v>1360.3320000000001</v>
      </c>
      <c r="P1739" s="441"/>
      <c r="Q1739" s="442"/>
      <c r="R1739" s="439"/>
      <c r="S1739" s="440"/>
      <c r="T1739" s="296" t="s">
        <v>22</v>
      </c>
      <c r="U1739" s="297">
        <v>49</v>
      </c>
      <c r="V1739" s="298" t="s">
        <v>22</v>
      </c>
    </row>
    <row r="1740" spans="1:23" s="26" customFormat="1" ht="44.45" customHeight="1">
      <c r="A1740" s="25" t="s">
        <v>1157</v>
      </c>
      <c r="B1740" s="458"/>
      <c r="C1740" s="460"/>
      <c r="D1740" s="460"/>
      <c r="E1740" s="460"/>
      <c r="F1740" s="460"/>
      <c r="G1740" s="293">
        <v>0.4</v>
      </c>
      <c r="H1740" s="438"/>
      <c r="I1740" s="299">
        <v>2</v>
      </c>
      <c r="J1740" s="300" t="s">
        <v>787</v>
      </c>
      <c r="K1740" s="324">
        <v>43831</v>
      </c>
      <c r="L1740" s="324">
        <v>45138</v>
      </c>
      <c r="M1740" s="294">
        <v>2267.2199999999998</v>
      </c>
      <c r="N1740" s="321">
        <v>906.88799999999992</v>
      </c>
      <c r="O1740" s="172">
        <v>906.88800000000003</v>
      </c>
      <c r="P1740" s="441"/>
      <c r="Q1740" s="442"/>
      <c r="R1740" s="439"/>
      <c r="S1740" s="440"/>
      <c r="T1740" s="296" t="s">
        <v>22</v>
      </c>
      <c r="U1740" s="297">
        <v>328</v>
      </c>
      <c r="V1740" s="298" t="s">
        <v>22</v>
      </c>
    </row>
    <row r="1741" spans="1:23" s="26" customFormat="1" ht="44.45" customHeight="1">
      <c r="A1741" s="25" t="s">
        <v>321</v>
      </c>
      <c r="B1741" s="307">
        <v>2</v>
      </c>
      <c r="C1741" s="301" t="s">
        <v>300</v>
      </c>
      <c r="D1741" s="301" t="s">
        <v>789</v>
      </c>
      <c r="E1741" s="301" t="s">
        <v>793</v>
      </c>
      <c r="F1741" s="301" t="s">
        <v>304</v>
      </c>
      <c r="G1741" s="293">
        <v>1</v>
      </c>
      <c r="H1741" s="293" t="s">
        <v>22</v>
      </c>
      <c r="I1741" s="299">
        <v>2</v>
      </c>
      <c r="J1741" s="300" t="s">
        <v>787</v>
      </c>
      <c r="K1741" s="324">
        <v>42005</v>
      </c>
      <c r="L1741" s="324">
        <v>42612</v>
      </c>
      <c r="M1741" s="294">
        <v>1059.8499999999999</v>
      </c>
      <c r="N1741" s="321">
        <v>1059.8499999999999</v>
      </c>
      <c r="O1741" s="172">
        <v>1059.8499999999999</v>
      </c>
      <c r="P1741" s="441"/>
      <c r="Q1741" s="442"/>
      <c r="R1741" s="439"/>
      <c r="S1741" s="440"/>
      <c r="T1741" s="296" t="s">
        <v>22</v>
      </c>
      <c r="U1741" s="297">
        <v>256</v>
      </c>
      <c r="V1741" s="298" t="s">
        <v>22</v>
      </c>
    </row>
    <row r="1742" spans="1:23" s="26" customFormat="1" ht="44.45" customHeight="1">
      <c r="A1742" s="25" t="s">
        <v>1158</v>
      </c>
      <c r="B1742" s="307">
        <v>3</v>
      </c>
      <c r="C1742" s="301" t="s">
        <v>300</v>
      </c>
      <c r="D1742" s="301" t="s">
        <v>790</v>
      </c>
      <c r="E1742" s="301" t="s">
        <v>794</v>
      </c>
      <c r="F1742" s="301" t="s">
        <v>304</v>
      </c>
      <c r="G1742" s="293">
        <v>1</v>
      </c>
      <c r="H1742" s="293" t="s">
        <v>22</v>
      </c>
      <c r="I1742" s="299">
        <v>2</v>
      </c>
      <c r="J1742" s="300" t="s">
        <v>787</v>
      </c>
      <c r="K1742" s="389">
        <v>42005</v>
      </c>
      <c r="L1742" s="324">
        <v>42613</v>
      </c>
      <c r="M1742" s="294">
        <v>1161.3</v>
      </c>
      <c r="N1742" s="321">
        <v>1161.3</v>
      </c>
      <c r="O1742" s="172">
        <v>1161.3</v>
      </c>
      <c r="P1742" s="441"/>
      <c r="Q1742" s="442"/>
      <c r="R1742" s="439"/>
      <c r="S1742" s="440"/>
      <c r="T1742" s="296" t="s">
        <v>22</v>
      </c>
      <c r="U1742" s="297">
        <v>257</v>
      </c>
      <c r="V1742" s="298" t="s">
        <v>22</v>
      </c>
    </row>
    <row r="1743" spans="1:23" s="26" customFormat="1" ht="44.45" customHeight="1">
      <c r="A1743" s="25" t="s">
        <v>1159</v>
      </c>
      <c r="B1743" s="307">
        <v>4</v>
      </c>
      <c r="C1743" s="301" t="s">
        <v>300</v>
      </c>
      <c r="D1743" s="301" t="s">
        <v>791</v>
      </c>
      <c r="E1743" s="301" t="s">
        <v>795</v>
      </c>
      <c r="F1743" s="301" t="s">
        <v>304</v>
      </c>
      <c r="G1743" s="293">
        <v>1</v>
      </c>
      <c r="H1743" s="293" t="s">
        <v>22</v>
      </c>
      <c r="I1743" s="299">
        <v>1</v>
      </c>
      <c r="J1743" s="300" t="s">
        <v>786</v>
      </c>
      <c r="K1743" s="324">
        <v>42705</v>
      </c>
      <c r="L1743" s="324">
        <v>43622</v>
      </c>
      <c r="M1743" s="294">
        <v>1682.15</v>
      </c>
      <c r="N1743" s="321">
        <v>1682.15</v>
      </c>
      <c r="O1743" s="172">
        <v>1682.15</v>
      </c>
      <c r="P1743" s="441"/>
      <c r="Q1743" s="442"/>
      <c r="R1743" s="439"/>
      <c r="S1743" s="440"/>
      <c r="T1743" s="296" t="s">
        <v>22</v>
      </c>
      <c r="U1743" s="297">
        <v>25</v>
      </c>
      <c r="V1743" s="298" t="s">
        <v>22</v>
      </c>
    </row>
    <row r="1744" spans="1:23" s="26" customFormat="1" ht="24.95" customHeight="1">
      <c r="A1744" s="25" t="s">
        <v>1160</v>
      </c>
      <c r="B1744" s="307" t="s">
        <v>1152</v>
      </c>
      <c r="C1744" s="301"/>
      <c r="D1744" s="301"/>
      <c r="E1744" s="301"/>
      <c r="F1744" s="301"/>
      <c r="G1744" s="293"/>
      <c r="H1744" s="293"/>
      <c r="I1744" s="299"/>
      <c r="J1744" s="300" t="s">
        <v>1152</v>
      </c>
      <c r="K1744" s="324"/>
      <c r="L1744" s="324"/>
      <c r="M1744" s="294"/>
      <c r="N1744" s="321" t="s">
        <v>1152</v>
      </c>
      <c r="O1744" s="172" t="s">
        <v>1152</v>
      </c>
      <c r="P1744" s="441"/>
      <c r="Q1744" s="442"/>
      <c r="R1744" s="439"/>
      <c r="S1744" s="440"/>
      <c r="T1744" s="296"/>
      <c r="U1744" s="297"/>
      <c r="V1744" s="298"/>
    </row>
    <row r="1745" spans="1:23" s="26" customFormat="1" ht="24.95" customHeight="1">
      <c r="A1745" s="25"/>
      <c r="B1745" s="307" t="s">
        <v>1152</v>
      </c>
      <c r="C1745" s="301"/>
      <c r="D1745" s="301"/>
      <c r="E1745" s="301"/>
      <c r="F1745" s="301"/>
      <c r="G1745" s="293"/>
      <c r="H1745" s="293"/>
      <c r="I1745" s="299"/>
      <c r="J1745" s="300" t="s">
        <v>1152</v>
      </c>
      <c r="K1745" s="324"/>
      <c r="L1745" s="324"/>
      <c r="M1745" s="294"/>
      <c r="N1745" s="321" t="s">
        <v>1152</v>
      </c>
      <c r="O1745" s="172" t="s">
        <v>1152</v>
      </c>
      <c r="P1745" s="441"/>
      <c r="Q1745" s="442"/>
      <c r="R1745" s="439"/>
      <c r="S1745" s="440"/>
      <c r="T1745" s="296"/>
      <c r="U1745" s="297"/>
      <c r="V1745" s="298"/>
    </row>
    <row r="1746" spans="1:23" s="26" customFormat="1" ht="24.95" customHeight="1">
      <c r="A1746" s="25"/>
      <c r="B1746" s="307" t="s">
        <v>1152</v>
      </c>
      <c r="C1746" s="301"/>
      <c r="D1746" s="301"/>
      <c r="E1746" s="301"/>
      <c r="F1746" s="301"/>
      <c r="G1746" s="293"/>
      <c r="H1746" s="293"/>
      <c r="I1746" s="299"/>
      <c r="J1746" s="300" t="s">
        <v>1152</v>
      </c>
      <c r="K1746" s="324"/>
      <c r="L1746" s="324"/>
      <c r="M1746" s="294"/>
      <c r="N1746" s="321" t="s">
        <v>1152</v>
      </c>
      <c r="O1746" s="172" t="s">
        <v>1152</v>
      </c>
      <c r="P1746" s="441"/>
      <c r="Q1746" s="442"/>
      <c r="R1746" s="439"/>
      <c r="S1746" s="440"/>
      <c r="T1746" s="296"/>
      <c r="U1746" s="297"/>
      <c r="V1746" s="298"/>
    </row>
    <row r="1747" spans="1:23" s="26" customFormat="1" ht="24.95" customHeight="1">
      <c r="A1747" s="25"/>
      <c r="B1747" s="307" t="s">
        <v>1152</v>
      </c>
      <c r="C1747" s="301"/>
      <c r="D1747" s="301"/>
      <c r="E1747" s="301"/>
      <c r="F1747" s="301"/>
      <c r="G1747" s="293"/>
      <c r="H1747" s="293"/>
      <c r="I1747" s="299"/>
      <c r="J1747" s="300" t="s">
        <v>1152</v>
      </c>
      <c r="K1747" s="324"/>
      <c r="L1747" s="324"/>
      <c r="M1747" s="294"/>
      <c r="N1747" s="321" t="s">
        <v>1152</v>
      </c>
      <c r="O1747" s="172" t="s">
        <v>1152</v>
      </c>
      <c r="P1747" s="441"/>
      <c r="Q1747" s="442"/>
      <c r="R1747" s="439"/>
      <c r="S1747" s="440"/>
      <c r="T1747" s="296"/>
      <c r="U1747" s="297"/>
      <c r="V1747" s="298"/>
    </row>
    <row r="1748" spans="1:23" s="26" customFormat="1" ht="24.95" customHeight="1">
      <c r="A1748" s="25"/>
      <c r="B1748" s="307" t="s">
        <v>1152</v>
      </c>
      <c r="C1748" s="301"/>
      <c r="D1748" s="301"/>
      <c r="E1748" s="301"/>
      <c r="F1748" s="301"/>
      <c r="G1748" s="293"/>
      <c r="H1748" s="293"/>
      <c r="I1748" s="299"/>
      <c r="J1748" s="300" t="s">
        <v>1152</v>
      </c>
      <c r="K1748" s="324"/>
      <c r="L1748" s="324"/>
      <c r="M1748" s="294"/>
      <c r="N1748" s="321" t="s">
        <v>1152</v>
      </c>
      <c r="O1748" s="172" t="s">
        <v>1152</v>
      </c>
      <c r="P1748" s="441"/>
      <c r="Q1748" s="442"/>
      <c r="R1748" s="439"/>
      <c r="S1748" s="440"/>
      <c r="T1748" s="296"/>
      <c r="U1748" s="297"/>
      <c r="V1748" s="298"/>
    </row>
    <row r="1749" spans="1:23" s="26" customFormat="1" ht="24.95" customHeight="1">
      <c r="A1749" s="25"/>
      <c r="B1749" s="307" t="s">
        <v>1152</v>
      </c>
      <c r="C1749" s="301"/>
      <c r="D1749" s="301"/>
      <c r="E1749" s="301"/>
      <c r="F1749" s="301"/>
      <c r="G1749" s="293"/>
      <c r="H1749" s="293"/>
      <c r="I1749" s="299"/>
      <c r="J1749" s="300" t="s">
        <v>1152</v>
      </c>
      <c r="K1749" s="324"/>
      <c r="L1749" s="324"/>
      <c r="M1749" s="294"/>
      <c r="N1749" s="321" t="s">
        <v>1152</v>
      </c>
      <c r="O1749" s="172" t="s">
        <v>1152</v>
      </c>
      <c r="P1749" s="441"/>
      <c r="Q1749" s="442"/>
      <c r="R1749" s="439"/>
      <c r="S1749" s="440"/>
      <c r="T1749" s="296"/>
      <c r="U1749" s="297"/>
      <c r="V1749" s="298"/>
    </row>
    <row r="1750" spans="1:23" s="26" customFormat="1" ht="24.95" customHeight="1">
      <c r="A1750" s="25" t="s">
        <v>1951</v>
      </c>
      <c r="B1750" s="307" t="s">
        <v>1152</v>
      </c>
      <c r="C1750" s="301"/>
      <c r="D1750" s="301"/>
      <c r="E1750" s="301"/>
      <c r="F1750" s="301"/>
      <c r="G1750" s="293"/>
      <c r="H1750" s="293"/>
      <c r="I1750" s="299"/>
      <c r="J1750" s="300" t="s">
        <v>1152</v>
      </c>
      <c r="K1750" s="324"/>
      <c r="L1750" s="324"/>
      <c r="M1750" s="294"/>
      <c r="N1750" s="322" t="s">
        <v>1152</v>
      </c>
      <c r="O1750" s="172" t="s">
        <v>1152</v>
      </c>
      <c r="P1750" s="441"/>
      <c r="Q1750" s="442"/>
      <c r="R1750" s="439"/>
      <c r="S1750" s="440"/>
      <c r="T1750" s="296"/>
      <c r="U1750" s="297"/>
      <c r="V1750" s="298"/>
    </row>
    <row r="1751" spans="1:23" s="26" customFormat="1" ht="24.95" customHeight="1">
      <c r="A1751" s="25" t="s">
        <v>1952</v>
      </c>
      <c r="B1751" s="307" t="s">
        <v>1152</v>
      </c>
      <c r="C1751" s="301"/>
      <c r="D1751" s="301"/>
      <c r="E1751" s="301"/>
      <c r="F1751" s="301"/>
      <c r="G1751" s="293"/>
      <c r="H1751" s="293"/>
      <c r="I1751" s="299"/>
      <c r="J1751" s="300" t="s">
        <v>1152</v>
      </c>
      <c r="K1751" s="324"/>
      <c r="L1751" s="324"/>
      <c r="M1751" s="295"/>
      <c r="N1751" s="322" t="s">
        <v>1152</v>
      </c>
      <c r="O1751" s="172" t="s">
        <v>1152</v>
      </c>
      <c r="P1751" s="441"/>
      <c r="Q1751" s="442"/>
      <c r="R1751" s="439"/>
      <c r="S1751" s="440"/>
      <c r="T1751" s="296"/>
      <c r="U1751" s="297"/>
      <c r="V1751" s="298"/>
    </row>
    <row r="1752" spans="1:23" s="26" customFormat="1" ht="24.95" customHeight="1">
      <c r="A1752" s="25" t="s">
        <v>1953</v>
      </c>
      <c r="B1752" s="307" t="s">
        <v>1152</v>
      </c>
      <c r="C1752" s="301"/>
      <c r="D1752" s="301"/>
      <c r="E1752" s="301"/>
      <c r="F1752" s="301"/>
      <c r="G1752" s="293"/>
      <c r="H1752" s="293"/>
      <c r="I1752" s="299"/>
      <c r="J1752" s="300" t="s">
        <v>1152</v>
      </c>
      <c r="K1752" s="324"/>
      <c r="L1752" s="324"/>
      <c r="M1752" s="295"/>
      <c r="N1752" s="322" t="s">
        <v>1152</v>
      </c>
      <c r="O1752" s="172" t="s">
        <v>1152</v>
      </c>
      <c r="P1752" s="441"/>
      <c r="Q1752" s="442"/>
      <c r="R1752" s="439"/>
      <c r="S1752" s="440"/>
      <c r="T1752" s="296"/>
      <c r="U1752" s="297"/>
      <c r="V1752" s="298"/>
    </row>
    <row r="1753" spans="1:23" s="26" customFormat="1" ht="24.95" customHeight="1" thickBot="1">
      <c r="A1753" s="25" t="s">
        <v>1954</v>
      </c>
      <c r="B1753" s="310" t="s">
        <v>1152</v>
      </c>
      <c r="C1753" s="302"/>
      <c r="D1753" s="302"/>
      <c r="E1753" s="302"/>
      <c r="F1753" s="302"/>
      <c r="G1753" s="303"/>
      <c r="H1753" s="303"/>
      <c r="I1753" s="304"/>
      <c r="J1753" s="305" t="s">
        <v>1152</v>
      </c>
      <c r="K1753" s="325"/>
      <c r="L1753" s="325"/>
      <c r="M1753" s="306"/>
      <c r="N1753" s="322" t="s">
        <v>1152</v>
      </c>
      <c r="O1753" s="172" t="s">
        <v>1152</v>
      </c>
      <c r="P1753" s="441"/>
      <c r="Q1753" s="442"/>
      <c r="R1753" s="439"/>
      <c r="S1753" s="440"/>
      <c r="T1753" s="296"/>
      <c r="U1753" s="297"/>
      <c r="V1753" s="298"/>
    </row>
    <row r="1754" spans="1:23" s="16" customFormat="1" ht="12" customHeight="1">
      <c r="A1754" s="25"/>
      <c r="B1754" s="27"/>
      <c r="C1754" s="28"/>
      <c r="D1754" s="28"/>
      <c r="E1754" s="28"/>
      <c r="F1754" s="28"/>
      <c r="G1754" s="28"/>
      <c r="H1754" s="308"/>
      <c r="I1754" s="28"/>
      <c r="J1754" s="28"/>
      <c r="K1754" s="28"/>
      <c r="L1754" s="28"/>
      <c r="M1754" s="28"/>
      <c r="N1754" s="28"/>
      <c r="O1754" s="171"/>
      <c r="P1754" s="28"/>
      <c r="Q1754" s="28"/>
      <c r="R1754" s="171"/>
      <c r="S1754" s="28"/>
      <c r="T1754" s="28"/>
      <c r="U1754" s="29"/>
      <c r="V1754" s="30"/>
    </row>
    <row r="1755" spans="1:23" s="16" customFormat="1" ht="17.25" customHeight="1" thickBot="1">
      <c r="A1755" s="25" t="s">
        <v>1955</v>
      </c>
      <c r="B1755" s="346"/>
      <c r="C1755" s="347"/>
      <c r="D1755" s="347"/>
      <c r="E1755" s="347"/>
      <c r="F1755" s="347"/>
      <c r="G1755" s="347"/>
      <c r="H1755" s="347"/>
      <c r="I1755" s="347"/>
      <c r="J1755" s="347"/>
      <c r="K1755" s="347"/>
      <c r="L1755" s="347"/>
      <c r="M1755" s="347"/>
      <c r="N1755" s="728" t="s">
        <v>251</v>
      </c>
      <c r="O1755" s="729">
        <v>1542.63</v>
      </c>
      <c r="P1755" s="371"/>
      <c r="Q1755" s="371"/>
      <c r="R1755" s="372"/>
      <c r="S1755" s="372"/>
      <c r="T1755" s="373"/>
      <c r="U1755" s="374"/>
      <c r="V1755" s="375"/>
      <c r="W1755" s="186"/>
    </row>
    <row r="1756" spans="1:23" ht="17.25" customHeight="1">
      <c r="B1756" s="731"/>
      <c r="C1756" s="731"/>
      <c r="D1756" s="731"/>
      <c r="E1756" s="731"/>
      <c r="F1756" s="731"/>
      <c r="G1756" s="732"/>
      <c r="H1756" s="732"/>
      <c r="I1756" s="732"/>
      <c r="J1756" s="732"/>
      <c r="K1756" s="732"/>
      <c r="L1756" s="732"/>
      <c r="M1756" s="732"/>
      <c r="N1756" s="732"/>
      <c r="O1756" s="732"/>
      <c r="P1756" s="732"/>
      <c r="Q1756" s="732"/>
      <c r="R1756" s="732"/>
      <c r="S1756" s="732"/>
      <c r="T1756" s="732"/>
      <c r="U1756" s="732"/>
      <c r="V1756" s="732"/>
      <c r="W1756" s="732"/>
    </row>
    <row r="1757" spans="1:23" s="16" customFormat="1" ht="16.5" customHeight="1" thickBot="1">
      <c r="A1757" s="14"/>
      <c r="B1757" s="443" t="s">
        <v>61</v>
      </c>
      <c r="C1757" s="443"/>
      <c r="D1757" s="443"/>
      <c r="E1757" s="443"/>
      <c r="F1757" s="443"/>
      <c r="G1757" s="443"/>
      <c r="H1757" s="443"/>
      <c r="I1757" s="443"/>
      <c r="J1757" s="443"/>
      <c r="K1757" s="443"/>
      <c r="L1757" s="443"/>
      <c r="M1757" s="443"/>
      <c r="N1757" s="443"/>
      <c r="O1757" s="443"/>
      <c r="P1757" s="443"/>
      <c r="Q1757" s="443"/>
      <c r="R1757" s="443"/>
      <c r="S1757" s="443"/>
      <c r="T1757" s="443"/>
      <c r="U1757" s="443"/>
      <c r="V1757" s="443"/>
      <c r="W1757" s="187"/>
    </row>
    <row r="1758" spans="1:23" s="18" customFormat="1" ht="22.5" customHeight="1">
      <c r="A1758" s="87" t="s">
        <v>1956</v>
      </c>
      <c r="B1758" s="445" t="s">
        <v>58</v>
      </c>
      <c r="C1758" s="733" t="s">
        <v>78</v>
      </c>
      <c r="D1758" s="734"/>
      <c r="E1758" s="734"/>
      <c r="F1758" s="734"/>
      <c r="G1758" s="734"/>
      <c r="H1758" s="734"/>
      <c r="I1758" s="734"/>
      <c r="J1758" s="734"/>
      <c r="K1758" s="734"/>
      <c r="L1758" s="734"/>
      <c r="M1758" s="706"/>
      <c r="N1758" s="735"/>
      <c r="O1758" s="736"/>
      <c r="P1758" s="733" t="s">
        <v>84</v>
      </c>
      <c r="Q1758" s="734"/>
      <c r="R1758" s="734"/>
      <c r="S1758" s="706"/>
      <c r="T1758" s="705" t="s">
        <v>279</v>
      </c>
      <c r="U1758" s="706"/>
      <c r="V1758" s="448" t="s">
        <v>6</v>
      </c>
      <c r="W1758" s="185"/>
    </row>
    <row r="1759" spans="1:23" s="18" customFormat="1" ht="22.5" customHeight="1">
      <c r="A1759" s="87" t="s">
        <v>1957</v>
      </c>
      <c r="B1759" s="446"/>
      <c r="C1759" s="737" t="s">
        <v>79</v>
      </c>
      <c r="D1759" s="738"/>
      <c r="E1759" s="739"/>
      <c r="F1759" s="740">
        <v>2</v>
      </c>
      <c r="G1759" s="741" t="s">
        <v>223</v>
      </c>
      <c r="H1759" s="714" t="s">
        <v>222</v>
      </c>
      <c r="I1759" s="714"/>
      <c r="J1759" s="737" t="s">
        <v>221</v>
      </c>
      <c r="K1759" s="742"/>
      <c r="L1759" s="743"/>
      <c r="M1759" s="743"/>
      <c r="N1759" s="744"/>
      <c r="O1759" s="745"/>
      <c r="P1759" s="746"/>
      <c r="Q1759" s="747"/>
      <c r="R1759" s="747"/>
      <c r="S1759" s="748"/>
      <c r="T1759" s="718"/>
      <c r="U1759" s="719"/>
      <c r="V1759" s="449"/>
      <c r="W1759" s="185"/>
    </row>
    <row r="1760" spans="1:23" s="18" customFormat="1" ht="51.75" customHeight="1" thickBot="1">
      <c r="A1760" s="87" t="s">
        <v>1958</v>
      </c>
      <c r="B1760" s="446"/>
      <c r="C1760" s="738" t="s">
        <v>77</v>
      </c>
      <c r="D1760" s="739"/>
      <c r="E1760" s="749" t="s">
        <v>80</v>
      </c>
      <c r="F1760" s="750" t="s">
        <v>242</v>
      </c>
      <c r="G1760" s="741"/>
      <c r="H1760" s="714"/>
      <c r="I1760" s="714"/>
      <c r="J1760" s="711" t="s">
        <v>220</v>
      </c>
      <c r="K1760" s="751" t="s">
        <v>228</v>
      </c>
      <c r="L1760" s="752" t="s">
        <v>290</v>
      </c>
      <c r="M1760" s="752"/>
      <c r="N1760" s="753" t="s">
        <v>260</v>
      </c>
      <c r="O1760" s="754"/>
      <c r="P1760" s="755" t="s">
        <v>1169</v>
      </c>
      <c r="Q1760" s="756" t="s">
        <v>85</v>
      </c>
      <c r="R1760" s="757"/>
      <c r="S1760" s="88">
        <v>4</v>
      </c>
      <c r="T1760" s="758"/>
      <c r="U1760" s="759"/>
      <c r="V1760" s="450"/>
      <c r="W1760" s="185"/>
    </row>
    <row r="1761" spans="1:23" s="18" customFormat="1" ht="15.75" customHeight="1">
      <c r="A1761" s="87" t="s">
        <v>1959</v>
      </c>
      <c r="B1761" s="446"/>
      <c r="C1761" s="33">
        <v>1</v>
      </c>
      <c r="D1761" s="76" t="s">
        <v>786</v>
      </c>
      <c r="E1761" s="82">
        <v>0.5</v>
      </c>
      <c r="F1761" s="233">
        <v>3042.482</v>
      </c>
      <c r="G1761" s="233">
        <v>1532.67</v>
      </c>
      <c r="H1761" s="451" t="s">
        <v>6</v>
      </c>
      <c r="I1761" s="452"/>
      <c r="J1761" s="83" t="s">
        <v>6</v>
      </c>
      <c r="K1761" s="81" t="s">
        <v>1152</v>
      </c>
      <c r="L1761" s="344"/>
      <c r="M1761" s="345" t="s">
        <v>1152</v>
      </c>
      <c r="N1761" s="760" t="s">
        <v>22</v>
      </c>
      <c r="O1761" s="761" t="s">
        <v>15</v>
      </c>
      <c r="P1761" s="762"/>
      <c r="Q1761" s="763">
        <v>50</v>
      </c>
      <c r="R1761" s="764" t="s">
        <v>1152</v>
      </c>
      <c r="S1761" s="765"/>
      <c r="T1761" s="705" t="s">
        <v>64</v>
      </c>
      <c r="U1761" s="734"/>
      <c r="V1761" s="706"/>
      <c r="W1761" s="184"/>
    </row>
    <row r="1762" spans="1:23" s="18" customFormat="1" ht="15.75" customHeight="1" thickBot="1">
      <c r="A1762" s="87" t="s">
        <v>1960</v>
      </c>
      <c r="B1762" s="446"/>
      <c r="C1762" s="33">
        <v>2</v>
      </c>
      <c r="D1762" s="76" t="s">
        <v>787</v>
      </c>
      <c r="E1762" s="82">
        <v>0.5</v>
      </c>
      <c r="F1762" s="233">
        <v>3128.0379999999996</v>
      </c>
      <c r="G1762" s="233">
        <v>1532.67</v>
      </c>
      <c r="H1762" s="451" t="s">
        <v>6</v>
      </c>
      <c r="I1762" s="452"/>
      <c r="J1762" s="83" t="s">
        <v>6</v>
      </c>
      <c r="K1762" s="81" t="s">
        <v>1152</v>
      </c>
      <c r="L1762" s="344"/>
      <c r="M1762" s="345" t="s">
        <v>1152</v>
      </c>
      <c r="N1762" s="760" t="s">
        <v>22</v>
      </c>
      <c r="O1762" s="761"/>
      <c r="P1762" s="762"/>
      <c r="Q1762" s="766"/>
      <c r="R1762" s="767"/>
      <c r="S1762" s="768"/>
      <c r="T1762" s="758"/>
      <c r="U1762" s="769"/>
      <c r="V1762" s="759"/>
      <c r="W1762" s="184"/>
    </row>
    <row r="1763" spans="1:23" s="18" customFormat="1" ht="15.75" customHeight="1">
      <c r="A1763" s="87" t="s">
        <v>1961</v>
      </c>
      <c r="B1763" s="446"/>
      <c r="C1763" s="33">
        <v>3</v>
      </c>
      <c r="D1763" s="76" t="s">
        <v>1152</v>
      </c>
      <c r="E1763" s="82" t="s">
        <v>1152</v>
      </c>
      <c r="F1763" s="233" t="s">
        <v>1152</v>
      </c>
      <c r="G1763" s="233" t="s">
        <v>1152</v>
      </c>
      <c r="H1763" s="451" t="s">
        <v>1152</v>
      </c>
      <c r="I1763" s="452"/>
      <c r="J1763" s="83" t="s">
        <v>1152</v>
      </c>
      <c r="K1763" s="81" t="s">
        <v>1152</v>
      </c>
      <c r="L1763" s="344"/>
      <c r="M1763" s="345" t="s">
        <v>1152</v>
      </c>
      <c r="N1763" s="760"/>
      <c r="O1763" s="770"/>
      <c r="P1763" s="771"/>
      <c r="Q1763" s="772"/>
      <c r="R1763" s="773"/>
      <c r="S1763" s="774"/>
      <c r="T1763" s="191"/>
      <c r="U1763" s="191"/>
      <c r="V1763" s="192"/>
      <c r="W1763" s="185"/>
    </row>
    <row r="1764" spans="1:23" s="18" customFormat="1" ht="15.75" customHeight="1">
      <c r="A1764" s="87" t="s">
        <v>1962</v>
      </c>
      <c r="B1764" s="446"/>
      <c r="C1764" s="33">
        <v>4</v>
      </c>
      <c r="D1764" s="76" t="s">
        <v>1152</v>
      </c>
      <c r="E1764" s="82" t="s">
        <v>1152</v>
      </c>
      <c r="F1764" s="233" t="s">
        <v>1152</v>
      </c>
      <c r="G1764" s="233" t="s">
        <v>1152</v>
      </c>
      <c r="H1764" s="451" t="s">
        <v>1152</v>
      </c>
      <c r="I1764" s="452"/>
      <c r="J1764" s="83" t="s">
        <v>1152</v>
      </c>
      <c r="K1764" s="81" t="s">
        <v>1152</v>
      </c>
      <c r="L1764" s="344"/>
      <c r="M1764" s="345" t="s">
        <v>1152</v>
      </c>
      <c r="N1764" s="760"/>
      <c r="O1764" s="775" t="s">
        <v>246</v>
      </c>
      <c r="P1764" s="737" t="s">
        <v>245</v>
      </c>
      <c r="Q1764" s="738"/>
      <c r="R1764" s="738"/>
      <c r="S1764" s="739"/>
      <c r="T1764" s="185"/>
      <c r="U1764" s="185"/>
      <c r="V1764" s="193"/>
      <c r="W1764" s="185"/>
    </row>
    <row r="1765" spans="1:23" s="18" customFormat="1" ht="17.25" customHeight="1">
      <c r="A1765" s="87" t="s">
        <v>1963</v>
      </c>
      <c r="B1765" s="446"/>
      <c r="C1765" s="33">
        <v>5</v>
      </c>
      <c r="D1765" s="76" t="s">
        <v>1152</v>
      </c>
      <c r="E1765" s="82" t="s">
        <v>1152</v>
      </c>
      <c r="F1765" s="233" t="s">
        <v>1152</v>
      </c>
      <c r="G1765" s="233" t="s">
        <v>1152</v>
      </c>
      <c r="H1765" s="451" t="s">
        <v>1152</v>
      </c>
      <c r="I1765" s="452"/>
      <c r="J1765" s="83" t="s">
        <v>1152</v>
      </c>
      <c r="K1765" s="81" t="s">
        <v>1152</v>
      </c>
      <c r="L1765" s="344"/>
      <c r="M1765" s="345" t="s">
        <v>1152</v>
      </c>
      <c r="N1765" s="760"/>
      <c r="O1765" s="776"/>
      <c r="P1765" s="711" t="s">
        <v>86</v>
      </c>
      <c r="Q1765" s="711" t="s">
        <v>230</v>
      </c>
      <c r="R1765" s="714" t="s">
        <v>243</v>
      </c>
      <c r="S1765" s="714"/>
      <c r="T1765" s="185"/>
      <c r="U1765" s="185"/>
      <c r="V1765" s="193"/>
      <c r="W1765" s="185"/>
    </row>
    <row r="1766" spans="1:23" s="18" customFormat="1" ht="16.5" customHeight="1" thickBot="1">
      <c r="A1766" s="87" t="s">
        <v>1964</v>
      </c>
      <c r="B1766" s="446"/>
      <c r="C1766" s="84">
        <v>6</v>
      </c>
      <c r="D1766" s="85" t="s">
        <v>1152</v>
      </c>
      <c r="E1766" s="86" t="s">
        <v>1152</v>
      </c>
      <c r="F1766" s="233" t="s">
        <v>1152</v>
      </c>
      <c r="G1766" s="233" t="s">
        <v>1152</v>
      </c>
      <c r="H1766" s="451" t="s">
        <v>1152</v>
      </c>
      <c r="I1766" s="452"/>
      <c r="J1766" s="83" t="s">
        <v>1152</v>
      </c>
      <c r="K1766" s="81" t="s">
        <v>1152</v>
      </c>
      <c r="L1766" s="344"/>
      <c r="M1766" s="345" t="s">
        <v>1152</v>
      </c>
      <c r="N1766" s="777"/>
      <c r="O1766" s="248" t="s">
        <v>6</v>
      </c>
      <c r="P1766" s="778">
        <v>1</v>
      </c>
      <c r="Q1766" s="779">
        <v>3065.3425115</v>
      </c>
      <c r="R1766" s="780">
        <v>6170.52</v>
      </c>
      <c r="S1766" s="780"/>
      <c r="T1766" s="185"/>
      <c r="U1766" s="185"/>
      <c r="V1766" s="193"/>
      <c r="W1766" s="185"/>
    </row>
    <row r="1767" spans="1:23" s="18" customFormat="1" ht="16.5" customHeight="1" thickBot="1">
      <c r="A1767" s="87" t="s">
        <v>1965</v>
      </c>
      <c r="B1767" s="447"/>
      <c r="C1767" s="781" t="s">
        <v>82</v>
      </c>
      <c r="D1767" s="782"/>
      <c r="E1767" s="782"/>
      <c r="F1767" s="783"/>
      <c r="G1767" s="784"/>
      <c r="H1767" s="453" t="s">
        <v>6</v>
      </c>
      <c r="I1767" s="454"/>
      <c r="J1767" s="314" t="s">
        <v>6</v>
      </c>
      <c r="K1767" s="194" t="s">
        <v>6</v>
      </c>
      <c r="L1767" s="351"/>
      <c r="M1767" s="370"/>
      <c r="N1767" s="352"/>
      <c r="O1767" s="455" t="s">
        <v>1152</v>
      </c>
      <c r="P1767" s="455"/>
      <c r="Q1767" s="455"/>
      <c r="R1767" s="455"/>
      <c r="S1767" s="455"/>
      <c r="T1767" s="348"/>
      <c r="U1767" s="349"/>
      <c r="V1767" s="350"/>
      <c r="W1767" s="185"/>
    </row>
    <row r="1768" spans="1:23" ht="24.95" customHeight="1"/>
    <row r="1769" spans="1:23" ht="24.95" customHeight="1"/>
    <row r="1770" spans="1:23" s="16" customFormat="1" ht="24" thickBot="1">
      <c r="A1770" s="694">
        <v>51</v>
      </c>
      <c r="B1770" s="456" t="s">
        <v>45</v>
      </c>
      <c r="C1770" s="456"/>
      <c r="D1770" s="456"/>
      <c r="E1770" s="22">
        <v>51</v>
      </c>
      <c r="F1770" s="23" t="s">
        <v>807</v>
      </c>
      <c r="G1770" s="19"/>
      <c r="H1770" s="19"/>
      <c r="I1770" s="23"/>
      <c r="J1770" s="23"/>
      <c r="K1770" s="23"/>
      <c r="L1770" s="23"/>
      <c r="M1770" s="24"/>
      <c r="N1770" s="24"/>
      <c r="O1770" s="19"/>
      <c r="P1770" s="19"/>
      <c r="Q1770" s="685"/>
      <c r="R1770" s="685"/>
      <c r="S1770" s="685"/>
      <c r="T1770" s="685"/>
      <c r="U1770" s="186"/>
    </row>
    <row r="1771" spans="1:23" s="16" customFormat="1" ht="24.75" customHeight="1">
      <c r="A1771" s="14"/>
      <c r="B1771" s="695" t="s">
        <v>50</v>
      </c>
      <c r="C1771" s="696" t="s">
        <v>51</v>
      </c>
      <c r="D1771" s="697" t="s">
        <v>16</v>
      </c>
      <c r="E1771" s="697"/>
      <c r="F1771" s="697" t="s">
        <v>52</v>
      </c>
      <c r="G1771" s="698"/>
      <c r="H1771" s="699" t="s">
        <v>53</v>
      </c>
      <c r="I1771" s="700" t="s">
        <v>266</v>
      </c>
      <c r="J1771" s="699" t="s">
        <v>17</v>
      </c>
      <c r="K1771" s="699" t="s">
        <v>229</v>
      </c>
      <c r="L1771" s="699" t="s">
        <v>54</v>
      </c>
      <c r="M1771" s="699" t="s">
        <v>150</v>
      </c>
      <c r="N1771" s="701" t="s">
        <v>244</v>
      </c>
      <c r="O1771" s="702"/>
      <c r="P1771" s="703" t="s">
        <v>19</v>
      </c>
      <c r="Q1771" s="704"/>
      <c r="R1771" s="705" t="s">
        <v>152</v>
      </c>
      <c r="S1771" s="706"/>
      <c r="T1771" s="707" t="s">
        <v>138</v>
      </c>
      <c r="U1771" s="708"/>
      <c r="V1771" s="709"/>
    </row>
    <row r="1772" spans="1:23" s="16" customFormat="1" ht="92.25" customHeight="1">
      <c r="A1772" s="14"/>
      <c r="B1772" s="710"/>
      <c r="C1772" s="711" t="s">
        <v>55</v>
      </c>
      <c r="D1772" s="712" t="s">
        <v>3</v>
      </c>
      <c r="E1772" s="712" t="s">
        <v>18</v>
      </c>
      <c r="F1772" s="712" t="s">
        <v>56</v>
      </c>
      <c r="G1772" s="713" t="s">
        <v>57</v>
      </c>
      <c r="H1772" s="714"/>
      <c r="I1772" s="715"/>
      <c r="J1772" s="714"/>
      <c r="K1772" s="714"/>
      <c r="L1772" s="714"/>
      <c r="M1772" s="714"/>
      <c r="N1772" s="711" t="s">
        <v>149</v>
      </c>
      <c r="O1772" s="712" t="s">
        <v>68</v>
      </c>
      <c r="P1772" s="716"/>
      <c r="Q1772" s="717"/>
      <c r="R1772" s="718"/>
      <c r="S1772" s="719"/>
      <c r="T1772" s="720" t="s">
        <v>139</v>
      </c>
      <c r="U1772" s="721" t="s">
        <v>148</v>
      </c>
      <c r="V1772" s="722" t="s">
        <v>164</v>
      </c>
    </row>
    <row r="1773" spans="1:23" s="16" customFormat="1" ht="26.25" customHeight="1">
      <c r="A1773" s="14"/>
      <c r="B1773" s="723"/>
      <c r="C1773" s="724">
        <v>3</v>
      </c>
      <c r="D1773" s="724">
        <v>4</v>
      </c>
      <c r="E1773" s="724">
        <v>5</v>
      </c>
      <c r="F1773" s="724">
        <v>6</v>
      </c>
      <c r="G1773" s="724">
        <v>7</v>
      </c>
      <c r="H1773" s="724">
        <v>8</v>
      </c>
      <c r="I1773" s="724">
        <v>9</v>
      </c>
      <c r="J1773" s="724">
        <v>10</v>
      </c>
      <c r="K1773" s="724">
        <v>11</v>
      </c>
      <c r="L1773" s="724">
        <v>12</v>
      </c>
      <c r="M1773" s="724">
        <v>13</v>
      </c>
      <c r="N1773" s="724">
        <v>14</v>
      </c>
      <c r="O1773" s="724">
        <v>15</v>
      </c>
      <c r="P1773" s="19">
        <v>16</v>
      </c>
      <c r="Q1773" s="725">
        <v>17</v>
      </c>
      <c r="R1773" s="19">
        <v>18</v>
      </c>
      <c r="S1773" s="725">
        <v>19</v>
      </c>
      <c r="T1773" s="726">
        <v>20</v>
      </c>
      <c r="U1773" s="624">
        <v>21</v>
      </c>
      <c r="V1773" s="727">
        <v>22</v>
      </c>
    </row>
    <row r="1774" spans="1:23" s="26" customFormat="1" ht="42.6" customHeight="1">
      <c r="A1774" s="25" t="s">
        <v>1966</v>
      </c>
      <c r="B1774" s="307">
        <v>1</v>
      </c>
      <c r="C1774" s="301" t="s">
        <v>300</v>
      </c>
      <c r="D1774" s="301" t="s">
        <v>796</v>
      </c>
      <c r="E1774" s="301" t="s">
        <v>797</v>
      </c>
      <c r="F1774" s="301" t="s">
        <v>321</v>
      </c>
      <c r="G1774" s="293">
        <v>0.6</v>
      </c>
      <c r="H1774" s="293" t="s">
        <v>22</v>
      </c>
      <c r="I1774" s="299">
        <v>1</v>
      </c>
      <c r="J1774" s="300" t="s">
        <v>804</v>
      </c>
      <c r="K1774" s="324">
        <v>43692</v>
      </c>
      <c r="L1774" s="324">
        <v>44185</v>
      </c>
      <c r="M1774" s="294">
        <v>5769.86</v>
      </c>
      <c r="N1774" s="321">
        <v>3461.9159999999997</v>
      </c>
      <c r="O1774" s="172">
        <v>3461.9160000000002</v>
      </c>
      <c r="P1774" s="441"/>
      <c r="Q1774" s="442"/>
      <c r="R1774" s="439"/>
      <c r="S1774" s="440"/>
      <c r="T1774" s="296" t="s">
        <v>22</v>
      </c>
      <c r="U1774" s="297">
        <v>81</v>
      </c>
      <c r="V1774" s="298" t="s">
        <v>22</v>
      </c>
    </row>
    <row r="1775" spans="1:23" s="26" customFormat="1" ht="67.5" customHeight="1">
      <c r="A1775" s="25" t="s">
        <v>1157</v>
      </c>
      <c r="B1775" s="307">
        <v>2</v>
      </c>
      <c r="C1775" s="301" t="s">
        <v>798</v>
      </c>
      <c r="D1775" s="301" t="s">
        <v>151</v>
      </c>
      <c r="E1775" s="301" t="s">
        <v>799</v>
      </c>
      <c r="F1775" s="301" t="s">
        <v>803</v>
      </c>
      <c r="G1775" s="293">
        <v>0.5</v>
      </c>
      <c r="H1775" s="293" t="s">
        <v>22</v>
      </c>
      <c r="I1775" s="299">
        <v>2</v>
      </c>
      <c r="J1775" s="300" t="s">
        <v>805</v>
      </c>
      <c r="K1775" s="324">
        <v>38718</v>
      </c>
      <c r="L1775" s="324">
        <v>40443</v>
      </c>
      <c r="M1775" s="294">
        <v>6428.71</v>
      </c>
      <c r="N1775" s="321">
        <v>3214.355</v>
      </c>
      <c r="O1775" s="172">
        <v>3214.355</v>
      </c>
      <c r="P1775" s="441"/>
      <c r="Q1775" s="442"/>
      <c r="R1775" s="439"/>
      <c r="S1775" s="440"/>
      <c r="T1775" s="296" t="s">
        <v>22</v>
      </c>
      <c r="U1775" s="297">
        <v>4</v>
      </c>
      <c r="V1775" s="298" t="s">
        <v>22</v>
      </c>
    </row>
    <row r="1776" spans="1:23" s="26" customFormat="1" ht="79.5" customHeight="1">
      <c r="A1776" s="25" t="s">
        <v>321</v>
      </c>
      <c r="B1776" s="307">
        <v>3</v>
      </c>
      <c r="C1776" s="301" t="s">
        <v>800</v>
      </c>
      <c r="D1776" s="301" t="s">
        <v>801</v>
      </c>
      <c r="E1776" s="301" t="s">
        <v>802</v>
      </c>
      <c r="F1776" s="301" t="s">
        <v>304</v>
      </c>
      <c r="G1776" s="293">
        <v>1</v>
      </c>
      <c r="H1776" s="293" t="s">
        <v>22</v>
      </c>
      <c r="I1776" s="299">
        <v>3</v>
      </c>
      <c r="J1776" s="300" t="s">
        <v>806</v>
      </c>
      <c r="K1776" s="324">
        <v>40120</v>
      </c>
      <c r="L1776" s="324">
        <v>42674</v>
      </c>
      <c r="M1776" s="294">
        <v>4413.62</v>
      </c>
      <c r="N1776" s="321">
        <v>4413.62</v>
      </c>
      <c r="O1776" s="172">
        <v>4413.62</v>
      </c>
      <c r="P1776" s="441"/>
      <c r="Q1776" s="442"/>
      <c r="R1776" s="439"/>
      <c r="S1776" s="440"/>
      <c r="T1776" s="296" t="s">
        <v>22</v>
      </c>
      <c r="U1776" s="297">
        <v>7</v>
      </c>
      <c r="V1776" s="298" t="s">
        <v>22</v>
      </c>
    </row>
    <row r="1777" spans="1:23" s="26" customFormat="1" ht="24.95" customHeight="1">
      <c r="A1777" s="25" t="s">
        <v>1158</v>
      </c>
      <c r="B1777" s="307" t="s">
        <v>1152</v>
      </c>
      <c r="C1777" s="301"/>
      <c r="D1777" s="301"/>
      <c r="E1777" s="301"/>
      <c r="F1777" s="301"/>
      <c r="G1777" s="293"/>
      <c r="H1777" s="293"/>
      <c r="I1777" s="299"/>
      <c r="J1777" s="300" t="s">
        <v>1152</v>
      </c>
      <c r="K1777" s="389"/>
      <c r="L1777" s="324"/>
      <c r="M1777" s="294"/>
      <c r="N1777" s="321" t="s">
        <v>1152</v>
      </c>
      <c r="O1777" s="172" t="s">
        <v>1152</v>
      </c>
      <c r="P1777" s="441"/>
      <c r="Q1777" s="442"/>
      <c r="R1777" s="439"/>
      <c r="S1777" s="440"/>
      <c r="T1777" s="296"/>
      <c r="U1777" s="297"/>
      <c r="V1777" s="298"/>
    </row>
    <row r="1778" spans="1:23" s="26" customFormat="1" ht="24.95" customHeight="1">
      <c r="A1778" s="25" t="s">
        <v>1159</v>
      </c>
      <c r="B1778" s="307" t="s">
        <v>1152</v>
      </c>
      <c r="C1778" s="301"/>
      <c r="D1778" s="301"/>
      <c r="E1778" s="301"/>
      <c r="F1778" s="301"/>
      <c r="G1778" s="293"/>
      <c r="H1778" s="293"/>
      <c r="I1778" s="299"/>
      <c r="J1778" s="300" t="s">
        <v>1152</v>
      </c>
      <c r="K1778" s="324"/>
      <c r="L1778" s="324"/>
      <c r="M1778" s="294"/>
      <c r="N1778" s="321" t="s">
        <v>1152</v>
      </c>
      <c r="O1778" s="172" t="s">
        <v>1152</v>
      </c>
      <c r="P1778" s="441"/>
      <c r="Q1778" s="442"/>
      <c r="R1778" s="439"/>
      <c r="S1778" s="440"/>
      <c r="T1778" s="296"/>
      <c r="U1778" s="297"/>
      <c r="V1778" s="298"/>
    </row>
    <row r="1779" spans="1:23" s="26" customFormat="1" ht="24.95" customHeight="1">
      <c r="A1779" s="25" t="s">
        <v>1160</v>
      </c>
      <c r="B1779" s="307" t="s">
        <v>1152</v>
      </c>
      <c r="C1779" s="301"/>
      <c r="D1779" s="301"/>
      <c r="E1779" s="301"/>
      <c r="F1779" s="301"/>
      <c r="G1779" s="293"/>
      <c r="H1779" s="293"/>
      <c r="I1779" s="299"/>
      <c r="J1779" s="300" t="s">
        <v>1152</v>
      </c>
      <c r="K1779" s="324"/>
      <c r="L1779" s="324"/>
      <c r="M1779" s="294"/>
      <c r="N1779" s="321" t="s">
        <v>1152</v>
      </c>
      <c r="O1779" s="172" t="s">
        <v>1152</v>
      </c>
      <c r="P1779" s="441"/>
      <c r="Q1779" s="442"/>
      <c r="R1779" s="439"/>
      <c r="S1779" s="440"/>
      <c r="T1779" s="296"/>
      <c r="U1779" s="297"/>
      <c r="V1779" s="298"/>
    </row>
    <row r="1780" spans="1:23" s="26" customFormat="1" ht="24.95" customHeight="1">
      <c r="A1780" s="25"/>
      <c r="B1780" s="307" t="s">
        <v>1152</v>
      </c>
      <c r="C1780" s="301"/>
      <c r="D1780" s="301"/>
      <c r="E1780" s="301"/>
      <c r="F1780" s="301"/>
      <c r="G1780" s="293"/>
      <c r="H1780" s="293"/>
      <c r="I1780" s="299"/>
      <c r="J1780" s="300" t="s">
        <v>1152</v>
      </c>
      <c r="K1780" s="324"/>
      <c r="L1780" s="324"/>
      <c r="M1780" s="294"/>
      <c r="N1780" s="321" t="s">
        <v>1152</v>
      </c>
      <c r="O1780" s="172" t="s">
        <v>1152</v>
      </c>
      <c r="P1780" s="441"/>
      <c r="Q1780" s="442"/>
      <c r="R1780" s="439"/>
      <c r="S1780" s="440"/>
      <c r="T1780" s="296"/>
      <c r="U1780" s="297"/>
      <c r="V1780" s="298"/>
    </row>
    <row r="1781" spans="1:23" s="26" customFormat="1" ht="24.95" customHeight="1">
      <c r="A1781" s="25"/>
      <c r="B1781" s="307" t="s">
        <v>1152</v>
      </c>
      <c r="C1781" s="301"/>
      <c r="D1781" s="301"/>
      <c r="E1781" s="301"/>
      <c r="F1781" s="301"/>
      <c r="G1781" s="293"/>
      <c r="H1781" s="293"/>
      <c r="I1781" s="299"/>
      <c r="J1781" s="300" t="s">
        <v>1152</v>
      </c>
      <c r="K1781" s="324"/>
      <c r="L1781" s="324"/>
      <c r="M1781" s="294"/>
      <c r="N1781" s="321" t="s">
        <v>1152</v>
      </c>
      <c r="O1781" s="172" t="s">
        <v>1152</v>
      </c>
      <c r="P1781" s="441"/>
      <c r="Q1781" s="442"/>
      <c r="R1781" s="439"/>
      <c r="S1781" s="440"/>
      <c r="T1781" s="296"/>
      <c r="U1781" s="297"/>
      <c r="V1781" s="298"/>
    </row>
    <row r="1782" spans="1:23" s="26" customFormat="1" ht="24.95" customHeight="1">
      <c r="A1782" s="25"/>
      <c r="B1782" s="307" t="s">
        <v>1152</v>
      </c>
      <c r="C1782" s="301"/>
      <c r="D1782" s="301"/>
      <c r="E1782" s="301"/>
      <c r="F1782" s="301"/>
      <c r="G1782" s="293"/>
      <c r="H1782" s="293"/>
      <c r="I1782" s="299"/>
      <c r="J1782" s="300" t="s">
        <v>1152</v>
      </c>
      <c r="K1782" s="324"/>
      <c r="L1782" s="324"/>
      <c r="M1782" s="294"/>
      <c r="N1782" s="321" t="s">
        <v>1152</v>
      </c>
      <c r="O1782" s="172" t="s">
        <v>1152</v>
      </c>
      <c r="P1782" s="441"/>
      <c r="Q1782" s="442"/>
      <c r="R1782" s="439"/>
      <c r="S1782" s="440"/>
      <c r="T1782" s="296"/>
      <c r="U1782" s="297"/>
      <c r="V1782" s="298"/>
    </row>
    <row r="1783" spans="1:23" s="26" customFormat="1" ht="24.95" customHeight="1">
      <c r="A1783" s="25"/>
      <c r="B1783" s="307" t="s">
        <v>1152</v>
      </c>
      <c r="C1783" s="301"/>
      <c r="D1783" s="301"/>
      <c r="E1783" s="301"/>
      <c r="F1783" s="301"/>
      <c r="G1783" s="293"/>
      <c r="H1783" s="293"/>
      <c r="I1783" s="299"/>
      <c r="J1783" s="300" t="s">
        <v>1152</v>
      </c>
      <c r="K1783" s="324"/>
      <c r="L1783" s="324"/>
      <c r="M1783" s="294"/>
      <c r="N1783" s="321" t="s">
        <v>1152</v>
      </c>
      <c r="O1783" s="172" t="s">
        <v>1152</v>
      </c>
      <c r="P1783" s="441"/>
      <c r="Q1783" s="442"/>
      <c r="R1783" s="439"/>
      <c r="S1783" s="440"/>
      <c r="T1783" s="296"/>
      <c r="U1783" s="297"/>
      <c r="V1783" s="298"/>
    </row>
    <row r="1784" spans="1:23" s="26" customFormat="1" ht="24.95" customHeight="1">
      <c r="A1784" s="25"/>
      <c r="B1784" s="307" t="s">
        <v>1152</v>
      </c>
      <c r="C1784" s="301"/>
      <c r="D1784" s="301"/>
      <c r="E1784" s="301"/>
      <c r="F1784" s="301"/>
      <c r="G1784" s="293"/>
      <c r="H1784" s="293"/>
      <c r="I1784" s="299"/>
      <c r="J1784" s="300" t="s">
        <v>1152</v>
      </c>
      <c r="K1784" s="324"/>
      <c r="L1784" s="324"/>
      <c r="M1784" s="294"/>
      <c r="N1784" s="321" t="s">
        <v>1152</v>
      </c>
      <c r="O1784" s="172" t="s">
        <v>1152</v>
      </c>
      <c r="P1784" s="441"/>
      <c r="Q1784" s="442"/>
      <c r="R1784" s="439"/>
      <c r="S1784" s="440"/>
      <c r="T1784" s="296"/>
      <c r="U1784" s="297"/>
      <c r="V1784" s="298"/>
    </row>
    <row r="1785" spans="1:23" s="26" customFormat="1" ht="24.95" customHeight="1">
      <c r="A1785" s="25" t="s">
        <v>1967</v>
      </c>
      <c r="B1785" s="307" t="s">
        <v>1152</v>
      </c>
      <c r="C1785" s="301"/>
      <c r="D1785" s="301"/>
      <c r="E1785" s="301"/>
      <c r="F1785" s="301"/>
      <c r="G1785" s="293"/>
      <c r="H1785" s="293"/>
      <c r="I1785" s="299"/>
      <c r="J1785" s="300" t="s">
        <v>1152</v>
      </c>
      <c r="K1785" s="324"/>
      <c r="L1785" s="324"/>
      <c r="M1785" s="294"/>
      <c r="N1785" s="322" t="s">
        <v>1152</v>
      </c>
      <c r="O1785" s="172" t="s">
        <v>1152</v>
      </c>
      <c r="P1785" s="441"/>
      <c r="Q1785" s="442"/>
      <c r="R1785" s="439"/>
      <c r="S1785" s="440"/>
      <c r="T1785" s="296"/>
      <c r="U1785" s="297"/>
      <c r="V1785" s="298"/>
    </row>
    <row r="1786" spans="1:23" s="26" customFormat="1" ht="24.95" customHeight="1">
      <c r="A1786" s="25" t="s">
        <v>1968</v>
      </c>
      <c r="B1786" s="307" t="s">
        <v>1152</v>
      </c>
      <c r="C1786" s="301"/>
      <c r="D1786" s="301"/>
      <c r="E1786" s="301"/>
      <c r="F1786" s="301"/>
      <c r="G1786" s="293"/>
      <c r="H1786" s="293"/>
      <c r="I1786" s="299"/>
      <c r="J1786" s="300" t="s">
        <v>1152</v>
      </c>
      <c r="K1786" s="324"/>
      <c r="L1786" s="324"/>
      <c r="M1786" s="295"/>
      <c r="N1786" s="322" t="s">
        <v>1152</v>
      </c>
      <c r="O1786" s="172" t="s">
        <v>1152</v>
      </c>
      <c r="P1786" s="441"/>
      <c r="Q1786" s="442"/>
      <c r="R1786" s="439"/>
      <c r="S1786" s="440"/>
      <c r="T1786" s="296"/>
      <c r="U1786" s="297"/>
      <c r="V1786" s="298"/>
    </row>
    <row r="1787" spans="1:23" s="26" customFormat="1" ht="24.95" customHeight="1">
      <c r="A1787" s="25" t="s">
        <v>1969</v>
      </c>
      <c r="B1787" s="307" t="s">
        <v>1152</v>
      </c>
      <c r="C1787" s="301"/>
      <c r="D1787" s="301"/>
      <c r="E1787" s="301"/>
      <c r="F1787" s="301"/>
      <c r="G1787" s="293"/>
      <c r="H1787" s="293"/>
      <c r="I1787" s="299"/>
      <c r="J1787" s="300" t="s">
        <v>1152</v>
      </c>
      <c r="K1787" s="324"/>
      <c r="L1787" s="324"/>
      <c r="M1787" s="295"/>
      <c r="N1787" s="322" t="s">
        <v>1152</v>
      </c>
      <c r="O1787" s="172" t="s">
        <v>1152</v>
      </c>
      <c r="P1787" s="441"/>
      <c r="Q1787" s="442"/>
      <c r="R1787" s="439"/>
      <c r="S1787" s="440"/>
      <c r="T1787" s="296"/>
      <c r="U1787" s="297"/>
      <c r="V1787" s="298"/>
    </row>
    <row r="1788" spans="1:23" s="26" customFormat="1" ht="24.95" customHeight="1" thickBot="1">
      <c r="A1788" s="25" t="s">
        <v>1970</v>
      </c>
      <c r="B1788" s="310" t="s">
        <v>1152</v>
      </c>
      <c r="C1788" s="302"/>
      <c r="D1788" s="302"/>
      <c r="E1788" s="302"/>
      <c r="F1788" s="302"/>
      <c r="G1788" s="303"/>
      <c r="H1788" s="303"/>
      <c r="I1788" s="304"/>
      <c r="J1788" s="305" t="s">
        <v>1152</v>
      </c>
      <c r="K1788" s="325"/>
      <c r="L1788" s="325"/>
      <c r="M1788" s="306"/>
      <c r="N1788" s="322" t="s">
        <v>1152</v>
      </c>
      <c r="O1788" s="172" t="s">
        <v>1152</v>
      </c>
      <c r="P1788" s="441"/>
      <c r="Q1788" s="442"/>
      <c r="R1788" s="439"/>
      <c r="S1788" s="440"/>
      <c r="T1788" s="296"/>
      <c r="U1788" s="297"/>
      <c r="V1788" s="298"/>
    </row>
    <row r="1789" spans="1:23" s="16" customFormat="1" ht="12" customHeight="1">
      <c r="A1789" s="25"/>
      <c r="B1789" s="27"/>
      <c r="C1789" s="28"/>
      <c r="D1789" s="28"/>
      <c r="E1789" s="28"/>
      <c r="F1789" s="28"/>
      <c r="G1789" s="28"/>
      <c r="H1789" s="308"/>
      <c r="I1789" s="28"/>
      <c r="J1789" s="28"/>
      <c r="K1789" s="28"/>
      <c r="L1789" s="28"/>
      <c r="M1789" s="28"/>
      <c r="N1789" s="28"/>
      <c r="O1789" s="171"/>
      <c r="P1789" s="28"/>
      <c r="Q1789" s="28"/>
      <c r="R1789" s="171"/>
      <c r="S1789" s="28"/>
      <c r="T1789" s="28"/>
      <c r="U1789" s="29"/>
      <c r="V1789" s="30"/>
    </row>
    <row r="1790" spans="1:23" s="16" customFormat="1" ht="17.25" customHeight="1" thickBot="1">
      <c r="A1790" s="25" t="s">
        <v>1971</v>
      </c>
      <c r="B1790" s="346"/>
      <c r="C1790" s="347"/>
      <c r="D1790" s="347"/>
      <c r="E1790" s="347"/>
      <c r="F1790" s="347"/>
      <c r="G1790" s="347"/>
      <c r="H1790" s="347"/>
      <c r="I1790" s="347"/>
      <c r="J1790" s="347"/>
      <c r="K1790" s="347"/>
      <c r="L1790" s="347"/>
      <c r="M1790" s="347"/>
      <c r="N1790" s="728" t="s">
        <v>251</v>
      </c>
      <c r="O1790" s="729">
        <v>3696.6303333333331</v>
      </c>
      <c r="P1790" s="371"/>
      <c r="Q1790" s="371"/>
      <c r="R1790" s="372"/>
      <c r="S1790" s="372"/>
      <c r="T1790" s="373"/>
      <c r="U1790" s="374"/>
      <c r="V1790" s="375"/>
      <c r="W1790" s="186"/>
    </row>
    <row r="1791" spans="1:23" ht="17.25" customHeight="1">
      <c r="B1791" s="731"/>
      <c r="C1791" s="731"/>
      <c r="D1791" s="731"/>
      <c r="E1791" s="731"/>
      <c r="F1791" s="731"/>
      <c r="G1791" s="732"/>
      <c r="H1791" s="732"/>
      <c r="I1791" s="732"/>
      <c r="J1791" s="732"/>
      <c r="K1791" s="732"/>
      <c r="L1791" s="732"/>
      <c r="M1791" s="732"/>
      <c r="N1791" s="732"/>
      <c r="O1791" s="732"/>
      <c r="P1791" s="732"/>
      <c r="Q1791" s="732"/>
      <c r="R1791" s="732"/>
      <c r="S1791" s="732"/>
      <c r="T1791" s="732"/>
      <c r="U1791" s="732"/>
      <c r="V1791" s="732"/>
      <c r="W1791" s="732"/>
    </row>
    <row r="1792" spans="1:23" s="16" customFormat="1" ht="16.5" customHeight="1" thickBot="1">
      <c r="A1792" s="14"/>
      <c r="B1792" s="443" t="s">
        <v>61</v>
      </c>
      <c r="C1792" s="443"/>
      <c r="D1792" s="443"/>
      <c r="E1792" s="443"/>
      <c r="F1792" s="443"/>
      <c r="G1792" s="443"/>
      <c r="H1792" s="443"/>
      <c r="I1792" s="443"/>
      <c r="J1792" s="443"/>
      <c r="K1792" s="443"/>
      <c r="L1792" s="443"/>
      <c r="M1792" s="443"/>
      <c r="N1792" s="443"/>
      <c r="O1792" s="443"/>
      <c r="P1792" s="443"/>
      <c r="Q1792" s="443"/>
      <c r="R1792" s="443"/>
      <c r="S1792" s="443"/>
      <c r="T1792" s="443"/>
      <c r="U1792" s="443"/>
      <c r="V1792" s="443"/>
      <c r="W1792" s="187"/>
    </row>
    <row r="1793" spans="1:23" s="18" customFormat="1" ht="22.5" customHeight="1">
      <c r="A1793" s="87" t="s">
        <v>1972</v>
      </c>
      <c r="B1793" s="445" t="s">
        <v>58</v>
      </c>
      <c r="C1793" s="733" t="s">
        <v>78</v>
      </c>
      <c r="D1793" s="734"/>
      <c r="E1793" s="734"/>
      <c r="F1793" s="734"/>
      <c r="G1793" s="734"/>
      <c r="H1793" s="734"/>
      <c r="I1793" s="734"/>
      <c r="J1793" s="734"/>
      <c r="K1793" s="734"/>
      <c r="L1793" s="734"/>
      <c r="M1793" s="706"/>
      <c r="N1793" s="735"/>
      <c r="O1793" s="736"/>
      <c r="P1793" s="733" t="s">
        <v>84</v>
      </c>
      <c r="Q1793" s="734"/>
      <c r="R1793" s="734"/>
      <c r="S1793" s="706"/>
      <c r="T1793" s="705" t="s">
        <v>279</v>
      </c>
      <c r="U1793" s="706"/>
      <c r="V1793" s="448" t="s">
        <v>6</v>
      </c>
      <c r="W1793" s="185"/>
    </row>
    <row r="1794" spans="1:23" s="18" customFormat="1" ht="22.5" customHeight="1">
      <c r="A1794" s="87" t="s">
        <v>1973</v>
      </c>
      <c r="B1794" s="446"/>
      <c r="C1794" s="737" t="s">
        <v>79</v>
      </c>
      <c r="D1794" s="738"/>
      <c r="E1794" s="739"/>
      <c r="F1794" s="740">
        <v>4</v>
      </c>
      <c r="G1794" s="741" t="s">
        <v>223</v>
      </c>
      <c r="H1794" s="714" t="s">
        <v>222</v>
      </c>
      <c r="I1794" s="714"/>
      <c r="J1794" s="737" t="s">
        <v>221</v>
      </c>
      <c r="K1794" s="742"/>
      <c r="L1794" s="743"/>
      <c r="M1794" s="743"/>
      <c r="N1794" s="744"/>
      <c r="O1794" s="745"/>
      <c r="P1794" s="746"/>
      <c r="Q1794" s="747"/>
      <c r="R1794" s="747"/>
      <c r="S1794" s="748"/>
      <c r="T1794" s="718"/>
      <c r="U1794" s="719"/>
      <c r="V1794" s="449"/>
      <c r="W1794" s="185"/>
    </row>
    <row r="1795" spans="1:23" s="18" customFormat="1" ht="51.75" customHeight="1" thickBot="1">
      <c r="A1795" s="87" t="s">
        <v>1974</v>
      </c>
      <c r="B1795" s="446"/>
      <c r="C1795" s="738" t="s">
        <v>77</v>
      </c>
      <c r="D1795" s="739"/>
      <c r="E1795" s="749" t="s">
        <v>80</v>
      </c>
      <c r="F1795" s="750" t="s">
        <v>242</v>
      </c>
      <c r="G1795" s="741"/>
      <c r="H1795" s="714"/>
      <c r="I1795" s="714"/>
      <c r="J1795" s="711" t="s">
        <v>220</v>
      </c>
      <c r="K1795" s="751" t="s">
        <v>228</v>
      </c>
      <c r="L1795" s="752" t="s">
        <v>290</v>
      </c>
      <c r="M1795" s="752"/>
      <c r="N1795" s="753" t="s">
        <v>260</v>
      </c>
      <c r="O1795" s="754"/>
      <c r="P1795" s="755" t="s">
        <v>1169</v>
      </c>
      <c r="Q1795" s="756" t="s">
        <v>85</v>
      </c>
      <c r="R1795" s="757"/>
      <c r="S1795" s="88">
        <v>3</v>
      </c>
      <c r="T1795" s="758"/>
      <c r="U1795" s="759"/>
      <c r="V1795" s="450"/>
      <c r="W1795" s="185"/>
    </row>
    <row r="1796" spans="1:23" s="18" customFormat="1" ht="15.75" customHeight="1">
      <c r="A1796" s="87" t="s">
        <v>1975</v>
      </c>
      <c r="B1796" s="446"/>
      <c r="C1796" s="33">
        <v>1</v>
      </c>
      <c r="D1796" s="76" t="s">
        <v>804</v>
      </c>
      <c r="E1796" s="82">
        <v>0.6</v>
      </c>
      <c r="F1796" s="233">
        <v>3461.9160000000002</v>
      </c>
      <c r="G1796" s="233">
        <v>1532.67</v>
      </c>
      <c r="H1796" s="451" t="s">
        <v>6</v>
      </c>
      <c r="I1796" s="452"/>
      <c r="J1796" s="83" t="s">
        <v>6</v>
      </c>
      <c r="K1796" s="81" t="s">
        <v>1152</v>
      </c>
      <c r="L1796" s="344"/>
      <c r="M1796" s="345" t="s">
        <v>1152</v>
      </c>
      <c r="N1796" s="760" t="s">
        <v>22</v>
      </c>
      <c r="O1796" s="761" t="s">
        <v>15</v>
      </c>
      <c r="P1796" s="762"/>
      <c r="Q1796" s="763">
        <v>51</v>
      </c>
      <c r="R1796" s="764" t="s">
        <v>1152</v>
      </c>
      <c r="S1796" s="765"/>
      <c r="T1796" s="705" t="s">
        <v>64</v>
      </c>
      <c r="U1796" s="734"/>
      <c r="V1796" s="706"/>
      <c r="W1796" s="184"/>
    </row>
    <row r="1797" spans="1:23" s="18" customFormat="1" ht="15.75" customHeight="1" thickBot="1">
      <c r="A1797" s="87" t="s">
        <v>1976</v>
      </c>
      <c r="B1797" s="446"/>
      <c r="C1797" s="33">
        <v>2</v>
      </c>
      <c r="D1797" s="76" t="s">
        <v>805</v>
      </c>
      <c r="E1797" s="82">
        <v>0.1</v>
      </c>
      <c r="F1797" s="233">
        <v>3214.355</v>
      </c>
      <c r="G1797" s="233">
        <v>1532.67</v>
      </c>
      <c r="H1797" s="451" t="s">
        <v>6</v>
      </c>
      <c r="I1797" s="452"/>
      <c r="J1797" s="83" t="s">
        <v>6</v>
      </c>
      <c r="K1797" s="81" t="s">
        <v>1152</v>
      </c>
      <c r="L1797" s="344"/>
      <c r="M1797" s="345" t="s">
        <v>1152</v>
      </c>
      <c r="N1797" s="760" t="s">
        <v>22</v>
      </c>
      <c r="O1797" s="761"/>
      <c r="P1797" s="762"/>
      <c r="Q1797" s="766"/>
      <c r="R1797" s="767"/>
      <c r="S1797" s="768"/>
      <c r="T1797" s="758"/>
      <c r="U1797" s="769"/>
      <c r="V1797" s="759"/>
      <c r="W1797" s="184"/>
    </row>
    <row r="1798" spans="1:23" s="18" customFormat="1" ht="15.75" customHeight="1">
      <c r="A1798" s="87" t="s">
        <v>1977</v>
      </c>
      <c r="B1798" s="446"/>
      <c r="C1798" s="33">
        <v>3</v>
      </c>
      <c r="D1798" s="76" t="s">
        <v>806</v>
      </c>
      <c r="E1798" s="82">
        <v>0.2</v>
      </c>
      <c r="F1798" s="233">
        <v>4413.62</v>
      </c>
      <c r="G1798" s="233">
        <v>1532.67</v>
      </c>
      <c r="H1798" s="451" t="s">
        <v>6</v>
      </c>
      <c r="I1798" s="452"/>
      <c r="J1798" s="83" t="s">
        <v>6</v>
      </c>
      <c r="K1798" s="81" t="s">
        <v>1152</v>
      </c>
      <c r="L1798" s="344"/>
      <c r="M1798" s="345" t="s">
        <v>1152</v>
      </c>
      <c r="N1798" s="760" t="s">
        <v>22</v>
      </c>
      <c r="O1798" s="770"/>
      <c r="P1798" s="771"/>
      <c r="Q1798" s="772"/>
      <c r="R1798" s="773"/>
      <c r="S1798" s="774"/>
      <c r="T1798" s="191"/>
      <c r="U1798" s="191"/>
      <c r="V1798" s="192"/>
      <c r="W1798" s="185"/>
    </row>
    <row r="1799" spans="1:23" s="18" customFormat="1" ht="15.75" customHeight="1">
      <c r="A1799" s="87" t="s">
        <v>1978</v>
      </c>
      <c r="B1799" s="446"/>
      <c r="C1799" s="33">
        <v>4</v>
      </c>
      <c r="D1799" s="76" t="s">
        <v>808</v>
      </c>
      <c r="E1799" s="82">
        <v>0.1</v>
      </c>
      <c r="F1799" s="233" t="s">
        <v>1188</v>
      </c>
      <c r="G1799" s="233">
        <v>1532.67</v>
      </c>
      <c r="H1799" s="451" t="s">
        <v>27</v>
      </c>
      <c r="I1799" s="452"/>
      <c r="J1799" s="83" t="s">
        <v>6</v>
      </c>
      <c r="K1799" s="81" t="s">
        <v>1152</v>
      </c>
      <c r="L1799" s="344"/>
      <c r="M1799" s="345" t="s">
        <v>1152</v>
      </c>
      <c r="N1799" s="760" t="s">
        <v>22</v>
      </c>
      <c r="O1799" s="775" t="s">
        <v>246</v>
      </c>
      <c r="P1799" s="737" t="s">
        <v>245</v>
      </c>
      <c r="Q1799" s="738"/>
      <c r="R1799" s="738"/>
      <c r="S1799" s="739"/>
      <c r="T1799" s="185"/>
      <c r="U1799" s="185"/>
      <c r="V1799" s="193"/>
      <c r="W1799" s="185"/>
    </row>
    <row r="1800" spans="1:23" s="18" customFormat="1" ht="17.25" customHeight="1">
      <c r="A1800" s="87" t="s">
        <v>1979</v>
      </c>
      <c r="B1800" s="446"/>
      <c r="C1800" s="33">
        <v>5</v>
      </c>
      <c r="D1800" s="76" t="s">
        <v>1152</v>
      </c>
      <c r="E1800" s="82" t="s">
        <v>1152</v>
      </c>
      <c r="F1800" s="233" t="s">
        <v>1152</v>
      </c>
      <c r="G1800" s="233" t="s">
        <v>1152</v>
      </c>
      <c r="H1800" s="451" t="s">
        <v>1152</v>
      </c>
      <c r="I1800" s="452"/>
      <c r="J1800" s="83" t="s">
        <v>1152</v>
      </c>
      <c r="K1800" s="81" t="s">
        <v>1152</v>
      </c>
      <c r="L1800" s="344"/>
      <c r="M1800" s="345" t="s">
        <v>1152</v>
      </c>
      <c r="N1800" s="760"/>
      <c r="O1800" s="776"/>
      <c r="P1800" s="711" t="s">
        <v>86</v>
      </c>
      <c r="Q1800" s="711" t="s">
        <v>230</v>
      </c>
      <c r="R1800" s="714" t="s">
        <v>243</v>
      </c>
      <c r="S1800" s="714"/>
      <c r="T1800" s="185"/>
      <c r="U1800" s="185"/>
      <c r="V1800" s="193"/>
      <c r="W1800" s="185"/>
    </row>
    <row r="1801" spans="1:23" s="18" customFormat="1" ht="16.5" customHeight="1" thickBot="1">
      <c r="A1801" s="87" t="s">
        <v>1980</v>
      </c>
      <c r="B1801" s="446"/>
      <c r="C1801" s="84">
        <v>6</v>
      </c>
      <c r="D1801" s="85" t="s">
        <v>1152</v>
      </c>
      <c r="E1801" s="86" t="s">
        <v>1152</v>
      </c>
      <c r="F1801" s="233" t="s">
        <v>1152</v>
      </c>
      <c r="G1801" s="233" t="s">
        <v>1152</v>
      </c>
      <c r="H1801" s="451" t="s">
        <v>1152</v>
      </c>
      <c r="I1801" s="452"/>
      <c r="J1801" s="83" t="s">
        <v>1152</v>
      </c>
      <c r="K1801" s="81" t="s">
        <v>1152</v>
      </c>
      <c r="L1801" s="344"/>
      <c r="M1801" s="345" t="s">
        <v>1152</v>
      </c>
      <c r="N1801" s="777"/>
      <c r="O1801" s="248" t="s">
        <v>6</v>
      </c>
      <c r="P1801" s="778">
        <v>1</v>
      </c>
      <c r="Q1801" s="779">
        <v>3065.3425115</v>
      </c>
      <c r="R1801" s="780">
        <v>11089.891</v>
      </c>
      <c r="S1801" s="780"/>
      <c r="T1801" s="185"/>
      <c r="U1801" s="185"/>
      <c r="V1801" s="193"/>
      <c r="W1801" s="185"/>
    </row>
    <row r="1802" spans="1:23" s="18" customFormat="1" ht="16.5" customHeight="1" thickBot="1">
      <c r="A1802" s="87" t="s">
        <v>1981</v>
      </c>
      <c r="B1802" s="447"/>
      <c r="C1802" s="781" t="s">
        <v>82</v>
      </c>
      <c r="D1802" s="782"/>
      <c r="E1802" s="782"/>
      <c r="F1802" s="783"/>
      <c r="G1802" s="784"/>
      <c r="H1802" s="453" t="s">
        <v>6</v>
      </c>
      <c r="I1802" s="454"/>
      <c r="J1802" s="314" t="s">
        <v>6</v>
      </c>
      <c r="K1802" s="194" t="s">
        <v>6</v>
      </c>
      <c r="L1802" s="351"/>
      <c r="M1802" s="370"/>
      <c r="N1802" s="352"/>
      <c r="O1802" s="455" t="s">
        <v>1152</v>
      </c>
      <c r="P1802" s="455"/>
      <c r="Q1802" s="455"/>
      <c r="R1802" s="455"/>
      <c r="S1802" s="455"/>
      <c r="T1802" s="348"/>
      <c r="U1802" s="349"/>
      <c r="V1802" s="350"/>
      <c r="W1802" s="185"/>
    </row>
    <row r="1803" spans="1:23" ht="24.95" customHeight="1"/>
    <row r="1804" spans="1:23" ht="24.95" customHeight="1"/>
    <row r="1805" spans="1:23" s="16" customFormat="1" ht="24" thickBot="1">
      <c r="A1805" s="694">
        <v>52</v>
      </c>
      <c r="B1805" s="456" t="s">
        <v>45</v>
      </c>
      <c r="C1805" s="456"/>
      <c r="D1805" s="456"/>
      <c r="E1805" s="22">
        <v>52</v>
      </c>
      <c r="F1805" s="23" t="s">
        <v>809</v>
      </c>
      <c r="G1805" s="19"/>
      <c r="H1805" s="19"/>
      <c r="I1805" s="23"/>
      <c r="J1805" s="23"/>
      <c r="K1805" s="23"/>
      <c r="L1805" s="23"/>
      <c r="M1805" s="24"/>
      <c r="N1805" s="24"/>
      <c r="O1805" s="19"/>
      <c r="P1805" s="19"/>
      <c r="Q1805" s="685"/>
      <c r="R1805" s="685"/>
      <c r="S1805" s="685"/>
      <c r="T1805" s="685"/>
      <c r="U1805" s="186"/>
    </row>
    <row r="1806" spans="1:23" s="16" customFormat="1" ht="24.75" customHeight="1">
      <c r="A1806" s="14"/>
      <c r="B1806" s="695" t="s">
        <v>50</v>
      </c>
      <c r="C1806" s="696" t="s">
        <v>51</v>
      </c>
      <c r="D1806" s="697" t="s">
        <v>16</v>
      </c>
      <c r="E1806" s="697"/>
      <c r="F1806" s="697" t="s">
        <v>52</v>
      </c>
      <c r="G1806" s="698"/>
      <c r="H1806" s="699" t="s">
        <v>53</v>
      </c>
      <c r="I1806" s="700" t="s">
        <v>266</v>
      </c>
      <c r="J1806" s="699" t="s">
        <v>17</v>
      </c>
      <c r="K1806" s="699" t="s">
        <v>229</v>
      </c>
      <c r="L1806" s="699" t="s">
        <v>54</v>
      </c>
      <c r="M1806" s="699" t="s">
        <v>150</v>
      </c>
      <c r="N1806" s="701" t="s">
        <v>244</v>
      </c>
      <c r="O1806" s="702"/>
      <c r="P1806" s="703" t="s">
        <v>19</v>
      </c>
      <c r="Q1806" s="704"/>
      <c r="R1806" s="705" t="s">
        <v>152</v>
      </c>
      <c r="S1806" s="706"/>
      <c r="T1806" s="707" t="s">
        <v>138</v>
      </c>
      <c r="U1806" s="708"/>
      <c r="V1806" s="709"/>
    </row>
    <row r="1807" spans="1:23" s="16" customFormat="1" ht="92.25" customHeight="1">
      <c r="A1807" s="14"/>
      <c r="B1807" s="710"/>
      <c r="C1807" s="711" t="s">
        <v>55</v>
      </c>
      <c r="D1807" s="712" t="s">
        <v>3</v>
      </c>
      <c r="E1807" s="712" t="s">
        <v>18</v>
      </c>
      <c r="F1807" s="712" t="s">
        <v>56</v>
      </c>
      <c r="G1807" s="713" t="s">
        <v>57</v>
      </c>
      <c r="H1807" s="714"/>
      <c r="I1807" s="715"/>
      <c r="J1807" s="714"/>
      <c r="K1807" s="714"/>
      <c r="L1807" s="714"/>
      <c r="M1807" s="714"/>
      <c r="N1807" s="711" t="s">
        <v>149</v>
      </c>
      <c r="O1807" s="712" t="s">
        <v>68</v>
      </c>
      <c r="P1807" s="716"/>
      <c r="Q1807" s="717"/>
      <c r="R1807" s="718"/>
      <c r="S1807" s="719"/>
      <c r="T1807" s="720" t="s">
        <v>139</v>
      </c>
      <c r="U1807" s="721" t="s">
        <v>148</v>
      </c>
      <c r="V1807" s="722" t="s">
        <v>164</v>
      </c>
    </row>
    <row r="1808" spans="1:23" s="16" customFormat="1" ht="26.25" customHeight="1">
      <c r="A1808" s="14"/>
      <c r="B1808" s="723"/>
      <c r="C1808" s="724">
        <v>3</v>
      </c>
      <c r="D1808" s="724">
        <v>4</v>
      </c>
      <c r="E1808" s="724">
        <v>5</v>
      </c>
      <c r="F1808" s="724">
        <v>6</v>
      </c>
      <c r="G1808" s="724">
        <v>7</v>
      </c>
      <c r="H1808" s="724">
        <v>8</v>
      </c>
      <c r="I1808" s="724">
        <v>9</v>
      </c>
      <c r="J1808" s="724">
        <v>10</v>
      </c>
      <c r="K1808" s="724">
        <v>11</v>
      </c>
      <c r="L1808" s="724">
        <v>12</v>
      </c>
      <c r="M1808" s="724">
        <v>13</v>
      </c>
      <c r="N1808" s="724">
        <v>14</v>
      </c>
      <c r="O1808" s="724">
        <v>15</v>
      </c>
      <c r="P1808" s="19">
        <v>16</v>
      </c>
      <c r="Q1808" s="725">
        <v>17</v>
      </c>
      <c r="R1808" s="19">
        <v>18</v>
      </c>
      <c r="S1808" s="725">
        <v>19</v>
      </c>
      <c r="T1808" s="726">
        <v>20</v>
      </c>
      <c r="U1808" s="624">
        <v>21</v>
      </c>
      <c r="V1808" s="727">
        <v>22</v>
      </c>
    </row>
    <row r="1809" spans="1:22" s="26" customFormat="1" ht="24.95" customHeight="1">
      <c r="A1809" s="25" t="s">
        <v>1982</v>
      </c>
      <c r="B1809" s="457">
        <v>1</v>
      </c>
      <c r="C1809" s="459" t="s">
        <v>300</v>
      </c>
      <c r="D1809" s="459" t="s">
        <v>812</v>
      </c>
      <c r="E1809" s="459" t="s">
        <v>813</v>
      </c>
      <c r="F1809" s="459" t="s">
        <v>321</v>
      </c>
      <c r="G1809" s="293">
        <v>0.85</v>
      </c>
      <c r="H1809" s="437" t="s">
        <v>22</v>
      </c>
      <c r="I1809" s="299">
        <v>2</v>
      </c>
      <c r="J1809" s="300" t="s">
        <v>811</v>
      </c>
      <c r="K1809" s="324">
        <v>43830</v>
      </c>
      <c r="L1809" s="324">
        <v>45138</v>
      </c>
      <c r="M1809" s="294">
        <v>3072.58</v>
      </c>
      <c r="N1809" s="321">
        <v>2611.6929999999998</v>
      </c>
      <c r="O1809" s="172">
        <v>2611.6930000000002</v>
      </c>
      <c r="P1809" s="441"/>
      <c r="Q1809" s="442"/>
      <c r="R1809" s="439"/>
      <c r="S1809" s="440"/>
      <c r="T1809" s="296" t="s">
        <v>22</v>
      </c>
      <c r="U1809" s="297">
        <v>17</v>
      </c>
      <c r="V1809" s="298" t="s">
        <v>22</v>
      </c>
    </row>
    <row r="1810" spans="1:22" s="26" customFormat="1" ht="24.95" customHeight="1">
      <c r="A1810" s="25" t="s">
        <v>1157</v>
      </c>
      <c r="B1810" s="458"/>
      <c r="C1810" s="460"/>
      <c r="D1810" s="460"/>
      <c r="E1810" s="460"/>
      <c r="F1810" s="460"/>
      <c r="G1810" s="293">
        <v>0.05</v>
      </c>
      <c r="H1810" s="438"/>
      <c r="I1810" s="299">
        <v>1</v>
      </c>
      <c r="J1810" s="300" t="s">
        <v>810</v>
      </c>
      <c r="K1810" s="324">
        <v>43830</v>
      </c>
      <c r="L1810" s="324">
        <v>45138</v>
      </c>
      <c r="M1810" s="294">
        <v>3072.58</v>
      </c>
      <c r="N1810" s="321">
        <v>153.62900000000002</v>
      </c>
      <c r="O1810" s="172">
        <v>153.62899999999999</v>
      </c>
      <c r="P1810" s="441"/>
      <c r="Q1810" s="442"/>
      <c r="R1810" s="439"/>
      <c r="S1810" s="440"/>
      <c r="T1810" s="296" t="s">
        <v>22</v>
      </c>
      <c r="U1810" s="297">
        <v>21</v>
      </c>
      <c r="V1810" s="298" t="s">
        <v>22</v>
      </c>
    </row>
    <row r="1811" spans="1:22" s="26" customFormat="1" ht="24.95" customHeight="1">
      <c r="A1811" s="25" t="s">
        <v>321</v>
      </c>
      <c r="B1811" s="307">
        <v>2</v>
      </c>
      <c r="C1811" s="301" t="s">
        <v>300</v>
      </c>
      <c r="D1811" s="301" t="s">
        <v>814</v>
      </c>
      <c r="E1811" s="301" t="s">
        <v>815</v>
      </c>
      <c r="F1811" s="301" t="s">
        <v>321</v>
      </c>
      <c r="G1811" s="293">
        <v>0.75</v>
      </c>
      <c r="H1811" s="293" t="s">
        <v>22</v>
      </c>
      <c r="I1811" s="299">
        <v>2</v>
      </c>
      <c r="J1811" s="300" t="s">
        <v>811</v>
      </c>
      <c r="K1811" s="324">
        <v>42005</v>
      </c>
      <c r="L1811" s="324">
        <v>42551</v>
      </c>
      <c r="M1811" s="294">
        <v>1373.9</v>
      </c>
      <c r="N1811" s="321">
        <v>1030.4250000000002</v>
      </c>
      <c r="O1811" s="172">
        <v>1030.425</v>
      </c>
      <c r="P1811" s="441"/>
      <c r="Q1811" s="442"/>
      <c r="R1811" s="439"/>
      <c r="S1811" s="440"/>
      <c r="T1811" s="296" t="s">
        <v>22</v>
      </c>
      <c r="U1811" s="297">
        <v>12</v>
      </c>
      <c r="V1811" s="298" t="s">
        <v>22</v>
      </c>
    </row>
    <row r="1812" spans="1:22" s="26" customFormat="1" ht="24.95" customHeight="1">
      <c r="A1812" s="25" t="s">
        <v>1158</v>
      </c>
      <c r="B1812" s="307">
        <v>3</v>
      </c>
      <c r="C1812" s="301" t="s">
        <v>300</v>
      </c>
      <c r="D1812" s="301" t="s">
        <v>816</v>
      </c>
      <c r="E1812" s="301" t="s">
        <v>817</v>
      </c>
      <c r="F1812" s="301" t="s">
        <v>304</v>
      </c>
      <c r="G1812" s="293">
        <v>1</v>
      </c>
      <c r="H1812" s="293" t="s">
        <v>22</v>
      </c>
      <c r="I1812" s="299">
        <v>2</v>
      </c>
      <c r="J1812" s="300" t="s">
        <v>811</v>
      </c>
      <c r="K1812" s="389">
        <v>43507</v>
      </c>
      <c r="L1812" s="324">
        <v>43597</v>
      </c>
      <c r="M1812" s="294">
        <v>74.95</v>
      </c>
      <c r="N1812" s="321">
        <v>74.95</v>
      </c>
      <c r="O1812" s="172">
        <v>74.95</v>
      </c>
      <c r="P1812" s="441"/>
      <c r="Q1812" s="442"/>
      <c r="R1812" s="439"/>
      <c r="S1812" s="440"/>
      <c r="T1812" s="296" t="s">
        <v>22</v>
      </c>
      <c r="U1812" s="297">
        <v>16</v>
      </c>
      <c r="V1812" s="298" t="s">
        <v>22</v>
      </c>
    </row>
    <row r="1813" spans="1:22" s="26" customFormat="1" ht="24.95" customHeight="1">
      <c r="A1813" s="25" t="s">
        <v>1159</v>
      </c>
      <c r="B1813" s="307" t="s">
        <v>1152</v>
      </c>
      <c r="C1813" s="301"/>
      <c r="D1813" s="301"/>
      <c r="E1813" s="301"/>
      <c r="F1813" s="301"/>
      <c r="G1813" s="293"/>
      <c r="H1813" s="293"/>
      <c r="I1813" s="299"/>
      <c r="J1813" s="300" t="s">
        <v>1152</v>
      </c>
      <c r="K1813" s="324"/>
      <c r="L1813" s="324"/>
      <c r="M1813" s="294"/>
      <c r="N1813" s="321" t="s">
        <v>1152</v>
      </c>
      <c r="O1813" s="172" t="s">
        <v>1152</v>
      </c>
      <c r="P1813" s="441"/>
      <c r="Q1813" s="442"/>
      <c r="R1813" s="439"/>
      <c r="S1813" s="440"/>
      <c r="T1813" s="296"/>
      <c r="U1813" s="297"/>
      <c r="V1813" s="298"/>
    </row>
    <row r="1814" spans="1:22" s="26" customFormat="1" ht="24.95" customHeight="1">
      <c r="A1814" s="25" t="s">
        <v>1160</v>
      </c>
      <c r="B1814" s="307" t="s">
        <v>1152</v>
      </c>
      <c r="C1814" s="301"/>
      <c r="D1814" s="301"/>
      <c r="E1814" s="301"/>
      <c r="F1814" s="301"/>
      <c r="G1814" s="293"/>
      <c r="H1814" s="293"/>
      <c r="I1814" s="299"/>
      <c r="J1814" s="300" t="s">
        <v>1152</v>
      </c>
      <c r="K1814" s="324"/>
      <c r="L1814" s="324"/>
      <c r="M1814" s="294"/>
      <c r="N1814" s="321" t="s">
        <v>1152</v>
      </c>
      <c r="O1814" s="172" t="s">
        <v>1152</v>
      </c>
      <c r="P1814" s="441"/>
      <c r="Q1814" s="442"/>
      <c r="R1814" s="439"/>
      <c r="S1814" s="440"/>
      <c r="T1814" s="296"/>
      <c r="U1814" s="297"/>
      <c r="V1814" s="298"/>
    </row>
    <row r="1815" spans="1:22" s="26" customFormat="1" ht="24.95" customHeight="1">
      <c r="A1815" s="25"/>
      <c r="B1815" s="307" t="s">
        <v>1152</v>
      </c>
      <c r="C1815" s="301"/>
      <c r="D1815" s="301"/>
      <c r="E1815" s="301"/>
      <c r="F1815" s="301"/>
      <c r="G1815" s="293"/>
      <c r="H1815" s="293"/>
      <c r="I1815" s="299"/>
      <c r="J1815" s="300" t="s">
        <v>1152</v>
      </c>
      <c r="K1815" s="324"/>
      <c r="L1815" s="324"/>
      <c r="M1815" s="294"/>
      <c r="N1815" s="321" t="s">
        <v>1152</v>
      </c>
      <c r="O1815" s="172" t="s">
        <v>1152</v>
      </c>
      <c r="P1815" s="441"/>
      <c r="Q1815" s="442"/>
      <c r="R1815" s="439"/>
      <c r="S1815" s="440"/>
      <c r="T1815" s="296"/>
      <c r="U1815" s="297"/>
      <c r="V1815" s="298"/>
    </row>
    <row r="1816" spans="1:22" s="26" customFormat="1" ht="24.95" customHeight="1">
      <c r="A1816" s="25"/>
      <c r="B1816" s="307" t="s">
        <v>1152</v>
      </c>
      <c r="C1816" s="301"/>
      <c r="D1816" s="301"/>
      <c r="E1816" s="301"/>
      <c r="F1816" s="301"/>
      <c r="G1816" s="293"/>
      <c r="H1816" s="293"/>
      <c r="I1816" s="299"/>
      <c r="J1816" s="300" t="s">
        <v>1152</v>
      </c>
      <c r="K1816" s="324"/>
      <c r="L1816" s="324"/>
      <c r="M1816" s="294"/>
      <c r="N1816" s="321" t="s">
        <v>1152</v>
      </c>
      <c r="O1816" s="172" t="s">
        <v>1152</v>
      </c>
      <c r="P1816" s="441"/>
      <c r="Q1816" s="442"/>
      <c r="R1816" s="439"/>
      <c r="S1816" s="440"/>
      <c r="T1816" s="296"/>
      <c r="U1816" s="297"/>
      <c r="V1816" s="298"/>
    </row>
    <row r="1817" spans="1:22" s="26" customFormat="1" ht="24.95" customHeight="1">
      <c r="A1817" s="25"/>
      <c r="B1817" s="307" t="s">
        <v>1152</v>
      </c>
      <c r="C1817" s="301"/>
      <c r="D1817" s="301"/>
      <c r="E1817" s="301"/>
      <c r="F1817" s="301"/>
      <c r="G1817" s="293"/>
      <c r="H1817" s="293"/>
      <c r="I1817" s="299"/>
      <c r="J1817" s="300" t="s">
        <v>1152</v>
      </c>
      <c r="K1817" s="324"/>
      <c r="L1817" s="324"/>
      <c r="M1817" s="294"/>
      <c r="N1817" s="321" t="s">
        <v>1152</v>
      </c>
      <c r="O1817" s="172" t="s">
        <v>1152</v>
      </c>
      <c r="P1817" s="441"/>
      <c r="Q1817" s="442"/>
      <c r="R1817" s="439"/>
      <c r="S1817" s="440"/>
      <c r="T1817" s="296"/>
      <c r="U1817" s="297"/>
      <c r="V1817" s="298"/>
    </row>
    <row r="1818" spans="1:22" s="26" customFormat="1" ht="24.95" customHeight="1">
      <c r="A1818" s="25"/>
      <c r="B1818" s="307" t="s">
        <v>1152</v>
      </c>
      <c r="C1818" s="301"/>
      <c r="D1818" s="301"/>
      <c r="E1818" s="301"/>
      <c r="F1818" s="301"/>
      <c r="G1818" s="293"/>
      <c r="H1818" s="293"/>
      <c r="I1818" s="299"/>
      <c r="J1818" s="300" t="s">
        <v>1152</v>
      </c>
      <c r="K1818" s="324"/>
      <c r="L1818" s="324"/>
      <c r="M1818" s="294"/>
      <c r="N1818" s="321" t="s">
        <v>1152</v>
      </c>
      <c r="O1818" s="172" t="s">
        <v>1152</v>
      </c>
      <c r="P1818" s="441"/>
      <c r="Q1818" s="442"/>
      <c r="R1818" s="439"/>
      <c r="S1818" s="440"/>
      <c r="T1818" s="296"/>
      <c r="U1818" s="297"/>
      <c r="V1818" s="298"/>
    </row>
    <row r="1819" spans="1:22" s="26" customFormat="1" ht="24.95" customHeight="1">
      <c r="A1819" s="25"/>
      <c r="B1819" s="307" t="s">
        <v>1152</v>
      </c>
      <c r="C1819" s="301"/>
      <c r="D1819" s="301"/>
      <c r="E1819" s="301"/>
      <c r="F1819" s="301"/>
      <c r="G1819" s="293"/>
      <c r="H1819" s="293"/>
      <c r="I1819" s="299"/>
      <c r="J1819" s="300" t="s">
        <v>1152</v>
      </c>
      <c r="K1819" s="324"/>
      <c r="L1819" s="324"/>
      <c r="M1819" s="294"/>
      <c r="N1819" s="321" t="s">
        <v>1152</v>
      </c>
      <c r="O1819" s="172" t="s">
        <v>1152</v>
      </c>
      <c r="P1819" s="441"/>
      <c r="Q1819" s="442"/>
      <c r="R1819" s="439"/>
      <c r="S1819" s="440"/>
      <c r="T1819" s="296"/>
      <c r="U1819" s="297"/>
      <c r="V1819" s="298"/>
    </row>
    <row r="1820" spans="1:22" s="26" customFormat="1" ht="24.95" customHeight="1">
      <c r="A1820" s="25" t="s">
        <v>1983</v>
      </c>
      <c r="B1820" s="307" t="s">
        <v>1152</v>
      </c>
      <c r="C1820" s="301"/>
      <c r="D1820" s="301"/>
      <c r="E1820" s="301"/>
      <c r="F1820" s="301"/>
      <c r="G1820" s="293"/>
      <c r="H1820" s="293"/>
      <c r="I1820" s="299"/>
      <c r="J1820" s="300" t="s">
        <v>1152</v>
      </c>
      <c r="K1820" s="324"/>
      <c r="L1820" s="324"/>
      <c r="M1820" s="294"/>
      <c r="N1820" s="322" t="s">
        <v>1152</v>
      </c>
      <c r="O1820" s="172" t="s">
        <v>1152</v>
      </c>
      <c r="P1820" s="441"/>
      <c r="Q1820" s="442"/>
      <c r="R1820" s="439"/>
      <c r="S1820" s="440"/>
      <c r="T1820" s="296"/>
      <c r="U1820" s="297"/>
      <c r="V1820" s="298"/>
    </row>
    <row r="1821" spans="1:22" s="26" customFormat="1" ht="24.95" customHeight="1">
      <c r="A1821" s="25" t="s">
        <v>1984</v>
      </c>
      <c r="B1821" s="307" t="s">
        <v>1152</v>
      </c>
      <c r="C1821" s="301"/>
      <c r="D1821" s="301"/>
      <c r="E1821" s="301"/>
      <c r="F1821" s="301"/>
      <c r="G1821" s="293"/>
      <c r="H1821" s="293"/>
      <c r="I1821" s="299"/>
      <c r="J1821" s="300" t="s">
        <v>1152</v>
      </c>
      <c r="K1821" s="324"/>
      <c r="L1821" s="324"/>
      <c r="M1821" s="295"/>
      <c r="N1821" s="322" t="s">
        <v>1152</v>
      </c>
      <c r="O1821" s="172" t="s">
        <v>1152</v>
      </c>
      <c r="P1821" s="441"/>
      <c r="Q1821" s="442"/>
      <c r="R1821" s="439"/>
      <c r="S1821" s="440"/>
      <c r="T1821" s="296"/>
      <c r="U1821" s="297"/>
      <c r="V1821" s="298"/>
    </row>
    <row r="1822" spans="1:22" s="26" customFormat="1" ht="24.95" customHeight="1">
      <c r="A1822" s="25" t="s">
        <v>1985</v>
      </c>
      <c r="B1822" s="307" t="s">
        <v>1152</v>
      </c>
      <c r="C1822" s="301"/>
      <c r="D1822" s="301"/>
      <c r="E1822" s="301"/>
      <c r="F1822" s="301"/>
      <c r="G1822" s="293"/>
      <c r="H1822" s="293"/>
      <c r="I1822" s="299"/>
      <c r="J1822" s="300" t="s">
        <v>1152</v>
      </c>
      <c r="K1822" s="324"/>
      <c r="L1822" s="324"/>
      <c r="M1822" s="295"/>
      <c r="N1822" s="322" t="s">
        <v>1152</v>
      </c>
      <c r="O1822" s="172" t="s">
        <v>1152</v>
      </c>
      <c r="P1822" s="441"/>
      <c r="Q1822" s="442"/>
      <c r="R1822" s="439"/>
      <c r="S1822" s="440"/>
      <c r="T1822" s="296"/>
      <c r="U1822" s="297"/>
      <c r="V1822" s="298"/>
    </row>
    <row r="1823" spans="1:22" s="26" customFormat="1" ht="24.95" customHeight="1" thickBot="1">
      <c r="A1823" s="25" t="s">
        <v>1986</v>
      </c>
      <c r="B1823" s="310" t="s">
        <v>1152</v>
      </c>
      <c r="C1823" s="302"/>
      <c r="D1823" s="302"/>
      <c r="E1823" s="302"/>
      <c r="F1823" s="302"/>
      <c r="G1823" s="303"/>
      <c r="H1823" s="303"/>
      <c r="I1823" s="304"/>
      <c r="J1823" s="305" t="s">
        <v>1152</v>
      </c>
      <c r="K1823" s="325"/>
      <c r="L1823" s="325"/>
      <c r="M1823" s="306"/>
      <c r="N1823" s="322" t="s">
        <v>1152</v>
      </c>
      <c r="O1823" s="172" t="s">
        <v>1152</v>
      </c>
      <c r="P1823" s="441"/>
      <c r="Q1823" s="442"/>
      <c r="R1823" s="439"/>
      <c r="S1823" s="440"/>
      <c r="T1823" s="296"/>
      <c r="U1823" s="297"/>
      <c r="V1823" s="298"/>
    </row>
    <row r="1824" spans="1:22" s="16" customFormat="1" ht="12" customHeight="1">
      <c r="A1824" s="25"/>
      <c r="B1824" s="27"/>
      <c r="C1824" s="28"/>
      <c r="D1824" s="28"/>
      <c r="E1824" s="28"/>
      <c r="F1824" s="28"/>
      <c r="G1824" s="28"/>
      <c r="H1824" s="308"/>
      <c r="I1824" s="28"/>
      <c r="J1824" s="28"/>
      <c r="K1824" s="28"/>
      <c r="L1824" s="28"/>
      <c r="M1824" s="28"/>
      <c r="N1824" s="28"/>
      <c r="O1824" s="171"/>
      <c r="P1824" s="28"/>
      <c r="Q1824" s="28"/>
      <c r="R1824" s="171"/>
      <c r="S1824" s="28"/>
      <c r="T1824" s="28"/>
      <c r="U1824" s="29"/>
      <c r="V1824" s="30"/>
    </row>
    <row r="1825" spans="1:23" s="16" customFormat="1" ht="17.25" customHeight="1" thickBot="1">
      <c r="A1825" s="25" t="s">
        <v>1987</v>
      </c>
      <c r="B1825" s="346"/>
      <c r="C1825" s="347"/>
      <c r="D1825" s="347"/>
      <c r="E1825" s="347"/>
      <c r="F1825" s="347"/>
      <c r="G1825" s="347"/>
      <c r="H1825" s="347"/>
      <c r="I1825" s="347"/>
      <c r="J1825" s="347"/>
      <c r="K1825" s="347"/>
      <c r="L1825" s="347"/>
      <c r="M1825" s="347"/>
      <c r="N1825" s="728" t="s">
        <v>251</v>
      </c>
      <c r="O1825" s="729">
        <v>1290.2323333333334</v>
      </c>
      <c r="P1825" s="371"/>
      <c r="Q1825" s="371"/>
      <c r="R1825" s="372"/>
      <c r="S1825" s="372"/>
      <c r="T1825" s="373"/>
      <c r="U1825" s="374"/>
      <c r="V1825" s="375"/>
      <c r="W1825" s="186"/>
    </row>
    <row r="1826" spans="1:23" ht="17.25" customHeight="1">
      <c r="B1826" s="731"/>
      <c r="C1826" s="731"/>
      <c r="D1826" s="731"/>
      <c r="E1826" s="731"/>
      <c r="F1826" s="731"/>
      <c r="G1826" s="732"/>
      <c r="H1826" s="732"/>
      <c r="I1826" s="732"/>
      <c r="J1826" s="732"/>
      <c r="K1826" s="732"/>
      <c r="L1826" s="732"/>
      <c r="M1826" s="732"/>
      <c r="N1826" s="732"/>
      <c r="O1826" s="732"/>
      <c r="P1826" s="732"/>
      <c r="Q1826" s="732"/>
      <c r="R1826" s="732"/>
      <c r="S1826" s="732"/>
      <c r="T1826" s="732"/>
      <c r="U1826" s="732"/>
      <c r="V1826" s="732"/>
      <c r="W1826" s="732"/>
    </row>
    <row r="1827" spans="1:23" s="16" customFormat="1" ht="16.5" customHeight="1" thickBot="1">
      <c r="A1827" s="14"/>
      <c r="B1827" s="443" t="s">
        <v>61</v>
      </c>
      <c r="C1827" s="443"/>
      <c r="D1827" s="443"/>
      <c r="E1827" s="443"/>
      <c r="F1827" s="443"/>
      <c r="G1827" s="443"/>
      <c r="H1827" s="443"/>
      <c r="I1827" s="443"/>
      <c r="J1827" s="443"/>
      <c r="K1827" s="443"/>
      <c r="L1827" s="443"/>
      <c r="M1827" s="443"/>
      <c r="N1827" s="443"/>
      <c r="O1827" s="443"/>
      <c r="P1827" s="443"/>
      <c r="Q1827" s="443"/>
      <c r="R1827" s="443"/>
      <c r="S1827" s="443"/>
      <c r="T1827" s="443"/>
      <c r="U1827" s="443"/>
      <c r="V1827" s="443"/>
      <c r="W1827" s="187"/>
    </row>
    <row r="1828" spans="1:23" s="18" customFormat="1" ht="22.5" customHeight="1">
      <c r="A1828" s="87" t="s">
        <v>1988</v>
      </c>
      <c r="B1828" s="445" t="s">
        <v>58</v>
      </c>
      <c r="C1828" s="733" t="s">
        <v>78</v>
      </c>
      <c r="D1828" s="734"/>
      <c r="E1828" s="734"/>
      <c r="F1828" s="734"/>
      <c r="G1828" s="734"/>
      <c r="H1828" s="734"/>
      <c r="I1828" s="734"/>
      <c r="J1828" s="734"/>
      <c r="K1828" s="734"/>
      <c r="L1828" s="734"/>
      <c r="M1828" s="706"/>
      <c r="N1828" s="735"/>
      <c r="O1828" s="736"/>
      <c r="P1828" s="733" t="s">
        <v>84</v>
      </c>
      <c r="Q1828" s="734"/>
      <c r="R1828" s="734"/>
      <c r="S1828" s="706"/>
      <c r="T1828" s="705" t="s">
        <v>279</v>
      </c>
      <c r="U1828" s="706"/>
      <c r="V1828" s="448" t="s">
        <v>6</v>
      </c>
      <c r="W1828" s="185"/>
    </row>
    <row r="1829" spans="1:23" s="18" customFormat="1" ht="22.5" customHeight="1">
      <c r="A1829" s="87" t="s">
        <v>1989</v>
      </c>
      <c r="B1829" s="446"/>
      <c r="C1829" s="737" t="s">
        <v>79</v>
      </c>
      <c r="D1829" s="738"/>
      <c r="E1829" s="739"/>
      <c r="F1829" s="740">
        <v>2</v>
      </c>
      <c r="G1829" s="741" t="s">
        <v>223</v>
      </c>
      <c r="H1829" s="714" t="s">
        <v>222</v>
      </c>
      <c r="I1829" s="714"/>
      <c r="J1829" s="737" t="s">
        <v>221</v>
      </c>
      <c r="K1829" s="742"/>
      <c r="L1829" s="743"/>
      <c r="M1829" s="743"/>
      <c r="N1829" s="744"/>
      <c r="O1829" s="745"/>
      <c r="P1829" s="746"/>
      <c r="Q1829" s="747"/>
      <c r="R1829" s="747"/>
      <c r="S1829" s="748"/>
      <c r="T1829" s="718"/>
      <c r="U1829" s="719"/>
      <c r="V1829" s="449"/>
      <c r="W1829" s="185"/>
    </row>
    <row r="1830" spans="1:23" s="18" customFormat="1" ht="51.75" customHeight="1" thickBot="1">
      <c r="A1830" s="87" t="s">
        <v>1990</v>
      </c>
      <c r="B1830" s="446"/>
      <c r="C1830" s="738" t="s">
        <v>77</v>
      </c>
      <c r="D1830" s="739"/>
      <c r="E1830" s="749" t="s">
        <v>80</v>
      </c>
      <c r="F1830" s="750" t="s">
        <v>242</v>
      </c>
      <c r="G1830" s="741"/>
      <c r="H1830" s="714"/>
      <c r="I1830" s="714"/>
      <c r="J1830" s="711" t="s">
        <v>220</v>
      </c>
      <c r="K1830" s="751" t="s">
        <v>228</v>
      </c>
      <c r="L1830" s="752" t="s">
        <v>290</v>
      </c>
      <c r="M1830" s="752"/>
      <c r="N1830" s="753" t="s">
        <v>260</v>
      </c>
      <c r="O1830" s="754"/>
      <c r="P1830" s="755" t="s">
        <v>1169</v>
      </c>
      <c r="Q1830" s="756" t="s">
        <v>85</v>
      </c>
      <c r="R1830" s="757"/>
      <c r="S1830" s="88">
        <v>3</v>
      </c>
      <c r="T1830" s="758"/>
      <c r="U1830" s="759"/>
      <c r="V1830" s="450"/>
      <c r="W1830" s="185"/>
    </row>
    <row r="1831" spans="1:23" s="18" customFormat="1" ht="15.75" customHeight="1">
      <c r="A1831" s="87" t="s">
        <v>1991</v>
      </c>
      <c r="B1831" s="446"/>
      <c r="C1831" s="33">
        <v>1</v>
      </c>
      <c r="D1831" s="76" t="s">
        <v>810</v>
      </c>
      <c r="E1831" s="82">
        <v>0.15</v>
      </c>
      <c r="F1831" s="233">
        <v>153.62899999999999</v>
      </c>
      <c r="G1831" s="233">
        <v>1532.67</v>
      </c>
      <c r="H1831" s="451" t="s">
        <v>27</v>
      </c>
      <c r="I1831" s="452"/>
      <c r="J1831" s="83" t="s">
        <v>6</v>
      </c>
      <c r="K1831" s="81" t="s">
        <v>1152</v>
      </c>
      <c r="L1831" s="344"/>
      <c r="M1831" s="345" t="s">
        <v>1152</v>
      </c>
      <c r="N1831" s="760" t="s">
        <v>22</v>
      </c>
      <c r="O1831" s="761" t="s">
        <v>15</v>
      </c>
      <c r="P1831" s="762"/>
      <c r="Q1831" s="763">
        <v>52</v>
      </c>
      <c r="R1831" s="764" t="s">
        <v>1152</v>
      </c>
      <c r="S1831" s="765"/>
      <c r="T1831" s="705" t="s">
        <v>64</v>
      </c>
      <c r="U1831" s="734"/>
      <c r="V1831" s="706"/>
      <c r="W1831" s="184"/>
    </row>
    <row r="1832" spans="1:23" s="18" customFormat="1" ht="15.75" customHeight="1" thickBot="1">
      <c r="A1832" s="87" t="s">
        <v>1992</v>
      </c>
      <c r="B1832" s="446"/>
      <c r="C1832" s="33">
        <v>2</v>
      </c>
      <c r="D1832" s="76" t="s">
        <v>811</v>
      </c>
      <c r="E1832" s="82">
        <v>0.85</v>
      </c>
      <c r="F1832" s="233">
        <v>3717.0680000000002</v>
      </c>
      <c r="G1832" s="233">
        <v>1532.67</v>
      </c>
      <c r="H1832" s="451" t="s">
        <v>6</v>
      </c>
      <c r="I1832" s="452"/>
      <c r="J1832" s="83" t="s">
        <v>6</v>
      </c>
      <c r="K1832" s="81" t="s">
        <v>1152</v>
      </c>
      <c r="L1832" s="344"/>
      <c r="M1832" s="345" t="s">
        <v>1152</v>
      </c>
      <c r="N1832" s="760" t="s">
        <v>22</v>
      </c>
      <c r="O1832" s="761"/>
      <c r="P1832" s="762"/>
      <c r="Q1832" s="766"/>
      <c r="R1832" s="767"/>
      <c r="S1832" s="768"/>
      <c r="T1832" s="758"/>
      <c r="U1832" s="769"/>
      <c r="V1832" s="759"/>
      <c r="W1832" s="184"/>
    </row>
    <row r="1833" spans="1:23" s="18" customFormat="1" ht="15.75" customHeight="1">
      <c r="A1833" s="87" t="s">
        <v>1993</v>
      </c>
      <c r="B1833" s="446"/>
      <c r="C1833" s="33">
        <v>3</v>
      </c>
      <c r="D1833" s="76" t="s">
        <v>1152</v>
      </c>
      <c r="E1833" s="82" t="s">
        <v>1152</v>
      </c>
      <c r="F1833" s="233" t="s">
        <v>1152</v>
      </c>
      <c r="G1833" s="233" t="s">
        <v>1152</v>
      </c>
      <c r="H1833" s="451" t="s">
        <v>1152</v>
      </c>
      <c r="I1833" s="452"/>
      <c r="J1833" s="83" t="s">
        <v>1152</v>
      </c>
      <c r="K1833" s="81" t="s">
        <v>1152</v>
      </c>
      <c r="L1833" s="344"/>
      <c r="M1833" s="345" t="s">
        <v>1152</v>
      </c>
      <c r="N1833" s="760"/>
      <c r="O1833" s="770"/>
      <c r="P1833" s="771"/>
      <c r="Q1833" s="772"/>
      <c r="R1833" s="773"/>
      <c r="S1833" s="774"/>
      <c r="T1833" s="191"/>
      <c r="U1833" s="191"/>
      <c r="V1833" s="192"/>
      <c r="W1833" s="185"/>
    </row>
    <row r="1834" spans="1:23" s="18" customFormat="1" ht="15.75" customHeight="1">
      <c r="A1834" s="87" t="s">
        <v>1994</v>
      </c>
      <c r="B1834" s="446"/>
      <c r="C1834" s="33">
        <v>4</v>
      </c>
      <c r="D1834" s="76" t="s">
        <v>1152</v>
      </c>
      <c r="E1834" s="82" t="s">
        <v>1152</v>
      </c>
      <c r="F1834" s="233" t="s">
        <v>1152</v>
      </c>
      <c r="G1834" s="233" t="s">
        <v>1152</v>
      </c>
      <c r="H1834" s="451" t="s">
        <v>1152</v>
      </c>
      <c r="I1834" s="452"/>
      <c r="J1834" s="83" t="s">
        <v>1152</v>
      </c>
      <c r="K1834" s="81" t="s">
        <v>1152</v>
      </c>
      <c r="L1834" s="344"/>
      <c r="M1834" s="345" t="s">
        <v>1152</v>
      </c>
      <c r="N1834" s="760"/>
      <c r="O1834" s="775" t="s">
        <v>246</v>
      </c>
      <c r="P1834" s="737" t="s">
        <v>245</v>
      </c>
      <c r="Q1834" s="738"/>
      <c r="R1834" s="738"/>
      <c r="S1834" s="739"/>
      <c r="T1834" s="185"/>
      <c r="U1834" s="185"/>
      <c r="V1834" s="193"/>
      <c r="W1834" s="185"/>
    </row>
    <row r="1835" spans="1:23" s="18" customFormat="1" ht="17.25" customHeight="1">
      <c r="A1835" s="87" t="s">
        <v>1995</v>
      </c>
      <c r="B1835" s="446"/>
      <c r="C1835" s="33">
        <v>5</v>
      </c>
      <c r="D1835" s="76" t="s">
        <v>1152</v>
      </c>
      <c r="E1835" s="82" t="s">
        <v>1152</v>
      </c>
      <c r="F1835" s="233" t="s">
        <v>1152</v>
      </c>
      <c r="G1835" s="233" t="s">
        <v>1152</v>
      </c>
      <c r="H1835" s="451" t="s">
        <v>1152</v>
      </c>
      <c r="I1835" s="452"/>
      <c r="J1835" s="83" t="s">
        <v>1152</v>
      </c>
      <c r="K1835" s="81" t="s">
        <v>1152</v>
      </c>
      <c r="L1835" s="344"/>
      <c r="M1835" s="345" t="s">
        <v>1152</v>
      </c>
      <c r="N1835" s="760"/>
      <c r="O1835" s="776"/>
      <c r="P1835" s="711" t="s">
        <v>86</v>
      </c>
      <c r="Q1835" s="711" t="s">
        <v>230</v>
      </c>
      <c r="R1835" s="714" t="s">
        <v>243</v>
      </c>
      <c r="S1835" s="714"/>
      <c r="T1835" s="185"/>
      <c r="U1835" s="185"/>
      <c r="V1835" s="193"/>
      <c r="W1835" s="185"/>
    </row>
    <row r="1836" spans="1:23" s="18" customFormat="1" ht="16.5" customHeight="1" thickBot="1">
      <c r="A1836" s="87" t="s">
        <v>1996</v>
      </c>
      <c r="B1836" s="446"/>
      <c r="C1836" s="84">
        <v>6</v>
      </c>
      <c r="D1836" s="85" t="s">
        <v>1152</v>
      </c>
      <c r="E1836" s="86" t="s">
        <v>1152</v>
      </c>
      <c r="F1836" s="233" t="s">
        <v>1152</v>
      </c>
      <c r="G1836" s="233" t="s">
        <v>1152</v>
      </c>
      <c r="H1836" s="451" t="s">
        <v>1152</v>
      </c>
      <c r="I1836" s="452"/>
      <c r="J1836" s="83" t="s">
        <v>1152</v>
      </c>
      <c r="K1836" s="81" t="s">
        <v>1152</v>
      </c>
      <c r="L1836" s="344"/>
      <c r="M1836" s="345" t="s">
        <v>1152</v>
      </c>
      <c r="N1836" s="777"/>
      <c r="O1836" s="248" t="s">
        <v>6</v>
      </c>
      <c r="P1836" s="778">
        <v>1</v>
      </c>
      <c r="Q1836" s="779">
        <v>3065.3425115</v>
      </c>
      <c r="R1836" s="780">
        <v>3870.6970000000001</v>
      </c>
      <c r="S1836" s="780"/>
      <c r="T1836" s="185"/>
      <c r="U1836" s="185"/>
      <c r="V1836" s="193"/>
      <c r="W1836" s="185"/>
    </row>
    <row r="1837" spans="1:23" s="18" customFormat="1" ht="16.5" customHeight="1" thickBot="1">
      <c r="A1837" s="87" t="s">
        <v>1997</v>
      </c>
      <c r="B1837" s="447"/>
      <c r="C1837" s="781" t="s">
        <v>82</v>
      </c>
      <c r="D1837" s="782"/>
      <c r="E1837" s="782"/>
      <c r="F1837" s="783"/>
      <c r="G1837" s="784"/>
      <c r="H1837" s="453" t="s">
        <v>6</v>
      </c>
      <c r="I1837" s="454"/>
      <c r="J1837" s="314" t="s">
        <v>6</v>
      </c>
      <c r="K1837" s="194" t="s">
        <v>6</v>
      </c>
      <c r="L1837" s="351"/>
      <c r="M1837" s="370"/>
      <c r="N1837" s="352"/>
      <c r="O1837" s="455" t="s">
        <v>1152</v>
      </c>
      <c r="P1837" s="455"/>
      <c r="Q1837" s="455"/>
      <c r="R1837" s="455"/>
      <c r="S1837" s="455"/>
      <c r="T1837" s="348"/>
      <c r="U1837" s="349"/>
      <c r="V1837" s="350"/>
      <c r="W1837" s="185"/>
    </row>
    <row r="1838" spans="1:23" ht="24.95" customHeight="1"/>
    <row r="1839" spans="1:23" ht="24.95" customHeight="1"/>
    <row r="1840" spans="1:23" s="16" customFormat="1" ht="24" thickBot="1">
      <c r="A1840" s="694">
        <v>53</v>
      </c>
      <c r="B1840" s="456" t="s">
        <v>45</v>
      </c>
      <c r="C1840" s="456"/>
      <c r="D1840" s="456"/>
      <c r="E1840" s="22">
        <v>53</v>
      </c>
      <c r="F1840" s="23" t="s">
        <v>818</v>
      </c>
      <c r="G1840" s="19"/>
      <c r="H1840" s="19"/>
      <c r="I1840" s="23"/>
      <c r="J1840" s="23"/>
      <c r="K1840" s="23"/>
      <c r="L1840" s="23"/>
      <c r="M1840" s="24"/>
      <c r="N1840" s="24"/>
      <c r="O1840" s="19"/>
      <c r="P1840" s="19"/>
      <c r="Q1840" s="685"/>
      <c r="R1840" s="685"/>
      <c r="S1840" s="685"/>
      <c r="T1840" s="685"/>
      <c r="U1840" s="186"/>
    </row>
    <row r="1841" spans="1:22" s="16" customFormat="1" ht="24.75" customHeight="1">
      <c r="A1841" s="14"/>
      <c r="B1841" s="695" t="s">
        <v>50</v>
      </c>
      <c r="C1841" s="696" t="s">
        <v>51</v>
      </c>
      <c r="D1841" s="697" t="s">
        <v>16</v>
      </c>
      <c r="E1841" s="697"/>
      <c r="F1841" s="697" t="s">
        <v>52</v>
      </c>
      <c r="G1841" s="698"/>
      <c r="H1841" s="699" t="s">
        <v>53</v>
      </c>
      <c r="I1841" s="700" t="s">
        <v>266</v>
      </c>
      <c r="J1841" s="699" t="s">
        <v>17</v>
      </c>
      <c r="K1841" s="699" t="s">
        <v>229</v>
      </c>
      <c r="L1841" s="699" t="s">
        <v>54</v>
      </c>
      <c r="M1841" s="699" t="s">
        <v>150</v>
      </c>
      <c r="N1841" s="701" t="s">
        <v>244</v>
      </c>
      <c r="O1841" s="702"/>
      <c r="P1841" s="703" t="s">
        <v>19</v>
      </c>
      <c r="Q1841" s="704"/>
      <c r="R1841" s="705" t="s">
        <v>152</v>
      </c>
      <c r="S1841" s="706"/>
      <c r="T1841" s="707" t="s">
        <v>138</v>
      </c>
      <c r="U1841" s="708"/>
      <c r="V1841" s="709"/>
    </row>
    <row r="1842" spans="1:22" s="16" customFormat="1" ht="92.25" customHeight="1">
      <c r="A1842" s="14"/>
      <c r="B1842" s="710"/>
      <c r="C1842" s="711" t="s">
        <v>55</v>
      </c>
      <c r="D1842" s="712" t="s">
        <v>3</v>
      </c>
      <c r="E1842" s="712" t="s">
        <v>18</v>
      </c>
      <c r="F1842" s="712" t="s">
        <v>56</v>
      </c>
      <c r="G1842" s="713" t="s">
        <v>57</v>
      </c>
      <c r="H1842" s="714"/>
      <c r="I1842" s="715"/>
      <c r="J1842" s="714"/>
      <c r="K1842" s="714"/>
      <c r="L1842" s="714"/>
      <c r="M1842" s="714"/>
      <c r="N1842" s="711" t="s">
        <v>149</v>
      </c>
      <c r="O1842" s="712" t="s">
        <v>68</v>
      </c>
      <c r="P1842" s="716"/>
      <c r="Q1842" s="717"/>
      <c r="R1842" s="718"/>
      <c r="S1842" s="719"/>
      <c r="T1842" s="720" t="s">
        <v>139</v>
      </c>
      <c r="U1842" s="721" t="s">
        <v>148</v>
      </c>
      <c r="V1842" s="722" t="s">
        <v>164</v>
      </c>
    </row>
    <row r="1843" spans="1:22" s="16" customFormat="1" ht="26.25" customHeight="1">
      <c r="A1843" s="14"/>
      <c r="B1843" s="723"/>
      <c r="C1843" s="724">
        <v>3</v>
      </c>
      <c r="D1843" s="724">
        <v>4</v>
      </c>
      <c r="E1843" s="724">
        <v>5</v>
      </c>
      <c r="F1843" s="724">
        <v>6</v>
      </c>
      <c r="G1843" s="724">
        <v>7</v>
      </c>
      <c r="H1843" s="724">
        <v>8</v>
      </c>
      <c r="I1843" s="724">
        <v>9</v>
      </c>
      <c r="J1843" s="724">
        <v>10</v>
      </c>
      <c r="K1843" s="724">
        <v>11</v>
      </c>
      <c r="L1843" s="724">
        <v>12</v>
      </c>
      <c r="M1843" s="724">
        <v>13</v>
      </c>
      <c r="N1843" s="724">
        <v>14</v>
      </c>
      <c r="O1843" s="724">
        <v>15</v>
      </c>
      <c r="P1843" s="19">
        <v>16</v>
      </c>
      <c r="Q1843" s="725">
        <v>17</v>
      </c>
      <c r="R1843" s="19">
        <v>18</v>
      </c>
      <c r="S1843" s="725">
        <v>19</v>
      </c>
      <c r="T1843" s="726">
        <v>20</v>
      </c>
      <c r="U1843" s="624">
        <v>21</v>
      </c>
      <c r="V1843" s="727">
        <v>22</v>
      </c>
    </row>
    <row r="1844" spans="1:22" s="26" customFormat="1" ht="51.6" customHeight="1">
      <c r="A1844" s="25" t="s">
        <v>1998</v>
      </c>
      <c r="B1844" s="307">
        <v>1</v>
      </c>
      <c r="C1844" s="301" t="s">
        <v>821</v>
      </c>
      <c r="D1844" s="301" t="s">
        <v>822</v>
      </c>
      <c r="E1844" s="301" t="s">
        <v>823</v>
      </c>
      <c r="F1844" s="301" t="s">
        <v>304</v>
      </c>
      <c r="G1844" s="293">
        <v>1</v>
      </c>
      <c r="H1844" s="293" t="s">
        <v>22</v>
      </c>
      <c r="I1844" s="299">
        <v>2</v>
      </c>
      <c r="J1844" s="300" t="s">
        <v>820</v>
      </c>
      <c r="K1844" s="324">
        <v>35282</v>
      </c>
      <c r="L1844" s="324">
        <v>35830</v>
      </c>
      <c r="M1844" s="294">
        <v>956.60526140000002</v>
      </c>
      <c r="N1844" s="321">
        <v>956.60526140000002</v>
      </c>
      <c r="O1844" s="172">
        <v>956.60526140000002</v>
      </c>
      <c r="P1844" s="441"/>
      <c r="Q1844" s="442"/>
      <c r="R1844" s="439"/>
      <c r="S1844" s="440"/>
      <c r="T1844" s="296" t="s">
        <v>22</v>
      </c>
      <c r="U1844" s="297">
        <v>11</v>
      </c>
      <c r="V1844" s="298" t="s">
        <v>22</v>
      </c>
    </row>
    <row r="1845" spans="1:22" s="26" customFormat="1" ht="24.95" customHeight="1">
      <c r="A1845" s="25" t="s">
        <v>1157</v>
      </c>
      <c r="B1845" s="457">
        <v>2</v>
      </c>
      <c r="C1845" s="459" t="s">
        <v>824</v>
      </c>
      <c r="D1845" s="459" t="s">
        <v>825</v>
      </c>
      <c r="E1845" s="459" t="s">
        <v>826</v>
      </c>
      <c r="F1845" s="459" t="s">
        <v>321</v>
      </c>
      <c r="G1845" s="293">
        <v>0.6</v>
      </c>
      <c r="H1845" s="437" t="s">
        <v>22</v>
      </c>
      <c r="I1845" s="299">
        <v>2</v>
      </c>
      <c r="J1845" s="300" t="s">
        <v>820</v>
      </c>
      <c r="K1845" s="324">
        <v>43830</v>
      </c>
      <c r="L1845" s="324">
        <v>45160</v>
      </c>
      <c r="M1845" s="294">
        <v>2524.98</v>
      </c>
      <c r="N1845" s="321">
        <v>1514.9880000000001</v>
      </c>
      <c r="O1845" s="172">
        <v>1514.9880000000001</v>
      </c>
      <c r="P1845" s="441"/>
      <c r="Q1845" s="442"/>
      <c r="R1845" s="439"/>
      <c r="S1845" s="440"/>
      <c r="T1845" s="296" t="s">
        <v>22</v>
      </c>
      <c r="U1845" s="297">
        <v>27</v>
      </c>
      <c r="V1845" s="298" t="s">
        <v>22</v>
      </c>
    </row>
    <row r="1846" spans="1:22" s="26" customFormat="1" ht="24.95" customHeight="1">
      <c r="A1846" s="25" t="s">
        <v>321</v>
      </c>
      <c r="B1846" s="458"/>
      <c r="C1846" s="460"/>
      <c r="D1846" s="460"/>
      <c r="E1846" s="460"/>
      <c r="F1846" s="460"/>
      <c r="G1846" s="293">
        <v>0.3</v>
      </c>
      <c r="H1846" s="438"/>
      <c r="I1846" s="299">
        <v>1</v>
      </c>
      <c r="J1846" s="300" t="s">
        <v>819</v>
      </c>
      <c r="K1846" s="324">
        <v>43830</v>
      </c>
      <c r="L1846" s="324">
        <v>45160</v>
      </c>
      <c r="M1846" s="294">
        <v>2524.98</v>
      </c>
      <c r="N1846" s="321">
        <v>757.49400000000003</v>
      </c>
      <c r="O1846" s="172">
        <v>757.49400000000003</v>
      </c>
      <c r="P1846" s="441"/>
      <c r="Q1846" s="442"/>
      <c r="R1846" s="439"/>
      <c r="S1846" s="440"/>
      <c r="T1846" s="296" t="s">
        <v>22</v>
      </c>
      <c r="U1846" s="297">
        <v>4</v>
      </c>
      <c r="V1846" s="298" t="s">
        <v>22</v>
      </c>
    </row>
    <row r="1847" spans="1:22" s="26" customFormat="1" ht="24.95" customHeight="1">
      <c r="A1847" s="25" t="s">
        <v>1158</v>
      </c>
      <c r="B1847" s="307" t="s">
        <v>1152</v>
      </c>
      <c r="C1847" s="301"/>
      <c r="D1847" s="301"/>
      <c r="E1847" s="301"/>
      <c r="F1847" s="301"/>
      <c r="G1847" s="293"/>
      <c r="H1847" s="293"/>
      <c r="I1847" s="299"/>
      <c r="J1847" s="300" t="s">
        <v>1152</v>
      </c>
      <c r="K1847" s="389"/>
      <c r="L1847" s="324"/>
      <c r="M1847" s="294"/>
      <c r="N1847" s="321" t="s">
        <v>1152</v>
      </c>
      <c r="O1847" s="172" t="s">
        <v>1152</v>
      </c>
      <c r="P1847" s="441"/>
      <c r="Q1847" s="442"/>
      <c r="R1847" s="439"/>
      <c r="S1847" s="440"/>
      <c r="T1847" s="296"/>
      <c r="U1847" s="297"/>
      <c r="V1847" s="298"/>
    </row>
    <row r="1848" spans="1:22" s="26" customFormat="1" ht="24.95" customHeight="1">
      <c r="A1848" s="25" t="s">
        <v>1159</v>
      </c>
      <c r="B1848" s="307" t="s">
        <v>1152</v>
      </c>
      <c r="C1848" s="301"/>
      <c r="D1848" s="301"/>
      <c r="E1848" s="301"/>
      <c r="F1848" s="301"/>
      <c r="G1848" s="293"/>
      <c r="H1848" s="293"/>
      <c r="I1848" s="299"/>
      <c r="J1848" s="300" t="s">
        <v>1152</v>
      </c>
      <c r="K1848" s="324"/>
      <c r="L1848" s="324"/>
      <c r="M1848" s="294"/>
      <c r="N1848" s="321" t="s">
        <v>1152</v>
      </c>
      <c r="O1848" s="172" t="s">
        <v>1152</v>
      </c>
      <c r="P1848" s="441"/>
      <c r="Q1848" s="442"/>
      <c r="R1848" s="439"/>
      <c r="S1848" s="440"/>
      <c r="T1848" s="296"/>
      <c r="U1848" s="297"/>
      <c r="V1848" s="298"/>
    </row>
    <row r="1849" spans="1:22" s="26" customFormat="1" ht="24.95" customHeight="1">
      <c r="A1849" s="25" t="s">
        <v>1160</v>
      </c>
      <c r="B1849" s="307" t="s">
        <v>1152</v>
      </c>
      <c r="C1849" s="301"/>
      <c r="D1849" s="301"/>
      <c r="E1849" s="301"/>
      <c r="F1849" s="301"/>
      <c r="G1849" s="293"/>
      <c r="H1849" s="293"/>
      <c r="I1849" s="299"/>
      <c r="J1849" s="300" t="s">
        <v>1152</v>
      </c>
      <c r="K1849" s="324"/>
      <c r="L1849" s="324"/>
      <c r="M1849" s="294"/>
      <c r="N1849" s="321" t="s">
        <v>1152</v>
      </c>
      <c r="O1849" s="172" t="s">
        <v>1152</v>
      </c>
      <c r="P1849" s="441"/>
      <c r="Q1849" s="442"/>
      <c r="R1849" s="439"/>
      <c r="S1849" s="440"/>
      <c r="T1849" s="296"/>
      <c r="U1849" s="297"/>
      <c r="V1849" s="298"/>
    </row>
    <row r="1850" spans="1:22" s="26" customFormat="1" ht="24.95" customHeight="1">
      <c r="A1850" s="25"/>
      <c r="B1850" s="307" t="s">
        <v>1152</v>
      </c>
      <c r="C1850" s="301"/>
      <c r="D1850" s="301"/>
      <c r="E1850" s="301"/>
      <c r="F1850" s="301"/>
      <c r="G1850" s="293"/>
      <c r="H1850" s="293"/>
      <c r="I1850" s="299"/>
      <c r="J1850" s="300" t="s">
        <v>1152</v>
      </c>
      <c r="K1850" s="324"/>
      <c r="L1850" s="324"/>
      <c r="M1850" s="294"/>
      <c r="N1850" s="321" t="s">
        <v>1152</v>
      </c>
      <c r="O1850" s="172" t="s">
        <v>1152</v>
      </c>
      <c r="P1850" s="441"/>
      <c r="Q1850" s="442"/>
      <c r="R1850" s="439"/>
      <c r="S1850" s="440"/>
      <c r="T1850" s="296"/>
      <c r="U1850" s="297"/>
      <c r="V1850" s="298"/>
    </row>
    <row r="1851" spans="1:22" s="26" customFormat="1" ht="24.95" customHeight="1">
      <c r="A1851" s="25"/>
      <c r="B1851" s="307" t="s">
        <v>1152</v>
      </c>
      <c r="C1851" s="301"/>
      <c r="D1851" s="301"/>
      <c r="E1851" s="301"/>
      <c r="F1851" s="301"/>
      <c r="G1851" s="293"/>
      <c r="H1851" s="293"/>
      <c r="I1851" s="299"/>
      <c r="J1851" s="300" t="s">
        <v>1152</v>
      </c>
      <c r="K1851" s="324"/>
      <c r="L1851" s="324"/>
      <c r="M1851" s="294"/>
      <c r="N1851" s="321" t="s">
        <v>1152</v>
      </c>
      <c r="O1851" s="172" t="s">
        <v>1152</v>
      </c>
      <c r="P1851" s="441"/>
      <c r="Q1851" s="442"/>
      <c r="R1851" s="439"/>
      <c r="S1851" s="440"/>
      <c r="T1851" s="296"/>
      <c r="U1851" s="297"/>
      <c r="V1851" s="298"/>
    </row>
    <row r="1852" spans="1:22" s="26" customFormat="1" ht="24.95" customHeight="1">
      <c r="A1852" s="25"/>
      <c r="B1852" s="307" t="s">
        <v>1152</v>
      </c>
      <c r="C1852" s="301"/>
      <c r="D1852" s="301"/>
      <c r="E1852" s="301"/>
      <c r="F1852" s="301"/>
      <c r="G1852" s="293"/>
      <c r="H1852" s="293"/>
      <c r="I1852" s="299"/>
      <c r="J1852" s="300" t="s">
        <v>1152</v>
      </c>
      <c r="K1852" s="324"/>
      <c r="L1852" s="324"/>
      <c r="M1852" s="294"/>
      <c r="N1852" s="321" t="s">
        <v>1152</v>
      </c>
      <c r="O1852" s="172" t="s">
        <v>1152</v>
      </c>
      <c r="P1852" s="441"/>
      <c r="Q1852" s="442"/>
      <c r="R1852" s="439"/>
      <c r="S1852" s="440"/>
      <c r="T1852" s="296"/>
      <c r="U1852" s="297"/>
      <c r="V1852" s="298"/>
    </row>
    <row r="1853" spans="1:22" s="26" customFormat="1" ht="24.95" customHeight="1">
      <c r="A1853" s="25"/>
      <c r="B1853" s="307" t="s">
        <v>1152</v>
      </c>
      <c r="C1853" s="301"/>
      <c r="D1853" s="301"/>
      <c r="E1853" s="301"/>
      <c r="F1853" s="301"/>
      <c r="G1853" s="293"/>
      <c r="H1853" s="293"/>
      <c r="I1853" s="299"/>
      <c r="J1853" s="300" t="s">
        <v>1152</v>
      </c>
      <c r="K1853" s="324"/>
      <c r="L1853" s="324"/>
      <c r="M1853" s="294"/>
      <c r="N1853" s="321" t="s">
        <v>1152</v>
      </c>
      <c r="O1853" s="172" t="s">
        <v>1152</v>
      </c>
      <c r="P1853" s="441"/>
      <c r="Q1853" s="442"/>
      <c r="R1853" s="439"/>
      <c r="S1853" s="440"/>
      <c r="T1853" s="296"/>
      <c r="U1853" s="297"/>
      <c r="V1853" s="298"/>
    </row>
    <row r="1854" spans="1:22" s="26" customFormat="1" ht="24.95" customHeight="1">
      <c r="A1854" s="25"/>
      <c r="B1854" s="307" t="s">
        <v>1152</v>
      </c>
      <c r="C1854" s="301"/>
      <c r="D1854" s="301"/>
      <c r="E1854" s="301"/>
      <c r="F1854" s="301"/>
      <c r="G1854" s="293"/>
      <c r="H1854" s="293"/>
      <c r="I1854" s="299"/>
      <c r="J1854" s="300" t="s">
        <v>1152</v>
      </c>
      <c r="K1854" s="324"/>
      <c r="L1854" s="324"/>
      <c r="M1854" s="294"/>
      <c r="N1854" s="321" t="s">
        <v>1152</v>
      </c>
      <c r="O1854" s="172" t="s">
        <v>1152</v>
      </c>
      <c r="P1854" s="441"/>
      <c r="Q1854" s="442"/>
      <c r="R1854" s="439"/>
      <c r="S1854" s="440"/>
      <c r="T1854" s="296"/>
      <c r="U1854" s="297"/>
      <c r="V1854" s="298"/>
    </row>
    <row r="1855" spans="1:22" s="26" customFormat="1" ht="24.95" customHeight="1">
      <c r="A1855" s="25" t="s">
        <v>1999</v>
      </c>
      <c r="B1855" s="307" t="s">
        <v>1152</v>
      </c>
      <c r="C1855" s="301"/>
      <c r="D1855" s="301"/>
      <c r="E1855" s="301"/>
      <c r="F1855" s="301"/>
      <c r="G1855" s="293"/>
      <c r="H1855" s="293"/>
      <c r="I1855" s="299"/>
      <c r="J1855" s="300" t="s">
        <v>1152</v>
      </c>
      <c r="K1855" s="324"/>
      <c r="L1855" s="324"/>
      <c r="M1855" s="294"/>
      <c r="N1855" s="322" t="s">
        <v>1152</v>
      </c>
      <c r="O1855" s="172" t="s">
        <v>1152</v>
      </c>
      <c r="P1855" s="441"/>
      <c r="Q1855" s="442"/>
      <c r="R1855" s="439"/>
      <c r="S1855" s="440"/>
      <c r="T1855" s="296"/>
      <c r="U1855" s="297"/>
      <c r="V1855" s="298"/>
    </row>
    <row r="1856" spans="1:22" s="26" customFormat="1" ht="24.95" customHeight="1">
      <c r="A1856" s="25" t="s">
        <v>2000</v>
      </c>
      <c r="B1856" s="307" t="s">
        <v>1152</v>
      </c>
      <c r="C1856" s="301"/>
      <c r="D1856" s="301"/>
      <c r="E1856" s="301"/>
      <c r="F1856" s="301"/>
      <c r="G1856" s="293"/>
      <c r="H1856" s="293"/>
      <c r="I1856" s="299"/>
      <c r="J1856" s="300" t="s">
        <v>1152</v>
      </c>
      <c r="K1856" s="324"/>
      <c r="L1856" s="324"/>
      <c r="M1856" s="295"/>
      <c r="N1856" s="322" t="s">
        <v>1152</v>
      </c>
      <c r="O1856" s="172" t="s">
        <v>1152</v>
      </c>
      <c r="P1856" s="441"/>
      <c r="Q1856" s="442"/>
      <c r="R1856" s="439"/>
      <c r="S1856" s="440"/>
      <c r="T1856" s="296"/>
      <c r="U1856" s="297"/>
      <c r="V1856" s="298"/>
    </row>
    <row r="1857" spans="1:23" s="26" customFormat="1" ht="24.95" customHeight="1">
      <c r="A1857" s="25" t="s">
        <v>2001</v>
      </c>
      <c r="B1857" s="307" t="s">
        <v>1152</v>
      </c>
      <c r="C1857" s="301"/>
      <c r="D1857" s="301"/>
      <c r="E1857" s="301"/>
      <c r="F1857" s="301"/>
      <c r="G1857" s="293"/>
      <c r="H1857" s="293"/>
      <c r="I1857" s="299"/>
      <c r="J1857" s="300" t="s">
        <v>1152</v>
      </c>
      <c r="K1857" s="324"/>
      <c r="L1857" s="324"/>
      <c r="M1857" s="295"/>
      <c r="N1857" s="322" t="s">
        <v>1152</v>
      </c>
      <c r="O1857" s="172" t="s">
        <v>1152</v>
      </c>
      <c r="P1857" s="441"/>
      <c r="Q1857" s="442"/>
      <c r="R1857" s="439"/>
      <c r="S1857" s="440"/>
      <c r="T1857" s="296"/>
      <c r="U1857" s="297"/>
      <c r="V1857" s="298"/>
    </row>
    <row r="1858" spans="1:23" s="26" customFormat="1" ht="24.95" customHeight="1" thickBot="1">
      <c r="A1858" s="25" t="s">
        <v>2002</v>
      </c>
      <c r="B1858" s="310" t="s">
        <v>1152</v>
      </c>
      <c r="C1858" s="302"/>
      <c r="D1858" s="302"/>
      <c r="E1858" s="302"/>
      <c r="F1858" s="302"/>
      <c r="G1858" s="303"/>
      <c r="H1858" s="303"/>
      <c r="I1858" s="304"/>
      <c r="J1858" s="305" t="s">
        <v>1152</v>
      </c>
      <c r="K1858" s="325"/>
      <c r="L1858" s="325"/>
      <c r="M1858" s="306"/>
      <c r="N1858" s="322" t="s">
        <v>1152</v>
      </c>
      <c r="O1858" s="172" t="s">
        <v>1152</v>
      </c>
      <c r="P1858" s="441"/>
      <c r="Q1858" s="442"/>
      <c r="R1858" s="439"/>
      <c r="S1858" s="440"/>
      <c r="T1858" s="296"/>
      <c r="U1858" s="297"/>
      <c r="V1858" s="298"/>
    </row>
    <row r="1859" spans="1:23" s="16" customFormat="1" ht="12" customHeight="1">
      <c r="A1859" s="25"/>
      <c r="B1859" s="27"/>
      <c r="C1859" s="28"/>
      <c r="D1859" s="28"/>
      <c r="E1859" s="28"/>
      <c r="F1859" s="28"/>
      <c r="G1859" s="28"/>
      <c r="H1859" s="308"/>
      <c r="I1859" s="28"/>
      <c r="J1859" s="28"/>
      <c r="K1859" s="28"/>
      <c r="L1859" s="28"/>
      <c r="M1859" s="28"/>
      <c r="N1859" s="28"/>
      <c r="O1859" s="171"/>
      <c r="P1859" s="28"/>
      <c r="Q1859" s="28"/>
      <c r="R1859" s="171"/>
      <c r="S1859" s="28"/>
      <c r="T1859" s="28"/>
      <c r="U1859" s="29"/>
      <c r="V1859" s="30"/>
    </row>
    <row r="1860" spans="1:23" s="16" customFormat="1" ht="17.25" customHeight="1" thickBot="1">
      <c r="A1860" s="25" t="s">
        <v>2003</v>
      </c>
      <c r="B1860" s="346"/>
      <c r="C1860" s="347"/>
      <c r="D1860" s="347"/>
      <c r="E1860" s="347"/>
      <c r="F1860" s="347"/>
      <c r="G1860" s="347"/>
      <c r="H1860" s="347"/>
      <c r="I1860" s="347"/>
      <c r="J1860" s="347"/>
      <c r="K1860" s="347"/>
      <c r="L1860" s="347"/>
      <c r="M1860" s="347"/>
      <c r="N1860" s="728" t="s">
        <v>251</v>
      </c>
      <c r="O1860" s="729">
        <v>1614.5436307000002</v>
      </c>
      <c r="P1860" s="371"/>
      <c r="Q1860" s="371"/>
      <c r="R1860" s="372"/>
      <c r="S1860" s="372"/>
      <c r="T1860" s="373"/>
      <c r="U1860" s="374"/>
      <c r="V1860" s="375"/>
      <c r="W1860" s="186"/>
    </row>
    <row r="1861" spans="1:23" ht="17.25" customHeight="1">
      <c r="B1861" s="731"/>
      <c r="C1861" s="731"/>
      <c r="D1861" s="731"/>
      <c r="E1861" s="731"/>
      <c r="F1861" s="731"/>
      <c r="G1861" s="732"/>
      <c r="H1861" s="732"/>
      <c r="I1861" s="732"/>
      <c r="J1861" s="732"/>
      <c r="K1861" s="732"/>
      <c r="L1861" s="732"/>
      <c r="M1861" s="732"/>
      <c r="N1861" s="732"/>
      <c r="O1861" s="732"/>
      <c r="P1861" s="732"/>
      <c r="Q1861" s="732"/>
      <c r="R1861" s="732"/>
      <c r="S1861" s="732"/>
      <c r="T1861" s="732"/>
      <c r="U1861" s="732"/>
      <c r="V1861" s="732"/>
      <c r="W1861" s="732"/>
    </row>
    <row r="1862" spans="1:23" s="16" customFormat="1" ht="16.5" customHeight="1" thickBot="1">
      <c r="A1862" s="14"/>
      <c r="B1862" s="443" t="s">
        <v>61</v>
      </c>
      <c r="C1862" s="443"/>
      <c r="D1862" s="443"/>
      <c r="E1862" s="443"/>
      <c r="F1862" s="443"/>
      <c r="G1862" s="443"/>
      <c r="H1862" s="443"/>
      <c r="I1862" s="443"/>
      <c r="J1862" s="443"/>
      <c r="K1862" s="443"/>
      <c r="L1862" s="443"/>
      <c r="M1862" s="443"/>
      <c r="N1862" s="443"/>
      <c r="O1862" s="443"/>
      <c r="P1862" s="443"/>
      <c r="Q1862" s="443"/>
      <c r="R1862" s="443"/>
      <c r="S1862" s="443"/>
      <c r="T1862" s="443"/>
      <c r="U1862" s="443"/>
      <c r="V1862" s="443"/>
      <c r="W1862" s="187"/>
    </row>
    <row r="1863" spans="1:23" s="18" customFormat="1" ht="22.5" customHeight="1">
      <c r="A1863" s="87" t="s">
        <v>2004</v>
      </c>
      <c r="B1863" s="445" t="s">
        <v>58</v>
      </c>
      <c r="C1863" s="733" t="s">
        <v>78</v>
      </c>
      <c r="D1863" s="734"/>
      <c r="E1863" s="734"/>
      <c r="F1863" s="734"/>
      <c r="G1863" s="734"/>
      <c r="H1863" s="734"/>
      <c r="I1863" s="734"/>
      <c r="J1863" s="734"/>
      <c r="K1863" s="734"/>
      <c r="L1863" s="734"/>
      <c r="M1863" s="706"/>
      <c r="N1863" s="735"/>
      <c r="O1863" s="736"/>
      <c r="P1863" s="733" t="s">
        <v>84</v>
      </c>
      <c r="Q1863" s="734"/>
      <c r="R1863" s="734"/>
      <c r="S1863" s="706"/>
      <c r="T1863" s="705" t="s">
        <v>279</v>
      </c>
      <c r="U1863" s="706"/>
      <c r="V1863" s="448" t="s">
        <v>6</v>
      </c>
      <c r="W1863" s="185"/>
    </row>
    <row r="1864" spans="1:23" s="18" customFormat="1" ht="22.5" customHeight="1">
      <c r="A1864" s="87" t="s">
        <v>2005</v>
      </c>
      <c r="B1864" s="446"/>
      <c r="C1864" s="737" t="s">
        <v>79</v>
      </c>
      <c r="D1864" s="738"/>
      <c r="E1864" s="739"/>
      <c r="F1864" s="740">
        <v>2</v>
      </c>
      <c r="G1864" s="741" t="s">
        <v>223</v>
      </c>
      <c r="H1864" s="714" t="s">
        <v>222</v>
      </c>
      <c r="I1864" s="714"/>
      <c r="J1864" s="737" t="s">
        <v>221</v>
      </c>
      <c r="K1864" s="742"/>
      <c r="L1864" s="743"/>
      <c r="M1864" s="743"/>
      <c r="N1864" s="744"/>
      <c r="O1864" s="745"/>
      <c r="P1864" s="746"/>
      <c r="Q1864" s="747"/>
      <c r="R1864" s="747"/>
      <c r="S1864" s="748"/>
      <c r="T1864" s="718"/>
      <c r="U1864" s="719"/>
      <c r="V1864" s="449"/>
      <c r="W1864" s="185"/>
    </row>
    <row r="1865" spans="1:23" s="18" customFormat="1" ht="51.75" customHeight="1" thickBot="1">
      <c r="A1865" s="87" t="s">
        <v>2006</v>
      </c>
      <c r="B1865" s="446"/>
      <c r="C1865" s="738" t="s">
        <v>77</v>
      </c>
      <c r="D1865" s="739"/>
      <c r="E1865" s="749" t="s">
        <v>80</v>
      </c>
      <c r="F1865" s="750" t="s">
        <v>242</v>
      </c>
      <c r="G1865" s="741"/>
      <c r="H1865" s="714"/>
      <c r="I1865" s="714"/>
      <c r="J1865" s="711" t="s">
        <v>220</v>
      </c>
      <c r="K1865" s="751" t="s">
        <v>228</v>
      </c>
      <c r="L1865" s="752" t="s">
        <v>290</v>
      </c>
      <c r="M1865" s="752"/>
      <c r="N1865" s="753" t="s">
        <v>260</v>
      </c>
      <c r="O1865" s="754"/>
      <c r="P1865" s="755" t="s">
        <v>1169</v>
      </c>
      <c r="Q1865" s="756" t="s">
        <v>85</v>
      </c>
      <c r="R1865" s="757"/>
      <c r="S1865" s="88">
        <v>2</v>
      </c>
      <c r="T1865" s="758"/>
      <c r="U1865" s="759"/>
      <c r="V1865" s="450"/>
      <c r="W1865" s="185"/>
    </row>
    <row r="1866" spans="1:23" s="18" customFormat="1" ht="15.75" customHeight="1">
      <c r="A1866" s="87" t="s">
        <v>2007</v>
      </c>
      <c r="B1866" s="446"/>
      <c r="C1866" s="33">
        <v>1</v>
      </c>
      <c r="D1866" s="76" t="s">
        <v>819</v>
      </c>
      <c r="E1866" s="82">
        <v>0.5</v>
      </c>
      <c r="F1866" s="233">
        <v>757.49400000000003</v>
      </c>
      <c r="G1866" s="233">
        <v>1532.67</v>
      </c>
      <c r="H1866" s="451" t="s">
        <v>27</v>
      </c>
      <c r="I1866" s="452"/>
      <c r="J1866" s="83" t="s">
        <v>6</v>
      </c>
      <c r="K1866" s="81" t="s">
        <v>1152</v>
      </c>
      <c r="L1866" s="344"/>
      <c r="M1866" s="345" t="s">
        <v>1152</v>
      </c>
      <c r="N1866" s="760" t="s">
        <v>22</v>
      </c>
      <c r="O1866" s="761" t="s">
        <v>15</v>
      </c>
      <c r="P1866" s="762"/>
      <c r="Q1866" s="763">
        <v>53</v>
      </c>
      <c r="R1866" s="764" t="s">
        <v>1152</v>
      </c>
      <c r="S1866" s="765"/>
      <c r="T1866" s="705" t="s">
        <v>64</v>
      </c>
      <c r="U1866" s="734"/>
      <c r="V1866" s="706"/>
      <c r="W1866" s="184"/>
    </row>
    <row r="1867" spans="1:23" s="18" customFormat="1" ht="15.75" customHeight="1" thickBot="1">
      <c r="A1867" s="87" t="s">
        <v>2008</v>
      </c>
      <c r="B1867" s="446"/>
      <c r="C1867" s="33">
        <v>2</v>
      </c>
      <c r="D1867" s="76" t="s">
        <v>820</v>
      </c>
      <c r="E1867" s="82">
        <v>0.5</v>
      </c>
      <c r="F1867" s="233">
        <v>2471.5932614000003</v>
      </c>
      <c r="G1867" s="233">
        <v>1532.67</v>
      </c>
      <c r="H1867" s="451" t="s">
        <v>6</v>
      </c>
      <c r="I1867" s="452"/>
      <c r="J1867" s="83" t="s">
        <v>6</v>
      </c>
      <c r="K1867" s="81" t="s">
        <v>1152</v>
      </c>
      <c r="L1867" s="344"/>
      <c r="M1867" s="345" t="s">
        <v>1152</v>
      </c>
      <c r="N1867" s="760" t="s">
        <v>22</v>
      </c>
      <c r="O1867" s="761"/>
      <c r="P1867" s="762"/>
      <c r="Q1867" s="766"/>
      <c r="R1867" s="767"/>
      <c r="S1867" s="768"/>
      <c r="T1867" s="758"/>
      <c r="U1867" s="769"/>
      <c r="V1867" s="759"/>
      <c r="W1867" s="184"/>
    </row>
    <row r="1868" spans="1:23" s="18" customFormat="1" ht="15.75" customHeight="1">
      <c r="A1868" s="87" t="s">
        <v>2009</v>
      </c>
      <c r="B1868" s="446"/>
      <c r="C1868" s="33">
        <v>3</v>
      </c>
      <c r="D1868" s="76" t="s">
        <v>1152</v>
      </c>
      <c r="E1868" s="82" t="s">
        <v>1152</v>
      </c>
      <c r="F1868" s="233" t="s">
        <v>1152</v>
      </c>
      <c r="G1868" s="233" t="s">
        <v>1152</v>
      </c>
      <c r="H1868" s="451" t="s">
        <v>1152</v>
      </c>
      <c r="I1868" s="452"/>
      <c r="J1868" s="83" t="s">
        <v>1152</v>
      </c>
      <c r="K1868" s="81" t="s">
        <v>1152</v>
      </c>
      <c r="L1868" s="344"/>
      <c r="M1868" s="345" t="s">
        <v>1152</v>
      </c>
      <c r="N1868" s="760"/>
      <c r="O1868" s="770"/>
      <c r="P1868" s="771"/>
      <c r="Q1868" s="772"/>
      <c r="R1868" s="773"/>
      <c r="S1868" s="774"/>
      <c r="T1868" s="191"/>
      <c r="U1868" s="191"/>
      <c r="V1868" s="192"/>
      <c r="W1868" s="185"/>
    </row>
    <row r="1869" spans="1:23" s="18" customFormat="1" ht="15.75" customHeight="1">
      <c r="A1869" s="87" t="s">
        <v>2010</v>
      </c>
      <c r="B1869" s="446"/>
      <c r="C1869" s="33">
        <v>4</v>
      </c>
      <c r="D1869" s="76" t="s">
        <v>1152</v>
      </c>
      <c r="E1869" s="82" t="s">
        <v>1152</v>
      </c>
      <c r="F1869" s="233" t="s">
        <v>1152</v>
      </c>
      <c r="G1869" s="233" t="s">
        <v>1152</v>
      </c>
      <c r="H1869" s="451" t="s">
        <v>1152</v>
      </c>
      <c r="I1869" s="452"/>
      <c r="J1869" s="83" t="s">
        <v>1152</v>
      </c>
      <c r="K1869" s="81" t="s">
        <v>1152</v>
      </c>
      <c r="L1869" s="344"/>
      <c r="M1869" s="345" t="s">
        <v>1152</v>
      </c>
      <c r="N1869" s="760"/>
      <c r="O1869" s="775" t="s">
        <v>246</v>
      </c>
      <c r="P1869" s="737" t="s">
        <v>245</v>
      </c>
      <c r="Q1869" s="738"/>
      <c r="R1869" s="738"/>
      <c r="S1869" s="739"/>
      <c r="T1869" s="185"/>
      <c r="U1869" s="185"/>
      <c r="V1869" s="193"/>
      <c r="W1869" s="185"/>
    </row>
    <row r="1870" spans="1:23" s="18" customFormat="1" ht="17.25" customHeight="1">
      <c r="A1870" s="87" t="s">
        <v>2011</v>
      </c>
      <c r="B1870" s="446"/>
      <c r="C1870" s="33">
        <v>5</v>
      </c>
      <c r="D1870" s="76" t="s">
        <v>1152</v>
      </c>
      <c r="E1870" s="82" t="s">
        <v>1152</v>
      </c>
      <c r="F1870" s="233" t="s">
        <v>1152</v>
      </c>
      <c r="G1870" s="233" t="s">
        <v>1152</v>
      </c>
      <c r="H1870" s="451" t="s">
        <v>1152</v>
      </c>
      <c r="I1870" s="452"/>
      <c r="J1870" s="83" t="s">
        <v>1152</v>
      </c>
      <c r="K1870" s="81" t="s">
        <v>1152</v>
      </c>
      <c r="L1870" s="344"/>
      <c r="M1870" s="345" t="s">
        <v>1152</v>
      </c>
      <c r="N1870" s="760"/>
      <c r="O1870" s="776"/>
      <c r="P1870" s="711" t="s">
        <v>86</v>
      </c>
      <c r="Q1870" s="711" t="s">
        <v>230</v>
      </c>
      <c r="R1870" s="714" t="s">
        <v>243</v>
      </c>
      <c r="S1870" s="714"/>
      <c r="T1870" s="185"/>
      <c r="U1870" s="185"/>
      <c r="V1870" s="193"/>
      <c r="W1870" s="185"/>
    </row>
    <row r="1871" spans="1:23" s="18" customFormat="1" ht="16.5" customHeight="1" thickBot="1">
      <c r="A1871" s="87" t="s">
        <v>2012</v>
      </c>
      <c r="B1871" s="446"/>
      <c r="C1871" s="84">
        <v>6</v>
      </c>
      <c r="D1871" s="85" t="s">
        <v>1152</v>
      </c>
      <c r="E1871" s="86" t="s">
        <v>1152</v>
      </c>
      <c r="F1871" s="233" t="s">
        <v>1152</v>
      </c>
      <c r="G1871" s="233" t="s">
        <v>1152</v>
      </c>
      <c r="H1871" s="451" t="s">
        <v>1152</v>
      </c>
      <c r="I1871" s="452"/>
      <c r="J1871" s="83" t="s">
        <v>1152</v>
      </c>
      <c r="K1871" s="81" t="s">
        <v>1152</v>
      </c>
      <c r="L1871" s="344"/>
      <c r="M1871" s="345" t="s">
        <v>1152</v>
      </c>
      <c r="N1871" s="777"/>
      <c r="O1871" s="248" t="s">
        <v>6</v>
      </c>
      <c r="P1871" s="778">
        <v>1</v>
      </c>
      <c r="Q1871" s="779">
        <v>3065.3425115</v>
      </c>
      <c r="R1871" s="780">
        <v>3229.0872614000004</v>
      </c>
      <c r="S1871" s="780"/>
      <c r="T1871" s="185"/>
      <c r="U1871" s="185"/>
      <c r="V1871" s="193"/>
      <c r="W1871" s="185"/>
    </row>
    <row r="1872" spans="1:23" s="18" customFormat="1" ht="16.5" customHeight="1" thickBot="1">
      <c r="A1872" s="87" t="s">
        <v>2013</v>
      </c>
      <c r="B1872" s="447"/>
      <c r="C1872" s="781" t="s">
        <v>82</v>
      </c>
      <c r="D1872" s="782"/>
      <c r="E1872" s="782"/>
      <c r="F1872" s="783"/>
      <c r="G1872" s="784"/>
      <c r="H1872" s="453" t="s">
        <v>6</v>
      </c>
      <c r="I1872" s="454"/>
      <c r="J1872" s="314" t="s">
        <v>6</v>
      </c>
      <c r="K1872" s="194" t="s">
        <v>6</v>
      </c>
      <c r="L1872" s="351"/>
      <c r="M1872" s="370"/>
      <c r="N1872" s="352"/>
      <c r="O1872" s="455" t="s">
        <v>1152</v>
      </c>
      <c r="P1872" s="455"/>
      <c r="Q1872" s="455"/>
      <c r="R1872" s="455"/>
      <c r="S1872" s="455"/>
      <c r="T1872" s="348"/>
      <c r="U1872" s="349"/>
      <c r="V1872" s="350"/>
      <c r="W1872" s="185"/>
    </row>
    <row r="1873" spans="1:22" ht="24.95" customHeight="1"/>
    <row r="1874" spans="1:22" ht="24.95" customHeight="1"/>
    <row r="1875" spans="1:22" s="16" customFormat="1" ht="24" thickBot="1">
      <c r="A1875" s="694">
        <v>54</v>
      </c>
      <c r="B1875" s="456" t="s">
        <v>45</v>
      </c>
      <c r="C1875" s="456"/>
      <c r="D1875" s="456"/>
      <c r="E1875" s="22">
        <v>54</v>
      </c>
      <c r="F1875" s="23" t="s">
        <v>843</v>
      </c>
      <c r="G1875" s="19"/>
      <c r="H1875" s="19"/>
      <c r="I1875" s="23"/>
      <c r="J1875" s="23"/>
      <c r="K1875" s="23"/>
      <c r="L1875" s="23"/>
      <c r="M1875" s="24"/>
      <c r="N1875" s="24"/>
      <c r="O1875" s="19"/>
      <c r="P1875" s="19"/>
      <c r="Q1875" s="685"/>
      <c r="R1875" s="685"/>
      <c r="S1875" s="685"/>
      <c r="T1875" s="685"/>
      <c r="U1875" s="186"/>
    </row>
    <row r="1876" spans="1:22" s="16" customFormat="1" ht="24.75" customHeight="1">
      <c r="A1876" s="14"/>
      <c r="B1876" s="695" t="s">
        <v>50</v>
      </c>
      <c r="C1876" s="696" t="s">
        <v>51</v>
      </c>
      <c r="D1876" s="697" t="s">
        <v>16</v>
      </c>
      <c r="E1876" s="697"/>
      <c r="F1876" s="697" t="s">
        <v>52</v>
      </c>
      <c r="G1876" s="698"/>
      <c r="H1876" s="699" t="s">
        <v>53</v>
      </c>
      <c r="I1876" s="700" t="s">
        <v>266</v>
      </c>
      <c r="J1876" s="699" t="s">
        <v>17</v>
      </c>
      <c r="K1876" s="699" t="s">
        <v>229</v>
      </c>
      <c r="L1876" s="699" t="s">
        <v>54</v>
      </c>
      <c r="M1876" s="699" t="s">
        <v>150</v>
      </c>
      <c r="N1876" s="701" t="s">
        <v>244</v>
      </c>
      <c r="O1876" s="702"/>
      <c r="P1876" s="703" t="s">
        <v>19</v>
      </c>
      <c r="Q1876" s="704"/>
      <c r="R1876" s="705" t="s">
        <v>152</v>
      </c>
      <c r="S1876" s="706"/>
      <c r="T1876" s="707" t="s">
        <v>138</v>
      </c>
      <c r="U1876" s="708"/>
      <c r="V1876" s="709"/>
    </row>
    <row r="1877" spans="1:22" s="16" customFormat="1" ht="92.25" customHeight="1">
      <c r="A1877" s="14"/>
      <c r="B1877" s="710"/>
      <c r="C1877" s="711" t="s">
        <v>55</v>
      </c>
      <c r="D1877" s="712" t="s">
        <v>3</v>
      </c>
      <c r="E1877" s="712" t="s">
        <v>18</v>
      </c>
      <c r="F1877" s="712" t="s">
        <v>56</v>
      </c>
      <c r="G1877" s="713" t="s">
        <v>57</v>
      </c>
      <c r="H1877" s="714"/>
      <c r="I1877" s="715"/>
      <c r="J1877" s="714"/>
      <c r="K1877" s="714"/>
      <c r="L1877" s="714"/>
      <c r="M1877" s="714"/>
      <c r="N1877" s="711" t="s">
        <v>149</v>
      </c>
      <c r="O1877" s="712" t="s">
        <v>68</v>
      </c>
      <c r="P1877" s="716"/>
      <c r="Q1877" s="717"/>
      <c r="R1877" s="718"/>
      <c r="S1877" s="719"/>
      <c r="T1877" s="720" t="s">
        <v>139</v>
      </c>
      <c r="U1877" s="721" t="s">
        <v>148</v>
      </c>
      <c r="V1877" s="722" t="s">
        <v>164</v>
      </c>
    </row>
    <row r="1878" spans="1:22" s="16" customFormat="1" ht="26.25" customHeight="1">
      <c r="A1878" s="14"/>
      <c r="B1878" s="723"/>
      <c r="C1878" s="724">
        <v>3</v>
      </c>
      <c r="D1878" s="724">
        <v>4</v>
      </c>
      <c r="E1878" s="724">
        <v>5</v>
      </c>
      <c r="F1878" s="724">
        <v>6</v>
      </c>
      <c r="G1878" s="724">
        <v>7</v>
      </c>
      <c r="H1878" s="724">
        <v>8</v>
      </c>
      <c r="I1878" s="724">
        <v>9</v>
      </c>
      <c r="J1878" s="724">
        <v>10</v>
      </c>
      <c r="K1878" s="724">
        <v>11</v>
      </c>
      <c r="L1878" s="724">
        <v>12</v>
      </c>
      <c r="M1878" s="724">
        <v>13</v>
      </c>
      <c r="N1878" s="724">
        <v>14</v>
      </c>
      <c r="O1878" s="724">
        <v>15</v>
      </c>
      <c r="P1878" s="19">
        <v>16</v>
      </c>
      <c r="Q1878" s="725">
        <v>17</v>
      </c>
      <c r="R1878" s="19">
        <v>18</v>
      </c>
      <c r="S1878" s="725">
        <v>19</v>
      </c>
      <c r="T1878" s="726">
        <v>20</v>
      </c>
      <c r="U1878" s="624">
        <v>21</v>
      </c>
      <c r="V1878" s="727">
        <v>22</v>
      </c>
    </row>
    <row r="1879" spans="1:22" s="26" customFormat="1" ht="61.9" customHeight="1">
      <c r="A1879" s="25" t="s">
        <v>2014</v>
      </c>
      <c r="B1879" s="307">
        <v>1</v>
      </c>
      <c r="C1879" s="301" t="s">
        <v>0</v>
      </c>
      <c r="D1879" s="301" t="s">
        <v>827</v>
      </c>
      <c r="E1879" s="301" t="s">
        <v>828</v>
      </c>
      <c r="F1879" s="301" t="s">
        <v>304</v>
      </c>
      <c r="G1879" s="293">
        <v>1</v>
      </c>
      <c r="H1879" s="293" t="s">
        <v>22</v>
      </c>
      <c r="I1879" s="299">
        <v>2</v>
      </c>
      <c r="J1879" s="300" t="s">
        <v>835</v>
      </c>
      <c r="K1879" s="324">
        <v>37078</v>
      </c>
      <c r="L1879" s="324">
        <v>38199</v>
      </c>
      <c r="M1879" s="294">
        <v>1735.46</v>
      </c>
      <c r="N1879" s="321">
        <v>1735.46</v>
      </c>
      <c r="O1879" s="172">
        <v>1735.46</v>
      </c>
      <c r="P1879" s="441"/>
      <c r="Q1879" s="442"/>
      <c r="R1879" s="439"/>
      <c r="S1879" s="440" t="s">
        <v>835</v>
      </c>
      <c r="T1879" s="296" t="s">
        <v>22</v>
      </c>
      <c r="U1879" s="297">
        <v>5</v>
      </c>
      <c r="V1879" s="298" t="s">
        <v>22</v>
      </c>
    </row>
    <row r="1880" spans="1:22" s="26" customFormat="1" ht="61.9" customHeight="1">
      <c r="A1880" s="25" t="s">
        <v>1157</v>
      </c>
      <c r="B1880" s="307">
        <v>2</v>
      </c>
      <c r="C1880" s="301" t="s">
        <v>0</v>
      </c>
      <c r="D1880" s="301" t="s">
        <v>829</v>
      </c>
      <c r="E1880" s="301" t="s">
        <v>830</v>
      </c>
      <c r="F1880" s="301" t="s">
        <v>304</v>
      </c>
      <c r="G1880" s="293">
        <v>1</v>
      </c>
      <c r="H1880" s="293" t="s">
        <v>22</v>
      </c>
      <c r="I1880" s="299">
        <v>2</v>
      </c>
      <c r="J1880" s="300" t="s">
        <v>835</v>
      </c>
      <c r="K1880" s="324">
        <v>38842</v>
      </c>
      <c r="L1880" s="324">
        <v>39809</v>
      </c>
      <c r="M1880" s="294">
        <v>1375.64</v>
      </c>
      <c r="N1880" s="321">
        <v>1375.64</v>
      </c>
      <c r="O1880" s="172">
        <v>1375.64</v>
      </c>
      <c r="P1880" s="441"/>
      <c r="Q1880" s="442"/>
      <c r="R1880" s="439"/>
      <c r="S1880" s="440" t="s">
        <v>835</v>
      </c>
      <c r="T1880" s="296" t="s">
        <v>22</v>
      </c>
      <c r="U1880" s="297">
        <v>8</v>
      </c>
      <c r="V1880" s="298" t="s">
        <v>22</v>
      </c>
    </row>
    <row r="1881" spans="1:22" s="26" customFormat="1" ht="61.9" customHeight="1">
      <c r="A1881" s="25" t="s">
        <v>321</v>
      </c>
      <c r="B1881" s="307">
        <v>3</v>
      </c>
      <c r="C1881" s="301" t="s">
        <v>0</v>
      </c>
      <c r="D1881" s="301" t="s">
        <v>831</v>
      </c>
      <c r="E1881" s="301" t="s">
        <v>832</v>
      </c>
      <c r="F1881" s="301" t="s">
        <v>304</v>
      </c>
      <c r="G1881" s="293">
        <v>1</v>
      </c>
      <c r="H1881" s="293" t="s">
        <v>22</v>
      </c>
      <c r="I1881" s="299">
        <v>2</v>
      </c>
      <c r="J1881" s="300" t="s">
        <v>835</v>
      </c>
      <c r="K1881" s="324">
        <v>39841</v>
      </c>
      <c r="L1881" s="324">
        <v>40750</v>
      </c>
      <c r="M1881" s="294">
        <v>1525.24</v>
      </c>
      <c r="N1881" s="321">
        <v>1525.24</v>
      </c>
      <c r="O1881" s="172">
        <v>1525.24</v>
      </c>
      <c r="P1881" s="441"/>
      <c r="Q1881" s="442"/>
      <c r="R1881" s="439"/>
      <c r="S1881" s="440" t="s">
        <v>835</v>
      </c>
      <c r="T1881" s="296" t="s">
        <v>22</v>
      </c>
      <c r="U1881" s="297">
        <v>9</v>
      </c>
      <c r="V1881" s="298" t="s">
        <v>22</v>
      </c>
    </row>
    <row r="1882" spans="1:22" s="26" customFormat="1" ht="61.9" customHeight="1">
      <c r="A1882" s="25" t="s">
        <v>1158</v>
      </c>
      <c r="B1882" s="307">
        <v>4</v>
      </c>
      <c r="C1882" s="301" t="s">
        <v>0</v>
      </c>
      <c r="D1882" s="301" t="s">
        <v>833</v>
      </c>
      <c r="E1882" s="301" t="s">
        <v>834</v>
      </c>
      <c r="F1882" s="301" t="s">
        <v>304</v>
      </c>
      <c r="G1882" s="293">
        <v>1</v>
      </c>
      <c r="H1882" s="293" t="s">
        <v>22</v>
      </c>
      <c r="I1882" s="299">
        <v>1</v>
      </c>
      <c r="J1882" s="300" t="s">
        <v>844</v>
      </c>
      <c r="K1882" s="389">
        <v>43644</v>
      </c>
      <c r="L1882" s="324">
        <v>43826</v>
      </c>
      <c r="M1882" s="294">
        <v>384.73</v>
      </c>
      <c r="N1882" s="321">
        <v>384.73</v>
      </c>
      <c r="O1882" s="172">
        <v>384.73</v>
      </c>
      <c r="P1882" s="441"/>
      <c r="Q1882" s="442"/>
      <c r="R1882" s="439"/>
      <c r="S1882" s="440" t="s">
        <v>836</v>
      </c>
      <c r="T1882" s="296" t="s">
        <v>22</v>
      </c>
      <c r="U1882" s="297">
        <v>57</v>
      </c>
      <c r="V1882" s="298" t="s">
        <v>22</v>
      </c>
    </row>
    <row r="1883" spans="1:22" s="26" customFormat="1" ht="24.95" customHeight="1">
      <c r="A1883" s="25" t="s">
        <v>1159</v>
      </c>
      <c r="B1883" s="307" t="s">
        <v>1152</v>
      </c>
      <c r="C1883" s="301"/>
      <c r="D1883" s="301"/>
      <c r="E1883" s="301"/>
      <c r="F1883" s="301"/>
      <c r="G1883" s="293"/>
      <c r="H1883" s="293"/>
      <c r="I1883" s="299"/>
      <c r="J1883" s="300" t="s">
        <v>1152</v>
      </c>
      <c r="K1883" s="324"/>
      <c r="L1883" s="324"/>
      <c r="M1883" s="294"/>
      <c r="N1883" s="321" t="s">
        <v>1152</v>
      </c>
      <c r="O1883" s="172" t="s">
        <v>1152</v>
      </c>
      <c r="P1883" s="441"/>
      <c r="Q1883" s="442"/>
      <c r="R1883" s="439"/>
      <c r="S1883" s="440"/>
      <c r="T1883" s="296"/>
      <c r="U1883" s="297"/>
      <c r="V1883" s="298"/>
    </row>
    <row r="1884" spans="1:22" s="26" customFormat="1" ht="24.95" customHeight="1">
      <c r="A1884" s="25" t="s">
        <v>1160</v>
      </c>
      <c r="B1884" s="307" t="s">
        <v>1152</v>
      </c>
      <c r="C1884" s="301"/>
      <c r="D1884" s="301"/>
      <c r="E1884" s="301"/>
      <c r="F1884" s="301"/>
      <c r="G1884" s="293"/>
      <c r="H1884" s="293"/>
      <c r="I1884" s="299"/>
      <c r="J1884" s="300" t="s">
        <v>1152</v>
      </c>
      <c r="K1884" s="324"/>
      <c r="L1884" s="324"/>
      <c r="M1884" s="294"/>
      <c r="N1884" s="321" t="s">
        <v>1152</v>
      </c>
      <c r="O1884" s="172" t="s">
        <v>1152</v>
      </c>
      <c r="P1884" s="441"/>
      <c r="Q1884" s="442"/>
      <c r="R1884" s="439"/>
      <c r="S1884" s="440"/>
      <c r="T1884" s="296"/>
      <c r="U1884" s="297"/>
      <c r="V1884" s="298"/>
    </row>
    <row r="1885" spans="1:22" s="26" customFormat="1" ht="24.95" customHeight="1">
      <c r="A1885" s="25"/>
      <c r="B1885" s="307" t="s">
        <v>1152</v>
      </c>
      <c r="C1885" s="301"/>
      <c r="D1885" s="301"/>
      <c r="E1885" s="301"/>
      <c r="F1885" s="301"/>
      <c r="G1885" s="293"/>
      <c r="H1885" s="293"/>
      <c r="I1885" s="299"/>
      <c r="J1885" s="300" t="s">
        <v>1152</v>
      </c>
      <c r="K1885" s="324"/>
      <c r="L1885" s="324"/>
      <c r="M1885" s="294"/>
      <c r="N1885" s="321" t="s">
        <v>1152</v>
      </c>
      <c r="O1885" s="172" t="s">
        <v>1152</v>
      </c>
      <c r="P1885" s="441"/>
      <c r="Q1885" s="442"/>
      <c r="R1885" s="439"/>
      <c r="S1885" s="440"/>
      <c r="T1885" s="296"/>
      <c r="U1885" s="297"/>
      <c r="V1885" s="298"/>
    </row>
    <row r="1886" spans="1:22" s="26" customFormat="1" ht="24.95" customHeight="1">
      <c r="A1886" s="25"/>
      <c r="B1886" s="307" t="s">
        <v>1152</v>
      </c>
      <c r="C1886" s="301"/>
      <c r="D1886" s="301"/>
      <c r="E1886" s="301"/>
      <c r="F1886" s="301"/>
      <c r="G1886" s="293"/>
      <c r="H1886" s="293"/>
      <c r="I1886" s="299"/>
      <c r="J1886" s="300" t="s">
        <v>1152</v>
      </c>
      <c r="K1886" s="324"/>
      <c r="L1886" s="324"/>
      <c r="M1886" s="294"/>
      <c r="N1886" s="321" t="s">
        <v>1152</v>
      </c>
      <c r="O1886" s="172" t="s">
        <v>1152</v>
      </c>
      <c r="P1886" s="441"/>
      <c r="Q1886" s="442"/>
      <c r="R1886" s="439"/>
      <c r="S1886" s="440"/>
      <c r="T1886" s="296"/>
      <c r="U1886" s="297"/>
      <c r="V1886" s="298"/>
    </row>
    <row r="1887" spans="1:22" s="26" customFormat="1" ht="24.95" customHeight="1">
      <c r="A1887" s="25"/>
      <c r="B1887" s="307" t="s">
        <v>1152</v>
      </c>
      <c r="C1887" s="301"/>
      <c r="D1887" s="301"/>
      <c r="E1887" s="301"/>
      <c r="F1887" s="301"/>
      <c r="G1887" s="293"/>
      <c r="H1887" s="293"/>
      <c r="I1887" s="299"/>
      <c r="J1887" s="300" t="s">
        <v>1152</v>
      </c>
      <c r="K1887" s="324"/>
      <c r="L1887" s="324"/>
      <c r="M1887" s="294"/>
      <c r="N1887" s="321" t="s">
        <v>1152</v>
      </c>
      <c r="O1887" s="172" t="s">
        <v>1152</v>
      </c>
      <c r="P1887" s="441"/>
      <c r="Q1887" s="442"/>
      <c r="R1887" s="439"/>
      <c r="S1887" s="440"/>
      <c r="T1887" s="296"/>
      <c r="U1887" s="297"/>
      <c r="V1887" s="298"/>
    </row>
    <row r="1888" spans="1:22" s="26" customFormat="1" ht="24.95" customHeight="1">
      <c r="A1888" s="25"/>
      <c r="B1888" s="307" t="s">
        <v>1152</v>
      </c>
      <c r="C1888" s="301"/>
      <c r="D1888" s="301"/>
      <c r="E1888" s="301"/>
      <c r="F1888" s="301"/>
      <c r="G1888" s="293"/>
      <c r="H1888" s="293"/>
      <c r="I1888" s="299"/>
      <c r="J1888" s="300" t="s">
        <v>1152</v>
      </c>
      <c r="K1888" s="324"/>
      <c r="L1888" s="324"/>
      <c r="M1888" s="294"/>
      <c r="N1888" s="321" t="s">
        <v>1152</v>
      </c>
      <c r="O1888" s="172" t="s">
        <v>1152</v>
      </c>
      <c r="P1888" s="441"/>
      <c r="Q1888" s="442"/>
      <c r="R1888" s="439"/>
      <c r="S1888" s="440"/>
      <c r="T1888" s="296"/>
      <c r="U1888" s="297"/>
      <c r="V1888" s="298"/>
    </row>
    <row r="1889" spans="1:23" s="26" customFormat="1" ht="24.95" customHeight="1">
      <c r="A1889" s="25"/>
      <c r="B1889" s="307" t="s">
        <v>1152</v>
      </c>
      <c r="C1889" s="301"/>
      <c r="D1889" s="301"/>
      <c r="E1889" s="301"/>
      <c r="F1889" s="301"/>
      <c r="G1889" s="293"/>
      <c r="H1889" s="293"/>
      <c r="I1889" s="299"/>
      <c r="J1889" s="300" t="s">
        <v>1152</v>
      </c>
      <c r="K1889" s="324"/>
      <c r="L1889" s="324"/>
      <c r="M1889" s="294"/>
      <c r="N1889" s="321" t="s">
        <v>1152</v>
      </c>
      <c r="O1889" s="172" t="s">
        <v>1152</v>
      </c>
      <c r="P1889" s="441"/>
      <c r="Q1889" s="442"/>
      <c r="R1889" s="439"/>
      <c r="S1889" s="440"/>
      <c r="T1889" s="296"/>
      <c r="U1889" s="297"/>
      <c r="V1889" s="298"/>
    </row>
    <row r="1890" spans="1:23" s="26" customFormat="1" ht="24.95" customHeight="1">
      <c r="A1890" s="25" t="s">
        <v>2015</v>
      </c>
      <c r="B1890" s="307" t="s">
        <v>1152</v>
      </c>
      <c r="C1890" s="301"/>
      <c r="D1890" s="301"/>
      <c r="E1890" s="301"/>
      <c r="F1890" s="301"/>
      <c r="G1890" s="293"/>
      <c r="H1890" s="293"/>
      <c r="I1890" s="299"/>
      <c r="J1890" s="300" t="s">
        <v>1152</v>
      </c>
      <c r="K1890" s="324"/>
      <c r="L1890" s="324"/>
      <c r="M1890" s="294"/>
      <c r="N1890" s="322" t="s">
        <v>1152</v>
      </c>
      <c r="O1890" s="172" t="s">
        <v>1152</v>
      </c>
      <c r="P1890" s="441"/>
      <c r="Q1890" s="442"/>
      <c r="R1890" s="439"/>
      <c r="S1890" s="440"/>
      <c r="T1890" s="296"/>
      <c r="U1890" s="297"/>
      <c r="V1890" s="298"/>
    </row>
    <row r="1891" spans="1:23" s="26" customFormat="1" ht="24.95" customHeight="1">
      <c r="A1891" s="25" t="s">
        <v>2016</v>
      </c>
      <c r="B1891" s="307" t="s">
        <v>1152</v>
      </c>
      <c r="C1891" s="301"/>
      <c r="D1891" s="301"/>
      <c r="E1891" s="301"/>
      <c r="F1891" s="301"/>
      <c r="G1891" s="293"/>
      <c r="H1891" s="293"/>
      <c r="I1891" s="299"/>
      <c r="J1891" s="300" t="s">
        <v>1152</v>
      </c>
      <c r="K1891" s="324"/>
      <c r="L1891" s="324"/>
      <c r="M1891" s="295"/>
      <c r="N1891" s="322" t="s">
        <v>1152</v>
      </c>
      <c r="O1891" s="172" t="s">
        <v>1152</v>
      </c>
      <c r="P1891" s="441"/>
      <c r="Q1891" s="442"/>
      <c r="R1891" s="439"/>
      <c r="S1891" s="440"/>
      <c r="T1891" s="296"/>
      <c r="U1891" s="297"/>
      <c r="V1891" s="298"/>
    </row>
    <row r="1892" spans="1:23" s="26" customFormat="1" ht="24.95" customHeight="1">
      <c r="A1892" s="25" t="s">
        <v>2017</v>
      </c>
      <c r="B1892" s="307" t="s">
        <v>1152</v>
      </c>
      <c r="C1892" s="301"/>
      <c r="D1892" s="301"/>
      <c r="E1892" s="301"/>
      <c r="F1892" s="301"/>
      <c r="G1892" s="293"/>
      <c r="H1892" s="293"/>
      <c r="I1892" s="299"/>
      <c r="J1892" s="300" t="s">
        <v>1152</v>
      </c>
      <c r="K1892" s="324"/>
      <c r="L1892" s="324"/>
      <c r="M1892" s="295"/>
      <c r="N1892" s="322" t="s">
        <v>1152</v>
      </c>
      <c r="O1892" s="172" t="s">
        <v>1152</v>
      </c>
      <c r="P1892" s="441"/>
      <c r="Q1892" s="442"/>
      <c r="R1892" s="439"/>
      <c r="S1892" s="440"/>
      <c r="T1892" s="296"/>
      <c r="U1892" s="297"/>
      <c r="V1892" s="298"/>
    </row>
    <row r="1893" spans="1:23" s="26" customFormat="1" ht="24.95" customHeight="1" thickBot="1">
      <c r="A1893" s="25" t="s">
        <v>2018</v>
      </c>
      <c r="B1893" s="310" t="s">
        <v>1152</v>
      </c>
      <c r="C1893" s="302"/>
      <c r="D1893" s="302"/>
      <c r="E1893" s="302"/>
      <c r="F1893" s="302"/>
      <c r="G1893" s="303"/>
      <c r="H1893" s="303"/>
      <c r="I1893" s="304"/>
      <c r="J1893" s="305" t="s">
        <v>1152</v>
      </c>
      <c r="K1893" s="325"/>
      <c r="L1893" s="325"/>
      <c r="M1893" s="306"/>
      <c r="N1893" s="322" t="s">
        <v>1152</v>
      </c>
      <c r="O1893" s="172" t="s">
        <v>1152</v>
      </c>
      <c r="P1893" s="441"/>
      <c r="Q1893" s="442"/>
      <c r="R1893" s="439"/>
      <c r="S1893" s="440"/>
      <c r="T1893" s="296"/>
      <c r="U1893" s="297"/>
      <c r="V1893" s="298"/>
    </row>
    <row r="1894" spans="1:23" s="16" customFormat="1" ht="12" customHeight="1">
      <c r="A1894" s="25"/>
      <c r="B1894" s="27"/>
      <c r="C1894" s="28"/>
      <c r="D1894" s="28"/>
      <c r="E1894" s="28"/>
      <c r="F1894" s="28"/>
      <c r="G1894" s="28"/>
      <c r="H1894" s="308"/>
      <c r="I1894" s="28"/>
      <c r="J1894" s="28"/>
      <c r="K1894" s="28"/>
      <c r="L1894" s="28"/>
      <c r="M1894" s="28"/>
      <c r="N1894" s="28"/>
      <c r="O1894" s="171"/>
      <c r="P1894" s="28"/>
      <c r="Q1894" s="28"/>
      <c r="R1894" s="171"/>
      <c r="S1894" s="28"/>
      <c r="T1894" s="28"/>
      <c r="U1894" s="29"/>
      <c r="V1894" s="30"/>
    </row>
    <row r="1895" spans="1:23" s="16" customFormat="1" ht="17.25" customHeight="1" thickBot="1">
      <c r="A1895" s="25" t="s">
        <v>2019</v>
      </c>
      <c r="B1895" s="346"/>
      <c r="C1895" s="347"/>
      <c r="D1895" s="347"/>
      <c r="E1895" s="347"/>
      <c r="F1895" s="347"/>
      <c r="G1895" s="347"/>
      <c r="H1895" s="347"/>
      <c r="I1895" s="347"/>
      <c r="J1895" s="347"/>
      <c r="K1895" s="347"/>
      <c r="L1895" s="347"/>
      <c r="M1895" s="347"/>
      <c r="N1895" s="728" t="s">
        <v>251</v>
      </c>
      <c r="O1895" s="729">
        <v>1255.2674999999999</v>
      </c>
      <c r="P1895" s="371"/>
      <c r="Q1895" s="371"/>
      <c r="R1895" s="372"/>
      <c r="S1895" s="372"/>
      <c r="T1895" s="373"/>
      <c r="U1895" s="374"/>
      <c r="V1895" s="375"/>
      <c r="W1895" s="186"/>
    </row>
    <row r="1896" spans="1:23" ht="17.25" customHeight="1">
      <c r="B1896" s="731"/>
      <c r="C1896" s="731"/>
      <c r="D1896" s="731"/>
      <c r="E1896" s="731"/>
      <c r="F1896" s="731"/>
      <c r="G1896" s="732"/>
      <c r="H1896" s="732"/>
      <c r="I1896" s="732"/>
      <c r="J1896" s="732"/>
      <c r="K1896" s="732"/>
      <c r="L1896" s="732"/>
      <c r="M1896" s="732"/>
      <c r="N1896" s="732"/>
      <c r="O1896" s="732"/>
      <c r="P1896" s="732"/>
      <c r="Q1896" s="732"/>
      <c r="R1896" s="732"/>
      <c r="S1896" s="732"/>
      <c r="T1896" s="732"/>
      <c r="U1896" s="732"/>
      <c r="V1896" s="732"/>
      <c r="W1896" s="732"/>
    </row>
    <row r="1897" spans="1:23" s="16" customFormat="1" ht="16.5" customHeight="1" thickBot="1">
      <c r="A1897" s="14"/>
      <c r="B1897" s="443" t="s">
        <v>61</v>
      </c>
      <c r="C1897" s="443"/>
      <c r="D1897" s="443"/>
      <c r="E1897" s="443"/>
      <c r="F1897" s="443"/>
      <c r="G1897" s="443"/>
      <c r="H1897" s="443"/>
      <c r="I1897" s="443"/>
      <c r="J1897" s="443"/>
      <c r="K1897" s="443"/>
      <c r="L1897" s="443"/>
      <c r="M1897" s="443"/>
      <c r="N1897" s="443"/>
      <c r="O1897" s="443"/>
      <c r="P1897" s="443"/>
      <c r="Q1897" s="443"/>
      <c r="R1897" s="443"/>
      <c r="S1897" s="443"/>
      <c r="T1897" s="443"/>
      <c r="U1897" s="443"/>
      <c r="V1897" s="443"/>
      <c r="W1897" s="187"/>
    </row>
    <row r="1898" spans="1:23" s="18" customFormat="1" ht="22.5" customHeight="1">
      <c r="A1898" s="87" t="s">
        <v>2020</v>
      </c>
      <c r="B1898" s="445" t="s">
        <v>58</v>
      </c>
      <c r="C1898" s="733" t="s">
        <v>78</v>
      </c>
      <c r="D1898" s="734"/>
      <c r="E1898" s="734"/>
      <c r="F1898" s="734"/>
      <c r="G1898" s="734"/>
      <c r="H1898" s="734"/>
      <c r="I1898" s="734"/>
      <c r="J1898" s="734"/>
      <c r="K1898" s="734"/>
      <c r="L1898" s="734"/>
      <c r="M1898" s="706"/>
      <c r="N1898" s="735"/>
      <c r="O1898" s="736"/>
      <c r="P1898" s="733" t="s">
        <v>84</v>
      </c>
      <c r="Q1898" s="734"/>
      <c r="R1898" s="734"/>
      <c r="S1898" s="706"/>
      <c r="T1898" s="705" t="s">
        <v>279</v>
      </c>
      <c r="U1898" s="706"/>
      <c r="V1898" s="448" t="s">
        <v>6</v>
      </c>
      <c r="W1898" s="185"/>
    </row>
    <row r="1899" spans="1:23" s="18" customFormat="1" ht="22.5" customHeight="1">
      <c r="A1899" s="87" t="s">
        <v>2021</v>
      </c>
      <c r="B1899" s="446"/>
      <c r="C1899" s="737" t="s">
        <v>79</v>
      </c>
      <c r="D1899" s="738"/>
      <c r="E1899" s="739"/>
      <c r="F1899" s="740">
        <v>2</v>
      </c>
      <c r="G1899" s="741" t="s">
        <v>223</v>
      </c>
      <c r="H1899" s="714" t="s">
        <v>222</v>
      </c>
      <c r="I1899" s="714"/>
      <c r="J1899" s="737" t="s">
        <v>221</v>
      </c>
      <c r="K1899" s="742"/>
      <c r="L1899" s="743"/>
      <c r="M1899" s="743"/>
      <c r="N1899" s="744"/>
      <c r="O1899" s="745"/>
      <c r="P1899" s="746"/>
      <c r="Q1899" s="747"/>
      <c r="R1899" s="747"/>
      <c r="S1899" s="748"/>
      <c r="T1899" s="718"/>
      <c r="U1899" s="719"/>
      <c r="V1899" s="449"/>
      <c r="W1899" s="185"/>
    </row>
    <row r="1900" spans="1:23" s="18" customFormat="1" ht="51.75" customHeight="1" thickBot="1">
      <c r="A1900" s="87" t="s">
        <v>2022</v>
      </c>
      <c r="B1900" s="446"/>
      <c r="C1900" s="738" t="s">
        <v>77</v>
      </c>
      <c r="D1900" s="739"/>
      <c r="E1900" s="749" t="s">
        <v>80</v>
      </c>
      <c r="F1900" s="750" t="s">
        <v>242</v>
      </c>
      <c r="G1900" s="741"/>
      <c r="H1900" s="714"/>
      <c r="I1900" s="714"/>
      <c r="J1900" s="711" t="s">
        <v>220</v>
      </c>
      <c r="K1900" s="751" t="s">
        <v>228</v>
      </c>
      <c r="L1900" s="752" t="s">
        <v>290</v>
      </c>
      <c r="M1900" s="752"/>
      <c r="N1900" s="753" t="s">
        <v>260</v>
      </c>
      <c r="O1900" s="754"/>
      <c r="P1900" s="755" t="s">
        <v>1169</v>
      </c>
      <c r="Q1900" s="756" t="s">
        <v>85</v>
      </c>
      <c r="R1900" s="757"/>
      <c r="S1900" s="88">
        <v>4</v>
      </c>
      <c r="T1900" s="758"/>
      <c r="U1900" s="759"/>
      <c r="V1900" s="450"/>
      <c r="W1900" s="185"/>
    </row>
    <row r="1901" spans="1:23" s="18" customFormat="1" ht="15.75" customHeight="1">
      <c r="A1901" s="87" t="s">
        <v>2023</v>
      </c>
      <c r="B1901" s="446"/>
      <c r="C1901" s="33">
        <v>1</v>
      </c>
      <c r="D1901" s="76" t="s">
        <v>844</v>
      </c>
      <c r="E1901" s="82">
        <v>0.5</v>
      </c>
      <c r="F1901" s="233">
        <v>384.73</v>
      </c>
      <c r="G1901" s="233">
        <v>1532.67</v>
      </c>
      <c r="H1901" s="451" t="s">
        <v>27</v>
      </c>
      <c r="I1901" s="452"/>
      <c r="J1901" s="83" t="s">
        <v>6</v>
      </c>
      <c r="K1901" s="81" t="s">
        <v>1152</v>
      </c>
      <c r="L1901" s="344"/>
      <c r="M1901" s="345" t="s">
        <v>1152</v>
      </c>
      <c r="N1901" s="760" t="s">
        <v>22</v>
      </c>
      <c r="O1901" s="761" t="s">
        <v>15</v>
      </c>
      <c r="P1901" s="762"/>
      <c r="Q1901" s="763">
        <v>54</v>
      </c>
      <c r="R1901" s="764" t="s">
        <v>1152</v>
      </c>
      <c r="S1901" s="765"/>
      <c r="T1901" s="705" t="s">
        <v>64</v>
      </c>
      <c r="U1901" s="734"/>
      <c r="V1901" s="706"/>
      <c r="W1901" s="184"/>
    </row>
    <row r="1902" spans="1:23" s="18" customFormat="1" ht="15.75" customHeight="1" thickBot="1">
      <c r="A1902" s="87" t="s">
        <v>2024</v>
      </c>
      <c r="B1902" s="446"/>
      <c r="C1902" s="33">
        <v>2</v>
      </c>
      <c r="D1902" s="76" t="s">
        <v>835</v>
      </c>
      <c r="E1902" s="82">
        <v>0.5</v>
      </c>
      <c r="F1902" s="233">
        <v>4636.34</v>
      </c>
      <c r="G1902" s="233">
        <v>1532.67</v>
      </c>
      <c r="H1902" s="451" t="s">
        <v>6</v>
      </c>
      <c r="I1902" s="452"/>
      <c r="J1902" s="83" t="s">
        <v>6</v>
      </c>
      <c r="K1902" s="81" t="s">
        <v>1152</v>
      </c>
      <c r="L1902" s="344"/>
      <c r="M1902" s="345" t="s">
        <v>1152</v>
      </c>
      <c r="N1902" s="760" t="s">
        <v>22</v>
      </c>
      <c r="O1902" s="761"/>
      <c r="P1902" s="762"/>
      <c r="Q1902" s="766"/>
      <c r="R1902" s="767"/>
      <c r="S1902" s="768"/>
      <c r="T1902" s="758"/>
      <c r="U1902" s="769"/>
      <c r="V1902" s="759"/>
      <c r="W1902" s="184"/>
    </row>
    <row r="1903" spans="1:23" s="18" customFormat="1" ht="15.75" customHeight="1">
      <c r="A1903" s="87" t="s">
        <v>2025</v>
      </c>
      <c r="B1903" s="446"/>
      <c r="C1903" s="33">
        <v>3</v>
      </c>
      <c r="D1903" s="76" t="s">
        <v>1152</v>
      </c>
      <c r="E1903" s="82" t="s">
        <v>1152</v>
      </c>
      <c r="F1903" s="233" t="s">
        <v>1152</v>
      </c>
      <c r="G1903" s="233" t="s">
        <v>1152</v>
      </c>
      <c r="H1903" s="451" t="s">
        <v>1152</v>
      </c>
      <c r="I1903" s="452"/>
      <c r="J1903" s="83" t="s">
        <v>1152</v>
      </c>
      <c r="K1903" s="81" t="s">
        <v>1152</v>
      </c>
      <c r="L1903" s="344"/>
      <c r="M1903" s="345" t="s">
        <v>1152</v>
      </c>
      <c r="N1903" s="760"/>
      <c r="O1903" s="770"/>
      <c r="P1903" s="771"/>
      <c r="Q1903" s="772"/>
      <c r="R1903" s="773"/>
      <c r="S1903" s="774"/>
      <c r="T1903" s="191"/>
      <c r="U1903" s="191"/>
      <c r="V1903" s="192"/>
      <c r="W1903" s="185"/>
    </row>
    <row r="1904" spans="1:23" s="18" customFormat="1" ht="15.75" customHeight="1">
      <c r="A1904" s="87" t="s">
        <v>2026</v>
      </c>
      <c r="B1904" s="446"/>
      <c r="C1904" s="33">
        <v>4</v>
      </c>
      <c r="D1904" s="76" t="s">
        <v>1152</v>
      </c>
      <c r="E1904" s="82" t="s">
        <v>1152</v>
      </c>
      <c r="F1904" s="233" t="s">
        <v>1152</v>
      </c>
      <c r="G1904" s="233" t="s">
        <v>1152</v>
      </c>
      <c r="H1904" s="451" t="s">
        <v>1152</v>
      </c>
      <c r="I1904" s="452"/>
      <c r="J1904" s="83" t="s">
        <v>1152</v>
      </c>
      <c r="K1904" s="81" t="s">
        <v>1152</v>
      </c>
      <c r="L1904" s="344"/>
      <c r="M1904" s="345" t="s">
        <v>1152</v>
      </c>
      <c r="N1904" s="760"/>
      <c r="O1904" s="775" t="s">
        <v>246</v>
      </c>
      <c r="P1904" s="737" t="s">
        <v>245</v>
      </c>
      <c r="Q1904" s="738"/>
      <c r="R1904" s="738"/>
      <c r="S1904" s="739"/>
      <c r="T1904" s="185"/>
      <c r="U1904" s="185"/>
      <c r="V1904" s="193"/>
      <c r="W1904" s="185"/>
    </row>
    <row r="1905" spans="1:23" s="18" customFormat="1" ht="17.25" customHeight="1">
      <c r="A1905" s="87" t="s">
        <v>2027</v>
      </c>
      <c r="B1905" s="446"/>
      <c r="C1905" s="33">
        <v>5</v>
      </c>
      <c r="D1905" s="76" t="s">
        <v>1152</v>
      </c>
      <c r="E1905" s="82" t="s">
        <v>1152</v>
      </c>
      <c r="F1905" s="233" t="s">
        <v>1152</v>
      </c>
      <c r="G1905" s="233" t="s">
        <v>1152</v>
      </c>
      <c r="H1905" s="451" t="s">
        <v>1152</v>
      </c>
      <c r="I1905" s="452"/>
      <c r="J1905" s="83" t="s">
        <v>1152</v>
      </c>
      <c r="K1905" s="81" t="s">
        <v>1152</v>
      </c>
      <c r="L1905" s="344"/>
      <c r="M1905" s="345" t="s">
        <v>1152</v>
      </c>
      <c r="N1905" s="760"/>
      <c r="O1905" s="776"/>
      <c r="P1905" s="711" t="s">
        <v>86</v>
      </c>
      <c r="Q1905" s="711" t="s">
        <v>230</v>
      </c>
      <c r="R1905" s="714" t="s">
        <v>243</v>
      </c>
      <c r="S1905" s="714"/>
      <c r="T1905" s="185"/>
      <c r="U1905" s="185"/>
      <c r="V1905" s="193"/>
      <c r="W1905" s="185"/>
    </row>
    <row r="1906" spans="1:23" s="18" customFormat="1" ht="16.5" customHeight="1" thickBot="1">
      <c r="A1906" s="87" t="s">
        <v>2028</v>
      </c>
      <c r="B1906" s="446"/>
      <c r="C1906" s="84">
        <v>6</v>
      </c>
      <c r="D1906" s="85" t="s">
        <v>1152</v>
      </c>
      <c r="E1906" s="86" t="s">
        <v>1152</v>
      </c>
      <c r="F1906" s="233" t="s">
        <v>1152</v>
      </c>
      <c r="G1906" s="233" t="s">
        <v>1152</v>
      </c>
      <c r="H1906" s="451" t="s">
        <v>1152</v>
      </c>
      <c r="I1906" s="452"/>
      <c r="J1906" s="83" t="s">
        <v>1152</v>
      </c>
      <c r="K1906" s="81" t="s">
        <v>1152</v>
      </c>
      <c r="L1906" s="344"/>
      <c r="M1906" s="345" t="s">
        <v>1152</v>
      </c>
      <c r="N1906" s="777"/>
      <c r="O1906" s="248" t="s">
        <v>6</v>
      </c>
      <c r="P1906" s="778">
        <v>1</v>
      </c>
      <c r="Q1906" s="779">
        <v>3065.3425115</v>
      </c>
      <c r="R1906" s="780">
        <v>5021.07</v>
      </c>
      <c r="S1906" s="780"/>
      <c r="T1906" s="185"/>
      <c r="U1906" s="185"/>
      <c r="V1906" s="193"/>
      <c r="W1906" s="185"/>
    </row>
    <row r="1907" spans="1:23" s="18" customFormat="1" ht="16.5" customHeight="1" thickBot="1">
      <c r="A1907" s="87" t="s">
        <v>2029</v>
      </c>
      <c r="B1907" s="447"/>
      <c r="C1907" s="781" t="s">
        <v>82</v>
      </c>
      <c r="D1907" s="782"/>
      <c r="E1907" s="782"/>
      <c r="F1907" s="783"/>
      <c r="G1907" s="784"/>
      <c r="H1907" s="453" t="s">
        <v>6</v>
      </c>
      <c r="I1907" s="454"/>
      <c r="J1907" s="314" t="s">
        <v>6</v>
      </c>
      <c r="K1907" s="194" t="s">
        <v>6</v>
      </c>
      <c r="L1907" s="351"/>
      <c r="M1907" s="370"/>
      <c r="N1907" s="352"/>
      <c r="O1907" s="455" t="s">
        <v>1152</v>
      </c>
      <c r="P1907" s="455"/>
      <c r="Q1907" s="455"/>
      <c r="R1907" s="455"/>
      <c r="S1907" s="455"/>
      <c r="T1907" s="348"/>
      <c r="U1907" s="349"/>
      <c r="V1907" s="350"/>
      <c r="W1907" s="185"/>
    </row>
    <row r="1908" spans="1:23" ht="24.95" customHeight="1"/>
    <row r="1909" spans="1:23" ht="24.95" customHeight="1"/>
    <row r="1910" spans="1:23" s="16" customFormat="1" ht="24" thickBot="1">
      <c r="A1910" s="694">
        <v>55</v>
      </c>
      <c r="B1910" s="456" t="s">
        <v>45</v>
      </c>
      <c r="C1910" s="456"/>
      <c r="D1910" s="456"/>
      <c r="E1910" s="22">
        <v>55</v>
      </c>
      <c r="F1910" s="23" t="s">
        <v>845</v>
      </c>
      <c r="G1910" s="19"/>
      <c r="H1910" s="19"/>
      <c r="I1910" s="23"/>
      <c r="J1910" s="23"/>
      <c r="K1910" s="23"/>
      <c r="L1910" s="23"/>
      <c r="M1910" s="24"/>
      <c r="N1910" s="24"/>
      <c r="O1910" s="19"/>
      <c r="P1910" s="19"/>
      <c r="Q1910" s="685"/>
      <c r="R1910" s="685"/>
      <c r="S1910" s="685"/>
      <c r="T1910" s="685"/>
      <c r="U1910" s="186"/>
    </row>
    <row r="1911" spans="1:23" s="16" customFormat="1" ht="24.75" customHeight="1">
      <c r="A1911" s="14"/>
      <c r="B1911" s="695" t="s">
        <v>50</v>
      </c>
      <c r="C1911" s="696" t="s">
        <v>51</v>
      </c>
      <c r="D1911" s="697" t="s">
        <v>16</v>
      </c>
      <c r="E1911" s="697"/>
      <c r="F1911" s="697" t="s">
        <v>52</v>
      </c>
      <c r="G1911" s="698"/>
      <c r="H1911" s="699" t="s">
        <v>53</v>
      </c>
      <c r="I1911" s="700" t="s">
        <v>266</v>
      </c>
      <c r="J1911" s="699" t="s">
        <v>17</v>
      </c>
      <c r="K1911" s="699" t="s">
        <v>229</v>
      </c>
      <c r="L1911" s="699" t="s">
        <v>54</v>
      </c>
      <c r="M1911" s="699" t="s">
        <v>150</v>
      </c>
      <c r="N1911" s="701" t="s">
        <v>244</v>
      </c>
      <c r="O1911" s="702"/>
      <c r="P1911" s="703" t="s">
        <v>19</v>
      </c>
      <c r="Q1911" s="704"/>
      <c r="R1911" s="705" t="s">
        <v>152</v>
      </c>
      <c r="S1911" s="706"/>
      <c r="T1911" s="707" t="s">
        <v>138</v>
      </c>
      <c r="U1911" s="708"/>
      <c r="V1911" s="709"/>
    </row>
    <row r="1912" spans="1:23" s="16" customFormat="1" ht="92.25" customHeight="1">
      <c r="A1912" s="14"/>
      <c r="B1912" s="710"/>
      <c r="C1912" s="711" t="s">
        <v>55</v>
      </c>
      <c r="D1912" s="712" t="s">
        <v>3</v>
      </c>
      <c r="E1912" s="712" t="s">
        <v>18</v>
      </c>
      <c r="F1912" s="712" t="s">
        <v>56</v>
      </c>
      <c r="G1912" s="713" t="s">
        <v>57</v>
      </c>
      <c r="H1912" s="714"/>
      <c r="I1912" s="715"/>
      <c r="J1912" s="714"/>
      <c r="K1912" s="714"/>
      <c r="L1912" s="714"/>
      <c r="M1912" s="714"/>
      <c r="N1912" s="711" t="s">
        <v>149</v>
      </c>
      <c r="O1912" s="712" t="s">
        <v>68</v>
      </c>
      <c r="P1912" s="716"/>
      <c r="Q1912" s="717"/>
      <c r="R1912" s="718"/>
      <c r="S1912" s="719"/>
      <c r="T1912" s="720" t="s">
        <v>139</v>
      </c>
      <c r="U1912" s="721" t="s">
        <v>148</v>
      </c>
      <c r="V1912" s="722" t="s">
        <v>164</v>
      </c>
    </row>
    <row r="1913" spans="1:23" s="16" customFormat="1" ht="26.25" customHeight="1">
      <c r="A1913" s="14"/>
      <c r="B1913" s="723"/>
      <c r="C1913" s="724">
        <v>3</v>
      </c>
      <c r="D1913" s="724">
        <v>4</v>
      </c>
      <c r="E1913" s="724">
        <v>5</v>
      </c>
      <c r="F1913" s="724">
        <v>6</v>
      </c>
      <c r="G1913" s="724">
        <v>7</v>
      </c>
      <c r="H1913" s="724">
        <v>8</v>
      </c>
      <c r="I1913" s="724">
        <v>9</v>
      </c>
      <c r="J1913" s="724">
        <v>10</v>
      </c>
      <c r="K1913" s="724">
        <v>11</v>
      </c>
      <c r="L1913" s="724">
        <v>12</v>
      </c>
      <c r="M1913" s="724">
        <v>13</v>
      </c>
      <c r="N1913" s="724">
        <v>14</v>
      </c>
      <c r="O1913" s="724">
        <v>15</v>
      </c>
      <c r="P1913" s="19">
        <v>16</v>
      </c>
      <c r="Q1913" s="725">
        <v>17</v>
      </c>
      <c r="R1913" s="19">
        <v>18</v>
      </c>
      <c r="S1913" s="725">
        <v>19</v>
      </c>
      <c r="T1913" s="726">
        <v>20</v>
      </c>
      <c r="U1913" s="624">
        <v>21</v>
      </c>
      <c r="V1913" s="727">
        <v>22</v>
      </c>
    </row>
    <row r="1914" spans="1:23" s="26" customFormat="1" ht="24.95" customHeight="1">
      <c r="A1914" s="25" t="s">
        <v>2030</v>
      </c>
      <c r="B1914" s="457">
        <v>1</v>
      </c>
      <c r="C1914" s="459" t="s">
        <v>300</v>
      </c>
      <c r="D1914" s="459" t="s">
        <v>837</v>
      </c>
      <c r="E1914" s="459" t="s">
        <v>838</v>
      </c>
      <c r="F1914" s="459" t="s">
        <v>321</v>
      </c>
      <c r="G1914" s="293">
        <v>0.4</v>
      </c>
      <c r="H1914" s="437" t="s">
        <v>22</v>
      </c>
      <c r="I1914" s="299">
        <v>1</v>
      </c>
      <c r="J1914" s="300" t="s">
        <v>846</v>
      </c>
      <c r="K1914" s="324">
        <v>43830</v>
      </c>
      <c r="L1914" s="324">
        <v>45138</v>
      </c>
      <c r="M1914" s="294">
        <v>2299.1</v>
      </c>
      <c r="N1914" s="321">
        <v>919.64</v>
      </c>
      <c r="O1914" s="172">
        <v>919.64</v>
      </c>
      <c r="P1914" s="441"/>
      <c r="Q1914" s="442"/>
      <c r="R1914" s="439"/>
      <c r="S1914" s="440"/>
      <c r="T1914" s="296" t="s">
        <v>22</v>
      </c>
      <c r="U1914" s="297">
        <v>98</v>
      </c>
      <c r="V1914" s="298" t="s">
        <v>22</v>
      </c>
    </row>
    <row r="1915" spans="1:23" s="26" customFormat="1" ht="24.95" customHeight="1">
      <c r="A1915" s="25" t="s">
        <v>1157</v>
      </c>
      <c r="B1915" s="458"/>
      <c r="C1915" s="460"/>
      <c r="D1915" s="460"/>
      <c r="E1915" s="460"/>
      <c r="F1915" s="460"/>
      <c r="G1915" s="293">
        <v>0.6</v>
      </c>
      <c r="H1915" s="438"/>
      <c r="I1915" s="299">
        <v>2</v>
      </c>
      <c r="J1915" s="300" t="s">
        <v>847</v>
      </c>
      <c r="K1915" s="324">
        <v>43830</v>
      </c>
      <c r="L1915" s="324">
        <v>45138</v>
      </c>
      <c r="M1915" s="294">
        <v>2299.1</v>
      </c>
      <c r="N1915" s="321">
        <v>1379.4599999999998</v>
      </c>
      <c r="O1915" s="172">
        <v>1379.46</v>
      </c>
      <c r="P1915" s="441"/>
      <c r="Q1915" s="442"/>
      <c r="R1915" s="439"/>
      <c r="S1915" s="440"/>
      <c r="T1915" s="296" t="s">
        <v>22</v>
      </c>
      <c r="U1915" s="297">
        <v>1</v>
      </c>
      <c r="V1915" s="298" t="s">
        <v>22</v>
      </c>
    </row>
    <row r="1916" spans="1:23" s="26" customFormat="1" ht="24.95" customHeight="1">
      <c r="A1916" s="25" t="s">
        <v>321</v>
      </c>
      <c r="B1916" s="457">
        <v>2</v>
      </c>
      <c r="C1916" s="459" t="s">
        <v>300</v>
      </c>
      <c r="D1916" s="459" t="s">
        <v>839</v>
      </c>
      <c r="E1916" s="459" t="s">
        <v>840</v>
      </c>
      <c r="F1916" s="459" t="s">
        <v>321</v>
      </c>
      <c r="G1916" s="293">
        <v>0.6</v>
      </c>
      <c r="H1916" s="437" t="s">
        <v>22</v>
      </c>
      <c r="I1916" s="299">
        <v>1</v>
      </c>
      <c r="J1916" s="300" t="s">
        <v>846</v>
      </c>
      <c r="K1916" s="324">
        <v>40982</v>
      </c>
      <c r="L1916" s="324">
        <v>41592</v>
      </c>
      <c r="M1916" s="294">
        <v>7019.72</v>
      </c>
      <c r="N1916" s="321">
        <v>4211.8320000000003</v>
      </c>
      <c r="O1916" s="172">
        <v>4211.8320000000003</v>
      </c>
      <c r="P1916" s="441"/>
      <c r="Q1916" s="442"/>
      <c r="R1916" s="439"/>
      <c r="S1916" s="440"/>
      <c r="T1916" s="296" t="s">
        <v>22</v>
      </c>
      <c r="U1916" s="297">
        <v>32</v>
      </c>
      <c r="V1916" s="298" t="s">
        <v>22</v>
      </c>
    </row>
    <row r="1917" spans="1:23" s="26" customFormat="1" ht="24.95" customHeight="1">
      <c r="A1917" s="25" t="s">
        <v>1158</v>
      </c>
      <c r="B1917" s="458"/>
      <c r="C1917" s="460"/>
      <c r="D1917" s="460"/>
      <c r="E1917" s="460"/>
      <c r="F1917" s="460"/>
      <c r="G1917" s="293">
        <v>0.1</v>
      </c>
      <c r="H1917" s="438"/>
      <c r="I1917" s="299">
        <v>3</v>
      </c>
      <c r="J1917" s="300" t="s">
        <v>848</v>
      </c>
      <c r="K1917" s="389">
        <v>40982</v>
      </c>
      <c r="L1917" s="324">
        <v>41592</v>
      </c>
      <c r="M1917" s="294">
        <v>7019.72</v>
      </c>
      <c r="N1917" s="321">
        <v>701.97200000000009</v>
      </c>
      <c r="O1917" s="172">
        <v>701.97199999999998</v>
      </c>
      <c r="P1917" s="441"/>
      <c r="Q1917" s="442"/>
      <c r="R1917" s="439"/>
      <c r="S1917" s="440"/>
      <c r="T1917" s="296" t="s">
        <v>22</v>
      </c>
      <c r="U1917" s="297">
        <v>14</v>
      </c>
      <c r="V1917" s="298" t="s">
        <v>22</v>
      </c>
    </row>
    <row r="1918" spans="1:23" s="26" customFormat="1" ht="24.95" customHeight="1">
      <c r="A1918" s="25" t="s">
        <v>1159</v>
      </c>
      <c r="B1918" s="457">
        <v>3</v>
      </c>
      <c r="C1918" s="459" t="s">
        <v>300</v>
      </c>
      <c r="D1918" s="459" t="s">
        <v>841</v>
      </c>
      <c r="E1918" s="459" t="s">
        <v>842</v>
      </c>
      <c r="F1918" s="459" t="s">
        <v>321</v>
      </c>
      <c r="G1918" s="293">
        <v>0.6</v>
      </c>
      <c r="H1918" s="437" t="s">
        <v>22</v>
      </c>
      <c r="I1918" s="299">
        <v>1</v>
      </c>
      <c r="J1918" s="300" t="s">
        <v>846</v>
      </c>
      <c r="K1918" s="324">
        <v>40994</v>
      </c>
      <c r="L1918" s="324">
        <v>41623</v>
      </c>
      <c r="M1918" s="294">
        <v>6486.14</v>
      </c>
      <c r="N1918" s="321">
        <v>3891.6840000000002</v>
      </c>
      <c r="O1918" s="172">
        <v>3891.6840000000002</v>
      </c>
      <c r="P1918" s="441"/>
      <c r="Q1918" s="442"/>
      <c r="R1918" s="439"/>
      <c r="S1918" s="440"/>
      <c r="T1918" s="296" t="s">
        <v>22</v>
      </c>
      <c r="U1918" s="297">
        <v>25</v>
      </c>
      <c r="V1918" s="298" t="s">
        <v>22</v>
      </c>
    </row>
    <row r="1919" spans="1:23" s="26" customFormat="1" ht="24.95" customHeight="1">
      <c r="A1919" s="25" t="s">
        <v>1160</v>
      </c>
      <c r="B1919" s="458"/>
      <c r="C1919" s="460"/>
      <c r="D1919" s="460"/>
      <c r="E1919" s="460"/>
      <c r="F1919" s="460"/>
      <c r="G1919" s="293">
        <v>0.3</v>
      </c>
      <c r="H1919" s="438"/>
      <c r="I1919" s="299">
        <v>3</v>
      </c>
      <c r="J1919" s="300" t="s">
        <v>848</v>
      </c>
      <c r="K1919" s="324">
        <v>40994</v>
      </c>
      <c r="L1919" s="324">
        <v>41623</v>
      </c>
      <c r="M1919" s="294">
        <v>6486.13</v>
      </c>
      <c r="N1919" s="321">
        <v>1945.8389999999999</v>
      </c>
      <c r="O1919" s="172">
        <v>1945.8389999999999</v>
      </c>
      <c r="P1919" s="441"/>
      <c r="Q1919" s="442"/>
      <c r="R1919" s="439"/>
      <c r="S1919" s="440"/>
      <c r="T1919" s="296" t="s">
        <v>22</v>
      </c>
      <c r="U1919" s="297">
        <v>17</v>
      </c>
      <c r="V1919" s="298" t="s">
        <v>22</v>
      </c>
    </row>
    <row r="1920" spans="1:23" s="26" customFormat="1" ht="24.95" customHeight="1">
      <c r="A1920" s="25"/>
      <c r="B1920" s="307" t="s">
        <v>1152</v>
      </c>
      <c r="C1920" s="301"/>
      <c r="D1920" s="301"/>
      <c r="E1920" s="301"/>
      <c r="F1920" s="301"/>
      <c r="G1920" s="293"/>
      <c r="H1920" s="293"/>
      <c r="I1920" s="299"/>
      <c r="J1920" s="300" t="s">
        <v>1152</v>
      </c>
      <c r="K1920" s="324"/>
      <c r="L1920" s="324"/>
      <c r="M1920" s="294"/>
      <c r="N1920" s="321" t="s">
        <v>1152</v>
      </c>
      <c r="O1920" s="172" t="s">
        <v>1152</v>
      </c>
      <c r="P1920" s="441"/>
      <c r="Q1920" s="442"/>
      <c r="R1920" s="439"/>
      <c r="S1920" s="440"/>
      <c r="T1920" s="296"/>
      <c r="U1920" s="297"/>
      <c r="V1920" s="298"/>
    </row>
    <row r="1921" spans="1:23" s="26" customFormat="1" ht="24.95" customHeight="1">
      <c r="A1921" s="25"/>
      <c r="B1921" s="307" t="s">
        <v>1152</v>
      </c>
      <c r="C1921" s="301"/>
      <c r="D1921" s="301"/>
      <c r="E1921" s="301"/>
      <c r="F1921" s="301"/>
      <c r="G1921" s="293"/>
      <c r="H1921" s="293"/>
      <c r="I1921" s="299"/>
      <c r="J1921" s="300" t="s">
        <v>1152</v>
      </c>
      <c r="K1921" s="324"/>
      <c r="L1921" s="324"/>
      <c r="M1921" s="294"/>
      <c r="N1921" s="321" t="s">
        <v>1152</v>
      </c>
      <c r="O1921" s="172" t="s">
        <v>1152</v>
      </c>
      <c r="P1921" s="441"/>
      <c r="Q1921" s="442"/>
      <c r="R1921" s="439"/>
      <c r="S1921" s="440"/>
      <c r="T1921" s="296"/>
      <c r="U1921" s="297"/>
      <c r="V1921" s="298"/>
    </row>
    <row r="1922" spans="1:23" s="26" customFormat="1" ht="24.95" customHeight="1">
      <c r="A1922" s="25"/>
      <c r="B1922" s="307" t="s">
        <v>1152</v>
      </c>
      <c r="C1922" s="301"/>
      <c r="D1922" s="301"/>
      <c r="E1922" s="301"/>
      <c r="F1922" s="301"/>
      <c r="G1922" s="293"/>
      <c r="H1922" s="293"/>
      <c r="I1922" s="299"/>
      <c r="J1922" s="300" t="s">
        <v>1152</v>
      </c>
      <c r="K1922" s="324"/>
      <c r="L1922" s="324"/>
      <c r="M1922" s="294"/>
      <c r="N1922" s="321" t="s">
        <v>1152</v>
      </c>
      <c r="O1922" s="172" t="s">
        <v>1152</v>
      </c>
      <c r="P1922" s="441"/>
      <c r="Q1922" s="442"/>
      <c r="R1922" s="439"/>
      <c r="S1922" s="440"/>
      <c r="T1922" s="296"/>
      <c r="U1922" s="297"/>
      <c r="V1922" s="298"/>
    </row>
    <row r="1923" spans="1:23" s="26" customFormat="1" ht="24.95" customHeight="1">
      <c r="A1923" s="25"/>
      <c r="B1923" s="307" t="s">
        <v>1152</v>
      </c>
      <c r="C1923" s="301"/>
      <c r="D1923" s="301"/>
      <c r="E1923" s="301"/>
      <c r="F1923" s="301"/>
      <c r="G1923" s="293"/>
      <c r="H1923" s="293"/>
      <c r="I1923" s="299"/>
      <c r="J1923" s="300" t="s">
        <v>1152</v>
      </c>
      <c r="K1923" s="324"/>
      <c r="L1923" s="324"/>
      <c r="M1923" s="294"/>
      <c r="N1923" s="321" t="s">
        <v>1152</v>
      </c>
      <c r="O1923" s="172" t="s">
        <v>1152</v>
      </c>
      <c r="P1923" s="441"/>
      <c r="Q1923" s="442"/>
      <c r="R1923" s="439"/>
      <c r="S1923" s="440"/>
      <c r="T1923" s="296"/>
      <c r="U1923" s="297"/>
      <c r="V1923" s="298"/>
    </row>
    <row r="1924" spans="1:23" s="26" customFormat="1" ht="24.95" customHeight="1">
      <c r="A1924" s="25"/>
      <c r="B1924" s="307" t="s">
        <v>1152</v>
      </c>
      <c r="C1924" s="301"/>
      <c r="D1924" s="301"/>
      <c r="E1924" s="301"/>
      <c r="F1924" s="301"/>
      <c r="G1924" s="293"/>
      <c r="H1924" s="293"/>
      <c r="I1924" s="299"/>
      <c r="J1924" s="300" t="s">
        <v>1152</v>
      </c>
      <c r="K1924" s="324"/>
      <c r="L1924" s="324"/>
      <c r="M1924" s="294"/>
      <c r="N1924" s="321" t="s">
        <v>1152</v>
      </c>
      <c r="O1924" s="172" t="s">
        <v>1152</v>
      </c>
      <c r="P1924" s="441"/>
      <c r="Q1924" s="442"/>
      <c r="R1924" s="439"/>
      <c r="S1924" s="440"/>
      <c r="T1924" s="296"/>
      <c r="U1924" s="297"/>
      <c r="V1924" s="298"/>
    </row>
    <row r="1925" spans="1:23" s="26" customFormat="1" ht="24.95" customHeight="1">
      <c r="A1925" s="25" t="s">
        <v>2031</v>
      </c>
      <c r="B1925" s="307" t="s">
        <v>1152</v>
      </c>
      <c r="C1925" s="301"/>
      <c r="D1925" s="301"/>
      <c r="E1925" s="301"/>
      <c r="F1925" s="301"/>
      <c r="G1925" s="293"/>
      <c r="H1925" s="293"/>
      <c r="I1925" s="299"/>
      <c r="J1925" s="300" t="s">
        <v>1152</v>
      </c>
      <c r="K1925" s="324"/>
      <c r="L1925" s="324"/>
      <c r="M1925" s="294"/>
      <c r="N1925" s="322" t="s">
        <v>1152</v>
      </c>
      <c r="O1925" s="172" t="s">
        <v>1152</v>
      </c>
      <c r="P1925" s="441"/>
      <c r="Q1925" s="442"/>
      <c r="R1925" s="439"/>
      <c r="S1925" s="440"/>
      <c r="T1925" s="296"/>
      <c r="U1925" s="297"/>
      <c r="V1925" s="298"/>
    </row>
    <row r="1926" spans="1:23" s="26" customFormat="1" ht="24.95" customHeight="1">
      <c r="A1926" s="25" t="s">
        <v>2032</v>
      </c>
      <c r="B1926" s="307" t="s">
        <v>1152</v>
      </c>
      <c r="C1926" s="301"/>
      <c r="D1926" s="301"/>
      <c r="E1926" s="301"/>
      <c r="F1926" s="301"/>
      <c r="G1926" s="293"/>
      <c r="H1926" s="293"/>
      <c r="I1926" s="299"/>
      <c r="J1926" s="300" t="s">
        <v>1152</v>
      </c>
      <c r="K1926" s="324"/>
      <c r="L1926" s="324"/>
      <c r="M1926" s="295"/>
      <c r="N1926" s="322" t="s">
        <v>1152</v>
      </c>
      <c r="O1926" s="172" t="s">
        <v>1152</v>
      </c>
      <c r="P1926" s="441"/>
      <c r="Q1926" s="442"/>
      <c r="R1926" s="439"/>
      <c r="S1926" s="440"/>
      <c r="T1926" s="296"/>
      <c r="U1926" s="297"/>
      <c r="V1926" s="298"/>
    </row>
    <row r="1927" spans="1:23" s="26" customFormat="1" ht="24.95" customHeight="1">
      <c r="A1927" s="25" t="s">
        <v>2033</v>
      </c>
      <c r="B1927" s="307" t="s">
        <v>1152</v>
      </c>
      <c r="C1927" s="301"/>
      <c r="D1927" s="301"/>
      <c r="E1927" s="301"/>
      <c r="F1927" s="301"/>
      <c r="G1927" s="293"/>
      <c r="H1927" s="293"/>
      <c r="I1927" s="299"/>
      <c r="J1927" s="300" t="s">
        <v>1152</v>
      </c>
      <c r="K1927" s="324"/>
      <c r="L1927" s="324"/>
      <c r="M1927" s="295"/>
      <c r="N1927" s="322" t="s">
        <v>1152</v>
      </c>
      <c r="O1927" s="172" t="s">
        <v>1152</v>
      </c>
      <c r="P1927" s="441"/>
      <c r="Q1927" s="442"/>
      <c r="R1927" s="439"/>
      <c r="S1927" s="440"/>
      <c r="T1927" s="296"/>
      <c r="U1927" s="297"/>
      <c r="V1927" s="298"/>
    </row>
    <row r="1928" spans="1:23" s="26" customFormat="1" ht="24.95" customHeight="1" thickBot="1">
      <c r="A1928" s="25" t="s">
        <v>2034</v>
      </c>
      <c r="B1928" s="310" t="s">
        <v>1152</v>
      </c>
      <c r="C1928" s="302"/>
      <c r="D1928" s="302"/>
      <c r="E1928" s="302"/>
      <c r="F1928" s="302"/>
      <c r="G1928" s="303"/>
      <c r="H1928" s="303"/>
      <c r="I1928" s="304"/>
      <c r="J1928" s="305" t="s">
        <v>1152</v>
      </c>
      <c r="K1928" s="325"/>
      <c r="L1928" s="325"/>
      <c r="M1928" s="306"/>
      <c r="N1928" s="322" t="s">
        <v>1152</v>
      </c>
      <c r="O1928" s="172" t="s">
        <v>1152</v>
      </c>
      <c r="P1928" s="441"/>
      <c r="Q1928" s="442"/>
      <c r="R1928" s="439"/>
      <c r="S1928" s="440"/>
      <c r="T1928" s="296"/>
      <c r="U1928" s="297"/>
      <c r="V1928" s="298"/>
    </row>
    <row r="1929" spans="1:23" s="16" customFormat="1" ht="12" customHeight="1">
      <c r="A1929" s="25"/>
      <c r="B1929" s="27"/>
      <c r="C1929" s="28"/>
      <c r="D1929" s="28"/>
      <c r="E1929" s="28"/>
      <c r="F1929" s="28"/>
      <c r="G1929" s="28"/>
      <c r="H1929" s="308"/>
      <c r="I1929" s="28"/>
      <c r="J1929" s="28"/>
      <c r="K1929" s="28"/>
      <c r="L1929" s="28"/>
      <c r="M1929" s="28"/>
      <c r="N1929" s="28"/>
      <c r="O1929" s="171"/>
      <c r="P1929" s="28"/>
      <c r="Q1929" s="28"/>
      <c r="R1929" s="171"/>
      <c r="S1929" s="28"/>
      <c r="T1929" s="28"/>
      <c r="U1929" s="29"/>
      <c r="V1929" s="30"/>
    </row>
    <row r="1930" spans="1:23" s="16" customFormat="1" ht="17.25" customHeight="1" thickBot="1">
      <c r="A1930" s="25" t="s">
        <v>2035</v>
      </c>
      <c r="B1930" s="346"/>
      <c r="C1930" s="347"/>
      <c r="D1930" s="347"/>
      <c r="E1930" s="347"/>
      <c r="F1930" s="347"/>
      <c r="G1930" s="347"/>
      <c r="H1930" s="347"/>
      <c r="I1930" s="347"/>
      <c r="J1930" s="347"/>
      <c r="K1930" s="347"/>
      <c r="L1930" s="347"/>
      <c r="M1930" s="347"/>
      <c r="N1930" s="728" t="s">
        <v>251</v>
      </c>
      <c r="O1930" s="729">
        <v>4350.1423333333332</v>
      </c>
      <c r="P1930" s="371"/>
      <c r="Q1930" s="371"/>
      <c r="R1930" s="372"/>
      <c r="S1930" s="372"/>
      <c r="T1930" s="373"/>
      <c r="U1930" s="374"/>
      <c r="V1930" s="375"/>
      <c r="W1930" s="186"/>
    </row>
    <row r="1931" spans="1:23" ht="17.25" customHeight="1">
      <c r="B1931" s="731"/>
      <c r="C1931" s="731"/>
      <c r="D1931" s="731"/>
      <c r="E1931" s="731"/>
      <c r="F1931" s="731"/>
      <c r="G1931" s="732"/>
      <c r="H1931" s="732"/>
      <c r="I1931" s="732"/>
      <c r="J1931" s="732"/>
      <c r="K1931" s="732"/>
      <c r="L1931" s="732"/>
      <c r="M1931" s="732"/>
      <c r="N1931" s="732"/>
      <c r="O1931" s="732"/>
      <c r="P1931" s="732"/>
      <c r="Q1931" s="732"/>
      <c r="R1931" s="732"/>
      <c r="S1931" s="732"/>
      <c r="T1931" s="732"/>
      <c r="U1931" s="732"/>
      <c r="V1931" s="732"/>
      <c r="W1931" s="732"/>
    </row>
    <row r="1932" spans="1:23" s="16" customFormat="1" ht="16.5" customHeight="1" thickBot="1">
      <c r="A1932" s="14"/>
      <c r="B1932" s="443" t="s">
        <v>61</v>
      </c>
      <c r="C1932" s="443"/>
      <c r="D1932" s="443"/>
      <c r="E1932" s="443"/>
      <c r="F1932" s="443"/>
      <c r="G1932" s="443"/>
      <c r="H1932" s="443"/>
      <c r="I1932" s="443"/>
      <c r="J1932" s="443"/>
      <c r="K1932" s="443"/>
      <c r="L1932" s="443"/>
      <c r="M1932" s="443"/>
      <c r="N1932" s="443"/>
      <c r="O1932" s="443"/>
      <c r="P1932" s="443"/>
      <c r="Q1932" s="443"/>
      <c r="R1932" s="443"/>
      <c r="S1932" s="443"/>
      <c r="T1932" s="443"/>
      <c r="U1932" s="443"/>
      <c r="V1932" s="443"/>
      <c r="W1932" s="187"/>
    </row>
    <row r="1933" spans="1:23" s="18" customFormat="1" ht="22.5" customHeight="1">
      <c r="A1933" s="87" t="s">
        <v>2036</v>
      </c>
      <c r="B1933" s="445" t="s">
        <v>58</v>
      </c>
      <c r="C1933" s="733" t="s">
        <v>78</v>
      </c>
      <c r="D1933" s="734"/>
      <c r="E1933" s="734"/>
      <c r="F1933" s="734"/>
      <c r="G1933" s="734"/>
      <c r="H1933" s="734"/>
      <c r="I1933" s="734"/>
      <c r="J1933" s="734"/>
      <c r="K1933" s="734"/>
      <c r="L1933" s="734"/>
      <c r="M1933" s="706"/>
      <c r="N1933" s="735"/>
      <c r="O1933" s="736"/>
      <c r="P1933" s="733" t="s">
        <v>84</v>
      </c>
      <c r="Q1933" s="734"/>
      <c r="R1933" s="734"/>
      <c r="S1933" s="706"/>
      <c r="T1933" s="705" t="s">
        <v>279</v>
      </c>
      <c r="U1933" s="706"/>
      <c r="V1933" s="448" t="s">
        <v>6</v>
      </c>
      <c r="W1933" s="185"/>
    </row>
    <row r="1934" spans="1:23" s="18" customFormat="1" ht="22.5" customHeight="1">
      <c r="A1934" s="87" t="s">
        <v>2037</v>
      </c>
      <c r="B1934" s="446"/>
      <c r="C1934" s="737" t="s">
        <v>79</v>
      </c>
      <c r="D1934" s="738"/>
      <c r="E1934" s="739"/>
      <c r="F1934" s="740">
        <v>3</v>
      </c>
      <c r="G1934" s="741" t="s">
        <v>223</v>
      </c>
      <c r="H1934" s="714" t="s">
        <v>222</v>
      </c>
      <c r="I1934" s="714"/>
      <c r="J1934" s="737" t="s">
        <v>221</v>
      </c>
      <c r="K1934" s="742"/>
      <c r="L1934" s="743"/>
      <c r="M1934" s="743"/>
      <c r="N1934" s="744"/>
      <c r="O1934" s="745"/>
      <c r="P1934" s="746"/>
      <c r="Q1934" s="747"/>
      <c r="R1934" s="747"/>
      <c r="S1934" s="748"/>
      <c r="T1934" s="718"/>
      <c r="U1934" s="719"/>
      <c r="V1934" s="449"/>
      <c r="W1934" s="185"/>
    </row>
    <row r="1935" spans="1:23" s="18" customFormat="1" ht="51.75" customHeight="1" thickBot="1">
      <c r="A1935" s="87" t="s">
        <v>2038</v>
      </c>
      <c r="B1935" s="446"/>
      <c r="C1935" s="738" t="s">
        <v>77</v>
      </c>
      <c r="D1935" s="739"/>
      <c r="E1935" s="749" t="s">
        <v>80</v>
      </c>
      <c r="F1935" s="750" t="s">
        <v>242</v>
      </c>
      <c r="G1935" s="741"/>
      <c r="H1935" s="714"/>
      <c r="I1935" s="714"/>
      <c r="J1935" s="711" t="s">
        <v>220</v>
      </c>
      <c r="K1935" s="751" t="s">
        <v>228</v>
      </c>
      <c r="L1935" s="752" t="s">
        <v>290</v>
      </c>
      <c r="M1935" s="752"/>
      <c r="N1935" s="753" t="s">
        <v>260</v>
      </c>
      <c r="O1935" s="754"/>
      <c r="P1935" s="755" t="s">
        <v>1169</v>
      </c>
      <c r="Q1935" s="756" t="s">
        <v>85</v>
      </c>
      <c r="R1935" s="757"/>
      <c r="S1935" s="88">
        <v>3</v>
      </c>
      <c r="T1935" s="758"/>
      <c r="U1935" s="759"/>
      <c r="V1935" s="450"/>
      <c r="W1935" s="185"/>
    </row>
    <row r="1936" spans="1:23" s="18" customFormat="1" ht="15.75" customHeight="1">
      <c r="A1936" s="87" t="s">
        <v>2039</v>
      </c>
      <c r="B1936" s="446"/>
      <c r="C1936" s="33">
        <v>1</v>
      </c>
      <c r="D1936" s="76" t="s">
        <v>846</v>
      </c>
      <c r="E1936" s="82">
        <v>0.5</v>
      </c>
      <c r="F1936" s="233">
        <v>9023.1560000000009</v>
      </c>
      <c r="G1936" s="233">
        <v>1532.67</v>
      </c>
      <c r="H1936" s="451" t="s">
        <v>6</v>
      </c>
      <c r="I1936" s="452"/>
      <c r="J1936" s="83" t="s">
        <v>6</v>
      </c>
      <c r="K1936" s="81" t="s">
        <v>1152</v>
      </c>
      <c r="L1936" s="344"/>
      <c r="M1936" s="345" t="s">
        <v>1152</v>
      </c>
      <c r="N1936" s="760" t="s">
        <v>22</v>
      </c>
      <c r="O1936" s="761" t="s">
        <v>15</v>
      </c>
      <c r="P1936" s="762"/>
      <c r="Q1936" s="763">
        <v>55</v>
      </c>
      <c r="R1936" s="764" t="s">
        <v>1152</v>
      </c>
      <c r="S1936" s="765"/>
      <c r="T1936" s="705" t="s">
        <v>64</v>
      </c>
      <c r="U1936" s="734"/>
      <c r="V1936" s="706"/>
      <c r="W1936" s="184"/>
    </row>
    <row r="1937" spans="1:23" s="18" customFormat="1" ht="15.75" customHeight="1" thickBot="1">
      <c r="A1937" s="87" t="s">
        <v>2040</v>
      </c>
      <c r="B1937" s="446"/>
      <c r="C1937" s="33">
        <v>2</v>
      </c>
      <c r="D1937" s="76" t="s">
        <v>847</v>
      </c>
      <c r="E1937" s="82">
        <v>0.2</v>
      </c>
      <c r="F1937" s="233">
        <v>1379.46</v>
      </c>
      <c r="G1937" s="233">
        <v>1532.67</v>
      </c>
      <c r="H1937" s="451" t="s">
        <v>27</v>
      </c>
      <c r="I1937" s="452"/>
      <c r="J1937" s="83" t="s">
        <v>6</v>
      </c>
      <c r="K1937" s="81" t="s">
        <v>1152</v>
      </c>
      <c r="L1937" s="344"/>
      <c r="M1937" s="345" t="s">
        <v>1152</v>
      </c>
      <c r="N1937" s="760" t="s">
        <v>22</v>
      </c>
      <c r="O1937" s="761"/>
      <c r="P1937" s="762"/>
      <c r="Q1937" s="766"/>
      <c r="R1937" s="767"/>
      <c r="S1937" s="768"/>
      <c r="T1937" s="758"/>
      <c r="U1937" s="769"/>
      <c r="V1937" s="759"/>
      <c r="W1937" s="184"/>
    </row>
    <row r="1938" spans="1:23" s="18" customFormat="1" ht="15.75" customHeight="1">
      <c r="A1938" s="87" t="s">
        <v>2041</v>
      </c>
      <c r="B1938" s="446"/>
      <c r="C1938" s="33">
        <v>3</v>
      </c>
      <c r="D1938" s="76" t="s">
        <v>848</v>
      </c>
      <c r="E1938" s="82">
        <v>0.3</v>
      </c>
      <c r="F1938" s="233">
        <v>2647.8109999999997</v>
      </c>
      <c r="G1938" s="233">
        <v>1532.67</v>
      </c>
      <c r="H1938" s="451" t="s">
        <v>6</v>
      </c>
      <c r="I1938" s="452"/>
      <c r="J1938" s="83" t="s">
        <v>6</v>
      </c>
      <c r="K1938" s="81" t="s">
        <v>1152</v>
      </c>
      <c r="L1938" s="344"/>
      <c r="M1938" s="345" t="s">
        <v>1152</v>
      </c>
      <c r="N1938" s="760" t="s">
        <v>22</v>
      </c>
      <c r="O1938" s="770"/>
      <c r="P1938" s="771"/>
      <c r="Q1938" s="772"/>
      <c r="R1938" s="773"/>
      <c r="S1938" s="774"/>
      <c r="T1938" s="191"/>
      <c r="U1938" s="191"/>
      <c r="V1938" s="192"/>
      <c r="W1938" s="185"/>
    </row>
    <row r="1939" spans="1:23" s="18" customFormat="1" ht="15.75" customHeight="1">
      <c r="A1939" s="87" t="s">
        <v>2042</v>
      </c>
      <c r="B1939" s="446"/>
      <c r="C1939" s="33">
        <v>4</v>
      </c>
      <c r="D1939" s="76" t="s">
        <v>1152</v>
      </c>
      <c r="E1939" s="82" t="s">
        <v>1152</v>
      </c>
      <c r="F1939" s="233" t="s">
        <v>1152</v>
      </c>
      <c r="G1939" s="233" t="s">
        <v>1152</v>
      </c>
      <c r="H1939" s="451" t="s">
        <v>1152</v>
      </c>
      <c r="I1939" s="452"/>
      <c r="J1939" s="83" t="s">
        <v>1152</v>
      </c>
      <c r="K1939" s="81" t="s">
        <v>1152</v>
      </c>
      <c r="L1939" s="344"/>
      <c r="M1939" s="345" t="s">
        <v>1152</v>
      </c>
      <c r="N1939" s="760"/>
      <c r="O1939" s="775" t="s">
        <v>246</v>
      </c>
      <c r="P1939" s="737" t="s">
        <v>245</v>
      </c>
      <c r="Q1939" s="738"/>
      <c r="R1939" s="738"/>
      <c r="S1939" s="739"/>
      <c r="T1939" s="185"/>
      <c r="U1939" s="185"/>
      <c r="V1939" s="193"/>
      <c r="W1939" s="185"/>
    </row>
    <row r="1940" spans="1:23" s="18" customFormat="1" ht="17.25" customHeight="1">
      <c r="A1940" s="87" t="s">
        <v>2043</v>
      </c>
      <c r="B1940" s="446"/>
      <c r="C1940" s="33">
        <v>5</v>
      </c>
      <c r="D1940" s="76" t="s">
        <v>1152</v>
      </c>
      <c r="E1940" s="82" t="s">
        <v>1152</v>
      </c>
      <c r="F1940" s="233" t="s">
        <v>1152</v>
      </c>
      <c r="G1940" s="233" t="s">
        <v>1152</v>
      </c>
      <c r="H1940" s="451" t="s">
        <v>1152</v>
      </c>
      <c r="I1940" s="452"/>
      <c r="J1940" s="83" t="s">
        <v>1152</v>
      </c>
      <c r="K1940" s="81" t="s">
        <v>1152</v>
      </c>
      <c r="L1940" s="344"/>
      <c r="M1940" s="345" t="s">
        <v>1152</v>
      </c>
      <c r="N1940" s="760"/>
      <c r="O1940" s="776"/>
      <c r="P1940" s="711" t="s">
        <v>86</v>
      </c>
      <c r="Q1940" s="711" t="s">
        <v>230</v>
      </c>
      <c r="R1940" s="714" t="s">
        <v>243</v>
      </c>
      <c r="S1940" s="714"/>
      <c r="T1940" s="185"/>
      <c r="U1940" s="185"/>
      <c r="V1940" s="193"/>
      <c r="W1940" s="185"/>
    </row>
    <row r="1941" spans="1:23" s="18" customFormat="1" ht="16.5" customHeight="1" thickBot="1">
      <c r="A1941" s="87" t="s">
        <v>2044</v>
      </c>
      <c r="B1941" s="446"/>
      <c r="C1941" s="84">
        <v>6</v>
      </c>
      <c r="D1941" s="85" t="s">
        <v>1152</v>
      </c>
      <c r="E1941" s="86" t="s">
        <v>1152</v>
      </c>
      <c r="F1941" s="233" t="s">
        <v>1152</v>
      </c>
      <c r="G1941" s="233" t="s">
        <v>1152</v>
      </c>
      <c r="H1941" s="451" t="s">
        <v>1152</v>
      </c>
      <c r="I1941" s="452"/>
      <c r="J1941" s="83" t="s">
        <v>1152</v>
      </c>
      <c r="K1941" s="81" t="s">
        <v>1152</v>
      </c>
      <c r="L1941" s="344"/>
      <c r="M1941" s="345" t="s">
        <v>1152</v>
      </c>
      <c r="N1941" s="777"/>
      <c r="O1941" s="248" t="s">
        <v>6</v>
      </c>
      <c r="P1941" s="778">
        <v>1</v>
      </c>
      <c r="Q1941" s="779">
        <v>3065.3425115</v>
      </c>
      <c r="R1941" s="780">
        <v>13050.427</v>
      </c>
      <c r="S1941" s="780"/>
      <c r="T1941" s="185"/>
      <c r="U1941" s="185"/>
      <c r="V1941" s="193"/>
      <c r="W1941" s="185"/>
    </row>
    <row r="1942" spans="1:23" s="18" customFormat="1" ht="16.5" customHeight="1" thickBot="1">
      <c r="A1942" s="87" t="s">
        <v>2045</v>
      </c>
      <c r="B1942" s="447"/>
      <c r="C1942" s="781" t="s">
        <v>82</v>
      </c>
      <c r="D1942" s="782"/>
      <c r="E1942" s="782"/>
      <c r="F1942" s="783"/>
      <c r="G1942" s="784"/>
      <c r="H1942" s="453" t="s">
        <v>6</v>
      </c>
      <c r="I1942" s="454"/>
      <c r="J1942" s="314" t="s">
        <v>6</v>
      </c>
      <c r="K1942" s="194" t="s">
        <v>6</v>
      </c>
      <c r="L1942" s="351"/>
      <c r="M1942" s="370"/>
      <c r="N1942" s="352"/>
      <c r="O1942" s="455" t="s">
        <v>1152</v>
      </c>
      <c r="P1942" s="455"/>
      <c r="Q1942" s="455"/>
      <c r="R1942" s="455"/>
      <c r="S1942" s="455"/>
      <c r="T1942" s="348"/>
      <c r="U1942" s="349"/>
      <c r="V1942" s="350"/>
      <c r="W1942" s="185"/>
    </row>
    <row r="1943" spans="1:23" ht="24.95" customHeight="1"/>
    <row r="1944" spans="1:23" ht="24.95" customHeight="1"/>
    <row r="1945" spans="1:23" s="16" customFormat="1" ht="24" thickBot="1">
      <c r="A1945" s="694">
        <v>56</v>
      </c>
      <c r="B1945" s="456" t="s">
        <v>45</v>
      </c>
      <c r="C1945" s="456"/>
      <c r="D1945" s="456"/>
      <c r="E1945" s="22">
        <v>56</v>
      </c>
      <c r="F1945" s="23" t="s">
        <v>849</v>
      </c>
      <c r="G1945" s="19"/>
      <c r="H1945" s="19"/>
      <c r="I1945" s="23"/>
      <c r="J1945" s="23"/>
      <c r="K1945" s="23"/>
      <c r="L1945" s="23"/>
      <c r="M1945" s="24"/>
      <c r="N1945" s="24"/>
      <c r="O1945" s="19"/>
      <c r="P1945" s="19"/>
      <c r="Q1945" s="685"/>
      <c r="R1945" s="685"/>
      <c r="S1945" s="685"/>
      <c r="T1945" s="685"/>
      <c r="U1945" s="186"/>
    </row>
    <row r="1946" spans="1:23" s="16" customFormat="1" ht="24.75" customHeight="1">
      <c r="A1946" s="14"/>
      <c r="B1946" s="695" t="s">
        <v>50</v>
      </c>
      <c r="C1946" s="696" t="s">
        <v>51</v>
      </c>
      <c r="D1946" s="697" t="s">
        <v>16</v>
      </c>
      <c r="E1946" s="697"/>
      <c r="F1946" s="697" t="s">
        <v>52</v>
      </c>
      <c r="G1946" s="698"/>
      <c r="H1946" s="699" t="s">
        <v>53</v>
      </c>
      <c r="I1946" s="700" t="s">
        <v>266</v>
      </c>
      <c r="J1946" s="699" t="s">
        <v>17</v>
      </c>
      <c r="K1946" s="699" t="s">
        <v>229</v>
      </c>
      <c r="L1946" s="699" t="s">
        <v>54</v>
      </c>
      <c r="M1946" s="699" t="s">
        <v>150</v>
      </c>
      <c r="N1946" s="701" t="s">
        <v>244</v>
      </c>
      <c r="O1946" s="702"/>
      <c r="P1946" s="703" t="s">
        <v>19</v>
      </c>
      <c r="Q1946" s="704"/>
      <c r="R1946" s="705" t="s">
        <v>152</v>
      </c>
      <c r="S1946" s="706"/>
      <c r="T1946" s="707" t="s">
        <v>138</v>
      </c>
      <c r="U1946" s="708"/>
      <c r="V1946" s="709"/>
    </row>
    <row r="1947" spans="1:23" s="16" customFormat="1" ht="92.25" customHeight="1">
      <c r="A1947" s="14"/>
      <c r="B1947" s="710"/>
      <c r="C1947" s="711" t="s">
        <v>55</v>
      </c>
      <c r="D1947" s="712" t="s">
        <v>3</v>
      </c>
      <c r="E1947" s="712" t="s">
        <v>18</v>
      </c>
      <c r="F1947" s="712" t="s">
        <v>56</v>
      </c>
      <c r="G1947" s="713" t="s">
        <v>57</v>
      </c>
      <c r="H1947" s="714"/>
      <c r="I1947" s="715"/>
      <c r="J1947" s="714"/>
      <c r="K1947" s="714"/>
      <c r="L1947" s="714"/>
      <c r="M1947" s="714"/>
      <c r="N1947" s="711" t="s">
        <v>149</v>
      </c>
      <c r="O1947" s="712" t="s">
        <v>68</v>
      </c>
      <c r="P1947" s="716"/>
      <c r="Q1947" s="717"/>
      <c r="R1947" s="718"/>
      <c r="S1947" s="719"/>
      <c r="T1947" s="720" t="s">
        <v>139</v>
      </c>
      <c r="U1947" s="721" t="s">
        <v>148</v>
      </c>
      <c r="V1947" s="722" t="s">
        <v>164</v>
      </c>
    </row>
    <row r="1948" spans="1:23" s="16" customFormat="1" ht="26.25" customHeight="1">
      <c r="A1948" s="14"/>
      <c r="B1948" s="723"/>
      <c r="C1948" s="724">
        <v>3</v>
      </c>
      <c r="D1948" s="724">
        <v>4</v>
      </c>
      <c r="E1948" s="724">
        <v>5</v>
      </c>
      <c r="F1948" s="724">
        <v>6</v>
      </c>
      <c r="G1948" s="724">
        <v>7</v>
      </c>
      <c r="H1948" s="724">
        <v>8</v>
      </c>
      <c r="I1948" s="724">
        <v>9</v>
      </c>
      <c r="J1948" s="724">
        <v>10</v>
      </c>
      <c r="K1948" s="724">
        <v>11</v>
      </c>
      <c r="L1948" s="724">
        <v>12</v>
      </c>
      <c r="M1948" s="724">
        <v>13</v>
      </c>
      <c r="N1948" s="724">
        <v>14</v>
      </c>
      <c r="O1948" s="724">
        <v>15</v>
      </c>
      <c r="P1948" s="19">
        <v>16</v>
      </c>
      <c r="Q1948" s="725">
        <v>17</v>
      </c>
      <c r="R1948" s="19">
        <v>18</v>
      </c>
      <c r="S1948" s="725">
        <v>19</v>
      </c>
      <c r="T1948" s="726">
        <v>20</v>
      </c>
      <c r="U1948" s="624">
        <v>21</v>
      </c>
      <c r="V1948" s="727">
        <v>22</v>
      </c>
    </row>
    <row r="1949" spans="1:23" s="26" customFormat="1" ht="49.9" customHeight="1">
      <c r="A1949" s="25" t="s">
        <v>2046</v>
      </c>
      <c r="B1949" s="457">
        <v>1</v>
      </c>
      <c r="C1949" s="459" t="s">
        <v>300</v>
      </c>
      <c r="D1949" s="459" t="s">
        <v>853</v>
      </c>
      <c r="E1949" s="459" t="s">
        <v>854</v>
      </c>
      <c r="F1949" s="459" t="s">
        <v>321</v>
      </c>
      <c r="G1949" s="293">
        <v>0.6</v>
      </c>
      <c r="H1949" s="437" t="s">
        <v>22</v>
      </c>
      <c r="I1949" s="299">
        <v>1</v>
      </c>
      <c r="J1949" s="300" t="s">
        <v>850</v>
      </c>
      <c r="K1949" s="324">
        <v>43837</v>
      </c>
      <c r="L1949" s="324">
        <v>45163</v>
      </c>
      <c r="M1949" s="294">
        <v>2364.31</v>
      </c>
      <c r="N1949" s="321">
        <v>1418.586</v>
      </c>
      <c r="O1949" s="172">
        <v>1418.586</v>
      </c>
      <c r="P1949" s="441"/>
      <c r="Q1949" s="442"/>
      <c r="R1949" s="439"/>
      <c r="S1949" s="440"/>
      <c r="T1949" s="296" t="s">
        <v>22</v>
      </c>
      <c r="U1949" s="297">
        <v>101</v>
      </c>
      <c r="V1949" s="298" t="s">
        <v>22</v>
      </c>
    </row>
    <row r="1950" spans="1:23" s="26" customFormat="1" ht="49.9" customHeight="1">
      <c r="A1950" s="25" t="s">
        <v>1157</v>
      </c>
      <c r="B1950" s="458"/>
      <c r="C1950" s="460"/>
      <c r="D1950" s="460"/>
      <c r="E1950" s="460"/>
      <c r="F1950" s="460"/>
      <c r="G1950" s="293">
        <v>0.4</v>
      </c>
      <c r="H1950" s="438"/>
      <c r="I1950" s="299">
        <v>2</v>
      </c>
      <c r="J1950" s="300" t="s">
        <v>851</v>
      </c>
      <c r="K1950" s="324">
        <v>43837</v>
      </c>
      <c r="L1950" s="324">
        <v>45163</v>
      </c>
      <c r="M1950" s="294">
        <v>2364.31</v>
      </c>
      <c r="N1950" s="321">
        <v>945.72400000000005</v>
      </c>
      <c r="O1950" s="172">
        <v>945.72400000000005</v>
      </c>
      <c r="P1950" s="441"/>
      <c r="Q1950" s="442"/>
      <c r="R1950" s="439"/>
      <c r="S1950" s="440"/>
      <c r="T1950" s="296" t="s">
        <v>22</v>
      </c>
      <c r="U1950" s="297">
        <v>87</v>
      </c>
      <c r="V1950" s="298" t="s">
        <v>22</v>
      </c>
    </row>
    <row r="1951" spans="1:23" s="26" customFormat="1" ht="49.9" customHeight="1">
      <c r="A1951" s="25" t="s">
        <v>321</v>
      </c>
      <c r="B1951" s="307">
        <v>2</v>
      </c>
      <c r="C1951" s="301" t="s">
        <v>855</v>
      </c>
      <c r="D1951" s="301" t="s">
        <v>856</v>
      </c>
      <c r="E1951" s="301" t="s">
        <v>857</v>
      </c>
      <c r="F1951" s="301" t="s">
        <v>304</v>
      </c>
      <c r="G1951" s="293">
        <v>1</v>
      </c>
      <c r="H1951" s="293" t="s">
        <v>22</v>
      </c>
      <c r="I1951" s="299">
        <v>3</v>
      </c>
      <c r="J1951" s="300" t="s">
        <v>852</v>
      </c>
      <c r="K1951" s="324">
        <v>35158</v>
      </c>
      <c r="L1951" s="324">
        <v>35723</v>
      </c>
      <c r="M1951" s="294">
        <v>16943.759999999998</v>
      </c>
      <c r="N1951" s="321">
        <v>16943.759999999998</v>
      </c>
      <c r="O1951" s="172">
        <v>16943.759999999998</v>
      </c>
      <c r="P1951" s="441"/>
      <c r="Q1951" s="442"/>
      <c r="R1951" s="439"/>
      <c r="S1951" s="440"/>
      <c r="T1951" s="296" t="s">
        <v>22</v>
      </c>
      <c r="U1951" s="297">
        <v>14</v>
      </c>
      <c r="V1951" s="298" t="s">
        <v>22</v>
      </c>
    </row>
    <row r="1952" spans="1:23" s="26" customFormat="1" ht="49.9" customHeight="1">
      <c r="A1952" s="25" t="s">
        <v>1158</v>
      </c>
      <c r="B1952" s="307">
        <v>3</v>
      </c>
      <c r="C1952" s="301" t="s">
        <v>300</v>
      </c>
      <c r="D1952" s="301" t="s">
        <v>858</v>
      </c>
      <c r="E1952" s="301" t="s">
        <v>859</v>
      </c>
      <c r="F1952" s="301" t="s">
        <v>304</v>
      </c>
      <c r="G1952" s="293">
        <v>1</v>
      </c>
      <c r="H1952" s="293" t="s">
        <v>22</v>
      </c>
      <c r="I1952" s="299">
        <v>1</v>
      </c>
      <c r="J1952" s="300" t="s">
        <v>850</v>
      </c>
      <c r="K1952" s="389">
        <v>38153</v>
      </c>
      <c r="L1952" s="324">
        <v>38214</v>
      </c>
      <c r="M1952" s="294">
        <v>90.04</v>
      </c>
      <c r="N1952" s="321">
        <v>90.04</v>
      </c>
      <c r="O1952" s="172">
        <v>90.04</v>
      </c>
      <c r="P1952" s="441"/>
      <c r="Q1952" s="442"/>
      <c r="R1952" s="439"/>
      <c r="S1952" s="440"/>
      <c r="T1952" s="296" t="s">
        <v>22</v>
      </c>
      <c r="U1952" s="297">
        <v>8</v>
      </c>
      <c r="V1952" s="298" t="s">
        <v>22</v>
      </c>
    </row>
    <row r="1953" spans="1:23" s="26" customFormat="1" ht="49.9" customHeight="1">
      <c r="A1953" s="25" t="s">
        <v>1159</v>
      </c>
      <c r="B1953" s="307">
        <v>4</v>
      </c>
      <c r="C1953" s="301" t="s">
        <v>300</v>
      </c>
      <c r="D1953" s="301" t="s">
        <v>860</v>
      </c>
      <c r="E1953" s="301" t="s">
        <v>861</v>
      </c>
      <c r="F1953" s="301" t="s">
        <v>304</v>
      </c>
      <c r="G1953" s="293">
        <v>1</v>
      </c>
      <c r="H1953" s="293" t="s">
        <v>22</v>
      </c>
      <c r="I1953" s="299">
        <v>2</v>
      </c>
      <c r="J1953" s="300" t="s">
        <v>851</v>
      </c>
      <c r="K1953" s="324">
        <v>43643</v>
      </c>
      <c r="L1953" s="324">
        <v>43825</v>
      </c>
      <c r="M1953" s="294">
        <v>390.47</v>
      </c>
      <c r="N1953" s="321">
        <v>390.47</v>
      </c>
      <c r="O1953" s="172">
        <v>390.47</v>
      </c>
      <c r="P1953" s="441"/>
      <c r="Q1953" s="442"/>
      <c r="R1953" s="439"/>
      <c r="S1953" s="440"/>
      <c r="T1953" s="296" t="s">
        <v>22</v>
      </c>
      <c r="U1953" s="297">
        <v>75</v>
      </c>
      <c r="V1953" s="298" t="s">
        <v>22</v>
      </c>
    </row>
    <row r="1954" spans="1:23" s="26" customFormat="1" ht="49.9" customHeight="1">
      <c r="A1954" s="25" t="s">
        <v>1160</v>
      </c>
      <c r="B1954" s="307">
        <v>5</v>
      </c>
      <c r="C1954" s="301" t="s">
        <v>300</v>
      </c>
      <c r="D1954" s="301" t="s">
        <v>862</v>
      </c>
      <c r="E1954" s="301" t="s">
        <v>863</v>
      </c>
      <c r="F1954" s="301" t="s">
        <v>321</v>
      </c>
      <c r="G1954" s="293">
        <v>0.5</v>
      </c>
      <c r="H1954" s="293" t="s">
        <v>22</v>
      </c>
      <c r="I1954" s="299">
        <v>1</v>
      </c>
      <c r="J1954" s="300" t="s">
        <v>850</v>
      </c>
      <c r="K1954" s="324">
        <v>42018</v>
      </c>
      <c r="L1954" s="324">
        <v>42369</v>
      </c>
      <c r="M1954" s="294">
        <v>828.18</v>
      </c>
      <c r="N1954" s="321">
        <v>414.09</v>
      </c>
      <c r="O1954" s="172">
        <v>414.09</v>
      </c>
      <c r="P1954" s="441"/>
      <c r="Q1954" s="442"/>
      <c r="R1954" s="439"/>
      <c r="S1954" s="440"/>
      <c r="T1954" s="296" t="s">
        <v>22</v>
      </c>
      <c r="U1954" s="297">
        <v>50</v>
      </c>
      <c r="V1954" s="298" t="s">
        <v>22</v>
      </c>
    </row>
    <row r="1955" spans="1:23" s="26" customFormat="1" ht="24.95" customHeight="1">
      <c r="A1955" s="25"/>
      <c r="B1955" s="307" t="s">
        <v>1152</v>
      </c>
      <c r="C1955" s="301"/>
      <c r="D1955" s="301"/>
      <c r="E1955" s="301"/>
      <c r="F1955" s="301"/>
      <c r="G1955" s="293"/>
      <c r="H1955" s="293"/>
      <c r="I1955" s="299"/>
      <c r="J1955" s="300" t="s">
        <v>1152</v>
      </c>
      <c r="K1955" s="324"/>
      <c r="L1955" s="324"/>
      <c r="M1955" s="294"/>
      <c r="N1955" s="321" t="s">
        <v>1152</v>
      </c>
      <c r="O1955" s="172" t="s">
        <v>1152</v>
      </c>
      <c r="P1955" s="441"/>
      <c r="Q1955" s="442"/>
      <c r="R1955" s="439"/>
      <c r="S1955" s="440"/>
      <c r="T1955" s="296"/>
      <c r="U1955" s="297"/>
      <c r="V1955" s="298"/>
    </row>
    <row r="1956" spans="1:23" s="26" customFormat="1" ht="24.95" customHeight="1">
      <c r="A1956" s="25"/>
      <c r="B1956" s="307" t="s">
        <v>1152</v>
      </c>
      <c r="C1956" s="301"/>
      <c r="D1956" s="301"/>
      <c r="E1956" s="301"/>
      <c r="F1956" s="301"/>
      <c r="G1956" s="293"/>
      <c r="H1956" s="293"/>
      <c r="I1956" s="299"/>
      <c r="J1956" s="300" t="s">
        <v>1152</v>
      </c>
      <c r="K1956" s="324"/>
      <c r="L1956" s="324"/>
      <c r="M1956" s="294"/>
      <c r="N1956" s="321" t="s">
        <v>1152</v>
      </c>
      <c r="O1956" s="172" t="s">
        <v>1152</v>
      </c>
      <c r="P1956" s="441"/>
      <c r="Q1956" s="442"/>
      <c r="R1956" s="439"/>
      <c r="S1956" s="440"/>
      <c r="T1956" s="296"/>
      <c r="U1956" s="297"/>
      <c r="V1956" s="298"/>
    </row>
    <row r="1957" spans="1:23" s="26" customFormat="1" ht="24.95" customHeight="1">
      <c r="A1957" s="25"/>
      <c r="B1957" s="307" t="s">
        <v>1152</v>
      </c>
      <c r="C1957" s="301"/>
      <c r="D1957" s="301"/>
      <c r="E1957" s="301"/>
      <c r="F1957" s="301"/>
      <c r="G1957" s="293"/>
      <c r="H1957" s="293"/>
      <c r="I1957" s="299"/>
      <c r="J1957" s="300" t="s">
        <v>1152</v>
      </c>
      <c r="K1957" s="324"/>
      <c r="L1957" s="324"/>
      <c r="M1957" s="294"/>
      <c r="N1957" s="321" t="s">
        <v>1152</v>
      </c>
      <c r="O1957" s="172" t="s">
        <v>1152</v>
      </c>
      <c r="P1957" s="441"/>
      <c r="Q1957" s="442"/>
      <c r="R1957" s="439"/>
      <c r="S1957" s="440"/>
      <c r="T1957" s="296"/>
      <c r="U1957" s="297"/>
      <c r="V1957" s="298"/>
    </row>
    <row r="1958" spans="1:23" s="26" customFormat="1" ht="24.95" customHeight="1">
      <c r="A1958" s="25"/>
      <c r="B1958" s="307" t="s">
        <v>1152</v>
      </c>
      <c r="C1958" s="301"/>
      <c r="D1958" s="301"/>
      <c r="E1958" s="301"/>
      <c r="F1958" s="301"/>
      <c r="G1958" s="293"/>
      <c r="H1958" s="293"/>
      <c r="I1958" s="299"/>
      <c r="J1958" s="300" t="s">
        <v>1152</v>
      </c>
      <c r="K1958" s="324"/>
      <c r="L1958" s="324"/>
      <c r="M1958" s="294"/>
      <c r="N1958" s="321" t="s">
        <v>1152</v>
      </c>
      <c r="O1958" s="172" t="s">
        <v>1152</v>
      </c>
      <c r="P1958" s="441"/>
      <c r="Q1958" s="442"/>
      <c r="R1958" s="439"/>
      <c r="S1958" s="440"/>
      <c r="T1958" s="296"/>
      <c r="U1958" s="297"/>
      <c r="V1958" s="298"/>
    </row>
    <row r="1959" spans="1:23" s="26" customFormat="1" ht="24.95" customHeight="1">
      <c r="A1959" s="25"/>
      <c r="B1959" s="307" t="s">
        <v>1152</v>
      </c>
      <c r="C1959" s="301"/>
      <c r="D1959" s="301"/>
      <c r="E1959" s="301"/>
      <c r="F1959" s="301"/>
      <c r="G1959" s="293"/>
      <c r="H1959" s="293"/>
      <c r="I1959" s="299"/>
      <c r="J1959" s="300" t="s">
        <v>1152</v>
      </c>
      <c r="K1959" s="324"/>
      <c r="L1959" s="324"/>
      <c r="M1959" s="294"/>
      <c r="N1959" s="321" t="s">
        <v>1152</v>
      </c>
      <c r="O1959" s="172" t="s">
        <v>1152</v>
      </c>
      <c r="P1959" s="441"/>
      <c r="Q1959" s="442"/>
      <c r="R1959" s="439"/>
      <c r="S1959" s="440"/>
      <c r="T1959" s="296"/>
      <c r="U1959" s="297"/>
      <c r="V1959" s="298"/>
    </row>
    <row r="1960" spans="1:23" s="26" customFormat="1" ht="24.95" customHeight="1">
      <c r="A1960" s="25" t="s">
        <v>2047</v>
      </c>
      <c r="B1960" s="307" t="s">
        <v>1152</v>
      </c>
      <c r="C1960" s="301"/>
      <c r="D1960" s="301"/>
      <c r="E1960" s="301"/>
      <c r="F1960" s="301"/>
      <c r="G1960" s="293"/>
      <c r="H1960" s="293"/>
      <c r="I1960" s="299"/>
      <c r="J1960" s="300" t="s">
        <v>1152</v>
      </c>
      <c r="K1960" s="324"/>
      <c r="L1960" s="324"/>
      <c r="M1960" s="294"/>
      <c r="N1960" s="322" t="s">
        <v>1152</v>
      </c>
      <c r="O1960" s="172" t="s">
        <v>1152</v>
      </c>
      <c r="P1960" s="441"/>
      <c r="Q1960" s="442"/>
      <c r="R1960" s="439"/>
      <c r="S1960" s="440"/>
      <c r="T1960" s="296"/>
      <c r="U1960" s="297"/>
      <c r="V1960" s="298"/>
    </row>
    <row r="1961" spans="1:23" s="26" customFormat="1" ht="24.95" customHeight="1">
      <c r="A1961" s="25" t="s">
        <v>2048</v>
      </c>
      <c r="B1961" s="307" t="s">
        <v>1152</v>
      </c>
      <c r="C1961" s="301"/>
      <c r="D1961" s="301"/>
      <c r="E1961" s="301"/>
      <c r="F1961" s="301"/>
      <c r="G1961" s="293"/>
      <c r="H1961" s="293"/>
      <c r="I1961" s="299"/>
      <c r="J1961" s="300" t="s">
        <v>1152</v>
      </c>
      <c r="K1961" s="324"/>
      <c r="L1961" s="324"/>
      <c r="M1961" s="295"/>
      <c r="N1961" s="322" t="s">
        <v>1152</v>
      </c>
      <c r="O1961" s="172" t="s">
        <v>1152</v>
      </c>
      <c r="P1961" s="441"/>
      <c r="Q1961" s="442"/>
      <c r="R1961" s="439"/>
      <c r="S1961" s="440"/>
      <c r="T1961" s="296"/>
      <c r="U1961" s="297"/>
      <c r="V1961" s="298"/>
    </row>
    <row r="1962" spans="1:23" s="26" customFormat="1" ht="24.95" customHeight="1">
      <c r="A1962" s="25" t="s">
        <v>2049</v>
      </c>
      <c r="B1962" s="307" t="s">
        <v>1152</v>
      </c>
      <c r="C1962" s="301"/>
      <c r="D1962" s="301"/>
      <c r="E1962" s="301"/>
      <c r="F1962" s="301"/>
      <c r="G1962" s="293"/>
      <c r="H1962" s="293"/>
      <c r="I1962" s="299"/>
      <c r="J1962" s="300" t="s">
        <v>1152</v>
      </c>
      <c r="K1962" s="324"/>
      <c r="L1962" s="324"/>
      <c r="M1962" s="295"/>
      <c r="N1962" s="322" t="s">
        <v>1152</v>
      </c>
      <c r="O1962" s="172" t="s">
        <v>1152</v>
      </c>
      <c r="P1962" s="441"/>
      <c r="Q1962" s="442"/>
      <c r="R1962" s="439"/>
      <c r="S1962" s="440"/>
      <c r="T1962" s="296"/>
      <c r="U1962" s="297"/>
      <c r="V1962" s="298"/>
    </row>
    <row r="1963" spans="1:23" s="26" customFormat="1" ht="24.95" customHeight="1" thickBot="1">
      <c r="A1963" s="25" t="s">
        <v>2050</v>
      </c>
      <c r="B1963" s="310" t="s">
        <v>1152</v>
      </c>
      <c r="C1963" s="302"/>
      <c r="D1963" s="302"/>
      <c r="E1963" s="302"/>
      <c r="F1963" s="302"/>
      <c r="G1963" s="303"/>
      <c r="H1963" s="303"/>
      <c r="I1963" s="304"/>
      <c r="J1963" s="305" t="s">
        <v>1152</v>
      </c>
      <c r="K1963" s="325"/>
      <c r="L1963" s="325"/>
      <c r="M1963" s="306"/>
      <c r="N1963" s="322" t="s">
        <v>1152</v>
      </c>
      <c r="O1963" s="172" t="s">
        <v>1152</v>
      </c>
      <c r="P1963" s="441"/>
      <c r="Q1963" s="442"/>
      <c r="R1963" s="439"/>
      <c r="S1963" s="440"/>
      <c r="T1963" s="296"/>
      <c r="U1963" s="297"/>
      <c r="V1963" s="298"/>
    </row>
    <row r="1964" spans="1:23" s="16" customFormat="1" ht="12" customHeight="1">
      <c r="A1964" s="25"/>
      <c r="B1964" s="27"/>
      <c r="C1964" s="28"/>
      <c r="D1964" s="28"/>
      <c r="E1964" s="28"/>
      <c r="F1964" s="28"/>
      <c r="G1964" s="28"/>
      <c r="H1964" s="308"/>
      <c r="I1964" s="28"/>
      <c r="J1964" s="28"/>
      <c r="K1964" s="28"/>
      <c r="L1964" s="28"/>
      <c r="M1964" s="28"/>
      <c r="N1964" s="28"/>
      <c r="O1964" s="171"/>
      <c r="P1964" s="28"/>
      <c r="Q1964" s="28"/>
      <c r="R1964" s="171"/>
      <c r="S1964" s="28"/>
      <c r="T1964" s="28"/>
      <c r="U1964" s="29"/>
      <c r="V1964" s="30"/>
    </row>
    <row r="1965" spans="1:23" s="16" customFormat="1" ht="17.25" customHeight="1" thickBot="1">
      <c r="A1965" s="25" t="s">
        <v>2051</v>
      </c>
      <c r="B1965" s="346"/>
      <c r="C1965" s="347"/>
      <c r="D1965" s="347"/>
      <c r="E1965" s="347"/>
      <c r="F1965" s="347"/>
      <c r="G1965" s="347"/>
      <c r="H1965" s="347"/>
      <c r="I1965" s="347"/>
      <c r="J1965" s="347"/>
      <c r="K1965" s="347"/>
      <c r="L1965" s="347"/>
      <c r="M1965" s="347"/>
      <c r="N1965" s="728" t="s">
        <v>251</v>
      </c>
      <c r="O1965" s="729">
        <v>4040.5340000000006</v>
      </c>
      <c r="P1965" s="371"/>
      <c r="Q1965" s="371"/>
      <c r="R1965" s="372"/>
      <c r="S1965" s="372"/>
      <c r="T1965" s="373"/>
      <c r="U1965" s="374"/>
      <c r="V1965" s="375"/>
      <c r="W1965" s="186"/>
    </row>
    <row r="1966" spans="1:23" ht="17.25" customHeight="1">
      <c r="B1966" s="731"/>
      <c r="C1966" s="731"/>
      <c r="D1966" s="731"/>
      <c r="E1966" s="731"/>
      <c r="F1966" s="731"/>
      <c r="G1966" s="732"/>
      <c r="H1966" s="732"/>
      <c r="I1966" s="732"/>
      <c r="J1966" s="732"/>
      <c r="K1966" s="732"/>
      <c r="L1966" s="732"/>
      <c r="M1966" s="732"/>
      <c r="N1966" s="732"/>
      <c r="O1966" s="732"/>
      <c r="P1966" s="732"/>
      <c r="Q1966" s="732"/>
      <c r="R1966" s="732"/>
      <c r="S1966" s="732"/>
      <c r="T1966" s="732"/>
      <c r="U1966" s="732"/>
      <c r="V1966" s="732"/>
      <c r="W1966" s="732"/>
    </row>
    <row r="1967" spans="1:23" s="16" customFormat="1" ht="16.5" customHeight="1" thickBot="1">
      <c r="A1967" s="14"/>
      <c r="B1967" s="443" t="s">
        <v>61</v>
      </c>
      <c r="C1967" s="443"/>
      <c r="D1967" s="443"/>
      <c r="E1967" s="443"/>
      <c r="F1967" s="443"/>
      <c r="G1967" s="443"/>
      <c r="H1967" s="443"/>
      <c r="I1967" s="443"/>
      <c r="J1967" s="443"/>
      <c r="K1967" s="443"/>
      <c r="L1967" s="443"/>
      <c r="M1967" s="443"/>
      <c r="N1967" s="443"/>
      <c r="O1967" s="443"/>
      <c r="P1967" s="443"/>
      <c r="Q1967" s="443"/>
      <c r="R1967" s="443"/>
      <c r="S1967" s="443"/>
      <c r="T1967" s="443"/>
      <c r="U1967" s="443"/>
      <c r="V1967" s="443"/>
      <c r="W1967" s="187"/>
    </row>
    <row r="1968" spans="1:23" s="18" customFormat="1" ht="22.5" customHeight="1">
      <c r="A1968" s="87" t="s">
        <v>2052</v>
      </c>
      <c r="B1968" s="445" t="s">
        <v>58</v>
      </c>
      <c r="C1968" s="733" t="s">
        <v>78</v>
      </c>
      <c r="D1968" s="734"/>
      <c r="E1968" s="734"/>
      <c r="F1968" s="734"/>
      <c r="G1968" s="734"/>
      <c r="H1968" s="734"/>
      <c r="I1968" s="734"/>
      <c r="J1968" s="734"/>
      <c r="K1968" s="734"/>
      <c r="L1968" s="734"/>
      <c r="M1968" s="706"/>
      <c r="N1968" s="735"/>
      <c r="O1968" s="736"/>
      <c r="P1968" s="733" t="s">
        <v>84</v>
      </c>
      <c r="Q1968" s="734"/>
      <c r="R1968" s="734"/>
      <c r="S1968" s="706"/>
      <c r="T1968" s="705" t="s">
        <v>279</v>
      </c>
      <c r="U1968" s="706"/>
      <c r="V1968" s="448" t="s">
        <v>6</v>
      </c>
      <c r="W1968" s="185"/>
    </row>
    <row r="1969" spans="1:23" s="18" customFormat="1" ht="22.5" customHeight="1">
      <c r="A1969" s="87" t="s">
        <v>2053</v>
      </c>
      <c r="B1969" s="446"/>
      <c r="C1969" s="737" t="s">
        <v>79</v>
      </c>
      <c r="D1969" s="738"/>
      <c r="E1969" s="739"/>
      <c r="F1969" s="740">
        <v>3</v>
      </c>
      <c r="G1969" s="741" t="s">
        <v>223</v>
      </c>
      <c r="H1969" s="714" t="s">
        <v>222</v>
      </c>
      <c r="I1969" s="714"/>
      <c r="J1969" s="737" t="s">
        <v>221</v>
      </c>
      <c r="K1969" s="742"/>
      <c r="L1969" s="743"/>
      <c r="M1969" s="743"/>
      <c r="N1969" s="744"/>
      <c r="O1969" s="745"/>
      <c r="P1969" s="746"/>
      <c r="Q1969" s="747"/>
      <c r="R1969" s="747"/>
      <c r="S1969" s="748"/>
      <c r="T1969" s="718"/>
      <c r="U1969" s="719"/>
      <c r="V1969" s="449"/>
      <c r="W1969" s="185"/>
    </row>
    <row r="1970" spans="1:23" s="18" customFormat="1" ht="51.75" customHeight="1" thickBot="1">
      <c r="A1970" s="87" t="s">
        <v>2054</v>
      </c>
      <c r="B1970" s="446"/>
      <c r="C1970" s="738" t="s">
        <v>77</v>
      </c>
      <c r="D1970" s="739"/>
      <c r="E1970" s="749" t="s">
        <v>80</v>
      </c>
      <c r="F1970" s="750" t="s">
        <v>242</v>
      </c>
      <c r="G1970" s="741"/>
      <c r="H1970" s="714"/>
      <c r="I1970" s="714"/>
      <c r="J1970" s="711" t="s">
        <v>220</v>
      </c>
      <c r="K1970" s="751" t="s">
        <v>228</v>
      </c>
      <c r="L1970" s="752" t="s">
        <v>290</v>
      </c>
      <c r="M1970" s="752"/>
      <c r="N1970" s="753" t="s">
        <v>260</v>
      </c>
      <c r="O1970" s="754"/>
      <c r="P1970" s="755" t="s">
        <v>1169</v>
      </c>
      <c r="Q1970" s="756" t="s">
        <v>85</v>
      </c>
      <c r="R1970" s="757"/>
      <c r="S1970" s="88">
        <v>5</v>
      </c>
      <c r="T1970" s="758"/>
      <c r="U1970" s="759"/>
      <c r="V1970" s="450"/>
      <c r="W1970" s="185"/>
    </row>
    <row r="1971" spans="1:23" s="18" customFormat="1" ht="15.75" customHeight="1">
      <c r="A1971" s="87" t="s">
        <v>2055</v>
      </c>
      <c r="B1971" s="446"/>
      <c r="C1971" s="33">
        <v>1</v>
      </c>
      <c r="D1971" s="76" t="s">
        <v>850</v>
      </c>
      <c r="E1971" s="82">
        <v>0.4</v>
      </c>
      <c r="F1971" s="233">
        <v>1922.7159999999999</v>
      </c>
      <c r="G1971" s="233">
        <v>1532.67</v>
      </c>
      <c r="H1971" s="451" t="s">
        <v>6</v>
      </c>
      <c r="I1971" s="452"/>
      <c r="J1971" s="83" t="s">
        <v>6</v>
      </c>
      <c r="K1971" s="81" t="s">
        <v>1152</v>
      </c>
      <c r="L1971" s="344"/>
      <c r="M1971" s="345" t="s">
        <v>1152</v>
      </c>
      <c r="N1971" s="760" t="s">
        <v>22</v>
      </c>
      <c r="O1971" s="761" t="s">
        <v>15</v>
      </c>
      <c r="P1971" s="762"/>
      <c r="Q1971" s="763">
        <v>56</v>
      </c>
      <c r="R1971" s="764" t="s">
        <v>1152</v>
      </c>
      <c r="S1971" s="765"/>
      <c r="T1971" s="705" t="s">
        <v>64</v>
      </c>
      <c r="U1971" s="734"/>
      <c r="V1971" s="706"/>
      <c r="W1971" s="184"/>
    </row>
    <row r="1972" spans="1:23" s="18" customFormat="1" ht="15.75" customHeight="1" thickBot="1">
      <c r="A1972" s="87" t="s">
        <v>2056</v>
      </c>
      <c r="B1972" s="446"/>
      <c r="C1972" s="33">
        <v>2</v>
      </c>
      <c r="D1972" s="76" t="s">
        <v>851</v>
      </c>
      <c r="E1972" s="82">
        <v>0.4</v>
      </c>
      <c r="F1972" s="233">
        <v>1336.194</v>
      </c>
      <c r="G1972" s="233">
        <v>1532.67</v>
      </c>
      <c r="H1972" s="451" t="s">
        <v>27</v>
      </c>
      <c r="I1972" s="452"/>
      <c r="J1972" s="83" t="s">
        <v>6</v>
      </c>
      <c r="K1972" s="81" t="s">
        <v>1152</v>
      </c>
      <c r="L1972" s="344"/>
      <c r="M1972" s="345" t="s">
        <v>1152</v>
      </c>
      <c r="N1972" s="760" t="s">
        <v>22</v>
      </c>
      <c r="O1972" s="761"/>
      <c r="P1972" s="762"/>
      <c r="Q1972" s="766"/>
      <c r="R1972" s="767"/>
      <c r="S1972" s="768"/>
      <c r="T1972" s="758"/>
      <c r="U1972" s="769"/>
      <c r="V1972" s="759"/>
      <c r="W1972" s="184"/>
    </row>
    <row r="1973" spans="1:23" s="18" customFormat="1" ht="15.75" customHeight="1">
      <c r="A1973" s="87" t="s">
        <v>2057</v>
      </c>
      <c r="B1973" s="446"/>
      <c r="C1973" s="33">
        <v>3</v>
      </c>
      <c r="D1973" s="76" t="s">
        <v>852</v>
      </c>
      <c r="E1973" s="82">
        <v>0.2</v>
      </c>
      <c r="F1973" s="233">
        <v>16943.759999999998</v>
      </c>
      <c r="G1973" s="233">
        <v>1532.67</v>
      </c>
      <c r="H1973" s="451" t="s">
        <v>6</v>
      </c>
      <c r="I1973" s="452"/>
      <c r="J1973" s="83" t="s">
        <v>6</v>
      </c>
      <c r="K1973" s="81" t="s">
        <v>1152</v>
      </c>
      <c r="L1973" s="344"/>
      <c r="M1973" s="345" t="s">
        <v>1152</v>
      </c>
      <c r="N1973" s="760" t="s">
        <v>22</v>
      </c>
      <c r="O1973" s="770"/>
      <c r="P1973" s="771"/>
      <c r="Q1973" s="772"/>
      <c r="R1973" s="773"/>
      <c r="S1973" s="774"/>
      <c r="T1973" s="191"/>
      <c r="U1973" s="191"/>
      <c r="V1973" s="192"/>
      <c r="W1973" s="185"/>
    </row>
    <row r="1974" spans="1:23" s="18" customFormat="1" ht="15.75" customHeight="1">
      <c r="A1974" s="87" t="s">
        <v>2058</v>
      </c>
      <c r="B1974" s="446"/>
      <c r="C1974" s="33">
        <v>4</v>
      </c>
      <c r="D1974" s="76" t="s">
        <v>1152</v>
      </c>
      <c r="E1974" s="82" t="s">
        <v>1152</v>
      </c>
      <c r="F1974" s="233" t="s">
        <v>1152</v>
      </c>
      <c r="G1974" s="233" t="s">
        <v>1152</v>
      </c>
      <c r="H1974" s="451" t="s">
        <v>1152</v>
      </c>
      <c r="I1974" s="452"/>
      <c r="J1974" s="83" t="s">
        <v>1152</v>
      </c>
      <c r="K1974" s="81" t="s">
        <v>1152</v>
      </c>
      <c r="L1974" s="344"/>
      <c r="M1974" s="345" t="s">
        <v>1152</v>
      </c>
      <c r="N1974" s="760"/>
      <c r="O1974" s="775" t="s">
        <v>246</v>
      </c>
      <c r="P1974" s="737" t="s">
        <v>245</v>
      </c>
      <c r="Q1974" s="738"/>
      <c r="R1974" s="738"/>
      <c r="S1974" s="739"/>
      <c r="T1974" s="185"/>
      <c r="U1974" s="185"/>
      <c r="V1974" s="193"/>
      <c r="W1974" s="185"/>
    </row>
    <row r="1975" spans="1:23" s="18" customFormat="1" ht="17.25" customHeight="1">
      <c r="A1975" s="87" t="s">
        <v>2059</v>
      </c>
      <c r="B1975" s="446"/>
      <c r="C1975" s="33">
        <v>5</v>
      </c>
      <c r="D1975" s="76" t="s">
        <v>1152</v>
      </c>
      <c r="E1975" s="82" t="s">
        <v>1152</v>
      </c>
      <c r="F1975" s="233" t="s">
        <v>1152</v>
      </c>
      <c r="G1975" s="233" t="s">
        <v>1152</v>
      </c>
      <c r="H1975" s="451" t="s">
        <v>1152</v>
      </c>
      <c r="I1975" s="452"/>
      <c r="J1975" s="83" t="s">
        <v>1152</v>
      </c>
      <c r="K1975" s="81" t="s">
        <v>1152</v>
      </c>
      <c r="L1975" s="344"/>
      <c r="M1975" s="345" t="s">
        <v>1152</v>
      </c>
      <c r="N1975" s="760"/>
      <c r="O1975" s="776"/>
      <c r="P1975" s="711" t="s">
        <v>86</v>
      </c>
      <c r="Q1975" s="711" t="s">
        <v>230</v>
      </c>
      <c r="R1975" s="714" t="s">
        <v>243</v>
      </c>
      <c r="S1975" s="714"/>
      <c r="T1975" s="185"/>
      <c r="U1975" s="185"/>
      <c r="V1975" s="193"/>
      <c r="W1975" s="185"/>
    </row>
    <row r="1976" spans="1:23" s="18" customFormat="1" ht="16.5" customHeight="1" thickBot="1">
      <c r="A1976" s="87" t="s">
        <v>2060</v>
      </c>
      <c r="B1976" s="446"/>
      <c r="C1976" s="84">
        <v>6</v>
      </c>
      <c r="D1976" s="85" t="s">
        <v>1152</v>
      </c>
      <c r="E1976" s="86" t="s">
        <v>1152</v>
      </c>
      <c r="F1976" s="233" t="s">
        <v>1152</v>
      </c>
      <c r="G1976" s="233" t="s">
        <v>1152</v>
      </c>
      <c r="H1976" s="451" t="s">
        <v>1152</v>
      </c>
      <c r="I1976" s="452"/>
      <c r="J1976" s="83" t="s">
        <v>1152</v>
      </c>
      <c r="K1976" s="81" t="s">
        <v>1152</v>
      </c>
      <c r="L1976" s="344"/>
      <c r="M1976" s="345" t="s">
        <v>1152</v>
      </c>
      <c r="N1976" s="777"/>
      <c r="O1976" s="248" t="s">
        <v>6</v>
      </c>
      <c r="P1976" s="778">
        <v>1</v>
      </c>
      <c r="Q1976" s="779">
        <v>3065.3425115</v>
      </c>
      <c r="R1976" s="780">
        <v>20202.670000000002</v>
      </c>
      <c r="S1976" s="780"/>
      <c r="T1976" s="185"/>
      <c r="U1976" s="185"/>
      <c r="V1976" s="193"/>
      <c r="W1976" s="185"/>
    </row>
    <row r="1977" spans="1:23" s="18" customFormat="1" ht="16.5" customHeight="1" thickBot="1">
      <c r="A1977" s="87" t="s">
        <v>2061</v>
      </c>
      <c r="B1977" s="447"/>
      <c r="C1977" s="781" t="s">
        <v>82</v>
      </c>
      <c r="D1977" s="782"/>
      <c r="E1977" s="782"/>
      <c r="F1977" s="783"/>
      <c r="G1977" s="784"/>
      <c r="H1977" s="453" t="s">
        <v>6</v>
      </c>
      <c r="I1977" s="454"/>
      <c r="J1977" s="314" t="s">
        <v>6</v>
      </c>
      <c r="K1977" s="194" t="s">
        <v>6</v>
      </c>
      <c r="L1977" s="351"/>
      <c r="M1977" s="370"/>
      <c r="N1977" s="352"/>
      <c r="O1977" s="455" t="s">
        <v>1152</v>
      </c>
      <c r="P1977" s="455"/>
      <c r="Q1977" s="455"/>
      <c r="R1977" s="455"/>
      <c r="S1977" s="455"/>
      <c r="T1977" s="348"/>
      <c r="U1977" s="349"/>
      <c r="V1977" s="350"/>
      <c r="W1977" s="185"/>
    </row>
    <row r="1978" spans="1:23" ht="24.95" customHeight="1"/>
    <row r="1979" spans="1:23" ht="24.95" customHeight="1"/>
    <row r="1980" spans="1:23" s="16" customFormat="1" ht="24" thickBot="1">
      <c r="A1980" s="694">
        <v>57</v>
      </c>
      <c r="B1980" s="456" t="s">
        <v>45</v>
      </c>
      <c r="C1980" s="456"/>
      <c r="D1980" s="456"/>
      <c r="E1980" s="22">
        <v>57</v>
      </c>
      <c r="F1980" s="23" t="s">
        <v>864</v>
      </c>
      <c r="G1980" s="19"/>
      <c r="H1980" s="19"/>
      <c r="I1980" s="23"/>
      <c r="J1980" s="23"/>
      <c r="K1980" s="23"/>
      <c r="L1980" s="23"/>
      <c r="M1980" s="24"/>
      <c r="N1980" s="24"/>
      <c r="O1980" s="19"/>
      <c r="P1980" s="19"/>
      <c r="Q1980" s="685"/>
      <c r="R1980" s="685"/>
      <c r="S1980" s="685"/>
      <c r="T1980" s="685"/>
      <c r="U1980" s="186"/>
    </row>
    <row r="1981" spans="1:23" s="16" customFormat="1" ht="24.75" customHeight="1">
      <c r="A1981" s="14"/>
      <c r="B1981" s="695" t="s">
        <v>50</v>
      </c>
      <c r="C1981" s="696" t="s">
        <v>51</v>
      </c>
      <c r="D1981" s="697" t="s">
        <v>16</v>
      </c>
      <c r="E1981" s="697"/>
      <c r="F1981" s="697" t="s">
        <v>52</v>
      </c>
      <c r="G1981" s="698"/>
      <c r="H1981" s="699" t="s">
        <v>53</v>
      </c>
      <c r="I1981" s="700" t="s">
        <v>266</v>
      </c>
      <c r="J1981" s="699" t="s">
        <v>17</v>
      </c>
      <c r="K1981" s="699" t="s">
        <v>229</v>
      </c>
      <c r="L1981" s="699" t="s">
        <v>54</v>
      </c>
      <c r="M1981" s="699" t="s">
        <v>150</v>
      </c>
      <c r="N1981" s="701" t="s">
        <v>244</v>
      </c>
      <c r="O1981" s="702"/>
      <c r="P1981" s="703" t="s">
        <v>19</v>
      </c>
      <c r="Q1981" s="704"/>
      <c r="R1981" s="705" t="s">
        <v>152</v>
      </c>
      <c r="S1981" s="706"/>
      <c r="T1981" s="707" t="s">
        <v>138</v>
      </c>
      <c r="U1981" s="708"/>
      <c r="V1981" s="709"/>
    </row>
    <row r="1982" spans="1:23" s="16" customFormat="1" ht="92.25" customHeight="1">
      <c r="A1982" s="14"/>
      <c r="B1982" s="710"/>
      <c r="C1982" s="711" t="s">
        <v>55</v>
      </c>
      <c r="D1982" s="712" t="s">
        <v>3</v>
      </c>
      <c r="E1982" s="712" t="s">
        <v>18</v>
      </c>
      <c r="F1982" s="712" t="s">
        <v>56</v>
      </c>
      <c r="G1982" s="713" t="s">
        <v>57</v>
      </c>
      <c r="H1982" s="714"/>
      <c r="I1982" s="715"/>
      <c r="J1982" s="714"/>
      <c r="K1982" s="714"/>
      <c r="L1982" s="714"/>
      <c r="M1982" s="714"/>
      <c r="N1982" s="711" t="s">
        <v>149</v>
      </c>
      <c r="O1982" s="712" t="s">
        <v>68</v>
      </c>
      <c r="P1982" s="716"/>
      <c r="Q1982" s="717"/>
      <c r="R1982" s="718"/>
      <c r="S1982" s="719"/>
      <c r="T1982" s="720" t="s">
        <v>139</v>
      </c>
      <c r="U1982" s="721" t="s">
        <v>148</v>
      </c>
      <c r="V1982" s="722" t="s">
        <v>164</v>
      </c>
    </row>
    <row r="1983" spans="1:23" s="16" customFormat="1" ht="26.25" customHeight="1">
      <c r="A1983" s="14"/>
      <c r="B1983" s="723"/>
      <c r="C1983" s="724">
        <v>3</v>
      </c>
      <c r="D1983" s="724">
        <v>4</v>
      </c>
      <c r="E1983" s="724">
        <v>5</v>
      </c>
      <c r="F1983" s="724">
        <v>6</v>
      </c>
      <c r="G1983" s="724">
        <v>7</v>
      </c>
      <c r="H1983" s="724">
        <v>8</v>
      </c>
      <c r="I1983" s="724">
        <v>9</v>
      </c>
      <c r="J1983" s="724">
        <v>10</v>
      </c>
      <c r="K1983" s="724">
        <v>11</v>
      </c>
      <c r="L1983" s="724">
        <v>12</v>
      </c>
      <c r="M1983" s="724">
        <v>13</v>
      </c>
      <c r="N1983" s="724">
        <v>14</v>
      </c>
      <c r="O1983" s="724">
        <v>15</v>
      </c>
      <c r="P1983" s="19">
        <v>16</v>
      </c>
      <c r="Q1983" s="725">
        <v>17</v>
      </c>
      <c r="R1983" s="19">
        <v>18</v>
      </c>
      <c r="S1983" s="725">
        <v>19</v>
      </c>
      <c r="T1983" s="726">
        <v>20</v>
      </c>
      <c r="U1983" s="624">
        <v>21</v>
      </c>
      <c r="V1983" s="727">
        <v>22</v>
      </c>
    </row>
    <row r="1984" spans="1:23" s="26" customFormat="1" ht="46.9" customHeight="1">
      <c r="A1984" s="25" t="s">
        <v>2062</v>
      </c>
      <c r="B1984" s="457">
        <v>1</v>
      </c>
      <c r="C1984" s="459" t="s">
        <v>300</v>
      </c>
      <c r="D1984" s="459" t="s">
        <v>867</v>
      </c>
      <c r="E1984" s="459" t="s">
        <v>868</v>
      </c>
      <c r="F1984" s="301" t="s">
        <v>321</v>
      </c>
      <c r="G1984" s="293">
        <v>0.6</v>
      </c>
      <c r="H1984" s="437" t="s">
        <v>22</v>
      </c>
      <c r="I1984" s="299">
        <v>1</v>
      </c>
      <c r="J1984" s="300" t="s">
        <v>865</v>
      </c>
      <c r="K1984" s="324">
        <v>43830</v>
      </c>
      <c r="L1984" s="324">
        <v>45169</v>
      </c>
      <c r="M1984" s="294">
        <v>1516.5</v>
      </c>
      <c r="N1984" s="321">
        <v>909.9</v>
      </c>
      <c r="O1984" s="172">
        <v>909.9</v>
      </c>
      <c r="P1984" s="441"/>
      <c r="Q1984" s="442"/>
      <c r="R1984" s="439"/>
      <c r="S1984" s="440"/>
      <c r="T1984" s="296" t="s">
        <v>22</v>
      </c>
      <c r="U1984" s="297">
        <v>43</v>
      </c>
      <c r="V1984" s="298" t="s">
        <v>22</v>
      </c>
    </row>
    <row r="1985" spans="1:23" s="26" customFormat="1" ht="46.9" customHeight="1">
      <c r="A1985" s="25" t="s">
        <v>1157</v>
      </c>
      <c r="B1985" s="458"/>
      <c r="C1985" s="460"/>
      <c r="D1985" s="460"/>
      <c r="E1985" s="460"/>
      <c r="F1985" s="301" t="s">
        <v>321</v>
      </c>
      <c r="G1985" s="293">
        <v>0.4</v>
      </c>
      <c r="H1985" s="438"/>
      <c r="I1985" s="299">
        <v>2</v>
      </c>
      <c r="J1985" s="300" t="s">
        <v>866</v>
      </c>
      <c r="K1985" s="324">
        <v>43830</v>
      </c>
      <c r="L1985" s="324">
        <v>45169</v>
      </c>
      <c r="M1985" s="294">
        <v>1516.5</v>
      </c>
      <c r="N1985" s="321">
        <v>606.6</v>
      </c>
      <c r="O1985" s="172">
        <v>606.6</v>
      </c>
      <c r="P1985" s="441"/>
      <c r="Q1985" s="442"/>
      <c r="R1985" s="439"/>
      <c r="S1985" s="440"/>
      <c r="T1985" s="296" t="s">
        <v>22</v>
      </c>
      <c r="U1985" s="297">
        <v>34</v>
      </c>
      <c r="V1985" s="298" t="s">
        <v>22</v>
      </c>
    </row>
    <row r="1986" spans="1:23" s="26" customFormat="1" ht="46.9" customHeight="1">
      <c r="A1986" s="25" t="s">
        <v>321</v>
      </c>
      <c r="B1986" s="457">
        <v>1</v>
      </c>
      <c r="C1986" s="459" t="s">
        <v>300</v>
      </c>
      <c r="D1986" s="459" t="s">
        <v>869</v>
      </c>
      <c r="E1986" s="459" t="s">
        <v>870</v>
      </c>
      <c r="F1986" s="301" t="s">
        <v>321</v>
      </c>
      <c r="G1986" s="293">
        <v>0.8</v>
      </c>
      <c r="H1986" s="437" t="s">
        <v>22</v>
      </c>
      <c r="I1986" s="299">
        <v>1</v>
      </c>
      <c r="J1986" s="300" t="s">
        <v>865</v>
      </c>
      <c r="K1986" s="324">
        <v>39832</v>
      </c>
      <c r="L1986" s="324">
        <v>40785</v>
      </c>
      <c r="M1986" s="294">
        <v>1797.1</v>
      </c>
      <c r="N1986" s="321">
        <v>1437.68</v>
      </c>
      <c r="O1986" s="172">
        <v>1437.68</v>
      </c>
      <c r="P1986" s="441"/>
      <c r="Q1986" s="442"/>
      <c r="R1986" s="439"/>
      <c r="S1986" s="440"/>
      <c r="T1986" s="296" t="s">
        <v>22</v>
      </c>
      <c r="U1986" s="297">
        <v>5</v>
      </c>
      <c r="V1986" s="298" t="s">
        <v>22</v>
      </c>
    </row>
    <row r="1987" spans="1:23" s="26" customFormat="1" ht="46.9" customHeight="1">
      <c r="A1987" s="25" t="s">
        <v>1158</v>
      </c>
      <c r="B1987" s="458"/>
      <c r="C1987" s="460"/>
      <c r="D1987" s="460"/>
      <c r="E1987" s="460"/>
      <c r="F1987" s="301" t="s">
        <v>321</v>
      </c>
      <c r="G1987" s="293">
        <v>0.1</v>
      </c>
      <c r="H1987" s="438"/>
      <c r="I1987" s="299">
        <v>2</v>
      </c>
      <c r="J1987" s="300" t="s">
        <v>866</v>
      </c>
      <c r="K1987" s="389">
        <v>39832</v>
      </c>
      <c r="L1987" s="324">
        <v>40785</v>
      </c>
      <c r="M1987" s="294">
        <v>1797.09</v>
      </c>
      <c r="N1987" s="321">
        <v>179.709</v>
      </c>
      <c r="O1987" s="172">
        <v>179.709</v>
      </c>
      <c r="P1987" s="441"/>
      <c r="Q1987" s="442"/>
      <c r="R1987" s="439"/>
      <c r="S1987" s="440"/>
      <c r="T1987" s="296" t="s">
        <v>22</v>
      </c>
      <c r="U1987" s="297">
        <v>2</v>
      </c>
      <c r="V1987" s="298" t="s">
        <v>22</v>
      </c>
    </row>
    <row r="1988" spans="1:23" s="26" customFormat="1" ht="46.9" customHeight="1">
      <c r="A1988" s="25" t="s">
        <v>1159</v>
      </c>
      <c r="B1988" s="457">
        <v>1</v>
      </c>
      <c r="C1988" s="459" t="s">
        <v>300</v>
      </c>
      <c r="D1988" s="459" t="s">
        <v>871</v>
      </c>
      <c r="E1988" s="459" t="s">
        <v>872</v>
      </c>
      <c r="F1988" s="301" t="s">
        <v>321</v>
      </c>
      <c r="G1988" s="293">
        <v>0.8</v>
      </c>
      <c r="H1988" s="437" t="s">
        <v>22</v>
      </c>
      <c r="I1988" s="299">
        <v>1</v>
      </c>
      <c r="J1988" s="300" t="s">
        <v>865</v>
      </c>
      <c r="K1988" s="324">
        <v>39848</v>
      </c>
      <c r="L1988" s="324">
        <v>40739</v>
      </c>
      <c r="M1988" s="294">
        <v>1449.5</v>
      </c>
      <c r="N1988" s="321">
        <v>1159.6000000000001</v>
      </c>
      <c r="O1988" s="172">
        <v>1159.5999999999999</v>
      </c>
      <c r="P1988" s="441"/>
      <c r="Q1988" s="442"/>
      <c r="R1988" s="439"/>
      <c r="S1988" s="440"/>
      <c r="T1988" s="296" t="s">
        <v>22</v>
      </c>
      <c r="U1988" s="297">
        <v>7</v>
      </c>
      <c r="V1988" s="298" t="s">
        <v>22</v>
      </c>
    </row>
    <row r="1989" spans="1:23" s="26" customFormat="1" ht="46.9" customHeight="1">
      <c r="A1989" s="25" t="s">
        <v>1160</v>
      </c>
      <c r="B1989" s="458"/>
      <c r="C1989" s="460"/>
      <c r="D1989" s="460"/>
      <c r="E1989" s="460"/>
      <c r="F1989" s="301" t="s">
        <v>321</v>
      </c>
      <c r="G1989" s="293">
        <v>0.1</v>
      </c>
      <c r="H1989" s="438"/>
      <c r="I1989" s="299">
        <v>2</v>
      </c>
      <c r="J1989" s="300" t="s">
        <v>866</v>
      </c>
      <c r="K1989" s="324">
        <v>39848</v>
      </c>
      <c r="L1989" s="324">
        <v>40739</v>
      </c>
      <c r="M1989" s="294">
        <v>1449.45</v>
      </c>
      <c r="N1989" s="321">
        <v>144.94500000000002</v>
      </c>
      <c r="O1989" s="172">
        <v>144.94499999999999</v>
      </c>
      <c r="P1989" s="441"/>
      <c r="Q1989" s="442"/>
      <c r="R1989" s="439"/>
      <c r="S1989" s="440"/>
      <c r="T1989" s="296" t="s">
        <v>22</v>
      </c>
      <c r="U1989" s="297">
        <v>4</v>
      </c>
      <c r="V1989" s="298" t="s">
        <v>22</v>
      </c>
    </row>
    <row r="1990" spans="1:23" s="26" customFormat="1" ht="24.95" customHeight="1">
      <c r="A1990" s="25"/>
      <c r="B1990" s="307" t="s">
        <v>1152</v>
      </c>
      <c r="C1990" s="301"/>
      <c r="D1990" s="301"/>
      <c r="E1990" s="301"/>
      <c r="F1990" s="301"/>
      <c r="G1990" s="293"/>
      <c r="H1990" s="293"/>
      <c r="I1990" s="299"/>
      <c r="J1990" s="300" t="s">
        <v>1152</v>
      </c>
      <c r="K1990" s="324"/>
      <c r="L1990" s="324"/>
      <c r="M1990" s="294"/>
      <c r="N1990" s="321" t="s">
        <v>1152</v>
      </c>
      <c r="O1990" s="172" t="s">
        <v>1152</v>
      </c>
      <c r="P1990" s="441"/>
      <c r="Q1990" s="442"/>
      <c r="R1990" s="439"/>
      <c r="S1990" s="440"/>
      <c r="T1990" s="296"/>
      <c r="U1990" s="297"/>
      <c r="V1990" s="298"/>
    </row>
    <row r="1991" spans="1:23" s="26" customFormat="1" ht="24.95" customHeight="1">
      <c r="A1991" s="25"/>
      <c r="B1991" s="307" t="s">
        <v>1152</v>
      </c>
      <c r="C1991" s="301"/>
      <c r="D1991" s="301"/>
      <c r="E1991" s="301"/>
      <c r="F1991" s="301"/>
      <c r="G1991" s="293"/>
      <c r="H1991" s="293"/>
      <c r="I1991" s="299"/>
      <c r="J1991" s="300" t="s">
        <v>1152</v>
      </c>
      <c r="K1991" s="324"/>
      <c r="L1991" s="324"/>
      <c r="M1991" s="294"/>
      <c r="N1991" s="321" t="s">
        <v>1152</v>
      </c>
      <c r="O1991" s="172" t="s">
        <v>1152</v>
      </c>
      <c r="P1991" s="441"/>
      <c r="Q1991" s="442"/>
      <c r="R1991" s="439"/>
      <c r="S1991" s="440"/>
      <c r="T1991" s="296"/>
      <c r="U1991" s="297"/>
      <c r="V1991" s="298"/>
    </row>
    <row r="1992" spans="1:23" s="26" customFormat="1" ht="24.95" customHeight="1">
      <c r="A1992" s="25"/>
      <c r="B1992" s="307" t="s">
        <v>1152</v>
      </c>
      <c r="C1992" s="301"/>
      <c r="D1992" s="301"/>
      <c r="E1992" s="301"/>
      <c r="F1992" s="301"/>
      <c r="G1992" s="293"/>
      <c r="H1992" s="293"/>
      <c r="I1992" s="299"/>
      <c r="J1992" s="300" t="s">
        <v>1152</v>
      </c>
      <c r="K1992" s="324"/>
      <c r="L1992" s="324"/>
      <c r="M1992" s="294"/>
      <c r="N1992" s="321" t="s">
        <v>1152</v>
      </c>
      <c r="O1992" s="172" t="s">
        <v>1152</v>
      </c>
      <c r="P1992" s="441"/>
      <c r="Q1992" s="442"/>
      <c r="R1992" s="439"/>
      <c r="S1992" s="440"/>
      <c r="T1992" s="296"/>
      <c r="U1992" s="297"/>
      <c r="V1992" s="298"/>
    </row>
    <row r="1993" spans="1:23" s="26" customFormat="1" ht="24.95" customHeight="1">
      <c r="A1993" s="25"/>
      <c r="B1993" s="307" t="s">
        <v>1152</v>
      </c>
      <c r="C1993" s="301"/>
      <c r="D1993" s="301"/>
      <c r="E1993" s="301"/>
      <c r="F1993" s="301"/>
      <c r="G1993" s="293"/>
      <c r="H1993" s="293"/>
      <c r="I1993" s="299"/>
      <c r="J1993" s="300" t="s">
        <v>1152</v>
      </c>
      <c r="K1993" s="324"/>
      <c r="L1993" s="324"/>
      <c r="M1993" s="294"/>
      <c r="N1993" s="321" t="s">
        <v>1152</v>
      </c>
      <c r="O1993" s="172" t="s">
        <v>1152</v>
      </c>
      <c r="P1993" s="441"/>
      <c r="Q1993" s="442"/>
      <c r="R1993" s="439"/>
      <c r="S1993" s="440"/>
      <c r="T1993" s="296"/>
      <c r="U1993" s="297"/>
      <c r="V1993" s="298"/>
    </row>
    <row r="1994" spans="1:23" s="26" customFormat="1" ht="24.95" customHeight="1">
      <c r="A1994" s="25"/>
      <c r="B1994" s="307" t="s">
        <v>1152</v>
      </c>
      <c r="C1994" s="301"/>
      <c r="D1994" s="301"/>
      <c r="E1994" s="301"/>
      <c r="F1994" s="301"/>
      <c r="G1994" s="293"/>
      <c r="H1994" s="293"/>
      <c r="I1994" s="299"/>
      <c r="J1994" s="300" t="s">
        <v>1152</v>
      </c>
      <c r="K1994" s="324"/>
      <c r="L1994" s="324"/>
      <c r="M1994" s="294"/>
      <c r="N1994" s="321" t="s">
        <v>1152</v>
      </c>
      <c r="O1994" s="172" t="s">
        <v>1152</v>
      </c>
      <c r="P1994" s="441"/>
      <c r="Q1994" s="442"/>
      <c r="R1994" s="439"/>
      <c r="S1994" s="440"/>
      <c r="T1994" s="296"/>
      <c r="U1994" s="297"/>
      <c r="V1994" s="298"/>
    </row>
    <row r="1995" spans="1:23" s="26" customFormat="1" ht="24.95" customHeight="1">
      <c r="A1995" s="25" t="s">
        <v>2063</v>
      </c>
      <c r="B1995" s="307" t="s">
        <v>1152</v>
      </c>
      <c r="C1995" s="301"/>
      <c r="D1995" s="301"/>
      <c r="E1995" s="301"/>
      <c r="F1995" s="301"/>
      <c r="G1995" s="293"/>
      <c r="H1995" s="293"/>
      <c r="I1995" s="299"/>
      <c r="J1995" s="300" t="s">
        <v>1152</v>
      </c>
      <c r="K1995" s="324"/>
      <c r="L1995" s="324"/>
      <c r="M1995" s="294"/>
      <c r="N1995" s="322" t="s">
        <v>1152</v>
      </c>
      <c r="O1995" s="172" t="s">
        <v>1152</v>
      </c>
      <c r="P1995" s="441"/>
      <c r="Q1995" s="442"/>
      <c r="R1995" s="439"/>
      <c r="S1995" s="440"/>
      <c r="T1995" s="296"/>
      <c r="U1995" s="297"/>
      <c r="V1995" s="298"/>
    </row>
    <row r="1996" spans="1:23" s="26" customFormat="1" ht="24.95" customHeight="1">
      <c r="A1996" s="25" t="s">
        <v>2064</v>
      </c>
      <c r="B1996" s="307" t="s">
        <v>1152</v>
      </c>
      <c r="C1996" s="301"/>
      <c r="D1996" s="301"/>
      <c r="E1996" s="301"/>
      <c r="F1996" s="301"/>
      <c r="G1996" s="293"/>
      <c r="H1996" s="293"/>
      <c r="I1996" s="299"/>
      <c r="J1996" s="300" t="s">
        <v>1152</v>
      </c>
      <c r="K1996" s="324"/>
      <c r="L1996" s="324"/>
      <c r="M1996" s="295"/>
      <c r="N1996" s="322" t="s">
        <v>1152</v>
      </c>
      <c r="O1996" s="172" t="s">
        <v>1152</v>
      </c>
      <c r="P1996" s="441"/>
      <c r="Q1996" s="442"/>
      <c r="R1996" s="439"/>
      <c r="S1996" s="440"/>
      <c r="T1996" s="296"/>
      <c r="U1996" s="297"/>
      <c r="V1996" s="298"/>
    </row>
    <row r="1997" spans="1:23" s="26" customFormat="1" ht="24.95" customHeight="1">
      <c r="A1997" s="25" t="s">
        <v>2065</v>
      </c>
      <c r="B1997" s="307" t="s">
        <v>1152</v>
      </c>
      <c r="C1997" s="301"/>
      <c r="D1997" s="301"/>
      <c r="E1997" s="301"/>
      <c r="F1997" s="301"/>
      <c r="G1997" s="293"/>
      <c r="H1997" s="293"/>
      <c r="I1997" s="299"/>
      <c r="J1997" s="300" t="s">
        <v>1152</v>
      </c>
      <c r="K1997" s="324"/>
      <c r="L1997" s="324"/>
      <c r="M1997" s="295"/>
      <c r="N1997" s="322" t="s">
        <v>1152</v>
      </c>
      <c r="O1997" s="172" t="s">
        <v>1152</v>
      </c>
      <c r="P1997" s="441"/>
      <c r="Q1997" s="442"/>
      <c r="R1997" s="439"/>
      <c r="S1997" s="440"/>
      <c r="T1997" s="296"/>
      <c r="U1997" s="297"/>
      <c r="V1997" s="298"/>
    </row>
    <row r="1998" spans="1:23" s="26" customFormat="1" ht="24.95" customHeight="1" thickBot="1">
      <c r="A1998" s="25" t="s">
        <v>2066</v>
      </c>
      <c r="B1998" s="310" t="s">
        <v>1152</v>
      </c>
      <c r="C1998" s="302"/>
      <c r="D1998" s="302"/>
      <c r="E1998" s="302"/>
      <c r="F1998" s="302"/>
      <c r="G1998" s="303"/>
      <c r="H1998" s="303"/>
      <c r="I1998" s="304"/>
      <c r="J1998" s="305" t="s">
        <v>1152</v>
      </c>
      <c r="K1998" s="325"/>
      <c r="L1998" s="325"/>
      <c r="M1998" s="306"/>
      <c r="N1998" s="322" t="s">
        <v>1152</v>
      </c>
      <c r="O1998" s="172" t="s">
        <v>1152</v>
      </c>
      <c r="P1998" s="441"/>
      <c r="Q1998" s="442"/>
      <c r="R1998" s="439"/>
      <c r="S1998" s="440"/>
      <c r="T1998" s="296"/>
      <c r="U1998" s="297"/>
      <c r="V1998" s="298"/>
    </row>
    <row r="1999" spans="1:23" s="16" customFormat="1" ht="12" customHeight="1">
      <c r="A1999" s="25"/>
      <c r="B1999" s="27"/>
      <c r="C1999" s="28"/>
      <c r="D1999" s="28"/>
      <c r="E1999" s="28"/>
      <c r="F1999" s="28"/>
      <c r="G1999" s="28"/>
      <c r="H1999" s="308"/>
      <c r="I1999" s="28"/>
      <c r="J1999" s="28"/>
      <c r="K1999" s="28"/>
      <c r="L1999" s="28"/>
      <c r="M1999" s="28"/>
      <c r="N1999" s="28"/>
      <c r="O1999" s="171"/>
      <c r="P1999" s="28"/>
      <c r="Q1999" s="28"/>
      <c r="R1999" s="171"/>
      <c r="S1999" s="28"/>
      <c r="T1999" s="28"/>
      <c r="U1999" s="29"/>
      <c r="V1999" s="30"/>
    </row>
    <row r="2000" spans="1:23" s="16" customFormat="1" ht="17.25" customHeight="1" thickBot="1">
      <c r="A2000" s="25" t="s">
        <v>2067</v>
      </c>
      <c r="B2000" s="346"/>
      <c r="C2000" s="347"/>
      <c r="D2000" s="347"/>
      <c r="E2000" s="347"/>
      <c r="F2000" s="347"/>
      <c r="G2000" s="347"/>
      <c r="H2000" s="347"/>
      <c r="I2000" s="347"/>
      <c r="J2000" s="347"/>
      <c r="K2000" s="347"/>
      <c r="L2000" s="347"/>
      <c r="M2000" s="347"/>
      <c r="N2000" s="728" t="s">
        <v>251</v>
      </c>
      <c r="O2000" s="729">
        <v>1479.4779999999998</v>
      </c>
      <c r="P2000" s="371"/>
      <c r="Q2000" s="371"/>
      <c r="R2000" s="372"/>
      <c r="S2000" s="372"/>
      <c r="T2000" s="373"/>
      <c r="U2000" s="374"/>
      <c r="V2000" s="375"/>
      <c r="W2000" s="186"/>
    </row>
    <row r="2001" spans="1:23" ht="17.25" customHeight="1">
      <c r="B2001" s="731"/>
      <c r="C2001" s="731"/>
      <c r="D2001" s="731"/>
      <c r="E2001" s="731"/>
      <c r="F2001" s="731"/>
      <c r="G2001" s="732"/>
      <c r="H2001" s="732"/>
      <c r="I2001" s="732"/>
      <c r="J2001" s="732"/>
      <c r="K2001" s="732"/>
      <c r="L2001" s="732"/>
      <c r="M2001" s="732"/>
      <c r="N2001" s="732"/>
      <c r="O2001" s="732"/>
      <c r="P2001" s="732"/>
      <c r="Q2001" s="732"/>
      <c r="R2001" s="732"/>
      <c r="S2001" s="732"/>
      <c r="T2001" s="732"/>
      <c r="U2001" s="732"/>
      <c r="V2001" s="732"/>
      <c r="W2001" s="732"/>
    </row>
    <row r="2002" spans="1:23" s="16" customFormat="1" ht="16.5" customHeight="1" thickBot="1">
      <c r="A2002" s="14"/>
      <c r="B2002" s="443" t="s">
        <v>61</v>
      </c>
      <c r="C2002" s="443"/>
      <c r="D2002" s="443"/>
      <c r="E2002" s="443"/>
      <c r="F2002" s="443"/>
      <c r="G2002" s="443"/>
      <c r="H2002" s="443"/>
      <c r="I2002" s="443"/>
      <c r="J2002" s="443"/>
      <c r="K2002" s="443"/>
      <c r="L2002" s="443"/>
      <c r="M2002" s="443"/>
      <c r="N2002" s="443"/>
      <c r="O2002" s="443"/>
      <c r="P2002" s="443"/>
      <c r="Q2002" s="443"/>
      <c r="R2002" s="443"/>
      <c r="S2002" s="443"/>
      <c r="T2002" s="443"/>
      <c r="U2002" s="443"/>
      <c r="V2002" s="443"/>
      <c r="W2002" s="187"/>
    </row>
    <row r="2003" spans="1:23" s="18" customFormat="1" ht="22.5" customHeight="1">
      <c r="A2003" s="87" t="s">
        <v>2068</v>
      </c>
      <c r="B2003" s="445" t="s">
        <v>58</v>
      </c>
      <c r="C2003" s="733" t="s">
        <v>78</v>
      </c>
      <c r="D2003" s="734"/>
      <c r="E2003" s="734"/>
      <c r="F2003" s="734"/>
      <c r="G2003" s="734"/>
      <c r="H2003" s="734"/>
      <c r="I2003" s="734"/>
      <c r="J2003" s="734"/>
      <c r="K2003" s="734"/>
      <c r="L2003" s="734"/>
      <c r="M2003" s="706"/>
      <c r="N2003" s="735"/>
      <c r="O2003" s="736"/>
      <c r="P2003" s="733" t="s">
        <v>84</v>
      </c>
      <c r="Q2003" s="734"/>
      <c r="R2003" s="734"/>
      <c r="S2003" s="706"/>
      <c r="T2003" s="705" t="s">
        <v>279</v>
      </c>
      <c r="U2003" s="706"/>
      <c r="V2003" s="448" t="s">
        <v>6</v>
      </c>
      <c r="W2003" s="185"/>
    </row>
    <row r="2004" spans="1:23" s="18" customFormat="1" ht="22.5" customHeight="1">
      <c r="A2004" s="87" t="s">
        <v>2069</v>
      </c>
      <c r="B2004" s="446"/>
      <c r="C2004" s="737" t="s">
        <v>79</v>
      </c>
      <c r="D2004" s="738"/>
      <c r="E2004" s="739"/>
      <c r="F2004" s="740">
        <v>2</v>
      </c>
      <c r="G2004" s="741" t="s">
        <v>223</v>
      </c>
      <c r="H2004" s="714" t="s">
        <v>222</v>
      </c>
      <c r="I2004" s="714"/>
      <c r="J2004" s="737" t="s">
        <v>221</v>
      </c>
      <c r="K2004" s="742"/>
      <c r="L2004" s="743"/>
      <c r="M2004" s="743"/>
      <c r="N2004" s="744"/>
      <c r="O2004" s="745"/>
      <c r="P2004" s="746"/>
      <c r="Q2004" s="747"/>
      <c r="R2004" s="747"/>
      <c r="S2004" s="748"/>
      <c r="T2004" s="718"/>
      <c r="U2004" s="719"/>
      <c r="V2004" s="449"/>
      <c r="W2004" s="185"/>
    </row>
    <row r="2005" spans="1:23" s="18" customFormat="1" ht="51.75" customHeight="1" thickBot="1">
      <c r="A2005" s="87" t="s">
        <v>2070</v>
      </c>
      <c r="B2005" s="446"/>
      <c r="C2005" s="738" t="s">
        <v>77</v>
      </c>
      <c r="D2005" s="739"/>
      <c r="E2005" s="749" t="s">
        <v>80</v>
      </c>
      <c r="F2005" s="750" t="s">
        <v>242</v>
      </c>
      <c r="G2005" s="741"/>
      <c r="H2005" s="714"/>
      <c r="I2005" s="714"/>
      <c r="J2005" s="711" t="s">
        <v>220</v>
      </c>
      <c r="K2005" s="751" t="s">
        <v>228</v>
      </c>
      <c r="L2005" s="752" t="s">
        <v>290</v>
      </c>
      <c r="M2005" s="752"/>
      <c r="N2005" s="753" t="s">
        <v>260</v>
      </c>
      <c r="O2005" s="754"/>
      <c r="P2005" s="755" t="s">
        <v>1169</v>
      </c>
      <c r="Q2005" s="756" t="s">
        <v>85</v>
      </c>
      <c r="R2005" s="757"/>
      <c r="S2005" s="88">
        <v>3</v>
      </c>
      <c r="T2005" s="758"/>
      <c r="U2005" s="759"/>
      <c r="V2005" s="450"/>
      <c r="W2005" s="185"/>
    </row>
    <row r="2006" spans="1:23" s="18" customFormat="1" ht="15.75" customHeight="1">
      <c r="A2006" s="87" t="s">
        <v>2071</v>
      </c>
      <c r="B2006" s="446"/>
      <c r="C2006" s="33">
        <v>1</v>
      </c>
      <c r="D2006" s="76" t="s">
        <v>865</v>
      </c>
      <c r="E2006" s="82">
        <v>0.5</v>
      </c>
      <c r="F2006" s="233">
        <v>3507.18</v>
      </c>
      <c r="G2006" s="233">
        <v>1532.67</v>
      </c>
      <c r="H2006" s="451" t="s">
        <v>6</v>
      </c>
      <c r="I2006" s="452"/>
      <c r="J2006" s="83" t="s">
        <v>6</v>
      </c>
      <c r="K2006" s="81" t="s">
        <v>1152</v>
      </c>
      <c r="L2006" s="344"/>
      <c r="M2006" s="345" t="s">
        <v>1152</v>
      </c>
      <c r="N2006" s="760" t="s">
        <v>22</v>
      </c>
      <c r="O2006" s="761" t="s">
        <v>15</v>
      </c>
      <c r="P2006" s="762"/>
      <c r="Q2006" s="763">
        <v>57</v>
      </c>
      <c r="R2006" s="764" t="s">
        <v>1152</v>
      </c>
      <c r="S2006" s="765"/>
      <c r="T2006" s="705" t="s">
        <v>64</v>
      </c>
      <c r="U2006" s="734"/>
      <c r="V2006" s="706"/>
      <c r="W2006" s="184"/>
    </row>
    <row r="2007" spans="1:23" s="18" customFormat="1" ht="15.75" customHeight="1" thickBot="1">
      <c r="A2007" s="87" t="s">
        <v>2072</v>
      </c>
      <c r="B2007" s="446"/>
      <c r="C2007" s="33">
        <v>2</v>
      </c>
      <c r="D2007" s="76" t="s">
        <v>866</v>
      </c>
      <c r="E2007" s="82">
        <v>0.5</v>
      </c>
      <c r="F2007" s="233">
        <v>931.25399999999991</v>
      </c>
      <c r="G2007" s="233">
        <v>1532.67</v>
      </c>
      <c r="H2007" s="451" t="s">
        <v>27</v>
      </c>
      <c r="I2007" s="452"/>
      <c r="J2007" s="83" t="s">
        <v>6</v>
      </c>
      <c r="K2007" s="81" t="s">
        <v>1152</v>
      </c>
      <c r="L2007" s="344"/>
      <c r="M2007" s="345" t="s">
        <v>1152</v>
      </c>
      <c r="N2007" s="760" t="s">
        <v>22</v>
      </c>
      <c r="O2007" s="761"/>
      <c r="P2007" s="762"/>
      <c r="Q2007" s="766"/>
      <c r="R2007" s="767"/>
      <c r="S2007" s="768"/>
      <c r="T2007" s="758"/>
      <c r="U2007" s="769"/>
      <c r="V2007" s="759"/>
      <c r="W2007" s="184"/>
    </row>
    <row r="2008" spans="1:23" s="18" customFormat="1" ht="15.75" customHeight="1">
      <c r="A2008" s="87" t="s">
        <v>2073</v>
      </c>
      <c r="B2008" s="446"/>
      <c r="C2008" s="33">
        <v>3</v>
      </c>
      <c r="D2008" s="76" t="s">
        <v>1152</v>
      </c>
      <c r="E2008" s="82" t="s">
        <v>1152</v>
      </c>
      <c r="F2008" s="233" t="s">
        <v>1152</v>
      </c>
      <c r="G2008" s="233" t="s">
        <v>1152</v>
      </c>
      <c r="H2008" s="451" t="s">
        <v>1152</v>
      </c>
      <c r="I2008" s="452"/>
      <c r="J2008" s="83" t="s">
        <v>1152</v>
      </c>
      <c r="K2008" s="81" t="s">
        <v>1152</v>
      </c>
      <c r="L2008" s="344"/>
      <c r="M2008" s="345" t="s">
        <v>1152</v>
      </c>
      <c r="N2008" s="760"/>
      <c r="O2008" s="770"/>
      <c r="P2008" s="771"/>
      <c r="Q2008" s="772"/>
      <c r="R2008" s="773"/>
      <c r="S2008" s="774"/>
      <c r="T2008" s="191"/>
      <c r="U2008" s="191"/>
      <c r="V2008" s="192"/>
      <c r="W2008" s="185"/>
    </row>
    <row r="2009" spans="1:23" s="18" customFormat="1" ht="15.75" customHeight="1">
      <c r="A2009" s="87" t="s">
        <v>2074</v>
      </c>
      <c r="B2009" s="446"/>
      <c r="C2009" s="33">
        <v>4</v>
      </c>
      <c r="D2009" s="76" t="s">
        <v>1152</v>
      </c>
      <c r="E2009" s="82" t="s">
        <v>1152</v>
      </c>
      <c r="F2009" s="233" t="s">
        <v>1152</v>
      </c>
      <c r="G2009" s="233" t="s">
        <v>1152</v>
      </c>
      <c r="H2009" s="451" t="s">
        <v>1152</v>
      </c>
      <c r="I2009" s="452"/>
      <c r="J2009" s="83" t="s">
        <v>1152</v>
      </c>
      <c r="K2009" s="81" t="s">
        <v>1152</v>
      </c>
      <c r="L2009" s="344"/>
      <c r="M2009" s="345" t="s">
        <v>1152</v>
      </c>
      <c r="N2009" s="760"/>
      <c r="O2009" s="775" t="s">
        <v>246</v>
      </c>
      <c r="P2009" s="737" t="s">
        <v>245</v>
      </c>
      <c r="Q2009" s="738"/>
      <c r="R2009" s="738"/>
      <c r="S2009" s="739"/>
      <c r="T2009" s="185"/>
      <c r="U2009" s="185"/>
      <c r="V2009" s="193"/>
      <c r="W2009" s="185"/>
    </row>
    <row r="2010" spans="1:23" s="18" customFormat="1" ht="17.25" customHeight="1">
      <c r="A2010" s="87" t="s">
        <v>2075</v>
      </c>
      <c r="B2010" s="446"/>
      <c r="C2010" s="33">
        <v>5</v>
      </c>
      <c r="D2010" s="76" t="s">
        <v>1152</v>
      </c>
      <c r="E2010" s="82" t="s">
        <v>1152</v>
      </c>
      <c r="F2010" s="233" t="s">
        <v>1152</v>
      </c>
      <c r="G2010" s="233" t="s">
        <v>1152</v>
      </c>
      <c r="H2010" s="451" t="s">
        <v>1152</v>
      </c>
      <c r="I2010" s="452"/>
      <c r="J2010" s="83" t="s">
        <v>1152</v>
      </c>
      <c r="K2010" s="81" t="s">
        <v>1152</v>
      </c>
      <c r="L2010" s="344"/>
      <c r="M2010" s="345" t="s">
        <v>1152</v>
      </c>
      <c r="N2010" s="760"/>
      <c r="O2010" s="776"/>
      <c r="P2010" s="711" t="s">
        <v>86</v>
      </c>
      <c r="Q2010" s="711" t="s">
        <v>230</v>
      </c>
      <c r="R2010" s="714" t="s">
        <v>243</v>
      </c>
      <c r="S2010" s="714"/>
      <c r="T2010" s="185"/>
      <c r="U2010" s="185"/>
      <c r="V2010" s="193"/>
      <c r="W2010" s="185"/>
    </row>
    <row r="2011" spans="1:23" s="18" customFormat="1" ht="16.5" customHeight="1" thickBot="1">
      <c r="A2011" s="87" t="s">
        <v>2076</v>
      </c>
      <c r="B2011" s="446"/>
      <c r="C2011" s="84">
        <v>6</v>
      </c>
      <c r="D2011" s="85" t="s">
        <v>1152</v>
      </c>
      <c r="E2011" s="86" t="s">
        <v>1152</v>
      </c>
      <c r="F2011" s="233" t="s">
        <v>1152</v>
      </c>
      <c r="G2011" s="233" t="s">
        <v>1152</v>
      </c>
      <c r="H2011" s="451" t="s">
        <v>1152</v>
      </c>
      <c r="I2011" s="452"/>
      <c r="J2011" s="83" t="s">
        <v>1152</v>
      </c>
      <c r="K2011" s="81" t="s">
        <v>1152</v>
      </c>
      <c r="L2011" s="344"/>
      <c r="M2011" s="345" t="s">
        <v>1152</v>
      </c>
      <c r="N2011" s="777"/>
      <c r="O2011" s="248" t="s">
        <v>6</v>
      </c>
      <c r="P2011" s="778">
        <v>1</v>
      </c>
      <c r="Q2011" s="779">
        <v>3065.3425115</v>
      </c>
      <c r="R2011" s="780">
        <v>4438.4339999999993</v>
      </c>
      <c r="S2011" s="780"/>
      <c r="T2011" s="185"/>
      <c r="U2011" s="185"/>
      <c r="V2011" s="193"/>
      <c r="W2011" s="185"/>
    </row>
    <row r="2012" spans="1:23" s="18" customFormat="1" ht="16.5" customHeight="1" thickBot="1">
      <c r="A2012" s="87" t="s">
        <v>2077</v>
      </c>
      <c r="B2012" s="447"/>
      <c r="C2012" s="781" t="s">
        <v>82</v>
      </c>
      <c r="D2012" s="782"/>
      <c r="E2012" s="782"/>
      <c r="F2012" s="783"/>
      <c r="G2012" s="784"/>
      <c r="H2012" s="453" t="s">
        <v>6</v>
      </c>
      <c r="I2012" s="454"/>
      <c r="J2012" s="314" t="s">
        <v>6</v>
      </c>
      <c r="K2012" s="194" t="s">
        <v>6</v>
      </c>
      <c r="L2012" s="351"/>
      <c r="M2012" s="370"/>
      <c r="N2012" s="352"/>
      <c r="O2012" s="455" t="s">
        <v>1152</v>
      </c>
      <c r="P2012" s="455"/>
      <c r="Q2012" s="455"/>
      <c r="R2012" s="455"/>
      <c r="S2012" s="455"/>
      <c r="T2012" s="348"/>
      <c r="U2012" s="349"/>
      <c r="V2012" s="350"/>
      <c r="W2012" s="185"/>
    </row>
    <row r="2013" spans="1:23" ht="24.95" customHeight="1"/>
    <row r="2014" spans="1:23" ht="24.95" customHeight="1"/>
    <row r="2015" spans="1:23" s="16" customFormat="1" ht="24" thickBot="1">
      <c r="A2015" s="694">
        <v>58</v>
      </c>
      <c r="B2015" s="456" t="s">
        <v>45</v>
      </c>
      <c r="C2015" s="456"/>
      <c r="D2015" s="456"/>
      <c r="E2015" s="22">
        <v>58</v>
      </c>
      <c r="F2015" s="23" t="s">
        <v>873</v>
      </c>
      <c r="G2015" s="19"/>
      <c r="H2015" s="19"/>
      <c r="I2015" s="23"/>
      <c r="J2015" s="23"/>
      <c r="K2015" s="23"/>
      <c r="L2015" s="23"/>
      <c r="M2015" s="24"/>
      <c r="N2015" s="24"/>
      <c r="O2015" s="19"/>
      <c r="P2015" s="19"/>
      <c r="Q2015" s="685"/>
      <c r="R2015" s="685"/>
      <c r="S2015" s="685"/>
      <c r="T2015" s="685"/>
      <c r="U2015" s="186"/>
    </row>
    <row r="2016" spans="1:23" s="16" customFormat="1" ht="24.75" customHeight="1">
      <c r="A2016" s="14"/>
      <c r="B2016" s="695" t="s">
        <v>50</v>
      </c>
      <c r="C2016" s="696" t="s">
        <v>51</v>
      </c>
      <c r="D2016" s="697" t="s">
        <v>16</v>
      </c>
      <c r="E2016" s="697"/>
      <c r="F2016" s="697" t="s">
        <v>52</v>
      </c>
      <c r="G2016" s="698"/>
      <c r="H2016" s="699" t="s">
        <v>53</v>
      </c>
      <c r="I2016" s="700" t="s">
        <v>266</v>
      </c>
      <c r="J2016" s="699" t="s">
        <v>17</v>
      </c>
      <c r="K2016" s="699" t="s">
        <v>229</v>
      </c>
      <c r="L2016" s="699" t="s">
        <v>54</v>
      </c>
      <c r="M2016" s="699" t="s">
        <v>150</v>
      </c>
      <c r="N2016" s="701" t="s">
        <v>244</v>
      </c>
      <c r="O2016" s="702"/>
      <c r="P2016" s="703" t="s">
        <v>19</v>
      </c>
      <c r="Q2016" s="704"/>
      <c r="R2016" s="705" t="s">
        <v>152</v>
      </c>
      <c r="S2016" s="706"/>
      <c r="T2016" s="707" t="s">
        <v>138</v>
      </c>
      <c r="U2016" s="708"/>
      <c r="V2016" s="709"/>
    </row>
    <row r="2017" spans="1:22" s="16" customFormat="1" ht="92.25" customHeight="1">
      <c r="A2017" s="14"/>
      <c r="B2017" s="710"/>
      <c r="C2017" s="711" t="s">
        <v>55</v>
      </c>
      <c r="D2017" s="712" t="s">
        <v>3</v>
      </c>
      <c r="E2017" s="712" t="s">
        <v>18</v>
      </c>
      <c r="F2017" s="712" t="s">
        <v>56</v>
      </c>
      <c r="G2017" s="713" t="s">
        <v>57</v>
      </c>
      <c r="H2017" s="714"/>
      <c r="I2017" s="715"/>
      <c r="J2017" s="714"/>
      <c r="K2017" s="714"/>
      <c r="L2017" s="714"/>
      <c r="M2017" s="714"/>
      <c r="N2017" s="711" t="s">
        <v>149</v>
      </c>
      <c r="O2017" s="712" t="s">
        <v>68</v>
      </c>
      <c r="P2017" s="716"/>
      <c r="Q2017" s="717"/>
      <c r="R2017" s="718"/>
      <c r="S2017" s="719"/>
      <c r="T2017" s="720" t="s">
        <v>139</v>
      </c>
      <c r="U2017" s="721" t="s">
        <v>148</v>
      </c>
      <c r="V2017" s="722" t="s">
        <v>164</v>
      </c>
    </row>
    <row r="2018" spans="1:22" s="16" customFormat="1" ht="26.25" customHeight="1">
      <c r="A2018" s="14"/>
      <c r="B2018" s="723"/>
      <c r="C2018" s="724">
        <v>3</v>
      </c>
      <c r="D2018" s="724">
        <v>4</v>
      </c>
      <c r="E2018" s="724">
        <v>5</v>
      </c>
      <c r="F2018" s="724">
        <v>6</v>
      </c>
      <c r="G2018" s="724">
        <v>7</v>
      </c>
      <c r="H2018" s="724">
        <v>8</v>
      </c>
      <c r="I2018" s="724">
        <v>9</v>
      </c>
      <c r="J2018" s="724">
        <v>10</v>
      </c>
      <c r="K2018" s="724">
        <v>11</v>
      </c>
      <c r="L2018" s="724">
        <v>12</v>
      </c>
      <c r="M2018" s="724">
        <v>13</v>
      </c>
      <c r="N2018" s="724">
        <v>14</v>
      </c>
      <c r="O2018" s="724">
        <v>15</v>
      </c>
      <c r="P2018" s="19">
        <v>16</v>
      </c>
      <c r="Q2018" s="725">
        <v>17</v>
      </c>
      <c r="R2018" s="19">
        <v>18</v>
      </c>
      <c r="S2018" s="725">
        <v>19</v>
      </c>
      <c r="T2018" s="726">
        <v>20</v>
      </c>
      <c r="U2018" s="624">
        <v>21</v>
      </c>
      <c r="V2018" s="727">
        <v>22</v>
      </c>
    </row>
    <row r="2019" spans="1:22" s="26" customFormat="1" ht="74.45" customHeight="1">
      <c r="A2019" s="25" t="s">
        <v>2078</v>
      </c>
      <c r="B2019" s="307">
        <v>1</v>
      </c>
      <c r="C2019" s="301" t="s">
        <v>300</v>
      </c>
      <c r="D2019" s="301" t="s">
        <v>591</v>
      </c>
      <c r="E2019" s="301" t="s">
        <v>880</v>
      </c>
      <c r="F2019" s="301" t="s">
        <v>321</v>
      </c>
      <c r="G2019" s="293">
        <v>0.6</v>
      </c>
      <c r="H2019" s="293" t="s">
        <v>22</v>
      </c>
      <c r="I2019" s="299">
        <v>1</v>
      </c>
      <c r="J2019" s="300" t="s">
        <v>874</v>
      </c>
      <c r="K2019" s="324">
        <v>42718</v>
      </c>
      <c r="L2019" s="324">
        <v>43312</v>
      </c>
      <c r="M2019" s="294">
        <v>1139.3800000000001</v>
      </c>
      <c r="N2019" s="321">
        <v>683.62800000000004</v>
      </c>
      <c r="O2019" s="172">
        <v>683.62800000000004</v>
      </c>
      <c r="P2019" s="441"/>
      <c r="Q2019" s="442"/>
      <c r="R2019" s="439"/>
      <c r="S2019" s="440"/>
      <c r="T2019" s="296" t="s">
        <v>22</v>
      </c>
      <c r="U2019" s="297">
        <v>125</v>
      </c>
      <c r="V2019" s="298" t="s">
        <v>22</v>
      </c>
    </row>
    <row r="2020" spans="1:22" s="26" customFormat="1" ht="74.45" customHeight="1">
      <c r="A2020" s="25" t="s">
        <v>1157</v>
      </c>
      <c r="B2020" s="307">
        <v>2</v>
      </c>
      <c r="C2020" s="301" t="s">
        <v>300</v>
      </c>
      <c r="D2020" s="301" t="s">
        <v>878</v>
      </c>
      <c r="E2020" s="301" t="s">
        <v>881</v>
      </c>
      <c r="F2020" s="301" t="s">
        <v>304</v>
      </c>
      <c r="G2020" s="293">
        <v>1</v>
      </c>
      <c r="H2020" s="293" t="s">
        <v>22</v>
      </c>
      <c r="I2020" s="299">
        <v>1</v>
      </c>
      <c r="J2020" s="300" t="s">
        <v>874</v>
      </c>
      <c r="K2020" s="324">
        <v>43827</v>
      </c>
      <c r="L2020" s="324">
        <v>45138</v>
      </c>
      <c r="M2020" s="294">
        <v>2114.36</v>
      </c>
      <c r="N2020" s="321">
        <v>2114.36</v>
      </c>
      <c r="O2020" s="172">
        <v>2114.36</v>
      </c>
      <c r="P2020" s="441"/>
      <c r="Q2020" s="442"/>
      <c r="R2020" s="439"/>
      <c r="S2020" s="440"/>
      <c r="T2020" s="296" t="s">
        <v>22</v>
      </c>
      <c r="U2020" s="297">
        <v>168</v>
      </c>
      <c r="V2020" s="298" t="s">
        <v>22</v>
      </c>
    </row>
    <row r="2021" spans="1:22" s="26" customFormat="1" ht="74.45" customHeight="1">
      <c r="A2021" s="25" t="s">
        <v>321</v>
      </c>
      <c r="B2021" s="307">
        <v>3</v>
      </c>
      <c r="C2021" s="301" t="s">
        <v>876</v>
      </c>
      <c r="D2021" s="301">
        <v>2140962</v>
      </c>
      <c r="E2021" s="301" t="s">
        <v>882</v>
      </c>
      <c r="F2021" s="301" t="s">
        <v>304</v>
      </c>
      <c r="G2021" s="293">
        <v>1</v>
      </c>
      <c r="H2021" s="293" t="s">
        <v>22</v>
      </c>
      <c r="I2021" s="299">
        <v>2</v>
      </c>
      <c r="J2021" s="300" t="s">
        <v>875</v>
      </c>
      <c r="K2021" s="324">
        <v>41891</v>
      </c>
      <c r="L2021" s="324">
        <v>42643</v>
      </c>
      <c r="M2021" s="294">
        <v>7292.02</v>
      </c>
      <c r="N2021" s="321">
        <v>7292.02</v>
      </c>
      <c r="O2021" s="172">
        <v>7292.02</v>
      </c>
      <c r="P2021" s="441"/>
      <c r="Q2021" s="442"/>
      <c r="R2021" s="439"/>
      <c r="S2021" s="440"/>
      <c r="T2021" s="296" t="s">
        <v>22</v>
      </c>
      <c r="U2021" s="297">
        <v>4</v>
      </c>
      <c r="V2021" s="298" t="s">
        <v>22</v>
      </c>
    </row>
    <row r="2022" spans="1:22" s="26" customFormat="1" ht="74.45" customHeight="1">
      <c r="A2022" s="25" t="s">
        <v>1158</v>
      </c>
      <c r="B2022" s="307">
        <v>4</v>
      </c>
      <c r="C2022" s="301" t="s">
        <v>877</v>
      </c>
      <c r="D2022" s="301" t="s">
        <v>879</v>
      </c>
      <c r="E2022" s="301" t="s">
        <v>883</v>
      </c>
      <c r="F2022" s="301" t="s">
        <v>321</v>
      </c>
      <c r="G2022" s="293">
        <v>0.5</v>
      </c>
      <c r="H2022" s="293" t="s">
        <v>22</v>
      </c>
      <c r="I2022" s="299">
        <v>2</v>
      </c>
      <c r="J2022" s="300" t="s">
        <v>875</v>
      </c>
      <c r="K2022" s="389">
        <v>43173</v>
      </c>
      <c r="L2022" s="324">
        <v>43417</v>
      </c>
      <c r="M2022" s="294">
        <v>7295.83</v>
      </c>
      <c r="N2022" s="321">
        <v>3647.915</v>
      </c>
      <c r="O2022" s="172">
        <v>3647.915</v>
      </c>
      <c r="P2022" s="441"/>
      <c r="Q2022" s="442"/>
      <c r="R2022" s="439"/>
      <c r="S2022" s="440"/>
      <c r="T2022" s="296" t="s">
        <v>22</v>
      </c>
      <c r="U2022" s="297">
        <v>199</v>
      </c>
      <c r="V2022" s="298" t="s">
        <v>22</v>
      </c>
    </row>
    <row r="2023" spans="1:22" s="26" customFormat="1" ht="24.95" customHeight="1">
      <c r="A2023" s="25" t="s">
        <v>1159</v>
      </c>
      <c r="B2023" s="307" t="s">
        <v>1152</v>
      </c>
      <c r="C2023" s="301"/>
      <c r="D2023" s="301"/>
      <c r="E2023" s="301"/>
      <c r="F2023" s="301"/>
      <c r="G2023" s="293"/>
      <c r="H2023" s="293"/>
      <c r="I2023" s="299"/>
      <c r="J2023" s="300" t="s">
        <v>1152</v>
      </c>
      <c r="K2023" s="324"/>
      <c r="L2023" s="324"/>
      <c r="M2023" s="294"/>
      <c r="N2023" s="321" t="s">
        <v>1152</v>
      </c>
      <c r="O2023" s="172" t="s">
        <v>1152</v>
      </c>
      <c r="P2023" s="441"/>
      <c r="Q2023" s="442"/>
      <c r="R2023" s="439"/>
      <c r="S2023" s="440"/>
      <c r="T2023" s="296"/>
      <c r="U2023" s="297"/>
      <c r="V2023" s="298"/>
    </row>
    <row r="2024" spans="1:22" s="26" customFormat="1" ht="24.95" customHeight="1">
      <c r="A2024" s="25" t="s">
        <v>1160</v>
      </c>
      <c r="B2024" s="307" t="s">
        <v>1152</v>
      </c>
      <c r="C2024" s="301"/>
      <c r="D2024" s="301"/>
      <c r="E2024" s="301"/>
      <c r="F2024" s="301"/>
      <c r="G2024" s="293"/>
      <c r="H2024" s="293"/>
      <c r="I2024" s="299"/>
      <c r="J2024" s="300" t="s">
        <v>1152</v>
      </c>
      <c r="K2024" s="324"/>
      <c r="L2024" s="324"/>
      <c r="M2024" s="294"/>
      <c r="N2024" s="321" t="s">
        <v>1152</v>
      </c>
      <c r="O2024" s="172" t="s">
        <v>1152</v>
      </c>
      <c r="P2024" s="441"/>
      <c r="Q2024" s="442"/>
      <c r="R2024" s="439"/>
      <c r="S2024" s="440"/>
      <c r="T2024" s="296"/>
      <c r="U2024" s="297"/>
      <c r="V2024" s="298"/>
    </row>
    <row r="2025" spans="1:22" s="26" customFormat="1" ht="24.95" customHeight="1">
      <c r="A2025" s="25"/>
      <c r="B2025" s="307" t="s">
        <v>1152</v>
      </c>
      <c r="C2025" s="301"/>
      <c r="D2025" s="301"/>
      <c r="E2025" s="301"/>
      <c r="F2025" s="301"/>
      <c r="G2025" s="293"/>
      <c r="H2025" s="293"/>
      <c r="I2025" s="299"/>
      <c r="J2025" s="300" t="s">
        <v>1152</v>
      </c>
      <c r="K2025" s="324"/>
      <c r="L2025" s="324"/>
      <c r="M2025" s="294"/>
      <c r="N2025" s="321" t="s">
        <v>1152</v>
      </c>
      <c r="O2025" s="172" t="s">
        <v>1152</v>
      </c>
      <c r="P2025" s="441"/>
      <c r="Q2025" s="442"/>
      <c r="R2025" s="439"/>
      <c r="S2025" s="440"/>
      <c r="T2025" s="296"/>
      <c r="U2025" s="297"/>
      <c r="V2025" s="298"/>
    </row>
    <row r="2026" spans="1:22" s="26" customFormat="1" ht="24.95" customHeight="1">
      <c r="A2026" s="25"/>
      <c r="B2026" s="307" t="s">
        <v>1152</v>
      </c>
      <c r="C2026" s="301"/>
      <c r="D2026" s="301"/>
      <c r="E2026" s="301"/>
      <c r="F2026" s="301"/>
      <c r="G2026" s="293"/>
      <c r="H2026" s="293"/>
      <c r="I2026" s="299"/>
      <c r="J2026" s="300" t="s">
        <v>1152</v>
      </c>
      <c r="K2026" s="324"/>
      <c r="L2026" s="324"/>
      <c r="M2026" s="294"/>
      <c r="N2026" s="321" t="s">
        <v>1152</v>
      </c>
      <c r="O2026" s="172" t="s">
        <v>1152</v>
      </c>
      <c r="P2026" s="441"/>
      <c r="Q2026" s="442"/>
      <c r="R2026" s="439"/>
      <c r="S2026" s="440"/>
      <c r="T2026" s="296"/>
      <c r="U2026" s="297"/>
      <c r="V2026" s="298"/>
    </row>
    <row r="2027" spans="1:22" s="26" customFormat="1" ht="24.95" customHeight="1">
      <c r="A2027" s="25"/>
      <c r="B2027" s="307" t="s">
        <v>1152</v>
      </c>
      <c r="C2027" s="301"/>
      <c r="D2027" s="301"/>
      <c r="E2027" s="301"/>
      <c r="F2027" s="301"/>
      <c r="G2027" s="293"/>
      <c r="H2027" s="293"/>
      <c r="I2027" s="299"/>
      <c r="J2027" s="300" t="s">
        <v>1152</v>
      </c>
      <c r="K2027" s="324"/>
      <c r="L2027" s="324"/>
      <c r="M2027" s="294"/>
      <c r="N2027" s="321" t="s">
        <v>1152</v>
      </c>
      <c r="O2027" s="172" t="s">
        <v>1152</v>
      </c>
      <c r="P2027" s="441"/>
      <c r="Q2027" s="442"/>
      <c r="R2027" s="439"/>
      <c r="S2027" s="440"/>
      <c r="T2027" s="296"/>
      <c r="U2027" s="297"/>
      <c r="V2027" s="298"/>
    </row>
    <row r="2028" spans="1:22" s="26" customFormat="1" ht="24.95" customHeight="1">
      <c r="A2028" s="25"/>
      <c r="B2028" s="307" t="s">
        <v>1152</v>
      </c>
      <c r="C2028" s="301"/>
      <c r="D2028" s="301"/>
      <c r="E2028" s="301"/>
      <c r="F2028" s="301"/>
      <c r="G2028" s="293"/>
      <c r="H2028" s="293"/>
      <c r="I2028" s="299"/>
      <c r="J2028" s="300" t="s">
        <v>1152</v>
      </c>
      <c r="K2028" s="324"/>
      <c r="L2028" s="324"/>
      <c r="M2028" s="294"/>
      <c r="N2028" s="321" t="s">
        <v>1152</v>
      </c>
      <c r="O2028" s="172" t="s">
        <v>1152</v>
      </c>
      <c r="P2028" s="441"/>
      <c r="Q2028" s="442"/>
      <c r="R2028" s="439"/>
      <c r="S2028" s="440"/>
      <c r="T2028" s="296"/>
      <c r="U2028" s="297"/>
      <c r="V2028" s="298"/>
    </row>
    <row r="2029" spans="1:22" s="26" customFormat="1" ht="24.95" customHeight="1">
      <c r="A2029" s="25"/>
      <c r="B2029" s="307" t="s">
        <v>1152</v>
      </c>
      <c r="C2029" s="301"/>
      <c r="D2029" s="301"/>
      <c r="E2029" s="301"/>
      <c r="F2029" s="301"/>
      <c r="G2029" s="293"/>
      <c r="H2029" s="293"/>
      <c r="I2029" s="299"/>
      <c r="J2029" s="300" t="s">
        <v>1152</v>
      </c>
      <c r="K2029" s="324"/>
      <c r="L2029" s="324"/>
      <c r="M2029" s="294"/>
      <c r="N2029" s="321" t="s">
        <v>1152</v>
      </c>
      <c r="O2029" s="172" t="s">
        <v>1152</v>
      </c>
      <c r="P2029" s="441"/>
      <c r="Q2029" s="442"/>
      <c r="R2029" s="439"/>
      <c r="S2029" s="440"/>
      <c r="T2029" s="296"/>
      <c r="U2029" s="297"/>
      <c r="V2029" s="298"/>
    </row>
    <row r="2030" spans="1:22" s="26" customFormat="1" ht="24.95" customHeight="1">
      <c r="A2030" s="25" t="s">
        <v>2079</v>
      </c>
      <c r="B2030" s="307" t="s">
        <v>1152</v>
      </c>
      <c r="C2030" s="301"/>
      <c r="D2030" s="301"/>
      <c r="E2030" s="301"/>
      <c r="F2030" s="301"/>
      <c r="G2030" s="293"/>
      <c r="H2030" s="293"/>
      <c r="I2030" s="299"/>
      <c r="J2030" s="300" t="s">
        <v>1152</v>
      </c>
      <c r="K2030" s="324"/>
      <c r="L2030" s="324"/>
      <c r="M2030" s="294"/>
      <c r="N2030" s="322" t="s">
        <v>1152</v>
      </c>
      <c r="O2030" s="172" t="s">
        <v>1152</v>
      </c>
      <c r="P2030" s="441"/>
      <c r="Q2030" s="442"/>
      <c r="R2030" s="439"/>
      <c r="S2030" s="440"/>
      <c r="T2030" s="296"/>
      <c r="U2030" s="297"/>
      <c r="V2030" s="298"/>
    </row>
    <row r="2031" spans="1:22" s="26" customFormat="1" ht="24.95" customHeight="1">
      <c r="A2031" s="25" t="s">
        <v>2080</v>
      </c>
      <c r="B2031" s="307" t="s">
        <v>1152</v>
      </c>
      <c r="C2031" s="301"/>
      <c r="D2031" s="301"/>
      <c r="E2031" s="301"/>
      <c r="F2031" s="301"/>
      <c r="G2031" s="293"/>
      <c r="H2031" s="293"/>
      <c r="I2031" s="299"/>
      <c r="J2031" s="300" t="s">
        <v>1152</v>
      </c>
      <c r="K2031" s="324"/>
      <c r="L2031" s="324"/>
      <c r="M2031" s="295"/>
      <c r="N2031" s="322" t="s">
        <v>1152</v>
      </c>
      <c r="O2031" s="172" t="s">
        <v>1152</v>
      </c>
      <c r="P2031" s="441"/>
      <c r="Q2031" s="442"/>
      <c r="R2031" s="439"/>
      <c r="S2031" s="440"/>
      <c r="T2031" s="296"/>
      <c r="U2031" s="297"/>
      <c r="V2031" s="298"/>
    </row>
    <row r="2032" spans="1:22" s="26" customFormat="1" ht="24.95" customHeight="1">
      <c r="A2032" s="25" t="s">
        <v>2081</v>
      </c>
      <c r="B2032" s="307" t="s">
        <v>1152</v>
      </c>
      <c r="C2032" s="301"/>
      <c r="D2032" s="301"/>
      <c r="E2032" s="301"/>
      <c r="F2032" s="301"/>
      <c r="G2032" s="293"/>
      <c r="H2032" s="293"/>
      <c r="I2032" s="299"/>
      <c r="J2032" s="300" t="s">
        <v>1152</v>
      </c>
      <c r="K2032" s="324"/>
      <c r="L2032" s="324"/>
      <c r="M2032" s="295"/>
      <c r="N2032" s="322" t="s">
        <v>1152</v>
      </c>
      <c r="O2032" s="172" t="s">
        <v>1152</v>
      </c>
      <c r="P2032" s="441"/>
      <c r="Q2032" s="442"/>
      <c r="R2032" s="439"/>
      <c r="S2032" s="440"/>
      <c r="T2032" s="296"/>
      <c r="U2032" s="297"/>
      <c r="V2032" s="298"/>
    </row>
    <row r="2033" spans="1:23" s="26" customFormat="1" ht="24.95" customHeight="1" thickBot="1">
      <c r="A2033" s="25" t="s">
        <v>2082</v>
      </c>
      <c r="B2033" s="310" t="s">
        <v>1152</v>
      </c>
      <c r="C2033" s="302"/>
      <c r="D2033" s="302"/>
      <c r="E2033" s="302"/>
      <c r="F2033" s="302"/>
      <c r="G2033" s="303"/>
      <c r="H2033" s="303"/>
      <c r="I2033" s="304"/>
      <c r="J2033" s="305" t="s">
        <v>1152</v>
      </c>
      <c r="K2033" s="325"/>
      <c r="L2033" s="325"/>
      <c r="M2033" s="306"/>
      <c r="N2033" s="322" t="s">
        <v>1152</v>
      </c>
      <c r="O2033" s="172" t="s">
        <v>1152</v>
      </c>
      <c r="P2033" s="441"/>
      <c r="Q2033" s="442"/>
      <c r="R2033" s="439"/>
      <c r="S2033" s="440"/>
      <c r="T2033" s="296"/>
      <c r="U2033" s="297"/>
      <c r="V2033" s="298"/>
    </row>
    <row r="2034" spans="1:23" s="16" customFormat="1" ht="12" customHeight="1">
      <c r="A2034" s="25"/>
      <c r="B2034" s="27"/>
      <c r="C2034" s="28"/>
      <c r="D2034" s="28"/>
      <c r="E2034" s="28"/>
      <c r="F2034" s="28"/>
      <c r="G2034" s="28"/>
      <c r="H2034" s="308"/>
      <c r="I2034" s="28"/>
      <c r="J2034" s="28"/>
      <c r="K2034" s="28"/>
      <c r="L2034" s="28"/>
      <c r="M2034" s="28"/>
      <c r="N2034" s="28"/>
      <c r="O2034" s="171"/>
      <c r="P2034" s="28"/>
      <c r="Q2034" s="28"/>
      <c r="R2034" s="171"/>
      <c r="S2034" s="28"/>
      <c r="T2034" s="28"/>
      <c r="U2034" s="29"/>
      <c r="V2034" s="30"/>
    </row>
    <row r="2035" spans="1:23" s="16" customFormat="1" ht="17.25" customHeight="1" thickBot="1">
      <c r="A2035" s="25" t="s">
        <v>2083</v>
      </c>
      <c r="B2035" s="346"/>
      <c r="C2035" s="347"/>
      <c r="D2035" s="347"/>
      <c r="E2035" s="347"/>
      <c r="F2035" s="347"/>
      <c r="G2035" s="347"/>
      <c r="H2035" s="347"/>
      <c r="I2035" s="347"/>
      <c r="J2035" s="347"/>
      <c r="K2035" s="347"/>
      <c r="L2035" s="347"/>
      <c r="M2035" s="347"/>
      <c r="N2035" s="728" t="s">
        <v>251</v>
      </c>
      <c r="O2035" s="729">
        <v>3434.4807500000006</v>
      </c>
      <c r="P2035" s="371"/>
      <c r="Q2035" s="371"/>
      <c r="R2035" s="372"/>
      <c r="S2035" s="372"/>
      <c r="T2035" s="373"/>
      <c r="U2035" s="374"/>
      <c r="V2035" s="375"/>
      <c r="W2035" s="186"/>
    </row>
    <row r="2036" spans="1:23" ht="17.25" customHeight="1">
      <c r="B2036" s="731"/>
      <c r="C2036" s="731"/>
      <c r="D2036" s="731"/>
      <c r="E2036" s="731"/>
      <c r="F2036" s="731"/>
      <c r="G2036" s="732"/>
      <c r="H2036" s="732"/>
      <c r="I2036" s="732"/>
      <c r="J2036" s="732"/>
      <c r="K2036" s="732"/>
      <c r="L2036" s="732"/>
      <c r="M2036" s="732"/>
      <c r="N2036" s="732"/>
      <c r="O2036" s="732"/>
      <c r="P2036" s="732"/>
      <c r="Q2036" s="732"/>
      <c r="R2036" s="732"/>
      <c r="S2036" s="732"/>
      <c r="T2036" s="732"/>
      <c r="U2036" s="732"/>
      <c r="V2036" s="732"/>
      <c r="W2036" s="732"/>
    </row>
    <row r="2037" spans="1:23" s="16" customFormat="1" ht="16.5" customHeight="1" thickBot="1">
      <c r="A2037" s="14"/>
      <c r="B2037" s="443" t="s">
        <v>61</v>
      </c>
      <c r="C2037" s="443"/>
      <c r="D2037" s="443"/>
      <c r="E2037" s="443"/>
      <c r="F2037" s="443"/>
      <c r="G2037" s="443"/>
      <c r="H2037" s="443"/>
      <c r="I2037" s="443"/>
      <c r="J2037" s="443"/>
      <c r="K2037" s="443"/>
      <c r="L2037" s="443"/>
      <c r="M2037" s="443"/>
      <c r="N2037" s="443"/>
      <c r="O2037" s="443"/>
      <c r="P2037" s="443"/>
      <c r="Q2037" s="443"/>
      <c r="R2037" s="443"/>
      <c r="S2037" s="443"/>
      <c r="T2037" s="443"/>
      <c r="U2037" s="443"/>
      <c r="V2037" s="443"/>
      <c r="W2037" s="187"/>
    </row>
    <row r="2038" spans="1:23" s="18" customFormat="1" ht="22.5" customHeight="1">
      <c r="A2038" s="87" t="s">
        <v>2084</v>
      </c>
      <c r="B2038" s="445" t="s">
        <v>58</v>
      </c>
      <c r="C2038" s="733" t="s">
        <v>78</v>
      </c>
      <c r="D2038" s="734"/>
      <c r="E2038" s="734"/>
      <c r="F2038" s="734"/>
      <c r="G2038" s="734"/>
      <c r="H2038" s="734"/>
      <c r="I2038" s="734"/>
      <c r="J2038" s="734"/>
      <c r="K2038" s="734"/>
      <c r="L2038" s="734"/>
      <c r="M2038" s="706"/>
      <c r="N2038" s="735"/>
      <c r="O2038" s="736"/>
      <c r="P2038" s="733" t="s">
        <v>84</v>
      </c>
      <c r="Q2038" s="734"/>
      <c r="R2038" s="734"/>
      <c r="S2038" s="706"/>
      <c r="T2038" s="705" t="s">
        <v>279</v>
      </c>
      <c r="U2038" s="706"/>
      <c r="V2038" s="448" t="s">
        <v>6</v>
      </c>
      <c r="W2038" s="185"/>
    </row>
    <row r="2039" spans="1:23" s="18" customFormat="1" ht="22.5" customHeight="1">
      <c r="A2039" s="87" t="s">
        <v>2085</v>
      </c>
      <c r="B2039" s="446"/>
      <c r="C2039" s="737" t="s">
        <v>79</v>
      </c>
      <c r="D2039" s="738"/>
      <c r="E2039" s="739"/>
      <c r="F2039" s="740">
        <v>2</v>
      </c>
      <c r="G2039" s="741" t="s">
        <v>223</v>
      </c>
      <c r="H2039" s="714" t="s">
        <v>222</v>
      </c>
      <c r="I2039" s="714"/>
      <c r="J2039" s="737" t="s">
        <v>221</v>
      </c>
      <c r="K2039" s="742"/>
      <c r="L2039" s="743"/>
      <c r="M2039" s="743"/>
      <c r="N2039" s="744"/>
      <c r="O2039" s="745"/>
      <c r="P2039" s="746"/>
      <c r="Q2039" s="747"/>
      <c r="R2039" s="747"/>
      <c r="S2039" s="748"/>
      <c r="T2039" s="718"/>
      <c r="U2039" s="719"/>
      <c r="V2039" s="449"/>
      <c r="W2039" s="185"/>
    </row>
    <row r="2040" spans="1:23" s="18" customFormat="1" ht="51.75" customHeight="1" thickBot="1">
      <c r="A2040" s="87" t="s">
        <v>2086</v>
      </c>
      <c r="B2040" s="446"/>
      <c r="C2040" s="738" t="s">
        <v>77</v>
      </c>
      <c r="D2040" s="739"/>
      <c r="E2040" s="749" t="s">
        <v>80</v>
      </c>
      <c r="F2040" s="750" t="s">
        <v>242</v>
      </c>
      <c r="G2040" s="741"/>
      <c r="H2040" s="714"/>
      <c r="I2040" s="714"/>
      <c r="J2040" s="711" t="s">
        <v>220</v>
      </c>
      <c r="K2040" s="751" t="s">
        <v>228</v>
      </c>
      <c r="L2040" s="752" t="s">
        <v>290</v>
      </c>
      <c r="M2040" s="752"/>
      <c r="N2040" s="753" t="s">
        <v>260</v>
      </c>
      <c r="O2040" s="754"/>
      <c r="P2040" s="755" t="s">
        <v>1169</v>
      </c>
      <c r="Q2040" s="756" t="s">
        <v>85</v>
      </c>
      <c r="R2040" s="757"/>
      <c r="S2040" s="88">
        <v>4</v>
      </c>
      <c r="T2040" s="758"/>
      <c r="U2040" s="759"/>
      <c r="V2040" s="450"/>
      <c r="W2040" s="185"/>
    </row>
    <row r="2041" spans="1:23" s="18" customFormat="1" ht="15.75" customHeight="1">
      <c r="A2041" s="87" t="s">
        <v>2087</v>
      </c>
      <c r="B2041" s="446"/>
      <c r="C2041" s="33">
        <v>1</v>
      </c>
      <c r="D2041" s="76" t="s">
        <v>874</v>
      </c>
      <c r="E2041" s="82">
        <v>0.5</v>
      </c>
      <c r="F2041" s="233">
        <v>2797.9880000000003</v>
      </c>
      <c r="G2041" s="233">
        <v>1532.67</v>
      </c>
      <c r="H2041" s="451" t="s">
        <v>6</v>
      </c>
      <c r="I2041" s="452"/>
      <c r="J2041" s="83" t="s">
        <v>6</v>
      </c>
      <c r="K2041" s="81" t="s">
        <v>1152</v>
      </c>
      <c r="L2041" s="344"/>
      <c r="M2041" s="345" t="s">
        <v>1152</v>
      </c>
      <c r="N2041" s="760" t="s">
        <v>22</v>
      </c>
      <c r="O2041" s="761" t="s">
        <v>15</v>
      </c>
      <c r="P2041" s="762"/>
      <c r="Q2041" s="763">
        <v>58</v>
      </c>
      <c r="R2041" s="764" t="s">
        <v>1152</v>
      </c>
      <c r="S2041" s="765"/>
      <c r="T2041" s="705" t="s">
        <v>64</v>
      </c>
      <c r="U2041" s="734"/>
      <c r="V2041" s="706"/>
      <c r="W2041" s="184"/>
    </row>
    <row r="2042" spans="1:23" s="18" customFormat="1" ht="15.75" customHeight="1" thickBot="1">
      <c r="A2042" s="87" t="s">
        <v>2088</v>
      </c>
      <c r="B2042" s="446"/>
      <c r="C2042" s="33">
        <v>2</v>
      </c>
      <c r="D2042" s="76" t="s">
        <v>875</v>
      </c>
      <c r="E2042" s="82">
        <v>0.5</v>
      </c>
      <c r="F2042" s="233">
        <v>10939.935000000001</v>
      </c>
      <c r="G2042" s="233">
        <v>1532.67</v>
      </c>
      <c r="H2042" s="451" t="s">
        <v>6</v>
      </c>
      <c r="I2042" s="452"/>
      <c r="J2042" s="83" t="s">
        <v>6</v>
      </c>
      <c r="K2042" s="81" t="s">
        <v>1152</v>
      </c>
      <c r="L2042" s="344"/>
      <c r="M2042" s="345" t="s">
        <v>1152</v>
      </c>
      <c r="N2042" s="760" t="s">
        <v>22</v>
      </c>
      <c r="O2042" s="761"/>
      <c r="P2042" s="762"/>
      <c r="Q2042" s="766"/>
      <c r="R2042" s="767"/>
      <c r="S2042" s="768"/>
      <c r="T2042" s="758"/>
      <c r="U2042" s="769"/>
      <c r="V2042" s="759"/>
      <c r="W2042" s="184"/>
    </row>
    <row r="2043" spans="1:23" s="18" customFormat="1" ht="15.75" customHeight="1">
      <c r="A2043" s="87" t="s">
        <v>2089</v>
      </c>
      <c r="B2043" s="446"/>
      <c r="C2043" s="33">
        <v>3</v>
      </c>
      <c r="D2043" s="76" t="s">
        <v>1152</v>
      </c>
      <c r="E2043" s="82" t="s">
        <v>1152</v>
      </c>
      <c r="F2043" s="233" t="s">
        <v>1152</v>
      </c>
      <c r="G2043" s="233" t="s">
        <v>1152</v>
      </c>
      <c r="H2043" s="451" t="s">
        <v>1152</v>
      </c>
      <c r="I2043" s="452"/>
      <c r="J2043" s="83" t="s">
        <v>1152</v>
      </c>
      <c r="K2043" s="81" t="s">
        <v>1152</v>
      </c>
      <c r="L2043" s="344"/>
      <c r="M2043" s="345" t="s">
        <v>1152</v>
      </c>
      <c r="N2043" s="760"/>
      <c r="O2043" s="770"/>
      <c r="P2043" s="771"/>
      <c r="Q2043" s="772"/>
      <c r="R2043" s="773"/>
      <c r="S2043" s="774"/>
      <c r="T2043" s="191"/>
      <c r="U2043" s="191"/>
      <c r="V2043" s="192"/>
      <c r="W2043" s="185"/>
    </row>
    <row r="2044" spans="1:23" s="18" customFormat="1" ht="15.75" customHeight="1">
      <c r="A2044" s="87" t="s">
        <v>2090</v>
      </c>
      <c r="B2044" s="446"/>
      <c r="C2044" s="33">
        <v>4</v>
      </c>
      <c r="D2044" s="76" t="s">
        <v>1152</v>
      </c>
      <c r="E2044" s="82" t="s">
        <v>1152</v>
      </c>
      <c r="F2044" s="233" t="s">
        <v>1152</v>
      </c>
      <c r="G2044" s="233" t="s">
        <v>1152</v>
      </c>
      <c r="H2044" s="451" t="s">
        <v>1152</v>
      </c>
      <c r="I2044" s="452"/>
      <c r="J2044" s="83" t="s">
        <v>1152</v>
      </c>
      <c r="K2044" s="81" t="s">
        <v>1152</v>
      </c>
      <c r="L2044" s="344"/>
      <c r="M2044" s="345" t="s">
        <v>1152</v>
      </c>
      <c r="N2044" s="760"/>
      <c r="O2044" s="775" t="s">
        <v>246</v>
      </c>
      <c r="P2044" s="737" t="s">
        <v>245</v>
      </c>
      <c r="Q2044" s="738"/>
      <c r="R2044" s="738"/>
      <c r="S2044" s="739"/>
      <c r="T2044" s="185"/>
      <c r="U2044" s="185"/>
      <c r="V2044" s="193"/>
      <c r="W2044" s="185"/>
    </row>
    <row r="2045" spans="1:23" s="18" customFormat="1" ht="17.25" customHeight="1">
      <c r="A2045" s="87" t="s">
        <v>2091</v>
      </c>
      <c r="B2045" s="446"/>
      <c r="C2045" s="33">
        <v>5</v>
      </c>
      <c r="D2045" s="76" t="s">
        <v>1152</v>
      </c>
      <c r="E2045" s="82" t="s">
        <v>1152</v>
      </c>
      <c r="F2045" s="233" t="s">
        <v>1152</v>
      </c>
      <c r="G2045" s="233" t="s">
        <v>1152</v>
      </c>
      <c r="H2045" s="451" t="s">
        <v>1152</v>
      </c>
      <c r="I2045" s="452"/>
      <c r="J2045" s="83" t="s">
        <v>1152</v>
      </c>
      <c r="K2045" s="81" t="s">
        <v>1152</v>
      </c>
      <c r="L2045" s="344"/>
      <c r="M2045" s="345" t="s">
        <v>1152</v>
      </c>
      <c r="N2045" s="760"/>
      <c r="O2045" s="776"/>
      <c r="P2045" s="711" t="s">
        <v>86</v>
      </c>
      <c r="Q2045" s="711" t="s">
        <v>230</v>
      </c>
      <c r="R2045" s="714" t="s">
        <v>243</v>
      </c>
      <c r="S2045" s="714"/>
      <c r="T2045" s="185"/>
      <c r="U2045" s="185"/>
      <c r="V2045" s="193"/>
      <c r="W2045" s="185"/>
    </row>
    <row r="2046" spans="1:23" s="18" customFormat="1" ht="16.5" customHeight="1" thickBot="1">
      <c r="A2046" s="87" t="s">
        <v>2092</v>
      </c>
      <c r="B2046" s="446"/>
      <c r="C2046" s="84">
        <v>6</v>
      </c>
      <c r="D2046" s="85" t="s">
        <v>1152</v>
      </c>
      <c r="E2046" s="86" t="s">
        <v>1152</v>
      </c>
      <c r="F2046" s="233" t="s">
        <v>1152</v>
      </c>
      <c r="G2046" s="233" t="s">
        <v>1152</v>
      </c>
      <c r="H2046" s="451" t="s">
        <v>1152</v>
      </c>
      <c r="I2046" s="452"/>
      <c r="J2046" s="83" t="s">
        <v>1152</v>
      </c>
      <c r="K2046" s="81" t="s">
        <v>1152</v>
      </c>
      <c r="L2046" s="344"/>
      <c r="M2046" s="345" t="s">
        <v>1152</v>
      </c>
      <c r="N2046" s="777"/>
      <c r="O2046" s="248" t="s">
        <v>6</v>
      </c>
      <c r="P2046" s="778">
        <v>1</v>
      </c>
      <c r="Q2046" s="779">
        <v>3065.3425115</v>
      </c>
      <c r="R2046" s="780">
        <v>13737.923000000003</v>
      </c>
      <c r="S2046" s="780"/>
      <c r="T2046" s="185"/>
      <c r="U2046" s="185"/>
      <c r="V2046" s="193"/>
      <c r="W2046" s="185"/>
    </row>
    <row r="2047" spans="1:23" s="18" customFormat="1" ht="16.5" customHeight="1" thickBot="1">
      <c r="A2047" s="87" t="s">
        <v>2093</v>
      </c>
      <c r="B2047" s="447"/>
      <c r="C2047" s="781" t="s">
        <v>82</v>
      </c>
      <c r="D2047" s="782"/>
      <c r="E2047" s="782"/>
      <c r="F2047" s="783"/>
      <c r="G2047" s="784"/>
      <c r="H2047" s="453" t="s">
        <v>6</v>
      </c>
      <c r="I2047" s="454"/>
      <c r="J2047" s="314" t="s">
        <v>6</v>
      </c>
      <c r="K2047" s="194" t="s">
        <v>6</v>
      </c>
      <c r="L2047" s="351"/>
      <c r="M2047" s="370"/>
      <c r="N2047" s="352"/>
      <c r="O2047" s="455" t="s">
        <v>1152</v>
      </c>
      <c r="P2047" s="455"/>
      <c r="Q2047" s="455"/>
      <c r="R2047" s="455"/>
      <c r="S2047" s="455"/>
      <c r="T2047" s="348"/>
      <c r="U2047" s="349"/>
      <c r="V2047" s="350"/>
      <c r="W2047" s="185"/>
    </row>
    <row r="2048" spans="1:23" ht="24.95" customHeight="1"/>
    <row r="2049" spans="1:22" ht="24.95" customHeight="1"/>
    <row r="2050" spans="1:22" s="16" customFormat="1" ht="24" thickBot="1">
      <c r="A2050" s="694">
        <v>59</v>
      </c>
      <c r="B2050" s="456" t="s">
        <v>45</v>
      </c>
      <c r="C2050" s="456"/>
      <c r="D2050" s="456"/>
      <c r="E2050" s="22">
        <v>59</v>
      </c>
      <c r="F2050" s="23" t="s">
        <v>884</v>
      </c>
      <c r="G2050" s="19"/>
      <c r="H2050" s="19"/>
      <c r="I2050" s="23"/>
      <c r="J2050" s="23"/>
      <c r="K2050" s="23"/>
      <c r="L2050" s="23"/>
      <c r="M2050" s="24"/>
      <c r="N2050" s="24"/>
      <c r="O2050" s="19"/>
      <c r="P2050" s="19"/>
      <c r="Q2050" s="685"/>
      <c r="R2050" s="685"/>
      <c r="S2050" s="685"/>
      <c r="T2050" s="685"/>
      <c r="U2050" s="186"/>
    </row>
    <row r="2051" spans="1:22" s="16" customFormat="1" ht="24.75" customHeight="1">
      <c r="A2051" s="14"/>
      <c r="B2051" s="695" t="s">
        <v>50</v>
      </c>
      <c r="C2051" s="696" t="s">
        <v>51</v>
      </c>
      <c r="D2051" s="697" t="s">
        <v>16</v>
      </c>
      <c r="E2051" s="697"/>
      <c r="F2051" s="697" t="s">
        <v>52</v>
      </c>
      <c r="G2051" s="698"/>
      <c r="H2051" s="699" t="s">
        <v>53</v>
      </c>
      <c r="I2051" s="700" t="s">
        <v>266</v>
      </c>
      <c r="J2051" s="699" t="s">
        <v>17</v>
      </c>
      <c r="K2051" s="699" t="s">
        <v>229</v>
      </c>
      <c r="L2051" s="699" t="s">
        <v>54</v>
      </c>
      <c r="M2051" s="699" t="s">
        <v>150</v>
      </c>
      <c r="N2051" s="701" t="s">
        <v>244</v>
      </c>
      <c r="O2051" s="702"/>
      <c r="P2051" s="703" t="s">
        <v>19</v>
      </c>
      <c r="Q2051" s="704"/>
      <c r="R2051" s="705" t="s">
        <v>152</v>
      </c>
      <c r="S2051" s="706"/>
      <c r="T2051" s="707" t="s">
        <v>138</v>
      </c>
      <c r="U2051" s="708"/>
      <c r="V2051" s="709"/>
    </row>
    <row r="2052" spans="1:22" s="16" customFormat="1" ht="92.25" customHeight="1">
      <c r="A2052" s="14"/>
      <c r="B2052" s="710"/>
      <c r="C2052" s="711" t="s">
        <v>55</v>
      </c>
      <c r="D2052" s="712" t="s">
        <v>3</v>
      </c>
      <c r="E2052" s="712" t="s">
        <v>18</v>
      </c>
      <c r="F2052" s="712" t="s">
        <v>56</v>
      </c>
      <c r="G2052" s="713" t="s">
        <v>57</v>
      </c>
      <c r="H2052" s="714"/>
      <c r="I2052" s="715"/>
      <c r="J2052" s="714"/>
      <c r="K2052" s="714"/>
      <c r="L2052" s="714"/>
      <c r="M2052" s="714"/>
      <c r="N2052" s="711" t="s">
        <v>149</v>
      </c>
      <c r="O2052" s="712" t="s">
        <v>68</v>
      </c>
      <c r="P2052" s="716"/>
      <c r="Q2052" s="717"/>
      <c r="R2052" s="718"/>
      <c r="S2052" s="719"/>
      <c r="T2052" s="720" t="s">
        <v>139</v>
      </c>
      <c r="U2052" s="721" t="s">
        <v>148</v>
      </c>
      <c r="V2052" s="722" t="s">
        <v>164</v>
      </c>
    </row>
    <row r="2053" spans="1:22" s="16" customFormat="1" ht="26.25" customHeight="1">
      <c r="A2053" s="14"/>
      <c r="B2053" s="723"/>
      <c r="C2053" s="724">
        <v>3</v>
      </c>
      <c r="D2053" s="724">
        <v>4</v>
      </c>
      <c r="E2053" s="724">
        <v>5</v>
      </c>
      <c r="F2053" s="724">
        <v>6</v>
      </c>
      <c r="G2053" s="724">
        <v>7</v>
      </c>
      <c r="H2053" s="724">
        <v>8</v>
      </c>
      <c r="I2053" s="724">
        <v>9</v>
      </c>
      <c r="J2053" s="724">
        <v>10</v>
      </c>
      <c r="K2053" s="724">
        <v>11</v>
      </c>
      <c r="L2053" s="724">
        <v>12</v>
      </c>
      <c r="M2053" s="724">
        <v>13</v>
      </c>
      <c r="N2053" s="724">
        <v>14</v>
      </c>
      <c r="O2053" s="724">
        <v>15</v>
      </c>
      <c r="P2053" s="19">
        <v>16</v>
      </c>
      <c r="Q2053" s="725">
        <v>17</v>
      </c>
      <c r="R2053" s="19">
        <v>18</v>
      </c>
      <c r="S2053" s="725">
        <v>19</v>
      </c>
      <c r="T2053" s="726">
        <v>20</v>
      </c>
      <c r="U2053" s="624">
        <v>21</v>
      </c>
      <c r="V2053" s="727">
        <v>22</v>
      </c>
    </row>
    <row r="2054" spans="1:22" s="26" customFormat="1" ht="51.6" customHeight="1">
      <c r="A2054" s="25" t="s">
        <v>2094</v>
      </c>
      <c r="B2054" s="307">
        <v>1</v>
      </c>
      <c r="C2054" s="301" t="s">
        <v>664</v>
      </c>
      <c r="D2054" s="301" t="s">
        <v>887</v>
      </c>
      <c r="E2054" s="301" t="s">
        <v>889</v>
      </c>
      <c r="F2054" s="301" t="s">
        <v>321</v>
      </c>
      <c r="G2054" s="293">
        <v>0.33329999999999999</v>
      </c>
      <c r="H2054" s="293" t="s">
        <v>22</v>
      </c>
      <c r="I2054" s="299">
        <v>1</v>
      </c>
      <c r="J2054" s="300" t="s">
        <v>885</v>
      </c>
      <c r="K2054" s="324">
        <v>37357</v>
      </c>
      <c r="L2054" s="324">
        <v>37823</v>
      </c>
      <c r="M2054" s="294">
        <v>16092.01</v>
      </c>
      <c r="N2054" s="321">
        <v>5363.4669329999997</v>
      </c>
      <c r="O2054" s="172">
        <v>5363.4669329999997</v>
      </c>
      <c r="P2054" s="441"/>
      <c r="Q2054" s="442"/>
      <c r="R2054" s="439"/>
      <c r="S2054" s="440"/>
      <c r="T2054" s="296" t="s">
        <v>22</v>
      </c>
      <c r="U2054" s="297">
        <v>1</v>
      </c>
      <c r="V2054" s="298" t="s">
        <v>22</v>
      </c>
    </row>
    <row r="2055" spans="1:22" s="26" customFormat="1" ht="51.6" customHeight="1">
      <c r="A2055" s="25" t="s">
        <v>1157</v>
      </c>
      <c r="B2055" s="307">
        <v>2</v>
      </c>
      <c r="C2055" s="301" t="s">
        <v>300</v>
      </c>
      <c r="D2055" s="301" t="s">
        <v>888</v>
      </c>
      <c r="E2055" s="301" t="s">
        <v>890</v>
      </c>
      <c r="F2055" s="301" t="s">
        <v>304</v>
      </c>
      <c r="G2055" s="293">
        <v>1</v>
      </c>
      <c r="H2055" s="293" t="s">
        <v>22</v>
      </c>
      <c r="I2055" s="299">
        <v>2</v>
      </c>
      <c r="J2055" s="300" t="s">
        <v>886</v>
      </c>
      <c r="K2055" s="324">
        <v>43830</v>
      </c>
      <c r="L2055" s="324">
        <v>45165</v>
      </c>
      <c r="M2055" s="294">
        <v>2497.83</v>
      </c>
      <c r="N2055" s="321">
        <v>2497.83</v>
      </c>
      <c r="O2055" s="172">
        <v>2497.83</v>
      </c>
      <c r="P2055" s="441"/>
      <c r="Q2055" s="442"/>
      <c r="R2055" s="439"/>
      <c r="S2055" s="440"/>
      <c r="T2055" s="296" t="s">
        <v>22</v>
      </c>
      <c r="U2055" s="297">
        <v>31</v>
      </c>
      <c r="V2055" s="298" t="s">
        <v>22</v>
      </c>
    </row>
    <row r="2056" spans="1:22" s="26" customFormat="1" ht="24.95" customHeight="1">
      <c r="A2056" s="25" t="s">
        <v>321</v>
      </c>
      <c r="B2056" s="307" t="s">
        <v>1152</v>
      </c>
      <c r="C2056" s="301"/>
      <c r="D2056" s="301"/>
      <c r="E2056" s="301"/>
      <c r="F2056" s="301"/>
      <c r="G2056" s="293"/>
      <c r="H2056" s="293"/>
      <c r="I2056" s="299"/>
      <c r="J2056" s="300" t="s">
        <v>1152</v>
      </c>
      <c r="K2056" s="324"/>
      <c r="L2056" s="324"/>
      <c r="M2056" s="294"/>
      <c r="N2056" s="321" t="s">
        <v>1152</v>
      </c>
      <c r="O2056" s="172" t="s">
        <v>1152</v>
      </c>
      <c r="P2056" s="441"/>
      <c r="Q2056" s="442"/>
      <c r="R2056" s="439"/>
      <c r="S2056" s="440"/>
      <c r="T2056" s="296"/>
      <c r="U2056" s="297"/>
      <c r="V2056" s="298"/>
    </row>
    <row r="2057" spans="1:22" s="26" customFormat="1" ht="24.95" customHeight="1">
      <c r="A2057" s="25" t="s">
        <v>1158</v>
      </c>
      <c r="B2057" s="307" t="s">
        <v>1152</v>
      </c>
      <c r="C2057" s="301"/>
      <c r="D2057" s="301"/>
      <c r="E2057" s="301"/>
      <c r="F2057" s="301"/>
      <c r="G2057" s="293"/>
      <c r="H2057" s="293"/>
      <c r="I2057" s="299"/>
      <c r="J2057" s="300" t="s">
        <v>1152</v>
      </c>
      <c r="K2057" s="389"/>
      <c r="L2057" s="324"/>
      <c r="M2057" s="294"/>
      <c r="N2057" s="321" t="s">
        <v>1152</v>
      </c>
      <c r="O2057" s="172" t="s">
        <v>1152</v>
      </c>
      <c r="P2057" s="441"/>
      <c r="Q2057" s="442"/>
      <c r="R2057" s="439"/>
      <c r="S2057" s="440"/>
      <c r="T2057" s="296"/>
      <c r="U2057" s="297"/>
      <c r="V2057" s="298"/>
    </row>
    <row r="2058" spans="1:22" s="26" customFormat="1" ht="24.95" customHeight="1">
      <c r="A2058" s="25" t="s">
        <v>1159</v>
      </c>
      <c r="B2058" s="307" t="s">
        <v>1152</v>
      </c>
      <c r="C2058" s="301"/>
      <c r="D2058" s="301"/>
      <c r="E2058" s="301"/>
      <c r="F2058" s="301"/>
      <c r="G2058" s="293"/>
      <c r="H2058" s="293"/>
      <c r="I2058" s="299"/>
      <c r="J2058" s="300" t="s">
        <v>1152</v>
      </c>
      <c r="K2058" s="324"/>
      <c r="L2058" s="324"/>
      <c r="M2058" s="294"/>
      <c r="N2058" s="321" t="s">
        <v>1152</v>
      </c>
      <c r="O2058" s="172" t="s">
        <v>1152</v>
      </c>
      <c r="P2058" s="441"/>
      <c r="Q2058" s="442"/>
      <c r="R2058" s="439"/>
      <c r="S2058" s="440"/>
      <c r="T2058" s="296"/>
      <c r="U2058" s="297"/>
      <c r="V2058" s="298"/>
    </row>
    <row r="2059" spans="1:22" s="26" customFormat="1" ht="24.95" customHeight="1">
      <c r="A2059" s="25" t="s">
        <v>1160</v>
      </c>
      <c r="B2059" s="307" t="s">
        <v>1152</v>
      </c>
      <c r="C2059" s="301"/>
      <c r="D2059" s="301"/>
      <c r="E2059" s="301"/>
      <c r="F2059" s="301"/>
      <c r="G2059" s="293"/>
      <c r="H2059" s="293"/>
      <c r="I2059" s="299"/>
      <c r="J2059" s="300" t="s">
        <v>1152</v>
      </c>
      <c r="K2059" s="324"/>
      <c r="L2059" s="324"/>
      <c r="M2059" s="294"/>
      <c r="N2059" s="321" t="s">
        <v>1152</v>
      </c>
      <c r="O2059" s="172" t="s">
        <v>1152</v>
      </c>
      <c r="P2059" s="441"/>
      <c r="Q2059" s="442"/>
      <c r="R2059" s="439"/>
      <c r="S2059" s="440"/>
      <c r="T2059" s="296"/>
      <c r="U2059" s="297"/>
      <c r="V2059" s="298"/>
    </row>
    <row r="2060" spans="1:22" s="26" customFormat="1" ht="24.95" customHeight="1">
      <c r="A2060" s="25"/>
      <c r="B2060" s="307" t="s">
        <v>1152</v>
      </c>
      <c r="C2060" s="301"/>
      <c r="D2060" s="301"/>
      <c r="E2060" s="301"/>
      <c r="F2060" s="301"/>
      <c r="G2060" s="293"/>
      <c r="H2060" s="293"/>
      <c r="I2060" s="299"/>
      <c r="J2060" s="300" t="s">
        <v>1152</v>
      </c>
      <c r="K2060" s="324"/>
      <c r="L2060" s="324"/>
      <c r="M2060" s="294"/>
      <c r="N2060" s="321" t="s">
        <v>1152</v>
      </c>
      <c r="O2060" s="172" t="s">
        <v>1152</v>
      </c>
      <c r="P2060" s="441"/>
      <c r="Q2060" s="442"/>
      <c r="R2060" s="439"/>
      <c r="S2060" s="440"/>
      <c r="T2060" s="296"/>
      <c r="U2060" s="297"/>
      <c r="V2060" s="298"/>
    </row>
    <row r="2061" spans="1:22" s="26" customFormat="1" ht="24.95" customHeight="1">
      <c r="A2061" s="25"/>
      <c r="B2061" s="307" t="s">
        <v>1152</v>
      </c>
      <c r="C2061" s="301"/>
      <c r="D2061" s="301"/>
      <c r="E2061" s="301"/>
      <c r="F2061" s="301"/>
      <c r="G2061" s="293"/>
      <c r="H2061" s="293"/>
      <c r="I2061" s="299"/>
      <c r="J2061" s="300" t="s">
        <v>1152</v>
      </c>
      <c r="K2061" s="324"/>
      <c r="L2061" s="324"/>
      <c r="M2061" s="294"/>
      <c r="N2061" s="321" t="s">
        <v>1152</v>
      </c>
      <c r="O2061" s="172" t="s">
        <v>1152</v>
      </c>
      <c r="P2061" s="441"/>
      <c r="Q2061" s="442"/>
      <c r="R2061" s="439"/>
      <c r="S2061" s="440"/>
      <c r="T2061" s="296"/>
      <c r="U2061" s="297"/>
      <c r="V2061" s="298"/>
    </row>
    <row r="2062" spans="1:22" s="26" customFormat="1" ht="24.95" customHeight="1">
      <c r="A2062" s="25"/>
      <c r="B2062" s="307" t="s">
        <v>1152</v>
      </c>
      <c r="C2062" s="301"/>
      <c r="D2062" s="301"/>
      <c r="E2062" s="301"/>
      <c r="F2062" s="301"/>
      <c r="G2062" s="293"/>
      <c r="H2062" s="293"/>
      <c r="I2062" s="299"/>
      <c r="J2062" s="300" t="s">
        <v>1152</v>
      </c>
      <c r="K2062" s="324"/>
      <c r="L2062" s="324"/>
      <c r="M2062" s="294"/>
      <c r="N2062" s="321" t="s">
        <v>1152</v>
      </c>
      <c r="O2062" s="172" t="s">
        <v>1152</v>
      </c>
      <c r="P2062" s="441"/>
      <c r="Q2062" s="442"/>
      <c r="R2062" s="439"/>
      <c r="S2062" s="440"/>
      <c r="T2062" s="296"/>
      <c r="U2062" s="297"/>
      <c r="V2062" s="298"/>
    </row>
    <row r="2063" spans="1:22" s="26" customFormat="1" ht="24.95" customHeight="1">
      <c r="A2063" s="25"/>
      <c r="B2063" s="307" t="s">
        <v>1152</v>
      </c>
      <c r="C2063" s="301"/>
      <c r="D2063" s="301"/>
      <c r="E2063" s="301"/>
      <c r="F2063" s="301"/>
      <c r="G2063" s="293"/>
      <c r="H2063" s="293"/>
      <c r="I2063" s="299"/>
      <c r="J2063" s="300" t="s">
        <v>1152</v>
      </c>
      <c r="K2063" s="324"/>
      <c r="L2063" s="324"/>
      <c r="M2063" s="294"/>
      <c r="N2063" s="321" t="s">
        <v>1152</v>
      </c>
      <c r="O2063" s="172" t="s">
        <v>1152</v>
      </c>
      <c r="P2063" s="441"/>
      <c r="Q2063" s="442"/>
      <c r="R2063" s="439"/>
      <c r="S2063" s="440"/>
      <c r="T2063" s="296"/>
      <c r="U2063" s="297"/>
      <c r="V2063" s="298"/>
    </row>
    <row r="2064" spans="1:22" s="26" customFormat="1" ht="24.95" customHeight="1">
      <c r="A2064" s="25"/>
      <c r="B2064" s="307" t="s">
        <v>1152</v>
      </c>
      <c r="C2064" s="301"/>
      <c r="D2064" s="301"/>
      <c r="E2064" s="301"/>
      <c r="F2064" s="301"/>
      <c r="G2064" s="293"/>
      <c r="H2064" s="293"/>
      <c r="I2064" s="299"/>
      <c r="J2064" s="300" t="s">
        <v>1152</v>
      </c>
      <c r="K2064" s="324"/>
      <c r="L2064" s="324"/>
      <c r="M2064" s="294"/>
      <c r="N2064" s="321" t="s">
        <v>1152</v>
      </c>
      <c r="O2064" s="172" t="s">
        <v>1152</v>
      </c>
      <c r="P2064" s="441"/>
      <c r="Q2064" s="442"/>
      <c r="R2064" s="439"/>
      <c r="S2064" s="440"/>
      <c r="T2064" s="296"/>
      <c r="U2064" s="297"/>
      <c r="V2064" s="298"/>
    </row>
    <row r="2065" spans="1:23" s="26" customFormat="1" ht="24.95" customHeight="1">
      <c r="A2065" s="25" t="s">
        <v>2095</v>
      </c>
      <c r="B2065" s="307" t="s">
        <v>1152</v>
      </c>
      <c r="C2065" s="301"/>
      <c r="D2065" s="301"/>
      <c r="E2065" s="301"/>
      <c r="F2065" s="301"/>
      <c r="G2065" s="293"/>
      <c r="H2065" s="293"/>
      <c r="I2065" s="299"/>
      <c r="J2065" s="300" t="s">
        <v>1152</v>
      </c>
      <c r="K2065" s="324"/>
      <c r="L2065" s="324"/>
      <c r="M2065" s="294"/>
      <c r="N2065" s="322" t="s">
        <v>1152</v>
      </c>
      <c r="O2065" s="172" t="s">
        <v>1152</v>
      </c>
      <c r="P2065" s="441"/>
      <c r="Q2065" s="442"/>
      <c r="R2065" s="439"/>
      <c r="S2065" s="440"/>
      <c r="T2065" s="296"/>
      <c r="U2065" s="297"/>
      <c r="V2065" s="298"/>
    </row>
    <row r="2066" spans="1:23" s="26" customFormat="1" ht="24.95" customHeight="1">
      <c r="A2066" s="25" t="s">
        <v>2096</v>
      </c>
      <c r="B2066" s="307" t="s">
        <v>1152</v>
      </c>
      <c r="C2066" s="301"/>
      <c r="D2066" s="301"/>
      <c r="E2066" s="301"/>
      <c r="F2066" s="301"/>
      <c r="G2066" s="293"/>
      <c r="H2066" s="293"/>
      <c r="I2066" s="299"/>
      <c r="J2066" s="300" t="s">
        <v>1152</v>
      </c>
      <c r="K2066" s="324"/>
      <c r="L2066" s="324"/>
      <c r="M2066" s="295"/>
      <c r="N2066" s="322" t="s">
        <v>1152</v>
      </c>
      <c r="O2066" s="172" t="s">
        <v>1152</v>
      </c>
      <c r="P2066" s="441"/>
      <c r="Q2066" s="442"/>
      <c r="R2066" s="439"/>
      <c r="S2066" s="440"/>
      <c r="T2066" s="296"/>
      <c r="U2066" s="297"/>
      <c r="V2066" s="298"/>
    </row>
    <row r="2067" spans="1:23" s="26" customFormat="1" ht="24.95" customHeight="1">
      <c r="A2067" s="25" t="s">
        <v>2097</v>
      </c>
      <c r="B2067" s="307" t="s">
        <v>1152</v>
      </c>
      <c r="C2067" s="301"/>
      <c r="D2067" s="301"/>
      <c r="E2067" s="301"/>
      <c r="F2067" s="301"/>
      <c r="G2067" s="293"/>
      <c r="H2067" s="293"/>
      <c r="I2067" s="299"/>
      <c r="J2067" s="300" t="s">
        <v>1152</v>
      </c>
      <c r="K2067" s="324"/>
      <c r="L2067" s="324"/>
      <c r="M2067" s="295"/>
      <c r="N2067" s="322" t="s">
        <v>1152</v>
      </c>
      <c r="O2067" s="172" t="s">
        <v>1152</v>
      </c>
      <c r="P2067" s="441"/>
      <c r="Q2067" s="442"/>
      <c r="R2067" s="439"/>
      <c r="S2067" s="440"/>
      <c r="T2067" s="296"/>
      <c r="U2067" s="297"/>
      <c r="V2067" s="298"/>
    </row>
    <row r="2068" spans="1:23" s="26" customFormat="1" ht="24.95" customHeight="1" thickBot="1">
      <c r="A2068" s="25" t="s">
        <v>2098</v>
      </c>
      <c r="B2068" s="310" t="s">
        <v>1152</v>
      </c>
      <c r="C2068" s="302"/>
      <c r="D2068" s="302"/>
      <c r="E2068" s="302"/>
      <c r="F2068" s="302"/>
      <c r="G2068" s="303"/>
      <c r="H2068" s="303"/>
      <c r="I2068" s="304"/>
      <c r="J2068" s="305" t="s">
        <v>1152</v>
      </c>
      <c r="K2068" s="325"/>
      <c r="L2068" s="325"/>
      <c r="M2068" s="306"/>
      <c r="N2068" s="322" t="s">
        <v>1152</v>
      </c>
      <c r="O2068" s="172" t="s">
        <v>1152</v>
      </c>
      <c r="P2068" s="441"/>
      <c r="Q2068" s="442"/>
      <c r="R2068" s="439"/>
      <c r="S2068" s="440"/>
      <c r="T2068" s="296"/>
      <c r="U2068" s="297"/>
      <c r="V2068" s="298"/>
    </row>
    <row r="2069" spans="1:23" s="16" customFormat="1" ht="12" customHeight="1">
      <c r="A2069" s="25"/>
      <c r="B2069" s="27"/>
      <c r="C2069" s="28"/>
      <c r="D2069" s="28"/>
      <c r="E2069" s="28"/>
      <c r="F2069" s="28"/>
      <c r="G2069" s="28"/>
      <c r="H2069" s="308"/>
      <c r="I2069" s="28"/>
      <c r="J2069" s="28"/>
      <c r="K2069" s="28"/>
      <c r="L2069" s="28"/>
      <c r="M2069" s="28"/>
      <c r="N2069" s="28"/>
      <c r="O2069" s="171"/>
      <c r="P2069" s="28"/>
      <c r="Q2069" s="28"/>
      <c r="R2069" s="171"/>
      <c r="S2069" s="28"/>
      <c r="T2069" s="28"/>
      <c r="U2069" s="29"/>
      <c r="V2069" s="30"/>
    </row>
    <row r="2070" spans="1:23" s="16" customFormat="1" ht="17.25" customHeight="1" thickBot="1">
      <c r="A2070" s="25" t="s">
        <v>2099</v>
      </c>
      <c r="B2070" s="346"/>
      <c r="C2070" s="347"/>
      <c r="D2070" s="347"/>
      <c r="E2070" s="347"/>
      <c r="F2070" s="347"/>
      <c r="G2070" s="347"/>
      <c r="H2070" s="347"/>
      <c r="I2070" s="347"/>
      <c r="J2070" s="347"/>
      <c r="K2070" s="347"/>
      <c r="L2070" s="347"/>
      <c r="M2070" s="347"/>
      <c r="N2070" s="728" t="s">
        <v>251</v>
      </c>
      <c r="O2070" s="729">
        <v>3930.6484664999998</v>
      </c>
      <c r="P2070" s="371"/>
      <c r="Q2070" s="371"/>
      <c r="R2070" s="372"/>
      <c r="S2070" s="372"/>
      <c r="T2070" s="373"/>
      <c r="U2070" s="374"/>
      <c r="V2070" s="375"/>
      <c r="W2070" s="186"/>
    </row>
    <row r="2071" spans="1:23" ht="17.25" customHeight="1">
      <c r="B2071" s="731"/>
      <c r="C2071" s="731"/>
      <c r="D2071" s="731"/>
      <c r="E2071" s="731"/>
      <c r="F2071" s="731"/>
      <c r="G2071" s="732"/>
      <c r="H2071" s="732"/>
      <c r="I2071" s="732"/>
      <c r="J2071" s="732"/>
      <c r="K2071" s="732"/>
      <c r="L2071" s="732"/>
      <c r="M2071" s="732"/>
      <c r="N2071" s="732"/>
      <c r="O2071" s="732"/>
      <c r="P2071" s="732"/>
      <c r="Q2071" s="732"/>
      <c r="R2071" s="732"/>
      <c r="S2071" s="732"/>
      <c r="T2071" s="732"/>
      <c r="U2071" s="732"/>
      <c r="V2071" s="732"/>
      <c r="W2071" s="732"/>
    </row>
    <row r="2072" spans="1:23" s="16" customFormat="1" ht="16.5" customHeight="1" thickBot="1">
      <c r="A2072" s="14"/>
      <c r="B2072" s="443" t="s">
        <v>61</v>
      </c>
      <c r="C2072" s="443"/>
      <c r="D2072" s="443"/>
      <c r="E2072" s="443"/>
      <c r="F2072" s="443"/>
      <c r="G2072" s="443"/>
      <c r="H2072" s="443"/>
      <c r="I2072" s="443"/>
      <c r="J2072" s="443"/>
      <c r="K2072" s="443"/>
      <c r="L2072" s="443"/>
      <c r="M2072" s="443"/>
      <c r="N2072" s="443"/>
      <c r="O2072" s="443"/>
      <c r="P2072" s="443"/>
      <c r="Q2072" s="443"/>
      <c r="R2072" s="443"/>
      <c r="S2072" s="443"/>
      <c r="T2072" s="443"/>
      <c r="U2072" s="443"/>
      <c r="V2072" s="443"/>
      <c r="W2072" s="187"/>
    </row>
    <row r="2073" spans="1:23" s="18" customFormat="1" ht="22.5" customHeight="1">
      <c r="A2073" s="87" t="s">
        <v>2100</v>
      </c>
      <c r="B2073" s="445" t="s">
        <v>58</v>
      </c>
      <c r="C2073" s="733" t="s">
        <v>78</v>
      </c>
      <c r="D2073" s="734"/>
      <c r="E2073" s="734"/>
      <c r="F2073" s="734"/>
      <c r="G2073" s="734"/>
      <c r="H2073" s="734"/>
      <c r="I2073" s="734"/>
      <c r="J2073" s="734"/>
      <c r="K2073" s="734"/>
      <c r="L2073" s="734"/>
      <c r="M2073" s="706"/>
      <c r="N2073" s="735"/>
      <c r="O2073" s="736"/>
      <c r="P2073" s="733" t="s">
        <v>84</v>
      </c>
      <c r="Q2073" s="734"/>
      <c r="R2073" s="734"/>
      <c r="S2073" s="706"/>
      <c r="T2073" s="705" t="s">
        <v>279</v>
      </c>
      <c r="U2073" s="706"/>
      <c r="V2073" s="448" t="s">
        <v>6</v>
      </c>
      <c r="W2073" s="185"/>
    </row>
    <row r="2074" spans="1:23" s="18" customFormat="1" ht="22.5" customHeight="1">
      <c r="A2074" s="87" t="s">
        <v>2101</v>
      </c>
      <c r="B2074" s="446"/>
      <c r="C2074" s="737" t="s">
        <v>79</v>
      </c>
      <c r="D2074" s="738"/>
      <c r="E2074" s="739"/>
      <c r="F2074" s="740">
        <v>2</v>
      </c>
      <c r="G2074" s="741" t="s">
        <v>223</v>
      </c>
      <c r="H2074" s="714" t="s">
        <v>222</v>
      </c>
      <c r="I2074" s="714"/>
      <c r="J2074" s="737" t="s">
        <v>221</v>
      </c>
      <c r="K2074" s="742"/>
      <c r="L2074" s="743"/>
      <c r="M2074" s="743"/>
      <c r="N2074" s="744"/>
      <c r="O2074" s="745"/>
      <c r="P2074" s="746"/>
      <c r="Q2074" s="747"/>
      <c r="R2074" s="747"/>
      <c r="S2074" s="748"/>
      <c r="T2074" s="718"/>
      <c r="U2074" s="719"/>
      <c r="V2074" s="449"/>
      <c r="W2074" s="185"/>
    </row>
    <row r="2075" spans="1:23" s="18" customFormat="1" ht="51.75" customHeight="1" thickBot="1">
      <c r="A2075" s="87" t="s">
        <v>2102</v>
      </c>
      <c r="B2075" s="446"/>
      <c r="C2075" s="738" t="s">
        <v>77</v>
      </c>
      <c r="D2075" s="739"/>
      <c r="E2075" s="749" t="s">
        <v>80</v>
      </c>
      <c r="F2075" s="750" t="s">
        <v>242</v>
      </c>
      <c r="G2075" s="741"/>
      <c r="H2075" s="714"/>
      <c r="I2075" s="714"/>
      <c r="J2075" s="711" t="s">
        <v>220</v>
      </c>
      <c r="K2075" s="751" t="s">
        <v>228</v>
      </c>
      <c r="L2075" s="752" t="s">
        <v>290</v>
      </c>
      <c r="M2075" s="752"/>
      <c r="N2075" s="753" t="s">
        <v>260</v>
      </c>
      <c r="O2075" s="754"/>
      <c r="P2075" s="755" t="s">
        <v>1169</v>
      </c>
      <c r="Q2075" s="756" t="s">
        <v>85</v>
      </c>
      <c r="R2075" s="757"/>
      <c r="S2075" s="88">
        <v>2</v>
      </c>
      <c r="T2075" s="758"/>
      <c r="U2075" s="759"/>
      <c r="V2075" s="450"/>
      <c r="W2075" s="185"/>
    </row>
    <row r="2076" spans="1:23" s="18" customFormat="1" ht="15.75" customHeight="1">
      <c r="A2076" s="87" t="s">
        <v>2103</v>
      </c>
      <c r="B2076" s="446"/>
      <c r="C2076" s="33">
        <v>1</v>
      </c>
      <c r="D2076" s="76" t="s">
        <v>885</v>
      </c>
      <c r="E2076" s="82">
        <v>0.5</v>
      </c>
      <c r="F2076" s="233">
        <v>5363.4669329999997</v>
      </c>
      <c r="G2076" s="233">
        <v>1532.67</v>
      </c>
      <c r="H2076" s="451" t="s">
        <v>6</v>
      </c>
      <c r="I2076" s="452"/>
      <c r="J2076" s="83" t="s">
        <v>6</v>
      </c>
      <c r="K2076" s="81" t="s">
        <v>1152</v>
      </c>
      <c r="L2076" s="344"/>
      <c r="M2076" s="345" t="s">
        <v>1152</v>
      </c>
      <c r="N2076" s="760" t="s">
        <v>22</v>
      </c>
      <c r="O2076" s="761" t="s">
        <v>15</v>
      </c>
      <c r="P2076" s="762"/>
      <c r="Q2076" s="763">
        <v>59</v>
      </c>
      <c r="R2076" s="764" t="s">
        <v>1152</v>
      </c>
      <c r="S2076" s="765"/>
      <c r="T2076" s="705" t="s">
        <v>64</v>
      </c>
      <c r="U2076" s="734"/>
      <c r="V2076" s="706"/>
      <c r="W2076" s="184"/>
    </row>
    <row r="2077" spans="1:23" s="18" customFormat="1" ht="15.75" customHeight="1" thickBot="1">
      <c r="A2077" s="87" t="s">
        <v>2104</v>
      </c>
      <c r="B2077" s="446"/>
      <c r="C2077" s="33">
        <v>2</v>
      </c>
      <c r="D2077" s="76" t="s">
        <v>886</v>
      </c>
      <c r="E2077" s="82">
        <v>0.5</v>
      </c>
      <c r="F2077" s="233">
        <v>2497.83</v>
      </c>
      <c r="G2077" s="233">
        <v>1532.67</v>
      </c>
      <c r="H2077" s="451" t="s">
        <v>6</v>
      </c>
      <c r="I2077" s="452"/>
      <c r="J2077" s="83" t="s">
        <v>6</v>
      </c>
      <c r="K2077" s="81" t="s">
        <v>1152</v>
      </c>
      <c r="L2077" s="344"/>
      <c r="M2077" s="345" t="s">
        <v>1152</v>
      </c>
      <c r="N2077" s="760" t="s">
        <v>22</v>
      </c>
      <c r="O2077" s="761"/>
      <c r="P2077" s="762"/>
      <c r="Q2077" s="766"/>
      <c r="R2077" s="767"/>
      <c r="S2077" s="768"/>
      <c r="T2077" s="758"/>
      <c r="U2077" s="769"/>
      <c r="V2077" s="759"/>
      <c r="W2077" s="184"/>
    </row>
    <row r="2078" spans="1:23" s="18" customFormat="1" ht="15.75" customHeight="1">
      <c r="A2078" s="87" t="s">
        <v>2105</v>
      </c>
      <c r="B2078" s="446"/>
      <c r="C2078" s="33">
        <v>3</v>
      </c>
      <c r="D2078" s="76" t="s">
        <v>1152</v>
      </c>
      <c r="E2078" s="82" t="s">
        <v>1152</v>
      </c>
      <c r="F2078" s="233" t="s">
        <v>1152</v>
      </c>
      <c r="G2078" s="233" t="s">
        <v>1152</v>
      </c>
      <c r="H2078" s="451" t="s">
        <v>1152</v>
      </c>
      <c r="I2078" s="452"/>
      <c r="J2078" s="83" t="s">
        <v>1152</v>
      </c>
      <c r="K2078" s="81" t="s">
        <v>1152</v>
      </c>
      <c r="L2078" s="344"/>
      <c r="M2078" s="345" t="s">
        <v>1152</v>
      </c>
      <c r="N2078" s="760"/>
      <c r="O2078" s="770"/>
      <c r="P2078" s="771"/>
      <c r="Q2078" s="772"/>
      <c r="R2078" s="773"/>
      <c r="S2078" s="774"/>
      <c r="T2078" s="191"/>
      <c r="U2078" s="191"/>
      <c r="V2078" s="192"/>
      <c r="W2078" s="185"/>
    </row>
    <row r="2079" spans="1:23" s="18" customFormat="1" ht="15.75" customHeight="1">
      <c r="A2079" s="87" t="s">
        <v>2106</v>
      </c>
      <c r="B2079" s="446"/>
      <c r="C2079" s="33">
        <v>4</v>
      </c>
      <c r="D2079" s="76" t="s">
        <v>1152</v>
      </c>
      <c r="E2079" s="82" t="s">
        <v>1152</v>
      </c>
      <c r="F2079" s="233" t="s">
        <v>1152</v>
      </c>
      <c r="G2079" s="233" t="s">
        <v>1152</v>
      </c>
      <c r="H2079" s="451" t="s">
        <v>1152</v>
      </c>
      <c r="I2079" s="452"/>
      <c r="J2079" s="83" t="s">
        <v>1152</v>
      </c>
      <c r="K2079" s="81" t="s">
        <v>1152</v>
      </c>
      <c r="L2079" s="344"/>
      <c r="M2079" s="345" t="s">
        <v>1152</v>
      </c>
      <c r="N2079" s="760"/>
      <c r="O2079" s="775" t="s">
        <v>246</v>
      </c>
      <c r="P2079" s="737" t="s">
        <v>245</v>
      </c>
      <c r="Q2079" s="738"/>
      <c r="R2079" s="738"/>
      <c r="S2079" s="739"/>
      <c r="T2079" s="185"/>
      <c r="U2079" s="185"/>
      <c r="V2079" s="193"/>
      <c r="W2079" s="185"/>
    </row>
    <row r="2080" spans="1:23" s="18" customFormat="1" ht="17.25" customHeight="1">
      <c r="A2080" s="87" t="s">
        <v>2107</v>
      </c>
      <c r="B2080" s="446"/>
      <c r="C2080" s="33">
        <v>5</v>
      </c>
      <c r="D2080" s="76" t="s">
        <v>1152</v>
      </c>
      <c r="E2080" s="82" t="s">
        <v>1152</v>
      </c>
      <c r="F2080" s="233" t="s">
        <v>1152</v>
      </c>
      <c r="G2080" s="233" t="s">
        <v>1152</v>
      </c>
      <c r="H2080" s="451" t="s">
        <v>1152</v>
      </c>
      <c r="I2080" s="452"/>
      <c r="J2080" s="83" t="s">
        <v>1152</v>
      </c>
      <c r="K2080" s="81" t="s">
        <v>1152</v>
      </c>
      <c r="L2080" s="344"/>
      <c r="M2080" s="345" t="s">
        <v>1152</v>
      </c>
      <c r="N2080" s="760"/>
      <c r="O2080" s="776"/>
      <c r="P2080" s="711" t="s">
        <v>86</v>
      </c>
      <c r="Q2080" s="711" t="s">
        <v>230</v>
      </c>
      <c r="R2080" s="714" t="s">
        <v>243</v>
      </c>
      <c r="S2080" s="714"/>
      <c r="T2080" s="185"/>
      <c r="U2080" s="185"/>
      <c r="V2080" s="193"/>
      <c r="W2080" s="185"/>
    </row>
    <row r="2081" spans="1:23" s="18" customFormat="1" ht="16.5" customHeight="1" thickBot="1">
      <c r="A2081" s="87" t="s">
        <v>2108</v>
      </c>
      <c r="B2081" s="446"/>
      <c r="C2081" s="84">
        <v>6</v>
      </c>
      <c r="D2081" s="85" t="s">
        <v>1152</v>
      </c>
      <c r="E2081" s="86" t="s">
        <v>1152</v>
      </c>
      <c r="F2081" s="233" t="s">
        <v>1152</v>
      </c>
      <c r="G2081" s="233" t="s">
        <v>1152</v>
      </c>
      <c r="H2081" s="451" t="s">
        <v>1152</v>
      </c>
      <c r="I2081" s="452"/>
      <c r="J2081" s="83" t="s">
        <v>1152</v>
      </c>
      <c r="K2081" s="81" t="s">
        <v>1152</v>
      </c>
      <c r="L2081" s="344"/>
      <c r="M2081" s="345" t="s">
        <v>1152</v>
      </c>
      <c r="N2081" s="777"/>
      <c r="O2081" s="248" t="s">
        <v>6</v>
      </c>
      <c r="P2081" s="778">
        <v>1</v>
      </c>
      <c r="Q2081" s="779">
        <v>3065.3425115</v>
      </c>
      <c r="R2081" s="780">
        <v>7861.2969329999996</v>
      </c>
      <c r="S2081" s="780"/>
      <c r="T2081" s="185"/>
      <c r="U2081" s="185"/>
      <c r="V2081" s="193"/>
      <c r="W2081" s="185"/>
    </row>
    <row r="2082" spans="1:23" s="18" customFormat="1" ht="16.5" customHeight="1" thickBot="1">
      <c r="A2082" s="87" t="s">
        <v>2109</v>
      </c>
      <c r="B2082" s="447"/>
      <c r="C2082" s="781" t="s">
        <v>82</v>
      </c>
      <c r="D2082" s="782"/>
      <c r="E2082" s="782"/>
      <c r="F2082" s="783"/>
      <c r="G2082" s="784"/>
      <c r="H2082" s="453" t="s">
        <v>6</v>
      </c>
      <c r="I2082" s="454"/>
      <c r="J2082" s="314" t="s">
        <v>6</v>
      </c>
      <c r="K2082" s="194" t="s">
        <v>6</v>
      </c>
      <c r="L2082" s="351"/>
      <c r="M2082" s="370"/>
      <c r="N2082" s="352"/>
      <c r="O2082" s="455" t="s">
        <v>1152</v>
      </c>
      <c r="P2082" s="455"/>
      <c r="Q2082" s="455"/>
      <c r="R2082" s="455"/>
      <c r="S2082" s="455"/>
      <c r="T2082" s="348"/>
      <c r="U2082" s="349"/>
      <c r="V2082" s="350"/>
      <c r="W2082" s="185"/>
    </row>
    <row r="2083" spans="1:23" ht="24.95" customHeight="1"/>
    <row r="2084" spans="1:23" ht="24.95" customHeight="1"/>
    <row r="2085" spans="1:23" s="16" customFormat="1" ht="24" thickBot="1">
      <c r="A2085" s="694">
        <v>60</v>
      </c>
      <c r="B2085" s="456" t="s">
        <v>45</v>
      </c>
      <c r="C2085" s="456"/>
      <c r="D2085" s="456"/>
      <c r="E2085" s="22">
        <v>60</v>
      </c>
      <c r="F2085" s="23" t="s">
        <v>891</v>
      </c>
      <c r="G2085" s="19"/>
      <c r="H2085" s="19"/>
      <c r="I2085" s="23"/>
      <c r="J2085" s="23"/>
      <c r="K2085" s="23"/>
      <c r="L2085" s="23"/>
      <c r="M2085" s="24"/>
      <c r="N2085" s="24"/>
      <c r="O2085" s="19"/>
      <c r="P2085" s="19"/>
      <c r="Q2085" s="685"/>
      <c r="R2085" s="685"/>
      <c r="S2085" s="685"/>
      <c r="T2085" s="685"/>
      <c r="U2085" s="186"/>
    </row>
    <row r="2086" spans="1:23" s="16" customFormat="1" ht="24.75" customHeight="1">
      <c r="A2086" s="14"/>
      <c r="B2086" s="695" t="s">
        <v>50</v>
      </c>
      <c r="C2086" s="696" t="s">
        <v>51</v>
      </c>
      <c r="D2086" s="697" t="s">
        <v>16</v>
      </c>
      <c r="E2086" s="697"/>
      <c r="F2086" s="697" t="s">
        <v>52</v>
      </c>
      <c r="G2086" s="698"/>
      <c r="H2086" s="699" t="s">
        <v>53</v>
      </c>
      <c r="I2086" s="700" t="s">
        <v>266</v>
      </c>
      <c r="J2086" s="699" t="s">
        <v>17</v>
      </c>
      <c r="K2086" s="699" t="s">
        <v>229</v>
      </c>
      <c r="L2086" s="699" t="s">
        <v>54</v>
      </c>
      <c r="M2086" s="699" t="s">
        <v>150</v>
      </c>
      <c r="N2086" s="701" t="s">
        <v>244</v>
      </c>
      <c r="O2086" s="702"/>
      <c r="P2086" s="703" t="s">
        <v>19</v>
      </c>
      <c r="Q2086" s="704"/>
      <c r="R2086" s="705" t="s">
        <v>152</v>
      </c>
      <c r="S2086" s="706"/>
      <c r="T2086" s="707" t="s">
        <v>138</v>
      </c>
      <c r="U2086" s="708"/>
      <c r="V2086" s="709"/>
    </row>
    <row r="2087" spans="1:23" s="16" customFormat="1" ht="92.25" customHeight="1">
      <c r="A2087" s="14"/>
      <c r="B2087" s="710"/>
      <c r="C2087" s="711" t="s">
        <v>55</v>
      </c>
      <c r="D2087" s="712" t="s">
        <v>3</v>
      </c>
      <c r="E2087" s="712" t="s">
        <v>18</v>
      </c>
      <c r="F2087" s="712" t="s">
        <v>56</v>
      </c>
      <c r="G2087" s="713" t="s">
        <v>57</v>
      </c>
      <c r="H2087" s="714"/>
      <c r="I2087" s="715"/>
      <c r="J2087" s="714"/>
      <c r="K2087" s="714"/>
      <c r="L2087" s="714"/>
      <c r="M2087" s="714"/>
      <c r="N2087" s="711" t="s">
        <v>149</v>
      </c>
      <c r="O2087" s="712" t="s">
        <v>68</v>
      </c>
      <c r="P2087" s="716"/>
      <c r="Q2087" s="717"/>
      <c r="R2087" s="718"/>
      <c r="S2087" s="719"/>
      <c r="T2087" s="720" t="s">
        <v>139</v>
      </c>
      <c r="U2087" s="721" t="s">
        <v>148</v>
      </c>
      <c r="V2087" s="722" t="s">
        <v>164</v>
      </c>
    </row>
    <row r="2088" spans="1:23" s="16" customFormat="1" ht="26.25" customHeight="1">
      <c r="A2088" s="14"/>
      <c r="B2088" s="723"/>
      <c r="C2088" s="724">
        <v>3</v>
      </c>
      <c r="D2088" s="724">
        <v>4</v>
      </c>
      <c r="E2088" s="724">
        <v>5</v>
      </c>
      <c r="F2088" s="724">
        <v>6</v>
      </c>
      <c r="G2088" s="724">
        <v>7</v>
      </c>
      <c r="H2088" s="724">
        <v>8</v>
      </c>
      <c r="I2088" s="724">
        <v>9</v>
      </c>
      <c r="J2088" s="724">
        <v>10</v>
      </c>
      <c r="K2088" s="724">
        <v>11</v>
      </c>
      <c r="L2088" s="724">
        <v>12</v>
      </c>
      <c r="M2088" s="724">
        <v>13</v>
      </c>
      <c r="N2088" s="724">
        <v>14</v>
      </c>
      <c r="O2088" s="724">
        <v>15</v>
      </c>
      <c r="P2088" s="19">
        <v>16</v>
      </c>
      <c r="Q2088" s="725">
        <v>17</v>
      </c>
      <c r="R2088" s="19">
        <v>18</v>
      </c>
      <c r="S2088" s="725">
        <v>19</v>
      </c>
      <c r="T2088" s="726">
        <v>20</v>
      </c>
      <c r="U2088" s="624">
        <v>21</v>
      </c>
      <c r="V2088" s="727">
        <v>22</v>
      </c>
    </row>
    <row r="2089" spans="1:23" s="26" customFormat="1" ht="63.6" customHeight="1">
      <c r="A2089" s="25" t="s">
        <v>2110</v>
      </c>
      <c r="B2089" s="307">
        <v>1</v>
      </c>
      <c r="C2089" s="301" t="s">
        <v>0</v>
      </c>
      <c r="D2089" s="301" t="s">
        <v>894</v>
      </c>
      <c r="E2089" s="301" t="s">
        <v>895</v>
      </c>
      <c r="F2089" s="301" t="s">
        <v>304</v>
      </c>
      <c r="G2089" s="293">
        <v>1</v>
      </c>
      <c r="H2089" s="293" t="s">
        <v>22</v>
      </c>
      <c r="I2089" s="299">
        <v>2</v>
      </c>
      <c r="J2089" s="300" t="s">
        <v>893</v>
      </c>
      <c r="K2089" s="324">
        <v>43832</v>
      </c>
      <c r="L2089" s="324">
        <v>45169</v>
      </c>
      <c r="M2089" s="294">
        <v>2235.37</v>
      </c>
      <c r="N2089" s="321">
        <v>2235.37</v>
      </c>
      <c r="O2089" s="172">
        <v>2235.37</v>
      </c>
      <c r="P2089" s="441"/>
      <c r="Q2089" s="442"/>
      <c r="R2089" s="439"/>
      <c r="S2089" s="440"/>
      <c r="T2089" s="296" t="s">
        <v>22</v>
      </c>
      <c r="U2089" s="297">
        <v>211</v>
      </c>
      <c r="V2089" s="298" t="s">
        <v>22</v>
      </c>
    </row>
    <row r="2090" spans="1:23" s="26" customFormat="1" ht="63.6" customHeight="1">
      <c r="A2090" s="25" t="s">
        <v>1157</v>
      </c>
      <c r="B2090" s="307">
        <v>2</v>
      </c>
      <c r="C2090" s="301" t="s">
        <v>400</v>
      </c>
      <c r="D2090" s="301" t="s">
        <v>896</v>
      </c>
      <c r="E2090" s="301" t="s">
        <v>897</v>
      </c>
      <c r="F2090" s="301" t="s">
        <v>304</v>
      </c>
      <c r="G2090" s="293">
        <v>1</v>
      </c>
      <c r="H2090" s="293" t="s">
        <v>22</v>
      </c>
      <c r="I2090" s="299">
        <v>2</v>
      </c>
      <c r="J2090" s="300" t="s">
        <v>893</v>
      </c>
      <c r="K2090" s="324">
        <v>44741</v>
      </c>
      <c r="L2090" s="324">
        <v>44878</v>
      </c>
      <c r="M2090" s="294">
        <v>3498.43</v>
      </c>
      <c r="N2090" s="321">
        <v>3498.43</v>
      </c>
      <c r="O2090" s="172">
        <v>3498.43</v>
      </c>
      <c r="P2090" s="441"/>
      <c r="Q2090" s="442"/>
      <c r="R2090" s="439"/>
      <c r="S2090" s="440"/>
      <c r="T2090" s="296" t="s">
        <v>22</v>
      </c>
      <c r="U2090" s="297">
        <v>205</v>
      </c>
      <c r="V2090" s="298" t="s">
        <v>22</v>
      </c>
    </row>
    <row r="2091" spans="1:23" s="26" customFormat="1" ht="63.6" customHeight="1">
      <c r="A2091" s="25" t="s">
        <v>321</v>
      </c>
      <c r="B2091" s="307">
        <v>3</v>
      </c>
      <c r="C2091" s="301" t="s">
        <v>898</v>
      </c>
      <c r="D2091" s="301" t="s">
        <v>899</v>
      </c>
      <c r="E2091" s="301" t="s">
        <v>900</v>
      </c>
      <c r="F2091" s="301" t="s">
        <v>304</v>
      </c>
      <c r="G2091" s="293">
        <v>1</v>
      </c>
      <c r="H2091" s="293" t="s">
        <v>22</v>
      </c>
      <c r="I2091" s="299">
        <v>2</v>
      </c>
      <c r="J2091" s="300" t="s">
        <v>893</v>
      </c>
      <c r="K2091" s="324">
        <v>44147</v>
      </c>
      <c r="L2091" s="324">
        <v>44326</v>
      </c>
      <c r="M2091" s="294">
        <v>366.14</v>
      </c>
      <c r="N2091" s="321">
        <v>366.14</v>
      </c>
      <c r="O2091" s="172">
        <v>366.14</v>
      </c>
      <c r="P2091" s="441"/>
      <c r="Q2091" s="442"/>
      <c r="R2091" s="439"/>
      <c r="S2091" s="440"/>
      <c r="T2091" s="296" t="s">
        <v>22</v>
      </c>
      <c r="U2091" s="297">
        <v>203</v>
      </c>
      <c r="V2091" s="298" t="s">
        <v>22</v>
      </c>
    </row>
    <row r="2092" spans="1:23" s="26" customFormat="1" ht="63.6" customHeight="1">
      <c r="A2092" s="25" t="s">
        <v>1158</v>
      </c>
      <c r="B2092" s="307">
        <v>4</v>
      </c>
      <c r="C2092" s="301" t="s">
        <v>901</v>
      </c>
      <c r="D2092" s="301" t="s">
        <v>902</v>
      </c>
      <c r="E2092" s="301" t="s">
        <v>903</v>
      </c>
      <c r="F2092" s="301" t="s">
        <v>321</v>
      </c>
      <c r="G2092" s="293">
        <v>0.75</v>
      </c>
      <c r="H2092" s="293" t="s">
        <v>22</v>
      </c>
      <c r="I2092" s="299">
        <v>2</v>
      </c>
      <c r="J2092" s="300" t="s">
        <v>893</v>
      </c>
      <c r="K2092" s="389">
        <v>39114</v>
      </c>
      <c r="L2092" s="324">
        <v>39657</v>
      </c>
      <c r="M2092" s="294">
        <v>2269.59</v>
      </c>
      <c r="N2092" s="321">
        <v>1702.1925000000001</v>
      </c>
      <c r="O2092" s="172">
        <v>1702.1925000000001</v>
      </c>
      <c r="P2092" s="441"/>
      <c r="Q2092" s="442"/>
      <c r="R2092" s="439"/>
      <c r="S2092" s="440"/>
      <c r="T2092" s="296" t="s">
        <v>22</v>
      </c>
      <c r="U2092" s="297">
        <v>38</v>
      </c>
      <c r="V2092" s="298" t="s">
        <v>22</v>
      </c>
    </row>
    <row r="2093" spans="1:23" s="26" customFormat="1" ht="63.6" customHeight="1">
      <c r="A2093" s="25" t="s">
        <v>1159</v>
      </c>
      <c r="B2093" s="307">
        <v>5</v>
      </c>
      <c r="C2093" s="301" t="s">
        <v>904</v>
      </c>
      <c r="D2093" s="301" t="s">
        <v>905</v>
      </c>
      <c r="E2093" s="301" t="s">
        <v>906</v>
      </c>
      <c r="F2093" s="301" t="s">
        <v>304</v>
      </c>
      <c r="G2093" s="293">
        <v>1</v>
      </c>
      <c r="H2093" s="293" t="s">
        <v>22</v>
      </c>
      <c r="I2093" s="299">
        <v>1</v>
      </c>
      <c r="J2093" s="300" t="s">
        <v>892</v>
      </c>
      <c r="K2093" s="324">
        <v>39692</v>
      </c>
      <c r="L2093" s="324">
        <v>40389</v>
      </c>
      <c r="M2093" s="294">
        <v>718.97</v>
      </c>
      <c r="N2093" s="321">
        <v>718.97</v>
      </c>
      <c r="O2093" s="172">
        <v>718.97</v>
      </c>
      <c r="P2093" s="441"/>
      <c r="Q2093" s="442"/>
      <c r="R2093" s="439"/>
      <c r="S2093" s="440"/>
      <c r="T2093" s="296" t="s">
        <v>22</v>
      </c>
      <c r="U2093" s="297">
        <v>9</v>
      </c>
      <c r="V2093" s="298" t="s">
        <v>22</v>
      </c>
    </row>
    <row r="2094" spans="1:23" s="26" customFormat="1" ht="24.95" customHeight="1">
      <c r="A2094" s="25" t="s">
        <v>1160</v>
      </c>
      <c r="B2094" s="307" t="s">
        <v>1152</v>
      </c>
      <c r="C2094" s="301"/>
      <c r="D2094" s="301"/>
      <c r="E2094" s="301"/>
      <c r="F2094" s="301"/>
      <c r="G2094" s="293"/>
      <c r="H2094" s="293"/>
      <c r="I2094" s="299"/>
      <c r="J2094" s="300" t="s">
        <v>1152</v>
      </c>
      <c r="K2094" s="324"/>
      <c r="L2094" s="324"/>
      <c r="M2094" s="294"/>
      <c r="N2094" s="321" t="s">
        <v>1152</v>
      </c>
      <c r="O2094" s="172" t="s">
        <v>1152</v>
      </c>
      <c r="P2094" s="441"/>
      <c r="Q2094" s="442"/>
      <c r="R2094" s="439"/>
      <c r="S2094" s="440"/>
      <c r="T2094" s="296"/>
      <c r="U2094" s="297"/>
      <c r="V2094" s="298"/>
    </row>
    <row r="2095" spans="1:23" s="26" customFormat="1" ht="24.95" customHeight="1">
      <c r="A2095" s="25"/>
      <c r="B2095" s="307" t="s">
        <v>1152</v>
      </c>
      <c r="C2095" s="301"/>
      <c r="D2095" s="301"/>
      <c r="E2095" s="301"/>
      <c r="F2095" s="301"/>
      <c r="G2095" s="293"/>
      <c r="H2095" s="293"/>
      <c r="I2095" s="299"/>
      <c r="J2095" s="300" t="s">
        <v>1152</v>
      </c>
      <c r="K2095" s="324"/>
      <c r="L2095" s="324"/>
      <c r="M2095" s="294"/>
      <c r="N2095" s="321" t="s">
        <v>1152</v>
      </c>
      <c r="O2095" s="172" t="s">
        <v>1152</v>
      </c>
      <c r="P2095" s="441"/>
      <c r="Q2095" s="442"/>
      <c r="R2095" s="439"/>
      <c r="S2095" s="440"/>
      <c r="T2095" s="296"/>
      <c r="U2095" s="297"/>
      <c r="V2095" s="298"/>
    </row>
    <row r="2096" spans="1:23" s="26" customFormat="1" ht="24.95" customHeight="1">
      <c r="A2096" s="25"/>
      <c r="B2096" s="307" t="s">
        <v>1152</v>
      </c>
      <c r="C2096" s="301"/>
      <c r="D2096" s="301"/>
      <c r="E2096" s="301"/>
      <c r="F2096" s="301"/>
      <c r="G2096" s="293"/>
      <c r="H2096" s="293"/>
      <c r="I2096" s="299"/>
      <c r="J2096" s="300" t="s">
        <v>1152</v>
      </c>
      <c r="K2096" s="324"/>
      <c r="L2096" s="324"/>
      <c r="M2096" s="294"/>
      <c r="N2096" s="321" t="s">
        <v>1152</v>
      </c>
      <c r="O2096" s="172" t="s">
        <v>1152</v>
      </c>
      <c r="P2096" s="441"/>
      <c r="Q2096" s="442"/>
      <c r="R2096" s="439"/>
      <c r="S2096" s="440"/>
      <c r="T2096" s="296"/>
      <c r="U2096" s="297"/>
      <c r="V2096" s="298"/>
    </row>
    <row r="2097" spans="1:23" s="26" customFormat="1" ht="24.95" customHeight="1">
      <c r="A2097" s="25"/>
      <c r="B2097" s="307" t="s">
        <v>1152</v>
      </c>
      <c r="C2097" s="301"/>
      <c r="D2097" s="301"/>
      <c r="E2097" s="301"/>
      <c r="F2097" s="301"/>
      <c r="G2097" s="293"/>
      <c r="H2097" s="293"/>
      <c r="I2097" s="299"/>
      <c r="J2097" s="300" t="s">
        <v>1152</v>
      </c>
      <c r="K2097" s="324"/>
      <c r="L2097" s="324"/>
      <c r="M2097" s="294"/>
      <c r="N2097" s="321" t="s">
        <v>1152</v>
      </c>
      <c r="O2097" s="172" t="s">
        <v>1152</v>
      </c>
      <c r="P2097" s="441"/>
      <c r="Q2097" s="442"/>
      <c r="R2097" s="439"/>
      <c r="S2097" s="440"/>
      <c r="T2097" s="296"/>
      <c r="U2097" s="297"/>
      <c r="V2097" s="298"/>
    </row>
    <row r="2098" spans="1:23" s="26" customFormat="1" ht="24.95" customHeight="1">
      <c r="A2098" s="25"/>
      <c r="B2098" s="307" t="s">
        <v>1152</v>
      </c>
      <c r="C2098" s="301"/>
      <c r="D2098" s="301"/>
      <c r="E2098" s="301"/>
      <c r="F2098" s="301"/>
      <c r="G2098" s="293"/>
      <c r="H2098" s="293"/>
      <c r="I2098" s="299"/>
      <c r="J2098" s="300" t="s">
        <v>1152</v>
      </c>
      <c r="K2098" s="324"/>
      <c r="L2098" s="324"/>
      <c r="M2098" s="294"/>
      <c r="N2098" s="321" t="s">
        <v>1152</v>
      </c>
      <c r="O2098" s="172" t="s">
        <v>1152</v>
      </c>
      <c r="P2098" s="441"/>
      <c r="Q2098" s="442"/>
      <c r="R2098" s="439"/>
      <c r="S2098" s="440"/>
      <c r="T2098" s="296"/>
      <c r="U2098" s="297"/>
      <c r="V2098" s="298"/>
    </row>
    <row r="2099" spans="1:23" s="26" customFormat="1" ht="24.95" customHeight="1">
      <c r="A2099" s="25"/>
      <c r="B2099" s="307" t="s">
        <v>1152</v>
      </c>
      <c r="C2099" s="301"/>
      <c r="D2099" s="301"/>
      <c r="E2099" s="301"/>
      <c r="F2099" s="301"/>
      <c r="G2099" s="293"/>
      <c r="H2099" s="293"/>
      <c r="I2099" s="299"/>
      <c r="J2099" s="300" t="s">
        <v>1152</v>
      </c>
      <c r="K2099" s="324"/>
      <c r="L2099" s="324"/>
      <c r="M2099" s="294"/>
      <c r="N2099" s="321" t="s">
        <v>1152</v>
      </c>
      <c r="O2099" s="172" t="s">
        <v>1152</v>
      </c>
      <c r="P2099" s="441"/>
      <c r="Q2099" s="442"/>
      <c r="R2099" s="439"/>
      <c r="S2099" s="440"/>
      <c r="T2099" s="296"/>
      <c r="U2099" s="297"/>
      <c r="V2099" s="298"/>
    </row>
    <row r="2100" spans="1:23" s="26" customFormat="1" ht="24.95" customHeight="1">
      <c r="A2100" s="25" t="s">
        <v>2111</v>
      </c>
      <c r="B2100" s="307" t="s">
        <v>1152</v>
      </c>
      <c r="C2100" s="301"/>
      <c r="D2100" s="301"/>
      <c r="E2100" s="301"/>
      <c r="F2100" s="301"/>
      <c r="G2100" s="293"/>
      <c r="H2100" s="293"/>
      <c r="I2100" s="299"/>
      <c r="J2100" s="300" t="s">
        <v>1152</v>
      </c>
      <c r="K2100" s="324"/>
      <c r="L2100" s="324"/>
      <c r="M2100" s="294"/>
      <c r="N2100" s="322" t="s">
        <v>1152</v>
      </c>
      <c r="O2100" s="172" t="s">
        <v>1152</v>
      </c>
      <c r="P2100" s="441"/>
      <c r="Q2100" s="442"/>
      <c r="R2100" s="439"/>
      <c r="S2100" s="440"/>
      <c r="T2100" s="296"/>
      <c r="U2100" s="297"/>
      <c r="V2100" s="298"/>
    </row>
    <row r="2101" spans="1:23" s="26" customFormat="1" ht="24.95" customHeight="1">
      <c r="A2101" s="25" t="s">
        <v>2112</v>
      </c>
      <c r="B2101" s="307" t="s">
        <v>1152</v>
      </c>
      <c r="C2101" s="301"/>
      <c r="D2101" s="301"/>
      <c r="E2101" s="301"/>
      <c r="F2101" s="301"/>
      <c r="G2101" s="293"/>
      <c r="H2101" s="293"/>
      <c r="I2101" s="299"/>
      <c r="J2101" s="300" t="s">
        <v>1152</v>
      </c>
      <c r="K2101" s="324"/>
      <c r="L2101" s="324"/>
      <c r="M2101" s="295"/>
      <c r="N2101" s="322" t="s">
        <v>1152</v>
      </c>
      <c r="O2101" s="172" t="s">
        <v>1152</v>
      </c>
      <c r="P2101" s="441"/>
      <c r="Q2101" s="442"/>
      <c r="R2101" s="439"/>
      <c r="S2101" s="440"/>
      <c r="T2101" s="296"/>
      <c r="U2101" s="297"/>
      <c r="V2101" s="298"/>
    </row>
    <row r="2102" spans="1:23" s="26" customFormat="1" ht="24.95" customHeight="1">
      <c r="A2102" s="25" t="s">
        <v>2113</v>
      </c>
      <c r="B2102" s="307" t="s">
        <v>1152</v>
      </c>
      <c r="C2102" s="301"/>
      <c r="D2102" s="301"/>
      <c r="E2102" s="301"/>
      <c r="F2102" s="301"/>
      <c r="G2102" s="293"/>
      <c r="H2102" s="293"/>
      <c r="I2102" s="299"/>
      <c r="J2102" s="300" t="s">
        <v>1152</v>
      </c>
      <c r="K2102" s="324"/>
      <c r="L2102" s="324"/>
      <c r="M2102" s="295"/>
      <c r="N2102" s="322" t="s">
        <v>1152</v>
      </c>
      <c r="O2102" s="172" t="s">
        <v>1152</v>
      </c>
      <c r="P2102" s="441"/>
      <c r="Q2102" s="442"/>
      <c r="R2102" s="439"/>
      <c r="S2102" s="440"/>
      <c r="T2102" s="296"/>
      <c r="U2102" s="297"/>
      <c r="V2102" s="298"/>
    </row>
    <row r="2103" spans="1:23" s="26" customFormat="1" ht="24.95" customHeight="1" thickBot="1">
      <c r="A2103" s="25" t="s">
        <v>2114</v>
      </c>
      <c r="B2103" s="310" t="s">
        <v>1152</v>
      </c>
      <c r="C2103" s="302"/>
      <c r="D2103" s="302"/>
      <c r="E2103" s="302"/>
      <c r="F2103" s="302"/>
      <c r="G2103" s="303"/>
      <c r="H2103" s="303"/>
      <c r="I2103" s="304"/>
      <c r="J2103" s="305" t="s">
        <v>1152</v>
      </c>
      <c r="K2103" s="325"/>
      <c r="L2103" s="325"/>
      <c r="M2103" s="306"/>
      <c r="N2103" s="322" t="s">
        <v>1152</v>
      </c>
      <c r="O2103" s="172" t="s">
        <v>1152</v>
      </c>
      <c r="P2103" s="441"/>
      <c r="Q2103" s="442"/>
      <c r="R2103" s="439"/>
      <c r="S2103" s="440"/>
      <c r="T2103" s="296"/>
      <c r="U2103" s="297"/>
      <c r="V2103" s="298"/>
    </row>
    <row r="2104" spans="1:23" s="16" customFormat="1" ht="12" customHeight="1">
      <c r="A2104" s="25"/>
      <c r="B2104" s="27"/>
      <c r="C2104" s="28"/>
      <c r="D2104" s="28"/>
      <c r="E2104" s="28"/>
      <c r="F2104" s="28"/>
      <c r="G2104" s="28"/>
      <c r="H2104" s="308"/>
      <c r="I2104" s="28"/>
      <c r="J2104" s="28"/>
      <c r="K2104" s="28"/>
      <c r="L2104" s="28"/>
      <c r="M2104" s="28"/>
      <c r="N2104" s="28"/>
      <c r="O2104" s="171"/>
      <c r="P2104" s="28"/>
      <c r="Q2104" s="28"/>
      <c r="R2104" s="171"/>
      <c r="S2104" s="28"/>
      <c r="T2104" s="28"/>
      <c r="U2104" s="29"/>
      <c r="V2104" s="30"/>
    </row>
    <row r="2105" spans="1:23" s="16" customFormat="1" ht="17.25" customHeight="1" thickBot="1">
      <c r="A2105" s="25" t="s">
        <v>2115</v>
      </c>
      <c r="B2105" s="346"/>
      <c r="C2105" s="347"/>
      <c r="D2105" s="347"/>
      <c r="E2105" s="347"/>
      <c r="F2105" s="347"/>
      <c r="G2105" s="347"/>
      <c r="H2105" s="347"/>
      <c r="I2105" s="347"/>
      <c r="J2105" s="347"/>
      <c r="K2105" s="347"/>
      <c r="L2105" s="347"/>
      <c r="M2105" s="347"/>
      <c r="N2105" s="728" t="s">
        <v>251</v>
      </c>
      <c r="O2105" s="729">
        <v>1704.2204999999999</v>
      </c>
      <c r="P2105" s="371"/>
      <c r="Q2105" s="371"/>
      <c r="R2105" s="372"/>
      <c r="S2105" s="372"/>
      <c r="T2105" s="373"/>
      <c r="U2105" s="374"/>
      <c r="V2105" s="375"/>
      <c r="W2105" s="186"/>
    </row>
    <row r="2106" spans="1:23" ht="17.25" customHeight="1">
      <c r="B2106" s="731"/>
      <c r="C2106" s="731"/>
      <c r="D2106" s="731"/>
      <c r="E2106" s="731"/>
      <c r="F2106" s="731"/>
      <c r="G2106" s="732"/>
      <c r="H2106" s="732"/>
      <c r="I2106" s="732"/>
      <c r="J2106" s="732"/>
      <c r="K2106" s="732"/>
      <c r="L2106" s="732"/>
      <c r="M2106" s="732"/>
      <c r="N2106" s="732"/>
      <c r="O2106" s="732"/>
      <c r="P2106" s="732"/>
      <c r="Q2106" s="732"/>
      <c r="R2106" s="732"/>
      <c r="S2106" s="732"/>
      <c r="T2106" s="732"/>
      <c r="U2106" s="732"/>
      <c r="V2106" s="732"/>
      <c r="W2106" s="732"/>
    </row>
    <row r="2107" spans="1:23" s="16" customFormat="1" ht="16.5" customHeight="1" thickBot="1">
      <c r="A2107" s="14"/>
      <c r="B2107" s="443" t="s">
        <v>61</v>
      </c>
      <c r="C2107" s="443"/>
      <c r="D2107" s="443"/>
      <c r="E2107" s="443"/>
      <c r="F2107" s="443"/>
      <c r="G2107" s="443"/>
      <c r="H2107" s="443"/>
      <c r="I2107" s="443"/>
      <c r="J2107" s="443"/>
      <c r="K2107" s="443"/>
      <c r="L2107" s="443"/>
      <c r="M2107" s="443"/>
      <c r="N2107" s="443"/>
      <c r="O2107" s="443"/>
      <c r="P2107" s="443"/>
      <c r="Q2107" s="443"/>
      <c r="R2107" s="443"/>
      <c r="S2107" s="443"/>
      <c r="T2107" s="443"/>
      <c r="U2107" s="443"/>
      <c r="V2107" s="443"/>
      <c r="W2107" s="187"/>
    </row>
    <row r="2108" spans="1:23" s="18" customFormat="1" ht="22.5" customHeight="1">
      <c r="A2108" s="87" t="s">
        <v>2116</v>
      </c>
      <c r="B2108" s="445" t="s">
        <v>58</v>
      </c>
      <c r="C2108" s="733" t="s">
        <v>78</v>
      </c>
      <c r="D2108" s="734"/>
      <c r="E2108" s="734"/>
      <c r="F2108" s="734"/>
      <c r="G2108" s="734"/>
      <c r="H2108" s="734"/>
      <c r="I2108" s="734"/>
      <c r="J2108" s="734"/>
      <c r="K2108" s="734"/>
      <c r="L2108" s="734"/>
      <c r="M2108" s="706"/>
      <c r="N2108" s="735"/>
      <c r="O2108" s="736"/>
      <c r="P2108" s="733" t="s">
        <v>84</v>
      </c>
      <c r="Q2108" s="734"/>
      <c r="R2108" s="734"/>
      <c r="S2108" s="706"/>
      <c r="T2108" s="705" t="s">
        <v>279</v>
      </c>
      <c r="U2108" s="706"/>
      <c r="V2108" s="448" t="s">
        <v>6</v>
      </c>
      <c r="W2108" s="185"/>
    </row>
    <row r="2109" spans="1:23" s="18" customFormat="1" ht="22.5" customHeight="1">
      <c r="A2109" s="87" t="s">
        <v>2117</v>
      </c>
      <c r="B2109" s="446"/>
      <c r="C2109" s="737" t="s">
        <v>79</v>
      </c>
      <c r="D2109" s="738"/>
      <c r="E2109" s="739"/>
      <c r="F2109" s="740">
        <v>2</v>
      </c>
      <c r="G2109" s="741" t="s">
        <v>223</v>
      </c>
      <c r="H2109" s="714" t="s">
        <v>222</v>
      </c>
      <c r="I2109" s="714"/>
      <c r="J2109" s="737" t="s">
        <v>221</v>
      </c>
      <c r="K2109" s="742"/>
      <c r="L2109" s="743"/>
      <c r="M2109" s="743"/>
      <c r="N2109" s="744"/>
      <c r="O2109" s="745"/>
      <c r="P2109" s="746"/>
      <c r="Q2109" s="747"/>
      <c r="R2109" s="747"/>
      <c r="S2109" s="748"/>
      <c r="T2109" s="718"/>
      <c r="U2109" s="719"/>
      <c r="V2109" s="449"/>
      <c r="W2109" s="185"/>
    </row>
    <row r="2110" spans="1:23" s="18" customFormat="1" ht="51.75" customHeight="1" thickBot="1">
      <c r="A2110" s="87" t="s">
        <v>2118</v>
      </c>
      <c r="B2110" s="446"/>
      <c r="C2110" s="738" t="s">
        <v>77</v>
      </c>
      <c r="D2110" s="739"/>
      <c r="E2110" s="749" t="s">
        <v>80</v>
      </c>
      <c r="F2110" s="750" t="s">
        <v>242</v>
      </c>
      <c r="G2110" s="741"/>
      <c r="H2110" s="714"/>
      <c r="I2110" s="714"/>
      <c r="J2110" s="711" t="s">
        <v>220</v>
      </c>
      <c r="K2110" s="751" t="s">
        <v>228</v>
      </c>
      <c r="L2110" s="752" t="s">
        <v>290</v>
      </c>
      <c r="M2110" s="752"/>
      <c r="N2110" s="753" t="s">
        <v>260</v>
      </c>
      <c r="O2110" s="754"/>
      <c r="P2110" s="755" t="s">
        <v>1169</v>
      </c>
      <c r="Q2110" s="756" t="s">
        <v>85</v>
      </c>
      <c r="R2110" s="757"/>
      <c r="S2110" s="88">
        <v>5</v>
      </c>
      <c r="T2110" s="758"/>
      <c r="U2110" s="759"/>
      <c r="V2110" s="450"/>
      <c r="W2110" s="185"/>
    </row>
    <row r="2111" spans="1:23" s="18" customFormat="1" ht="15.75" customHeight="1">
      <c r="A2111" s="87" t="s">
        <v>2119</v>
      </c>
      <c r="B2111" s="446"/>
      <c r="C2111" s="33">
        <v>1</v>
      </c>
      <c r="D2111" s="76" t="s">
        <v>892</v>
      </c>
      <c r="E2111" s="82">
        <v>0.5</v>
      </c>
      <c r="F2111" s="233">
        <v>718.97</v>
      </c>
      <c r="G2111" s="233">
        <v>1532.67</v>
      </c>
      <c r="H2111" s="451" t="s">
        <v>27</v>
      </c>
      <c r="I2111" s="452"/>
      <c r="J2111" s="83" t="s">
        <v>6</v>
      </c>
      <c r="K2111" s="81" t="s">
        <v>1152</v>
      </c>
      <c r="L2111" s="344"/>
      <c r="M2111" s="345" t="s">
        <v>1152</v>
      </c>
      <c r="N2111" s="760" t="s">
        <v>22</v>
      </c>
      <c r="O2111" s="761" t="s">
        <v>15</v>
      </c>
      <c r="P2111" s="762"/>
      <c r="Q2111" s="763">
        <v>60</v>
      </c>
      <c r="R2111" s="764" t="s">
        <v>1152</v>
      </c>
      <c r="S2111" s="765"/>
      <c r="T2111" s="705" t="s">
        <v>64</v>
      </c>
      <c r="U2111" s="734"/>
      <c r="V2111" s="706"/>
      <c r="W2111" s="184"/>
    </row>
    <row r="2112" spans="1:23" s="18" customFormat="1" ht="15.75" customHeight="1" thickBot="1">
      <c r="A2112" s="87" t="s">
        <v>2120</v>
      </c>
      <c r="B2112" s="446"/>
      <c r="C2112" s="33">
        <v>2</v>
      </c>
      <c r="D2112" s="76" t="s">
        <v>893</v>
      </c>
      <c r="E2112" s="82">
        <v>0.5</v>
      </c>
      <c r="F2112" s="233">
        <v>7802.1324999999997</v>
      </c>
      <c r="G2112" s="233">
        <v>1532.67</v>
      </c>
      <c r="H2112" s="451" t="s">
        <v>6</v>
      </c>
      <c r="I2112" s="452"/>
      <c r="J2112" s="83" t="s">
        <v>6</v>
      </c>
      <c r="K2112" s="81" t="s">
        <v>1152</v>
      </c>
      <c r="L2112" s="344"/>
      <c r="M2112" s="345" t="s">
        <v>1152</v>
      </c>
      <c r="N2112" s="760" t="s">
        <v>22</v>
      </c>
      <c r="O2112" s="761"/>
      <c r="P2112" s="762"/>
      <c r="Q2112" s="766"/>
      <c r="R2112" s="767"/>
      <c r="S2112" s="768"/>
      <c r="T2112" s="758"/>
      <c r="U2112" s="769"/>
      <c r="V2112" s="759"/>
      <c r="W2112" s="184"/>
    </row>
    <row r="2113" spans="1:23" s="18" customFormat="1" ht="15.75" customHeight="1">
      <c r="A2113" s="87" t="s">
        <v>2121</v>
      </c>
      <c r="B2113" s="446"/>
      <c r="C2113" s="33">
        <v>3</v>
      </c>
      <c r="D2113" s="76" t="s">
        <v>1152</v>
      </c>
      <c r="E2113" s="82" t="s">
        <v>1152</v>
      </c>
      <c r="F2113" s="233" t="s">
        <v>1152</v>
      </c>
      <c r="G2113" s="233" t="s">
        <v>1152</v>
      </c>
      <c r="H2113" s="451" t="s">
        <v>1152</v>
      </c>
      <c r="I2113" s="452"/>
      <c r="J2113" s="83" t="s">
        <v>1152</v>
      </c>
      <c r="K2113" s="81" t="s">
        <v>1152</v>
      </c>
      <c r="L2113" s="344"/>
      <c r="M2113" s="345" t="s">
        <v>1152</v>
      </c>
      <c r="N2113" s="760"/>
      <c r="O2113" s="770"/>
      <c r="P2113" s="771"/>
      <c r="Q2113" s="772"/>
      <c r="R2113" s="773"/>
      <c r="S2113" s="774"/>
      <c r="T2113" s="191"/>
      <c r="U2113" s="191"/>
      <c r="V2113" s="192"/>
      <c r="W2113" s="185"/>
    </row>
    <row r="2114" spans="1:23" s="18" customFormat="1" ht="15.75" customHeight="1">
      <c r="A2114" s="87" t="s">
        <v>2122</v>
      </c>
      <c r="B2114" s="446"/>
      <c r="C2114" s="33">
        <v>4</v>
      </c>
      <c r="D2114" s="76" t="s">
        <v>1152</v>
      </c>
      <c r="E2114" s="82" t="s">
        <v>1152</v>
      </c>
      <c r="F2114" s="233" t="s">
        <v>1152</v>
      </c>
      <c r="G2114" s="233" t="s">
        <v>1152</v>
      </c>
      <c r="H2114" s="451" t="s">
        <v>1152</v>
      </c>
      <c r="I2114" s="452"/>
      <c r="J2114" s="83" t="s">
        <v>1152</v>
      </c>
      <c r="K2114" s="81" t="s">
        <v>1152</v>
      </c>
      <c r="L2114" s="344"/>
      <c r="M2114" s="345" t="s">
        <v>1152</v>
      </c>
      <c r="N2114" s="760"/>
      <c r="O2114" s="775" t="s">
        <v>246</v>
      </c>
      <c r="P2114" s="737" t="s">
        <v>245</v>
      </c>
      <c r="Q2114" s="738"/>
      <c r="R2114" s="738"/>
      <c r="S2114" s="739"/>
      <c r="T2114" s="185"/>
      <c r="U2114" s="185"/>
      <c r="V2114" s="193"/>
      <c r="W2114" s="185"/>
    </row>
    <row r="2115" spans="1:23" s="18" customFormat="1" ht="17.25" customHeight="1">
      <c r="A2115" s="87" t="s">
        <v>2123</v>
      </c>
      <c r="B2115" s="446"/>
      <c r="C2115" s="33">
        <v>5</v>
      </c>
      <c r="D2115" s="76" t="s">
        <v>1152</v>
      </c>
      <c r="E2115" s="82" t="s">
        <v>1152</v>
      </c>
      <c r="F2115" s="233" t="s">
        <v>1152</v>
      </c>
      <c r="G2115" s="233" t="s">
        <v>1152</v>
      </c>
      <c r="H2115" s="451" t="s">
        <v>1152</v>
      </c>
      <c r="I2115" s="452"/>
      <c r="J2115" s="83" t="s">
        <v>1152</v>
      </c>
      <c r="K2115" s="81" t="s">
        <v>1152</v>
      </c>
      <c r="L2115" s="344"/>
      <c r="M2115" s="345" t="s">
        <v>1152</v>
      </c>
      <c r="N2115" s="760"/>
      <c r="O2115" s="776"/>
      <c r="P2115" s="711" t="s">
        <v>86</v>
      </c>
      <c r="Q2115" s="711" t="s">
        <v>230</v>
      </c>
      <c r="R2115" s="714" t="s">
        <v>243</v>
      </c>
      <c r="S2115" s="714"/>
      <c r="T2115" s="185"/>
      <c r="U2115" s="185"/>
      <c r="V2115" s="193"/>
      <c r="W2115" s="185"/>
    </row>
    <row r="2116" spans="1:23" s="18" customFormat="1" ht="16.5" customHeight="1" thickBot="1">
      <c r="A2116" s="87" t="s">
        <v>2124</v>
      </c>
      <c r="B2116" s="446"/>
      <c r="C2116" s="84">
        <v>6</v>
      </c>
      <c r="D2116" s="85" t="s">
        <v>1152</v>
      </c>
      <c r="E2116" s="86" t="s">
        <v>1152</v>
      </c>
      <c r="F2116" s="233" t="s">
        <v>1152</v>
      </c>
      <c r="G2116" s="233" t="s">
        <v>1152</v>
      </c>
      <c r="H2116" s="451" t="s">
        <v>1152</v>
      </c>
      <c r="I2116" s="452"/>
      <c r="J2116" s="83" t="s">
        <v>1152</v>
      </c>
      <c r="K2116" s="81" t="s">
        <v>1152</v>
      </c>
      <c r="L2116" s="344"/>
      <c r="M2116" s="345" t="s">
        <v>1152</v>
      </c>
      <c r="N2116" s="777"/>
      <c r="O2116" s="248" t="s">
        <v>6</v>
      </c>
      <c r="P2116" s="778">
        <v>1</v>
      </c>
      <c r="Q2116" s="779">
        <v>3065.3425115</v>
      </c>
      <c r="R2116" s="780">
        <v>8521.1024999999991</v>
      </c>
      <c r="S2116" s="780"/>
      <c r="T2116" s="185"/>
      <c r="U2116" s="185"/>
      <c r="V2116" s="193"/>
      <c r="W2116" s="185"/>
    </row>
    <row r="2117" spans="1:23" s="18" customFormat="1" ht="16.5" customHeight="1" thickBot="1">
      <c r="A2117" s="87" t="s">
        <v>2125</v>
      </c>
      <c r="B2117" s="447"/>
      <c r="C2117" s="781" t="s">
        <v>82</v>
      </c>
      <c r="D2117" s="782"/>
      <c r="E2117" s="782"/>
      <c r="F2117" s="783"/>
      <c r="G2117" s="784"/>
      <c r="H2117" s="453" t="s">
        <v>6</v>
      </c>
      <c r="I2117" s="454"/>
      <c r="J2117" s="314" t="s">
        <v>6</v>
      </c>
      <c r="K2117" s="194" t="s">
        <v>6</v>
      </c>
      <c r="L2117" s="351"/>
      <c r="M2117" s="370"/>
      <c r="N2117" s="352"/>
      <c r="O2117" s="455" t="s">
        <v>1152</v>
      </c>
      <c r="P2117" s="455"/>
      <c r="Q2117" s="455"/>
      <c r="R2117" s="455"/>
      <c r="S2117" s="455"/>
      <c r="T2117" s="348"/>
      <c r="U2117" s="349"/>
      <c r="V2117" s="350"/>
      <c r="W2117" s="185"/>
    </row>
    <row r="2118" spans="1:23" ht="24.95" customHeight="1"/>
    <row r="2119" spans="1:23" ht="24.95" customHeight="1"/>
    <row r="2120" spans="1:23" s="16" customFormat="1" ht="24" thickBot="1">
      <c r="A2120" s="694">
        <v>61</v>
      </c>
      <c r="B2120" s="456" t="s">
        <v>45</v>
      </c>
      <c r="C2120" s="456"/>
      <c r="D2120" s="456"/>
      <c r="E2120" s="22">
        <v>61</v>
      </c>
      <c r="F2120" s="23" t="s">
        <v>907</v>
      </c>
      <c r="G2120" s="19"/>
      <c r="H2120" s="19"/>
      <c r="I2120" s="23"/>
      <c r="J2120" s="23"/>
      <c r="K2120" s="23"/>
      <c r="L2120" s="23"/>
      <c r="M2120" s="24"/>
      <c r="N2120" s="24"/>
      <c r="O2120" s="19"/>
      <c r="P2120" s="19"/>
      <c r="Q2120" s="685"/>
      <c r="R2120" s="685"/>
      <c r="S2120" s="685"/>
      <c r="T2120" s="685"/>
      <c r="U2120" s="186"/>
    </row>
    <row r="2121" spans="1:23" s="16" customFormat="1" ht="24.75" customHeight="1">
      <c r="A2121" s="14"/>
      <c r="B2121" s="695" t="s">
        <v>50</v>
      </c>
      <c r="C2121" s="696" t="s">
        <v>51</v>
      </c>
      <c r="D2121" s="697" t="s">
        <v>16</v>
      </c>
      <c r="E2121" s="697"/>
      <c r="F2121" s="697" t="s">
        <v>52</v>
      </c>
      <c r="G2121" s="698"/>
      <c r="H2121" s="699" t="s">
        <v>53</v>
      </c>
      <c r="I2121" s="700" t="s">
        <v>266</v>
      </c>
      <c r="J2121" s="699" t="s">
        <v>17</v>
      </c>
      <c r="K2121" s="699" t="s">
        <v>229</v>
      </c>
      <c r="L2121" s="699" t="s">
        <v>54</v>
      </c>
      <c r="M2121" s="699" t="s">
        <v>150</v>
      </c>
      <c r="N2121" s="701" t="s">
        <v>244</v>
      </c>
      <c r="O2121" s="702"/>
      <c r="P2121" s="703" t="s">
        <v>19</v>
      </c>
      <c r="Q2121" s="704"/>
      <c r="R2121" s="705" t="s">
        <v>152</v>
      </c>
      <c r="S2121" s="706"/>
      <c r="T2121" s="707" t="s">
        <v>138</v>
      </c>
      <c r="U2121" s="708"/>
      <c r="V2121" s="709"/>
    </row>
    <row r="2122" spans="1:23" s="16" customFormat="1" ht="92.25" customHeight="1">
      <c r="A2122" s="14"/>
      <c r="B2122" s="710"/>
      <c r="C2122" s="711" t="s">
        <v>55</v>
      </c>
      <c r="D2122" s="712" t="s">
        <v>3</v>
      </c>
      <c r="E2122" s="712" t="s">
        <v>18</v>
      </c>
      <c r="F2122" s="712" t="s">
        <v>56</v>
      </c>
      <c r="G2122" s="713" t="s">
        <v>57</v>
      </c>
      <c r="H2122" s="714"/>
      <c r="I2122" s="715"/>
      <c r="J2122" s="714"/>
      <c r="K2122" s="714"/>
      <c r="L2122" s="714"/>
      <c r="M2122" s="714"/>
      <c r="N2122" s="711" t="s">
        <v>149</v>
      </c>
      <c r="O2122" s="712" t="s">
        <v>68</v>
      </c>
      <c r="P2122" s="716"/>
      <c r="Q2122" s="717"/>
      <c r="R2122" s="718"/>
      <c r="S2122" s="719"/>
      <c r="T2122" s="720" t="s">
        <v>139</v>
      </c>
      <c r="U2122" s="721" t="s">
        <v>148</v>
      </c>
      <c r="V2122" s="722" t="s">
        <v>164</v>
      </c>
    </row>
    <row r="2123" spans="1:23" s="16" customFormat="1" ht="26.25" customHeight="1">
      <c r="A2123" s="14"/>
      <c r="B2123" s="723"/>
      <c r="C2123" s="724">
        <v>3</v>
      </c>
      <c r="D2123" s="724">
        <v>4</v>
      </c>
      <c r="E2123" s="724">
        <v>5</v>
      </c>
      <c r="F2123" s="724">
        <v>6</v>
      </c>
      <c r="G2123" s="724">
        <v>7</v>
      </c>
      <c r="H2123" s="724">
        <v>8</v>
      </c>
      <c r="I2123" s="724">
        <v>9</v>
      </c>
      <c r="J2123" s="724">
        <v>10</v>
      </c>
      <c r="K2123" s="724">
        <v>11</v>
      </c>
      <c r="L2123" s="724">
        <v>12</v>
      </c>
      <c r="M2123" s="724">
        <v>13</v>
      </c>
      <c r="N2123" s="724">
        <v>14</v>
      </c>
      <c r="O2123" s="724">
        <v>15</v>
      </c>
      <c r="P2123" s="19">
        <v>16</v>
      </c>
      <c r="Q2123" s="725">
        <v>17</v>
      </c>
      <c r="R2123" s="19">
        <v>18</v>
      </c>
      <c r="S2123" s="725">
        <v>19</v>
      </c>
      <c r="T2123" s="726">
        <v>20</v>
      </c>
      <c r="U2123" s="624">
        <v>21</v>
      </c>
      <c r="V2123" s="727">
        <v>22</v>
      </c>
    </row>
    <row r="2124" spans="1:23" s="26" customFormat="1" ht="48.6" customHeight="1">
      <c r="A2124" s="25" t="s">
        <v>2126</v>
      </c>
      <c r="B2124" s="457">
        <v>1</v>
      </c>
      <c r="C2124" s="459" t="s">
        <v>300</v>
      </c>
      <c r="D2124" s="459" t="s">
        <v>912</v>
      </c>
      <c r="E2124" s="459" t="s">
        <v>915</v>
      </c>
      <c r="F2124" s="459" t="s">
        <v>321</v>
      </c>
      <c r="G2124" s="293">
        <v>0.4</v>
      </c>
      <c r="H2124" s="437" t="s">
        <v>22</v>
      </c>
      <c r="I2124" s="299">
        <v>2</v>
      </c>
      <c r="J2124" s="300" t="s">
        <v>909</v>
      </c>
      <c r="K2124" s="324">
        <v>43830</v>
      </c>
      <c r="L2124" s="324">
        <v>45138</v>
      </c>
      <c r="M2124" s="294">
        <v>2192.23</v>
      </c>
      <c r="N2124" s="321">
        <v>876.89200000000005</v>
      </c>
      <c r="O2124" s="172">
        <v>876.89200000000005</v>
      </c>
      <c r="P2124" s="441"/>
      <c r="Q2124" s="442"/>
      <c r="R2124" s="439"/>
      <c r="S2124" s="440"/>
      <c r="T2124" s="296" t="s">
        <v>22</v>
      </c>
      <c r="U2124" s="297">
        <v>12</v>
      </c>
      <c r="V2124" s="298" t="s">
        <v>22</v>
      </c>
    </row>
    <row r="2125" spans="1:23" s="26" customFormat="1" ht="48.6" customHeight="1">
      <c r="A2125" s="25" t="s">
        <v>1157</v>
      </c>
      <c r="B2125" s="458"/>
      <c r="C2125" s="460"/>
      <c r="D2125" s="460"/>
      <c r="E2125" s="460"/>
      <c r="F2125" s="460"/>
      <c r="G2125" s="293">
        <v>0.6</v>
      </c>
      <c r="H2125" s="438"/>
      <c r="I2125" s="299">
        <v>1</v>
      </c>
      <c r="J2125" s="300" t="s">
        <v>908</v>
      </c>
      <c r="K2125" s="324">
        <v>43830</v>
      </c>
      <c r="L2125" s="324">
        <v>45138</v>
      </c>
      <c r="M2125" s="294">
        <v>2190.63</v>
      </c>
      <c r="N2125" s="321">
        <v>1314.3779999999999</v>
      </c>
      <c r="O2125" s="172">
        <v>1314.3779999999999</v>
      </c>
      <c r="P2125" s="441"/>
      <c r="Q2125" s="442"/>
      <c r="R2125" s="439"/>
      <c r="S2125" s="440"/>
      <c r="T2125" s="296" t="s">
        <v>22</v>
      </c>
      <c r="U2125" s="297">
        <v>133</v>
      </c>
      <c r="V2125" s="298" t="s">
        <v>22</v>
      </c>
    </row>
    <row r="2126" spans="1:23" s="26" customFormat="1" ht="48.6" customHeight="1">
      <c r="A2126" s="25" t="s">
        <v>321</v>
      </c>
      <c r="B2126" s="307">
        <v>2</v>
      </c>
      <c r="C2126" s="301" t="s">
        <v>300</v>
      </c>
      <c r="D2126" s="301" t="s">
        <v>913</v>
      </c>
      <c r="E2126" s="301" t="s">
        <v>916</v>
      </c>
      <c r="F2126" s="301" t="s">
        <v>321</v>
      </c>
      <c r="G2126" s="293">
        <v>0.5</v>
      </c>
      <c r="H2126" s="293" t="s">
        <v>22</v>
      </c>
      <c r="I2126" s="299">
        <v>2</v>
      </c>
      <c r="J2126" s="300" t="s">
        <v>909</v>
      </c>
      <c r="K2126" s="324">
        <v>42018</v>
      </c>
      <c r="L2126" s="324">
        <v>42369</v>
      </c>
      <c r="M2126" s="294">
        <v>828.18</v>
      </c>
      <c r="N2126" s="321">
        <v>414.09</v>
      </c>
      <c r="O2126" s="172">
        <v>414.09</v>
      </c>
      <c r="P2126" s="441"/>
      <c r="Q2126" s="442"/>
      <c r="R2126" s="439"/>
      <c r="S2126" s="440"/>
      <c r="T2126" s="296" t="s">
        <v>22</v>
      </c>
      <c r="U2126" s="297">
        <v>4</v>
      </c>
      <c r="V2126" s="298" t="s">
        <v>22</v>
      </c>
    </row>
    <row r="2127" spans="1:23" s="26" customFormat="1" ht="48.6" customHeight="1">
      <c r="A2127" s="25" t="s">
        <v>1158</v>
      </c>
      <c r="B2127" s="307">
        <v>3</v>
      </c>
      <c r="C2127" s="301" t="s">
        <v>300</v>
      </c>
      <c r="D2127" s="301" t="s">
        <v>914</v>
      </c>
      <c r="E2127" s="301" t="s">
        <v>917</v>
      </c>
      <c r="F2127" s="301" t="s">
        <v>321</v>
      </c>
      <c r="G2127" s="293">
        <v>0.6</v>
      </c>
      <c r="H2127" s="293" t="s">
        <v>22</v>
      </c>
      <c r="I2127" s="299">
        <v>1</v>
      </c>
      <c r="J2127" s="300" t="s">
        <v>908</v>
      </c>
      <c r="K2127" s="389">
        <v>40984</v>
      </c>
      <c r="L2127" s="324">
        <v>41320</v>
      </c>
      <c r="M2127" s="294">
        <v>3442.66</v>
      </c>
      <c r="N2127" s="321">
        <v>2065.596</v>
      </c>
      <c r="O2127" s="172">
        <v>2065.596</v>
      </c>
      <c r="P2127" s="441"/>
      <c r="Q2127" s="442"/>
      <c r="R2127" s="439"/>
      <c r="S2127" s="440"/>
      <c r="T2127" s="296" t="s">
        <v>22</v>
      </c>
      <c r="U2127" s="297">
        <v>11</v>
      </c>
      <c r="V2127" s="298" t="s">
        <v>22</v>
      </c>
    </row>
    <row r="2128" spans="1:23" s="26" customFormat="1" ht="96" customHeight="1">
      <c r="A2128" s="25" t="s">
        <v>1159</v>
      </c>
      <c r="B2128" s="307">
        <v>4</v>
      </c>
      <c r="C2128" s="301" t="s">
        <v>911</v>
      </c>
      <c r="D2128" s="301" t="s">
        <v>361</v>
      </c>
      <c r="E2128" s="301" t="s">
        <v>918</v>
      </c>
      <c r="F2128" s="301" t="s">
        <v>304</v>
      </c>
      <c r="G2128" s="293">
        <v>1</v>
      </c>
      <c r="H2128" s="293" t="s">
        <v>21</v>
      </c>
      <c r="I2128" s="299">
        <v>3</v>
      </c>
      <c r="J2128" s="300" t="s">
        <v>910</v>
      </c>
      <c r="K2128" s="324">
        <v>38859</v>
      </c>
      <c r="L2128" s="324">
        <v>40637</v>
      </c>
      <c r="M2128" s="294">
        <v>3164.99</v>
      </c>
      <c r="N2128" s="321">
        <v>3164.99</v>
      </c>
      <c r="O2128" s="172" t="s">
        <v>1152</v>
      </c>
      <c r="P2128" s="441"/>
      <c r="Q2128" s="442"/>
      <c r="R2128" s="439"/>
      <c r="S2128" s="440"/>
      <c r="T2128" s="296"/>
      <c r="U2128" s="297">
        <v>26</v>
      </c>
      <c r="V2128" s="298"/>
    </row>
    <row r="2129" spans="1:23" s="26" customFormat="1" ht="24.95" customHeight="1">
      <c r="A2129" s="25" t="s">
        <v>1160</v>
      </c>
      <c r="B2129" s="307" t="s">
        <v>1152</v>
      </c>
      <c r="C2129" s="301"/>
      <c r="D2129" s="301"/>
      <c r="E2129" s="301"/>
      <c r="F2129" s="301"/>
      <c r="G2129" s="293"/>
      <c r="H2129" s="293"/>
      <c r="I2129" s="299"/>
      <c r="J2129" s="300" t="s">
        <v>1152</v>
      </c>
      <c r="K2129" s="324"/>
      <c r="L2129" s="324"/>
      <c r="M2129" s="294"/>
      <c r="N2129" s="321" t="s">
        <v>1152</v>
      </c>
      <c r="O2129" s="172" t="s">
        <v>1152</v>
      </c>
      <c r="P2129" s="441"/>
      <c r="Q2129" s="442"/>
      <c r="R2129" s="439"/>
      <c r="S2129" s="440"/>
      <c r="T2129" s="296"/>
      <c r="U2129" s="297"/>
      <c r="V2129" s="298"/>
    </row>
    <row r="2130" spans="1:23" s="26" customFormat="1" ht="24.95" customHeight="1">
      <c r="A2130" s="25"/>
      <c r="B2130" s="307" t="s">
        <v>1152</v>
      </c>
      <c r="C2130" s="301"/>
      <c r="D2130" s="301"/>
      <c r="E2130" s="301"/>
      <c r="F2130" s="301"/>
      <c r="G2130" s="293"/>
      <c r="H2130" s="293"/>
      <c r="I2130" s="299"/>
      <c r="J2130" s="300" t="s">
        <v>1152</v>
      </c>
      <c r="K2130" s="324"/>
      <c r="L2130" s="324"/>
      <c r="M2130" s="294"/>
      <c r="N2130" s="321" t="s">
        <v>1152</v>
      </c>
      <c r="O2130" s="172" t="s">
        <v>1152</v>
      </c>
      <c r="P2130" s="441"/>
      <c r="Q2130" s="442"/>
      <c r="R2130" s="439"/>
      <c r="S2130" s="440"/>
      <c r="T2130" s="296"/>
      <c r="U2130" s="297"/>
      <c r="V2130" s="298"/>
    </row>
    <row r="2131" spans="1:23" s="26" customFormat="1" ht="24.95" customHeight="1">
      <c r="A2131" s="25"/>
      <c r="B2131" s="307" t="s">
        <v>1152</v>
      </c>
      <c r="C2131" s="301"/>
      <c r="D2131" s="301"/>
      <c r="E2131" s="301"/>
      <c r="F2131" s="301"/>
      <c r="G2131" s="293"/>
      <c r="H2131" s="293"/>
      <c r="I2131" s="299"/>
      <c r="J2131" s="300" t="s">
        <v>1152</v>
      </c>
      <c r="K2131" s="324"/>
      <c r="L2131" s="324"/>
      <c r="M2131" s="294"/>
      <c r="N2131" s="321" t="s">
        <v>1152</v>
      </c>
      <c r="O2131" s="172" t="s">
        <v>1152</v>
      </c>
      <c r="P2131" s="441"/>
      <c r="Q2131" s="442"/>
      <c r="R2131" s="439"/>
      <c r="S2131" s="440"/>
      <c r="T2131" s="296"/>
      <c r="U2131" s="297"/>
      <c r="V2131" s="298"/>
    </row>
    <row r="2132" spans="1:23" s="26" customFormat="1" ht="24.95" customHeight="1">
      <c r="A2132" s="25"/>
      <c r="B2132" s="307" t="s">
        <v>1152</v>
      </c>
      <c r="C2132" s="301"/>
      <c r="D2132" s="301"/>
      <c r="E2132" s="301"/>
      <c r="F2132" s="301"/>
      <c r="G2132" s="293"/>
      <c r="H2132" s="293"/>
      <c r="I2132" s="299"/>
      <c r="J2132" s="300" t="s">
        <v>1152</v>
      </c>
      <c r="K2132" s="324"/>
      <c r="L2132" s="324"/>
      <c r="M2132" s="294"/>
      <c r="N2132" s="321" t="s">
        <v>1152</v>
      </c>
      <c r="O2132" s="172" t="s">
        <v>1152</v>
      </c>
      <c r="P2132" s="441"/>
      <c r="Q2132" s="442"/>
      <c r="R2132" s="439"/>
      <c r="S2132" s="440"/>
      <c r="T2132" s="296"/>
      <c r="U2132" s="297"/>
      <c r="V2132" s="298"/>
    </row>
    <row r="2133" spans="1:23" s="26" customFormat="1" ht="24.95" customHeight="1">
      <c r="A2133" s="25"/>
      <c r="B2133" s="307" t="s">
        <v>1152</v>
      </c>
      <c r="C2133" s="301"/>
      <c r="D2133" s="301"/>
      <c r="E2133" s="301"/>
      <c r="F2133" s="301"/>
      <c r="G2133" s="293"/>
      <c r="H2133" s="293"/>
      <c r="I2133" s="299"/>
      <c r="J2133" s="300" t="s">
        <v>1152</v>
      </c>
      <c r="K2133" s="324"/>
      <c r="L2133" s="324"/>
      <c r="M2133" s="294"/>
      <c r="N2133" s="321" t="s">
        <v>1152</v>
      </c>
      <c r="O2133" s="172" t="s">
        <v>1152</v>
      </c>
      <c r="P2133" s="441"/>
      <c r="Q2133" s="442"/>
      <c r="R2133" s="439"/>
      <c r="S2133" s="440"/>
      <c r="T2133" s="296"/>
      <c r="U2133" s="297"/>
      <c r="V2133" s="298"/>
    </row>
    <row r="2134" spans="1:23" s="26" customFormat="1" ht="24.95" customHeight="1">
      <c r="A2134" s="25"/>
      <c r="B2134" s="307" t="s">
        <v>1152</v>
      </c>
      <c r="C2134" s="301"/>
      <c r="D2134" s="301"/>
      <c r="E2134" s="301"/>
      <c r="F2134" s="301"/>
      <c r="G2134" s="293"/>
      <c r="H2134" s="293"/>
      <c r="I2134" s="299"/>
      <c r="J2134" s="300" t="s">
        <v>1152</v>
      </c>
      <c r="K2134" s="324"/>
      <c r="L2134" s="324"/>
      <c r="M2134" s="294"/>
      <c r="N2134" s="321" t="s">
        <v>1152</v>
      </c>
      <c r="O2134" s="172" t="s">
        <v>1152</v>
      </c>
      <c r="P2134" s="441"/>
      <c r="Q2134" s="442"/>
      <c r="R2134" s="439"/>
      <c r="S2134" s="440"/>
      <c r="T2134" s="296"/>
      <c r="U2134" s="297"/>
      <c r="V2134" s="298"/>
    </row>
    <row r="2135" spans="1:23" s="26" customFormat="1" ht="24.95" customHeight="1">
      <c r="A2135" s="25" t="s">
        <v>2127</v>
      </c>
      <c r="B2135" s="307" t="s">
        <v>1152</v>
      </c>
      <c r="C2135" s="301"/>
      <c r="D2135" s="301"/>
      <c r="E2135" s="301"/>
      <c r="F2135" s="301"/>
      <c r="G2135" s="293"/>
      <c r="H2135" s="293"/>
      <c r="I2135" s="299"/>
      <c r="J2135" s="300" t="s">
        <v>1152</v>
      </c>
      <c r="K2135" s="324"/>
      <c r="L2135" s="324"/>
      <c r="M2135" s="294"/>
      <c r="N2135" s="322" t="s">
        <v>1152</v>
      </c>
      <c r="O2135" s="172" t="s">
        <v>1152</v>
      </c>
      <c r="P2135" s="441"/>
      <c r="Q2135" s="442"/>
      <c r="R2135" s="439"/>
      <c r="S2135" s="440"/>
      <c r="T2135" s="296"/>
      <c r="U2135" s="297"/>
      <c r="V2135" s="298"/>
    </row>
    <row r="2136" spans="1:23" s="26" customFormat="1" ht="24.95" customHeight="1">
      <c r="A2136" s="25" t="s">
        <v>2128</v>
      </c>
      <c r="B2136" s="307" t="s">
        <v>1152</v>
      </c>
      <c r="C2136" s="301"/>
      <c r="D2136" s="301"/>
      <c r="E2136" s="301"/>
      <c r="F2136" s="301"/>
      <c r="G2136" s="293"/>
      <c r="H2136" s="293"/>
      <c r="I2136" s="299"/>
      <c r="J2136" s="300" t="s">
        <v>1152</v>
      </c>
      <c r="K2136" s="324"/>
      <c r="L2136" s="324"/>
      <c r="M2136" s="295"/>
      <c r="N2136" s="322" t="s">
        <v>1152</v>
      </c>
      <c r="O2136" s="172" t="s">
        <v>1152</v>
      </c>
      <c r="P2136" s="441"/>
      <c r="Q2136" s="442"/>
      <c r="R2136" s="439"/>
      <c r="S2136" s="440"/>
      <c r="T2136" s="296"/>
      <c r="U2136" s="297"/>
      <c r="V2136" s="298"/>
    </row>
    <row r="2137" spans="1:23" s="26" customFormat="1" ht="24.95" customHeight="1">
      <c r="A2137" s="25" t="s">
        <v>2129</v>
      </c>
      <c r="B2137" s="307" t="s">
        <v>1152</v>
      </c>
      <c r="C2137" s="301"/>
      <c r="D2137" s="301"/>
      <c r="E2137" s="301"/>
      <c r="F2137" s="301"/>
      <c r="G2137" s="293"/>
      <c r="H2137" s="293"/>
      <c r="I2137" s="299"/>
      <c r="J2137" s="300" t="s">
        <v>1152</v>
      </c>
      <c r="K2137" s="324"/>
      <c r="L2137" s="324"/>
      <c r="M2137" s="295"/>
      <c r="N2137" s="322" t="s">
        <v>1152</v>
      </c>
      <c r="O2137" s="172" t="s">
        <v>1152</v>
      </c>
      <c r="P2137" s="441"/>
      <c r="Q2137" s="442"/>
      <c r="R2137" s="439"/>
      <c r="S2137" s="440"/>
      <c r="T2137" s="296"/>
      <c r="U2137" s="297"/>
      <c r="V2137" s="298"/>
    </row>
    <row r="2138" spans="1:23" s="26" customFormat="1" ht="24.95" customHeight="1" thickBot="1">
      <c r="A2138" s="25" t="s">
        <v>2130</v>
      </c>
      <c r="B2138" s="310" t="s">
        <v>1152</v>
      </c>
      <c r="C2138" s="302"/>
      <c r="D2138" s="302"/>
      <c r="E2138" s="302"/>
      <c r="F2138" s="302"/>
      <c r="G2138" s="303"/>
      <c r="H2138" s="303"/>
      <c r="I2138" s="304"/>
      <c r="J2138" s="305" t="s">
        <v>1152</v>
      </c>
      <c r="K2138" s="325"/>
      <c r="L2138" s="325"/>
      <c r="M2138" s="306"/>
      <c r="N2138" s="322" t="s">
        <v>1152</v>
      </c>
      <c r="O2138" s="172" t="s">
        <v>1152</v>
      </c>
      <c r="P2138" s="441"/>
      <c r="Q2138" s="442"/>
      <c r="R2138" s="439"/>
      <c r="S2138" s="440"/>
      <c r="T2138" s="296"/>
      <c r="U2138" s="297"/>
      <c r="V2138" s="298"/>
    </row>
    <row r="2139" spans="1:23" s="16" customFormat="1" ht="12" customHeight="1">
      <c r="A2139" s="25"/>
      <c r="B2139" s="27"/>
      <c r="C2139" s="28"/>
      <c r="D2139" s="28"/>
      <c r="E2139" s="28"/>
      <c r="F2139" s="28"/>
      <c r="G2139" s="28"/>
      <c r="H2139" s="308"/>
      <c r="I2139" s="28"/>
      <c r="J2139" s="28"/>
      <c r="K2139" s="28"/>
      <c r="L2139" s="28"/>
      <c r="M2139" s="28"/>
      <c r="N2139" s="28"/>
      <c r="O2139" s="171"/>
      <c r="P2139" s="28"/>
      <c r="Q2139" s="28"/>
      <c r="R2139" s="171"/>
      <c r="S2139" s="28"/>
      <c r="T2139" s="28"/>
      <c r="U2139" s="29"/>
      <c r="V2139" s="30"/>
    </row>
    <row r="2140" spans="1:23" s="16" customFormat="1" ht="17.25" customHeight="1" thickBot="1">
      <c r="A2140" s="25" t="s">
        <v>2131</v>
      </c>
      <c r="B2140" s="346"/>
      <c r="C2140" s="347"/>
      <c r="D2140" s="347"/>
      <c r="E2140" s="347"/>
      <c r="F2140" s="347"/>
      <c r="G2140" s="347"/>
      <c r="H2140" s="347"/>
      <c r="I2140" s="347"/>
      <c r="J2140" s="347"/>
      <c r="K2140" s="347"/>
      <c r="L2140" s="347"/>
      <c r="M2140" s="347"/>
      <c r="N2140" s="728" t="s">
        <v>251</v>
      </c>
      <c r="O2140" s="729">
        <v>1556.9853333333333</v>
      </c>
      <c r="P2140" s="371"/>
      <c r="Q2140" s="371"/>
      <c r="R2140" s="372"/>
      <c r="S2140" s="372"/>
      <c r="T2140" s="373"/>
      <c r="U2140" s="374"/>
      <c r="V2140" s="375"/>
      <c r="W2140" s="186"/>
    </row>
    <row r="2141" spans="1:23" ht="17.25" customHeight="1">
      <c r="B2141" s="731"/>
      <c r="C2141" s="731"/>
      <c r="D2141" s="731"/>
      <c r="E2141" s="731"/>
      <c r="F2141" s="731"/>
      <c r="G2141" s="732"/>
      <c r="H2141" s="732"/>
      <c r="I2141" s="732"/>
      <c r="J2141" s="732"/>
      <c r="K2141" s="732"/>
      <c r="L2141" s="732"/>
      <c r="M2141" s="732"/>
      <c r="N2141" s="732"/>
      <c r="O2141" s="732"/>
      <c r="P2141" s="732"/>
      <c r="Q2141" s="732"/>
      <c r="R2141" s="732"/>
      <c r="S2141" s="732"/>
      <c r="T2141" s="732"/>
      <c r="U2141" s="732"/>
      <c r="V2141" s="732"/>
      <c r="W2141" s="732"/>
    </row>
    <row r="2142" spans="1:23" s="16" customFormat="1" ht="16.5" customHeight="1" thickBot="1">
      <c r="A2142" s="14"/>
      <c r="B2142" s="443" t="s">
        <v>61</v>
      </c>
      <c r="C2142" s="443"/>
      <c r="D2142" s="443"/>
      <c r="E2142" s="443"/>
      <c r="F2142" s="443"/>
      <c r="G2142" s="443"/>
      <c r="H2142" s="443"/>
      <c r="I2142" s="443"/>
      <c r="J2142" s="443"/>
      <c r="K2142" s="443"/>
      <c r="L2142" s="443"/>
      <c r="M2142" s="443"/>
      <c r="N2142" s="443"/>
      <c r="O2142" s="443"/>
      <c r="P2142" s="443"/>
      <c r="Q2142" s="443"/>
      <c r="R2142" s="443"/>
      <c r="S2142" s="443"/>
      <c r="T2142" s="443"/>
      <c r="U2142" s="443"/>
      <c r="V2142" s="443"/>
      <c r="W2142" s="187"/>
    </row>
    <row r="2143" spans="1:23" s="18" customFormat="1" ht="22.5" customHeight="1">
      <c r="A2143" s="87" t="s">
        <v>2132</v>
      </c>
      <c r="B2143" s="445" t="s">
        <v>58</v>
      </c>
      <c r="C2143" s="733" t="s">
        <v>78</v>
      </c>
      <c r="D2143" s="734"/>
      <c r="E2143" s="734"/>
      <c r="F2143" s="734"/>
      <c r="G2143" s="734"/>
      <c r="H2143" s="734"/>
      <c r="I2143" s="734"/>
      <c r="J2143" s="734"/>
      <c r="K2143" s="734"/>
      <c r="L2143" s="734"/>
      <c r="M2143" s="706"/>
      <c r="N2143" s="735"/>
      <c r="O2143" s="736"/>
      <c r="P2143" s="733" t="s">
        <v>84</v>
      </c>
      <c r="Q2143" s="734"/>
      <c r="R2143" s="734"/>
      <c r="S2143" s="706"/>
      <c r="T2143" s="705" t="s">
        <v>279</v>
      </c>
      <c r="U2143" s="706"/>
      <c r="V2143" s="448" t="s">
        <v>6</v>
      </c>
      <c r="W2143" s="185"/>
    </row>
    <row r="2144" spans="1:23" s="18" customFormat="1" ht="22.5" customHeight="1">
      <c r="A2144" s="87" t="s">
        <v>2133</v>
      </c>
      <c r="B2144" s="446"/>
      <c r="C2144" s="737" t="s">
        <v>79</v>
      </c>
      <c r="D2144" s="738"/>
      <c r="E2144" s="739"/>
      <c r="F2144" s="740">
        <v>3</v>
      </c>
      <c r="G2144" s="741" t="s">
        <v>223</v>
      </c>
      <c r="H2144" s="714" t="s">
        <v>222</v>
      </c>
      <c r="I2144" s="714"/>
      <c r="J2144" s="737" t="s">
        <v>221</v>
      </c>
      <c r="K2144" s="742"/>
      <c r="L2144" s="743"/>
      <c r="M2144" s="743"/>
      <c r="N2144" s="744"/>
      <c r="O2144" s="745"/>
      <c r="P2144" s="746"/>
      <c r="Q2144" s="747"/>
      <c r="R2144" s="747"/>
      <c r="S2144" s="748"/>
      <c r="T2144" s="718"/>
      <c r="U2144" s="719"/>
      <c r="V2144" s="449"/>
      <c r="W2144" s="185"/>
    </row>
    <row r="2145" spans="1:23" s="18" customFormat="1" ht="51.75" customHeight="1" thickBot="1">
      <c r="A2145" s="87" t="s">
        <v>2134</v>
      </c>
      <c r="B2145" s="446"/>
      <c r="C2145" s="738" t="s">
        <v>77</v>
      </c>
      <c r="D2145" s="739"/>
      <c r="E2145" s="749" t="s">
        <v>80</v>
      </c>
      <c r="F2145" s="750" t="s">
        <v>242</v>
      </c>
      <c r="G2145" s="741"/>
      <c r="H2145" s="714"/>
      <c r="I2145" s="714"/>
      <c r="J2145" s="711" t="s">
        <v>220</v>
      </c>
      <c r="K2145" s="751" t="s">
        <v>228</v>
      </c>
      <c r="L2145" s="752" t="s">
        <v>290</v>
      </c>
      <c r="M2145" s="752"/>
      <c r="N2145" s="753" t="s">
        <v>260</v>
      </c>
      <c r="O2145" s="754"/>
      <c r="P2145" s="755" t="s">
        <v>1169</v>
      </c>
      <c r="Q2145" s="756" t="s">
        <v>85</v>
      </c>
      <c r="R2145" s="757"/>
      <c r="S2145" s="88">
        <v>3</v>
      </c>
      <c r="T2145" s="758"/>
      <c r="U2145" s="759"/>
      <c r="V2145" s="450"/>
      <c r="W2145" s="185"/>
    </row>
    <row r="2146" spans="1:23" s="18" customFormat="1" ht="15.75" customHeight="1">
      <c r="A2146" s="87" t="s">
        <v>2135</v>
      </c>
      <c r="B2146" s="446"/>
      <c r="C2146" s="33">
        <v>1</v>
      </c>
      <c r="D2146" s="76" t="s">
        <v>908</v>
      </c>
      <c r="E2146" s="82">
        <v>0.4</v>
      </c>
      <c r="F2146" s="233">
        <v>3379.9740000000002</v>
      </c>
      <c r="G2146" s="233">
        <v>1532.67</v>
      </c>
      <c r="H2146" s="451" t="s">
        <v>6</v>
      </c>
      <c r="I2146" s="452"/>
      <c r="J2146" s="83" t="s">
        <v>6</v>
      </c>
      <c r="K2146" s="81" t="s">
        <v>1152</v>
      </c>
      <c r="L2146" s="344"/>
      <c r="M2146" s="345" t="s">
        <v>1152</v>
      </c>
      <c r="N2146" s="760" t="s">
        <v>22</v>
      </c>
      <c r="O2146" s="761" t="s">
        <v>15</v>
      </c>
      <c r="P2146" s="762"/>
      <c r="Q2146" s="763">
        <v>61</v>
      </c>
      <c r="R2146" s="764" t="s">
        <v>1152</v>
      </c>
      <c r="S2146" s="765"/>
      <c r="T2146" s="705" t="s">
        <v>64</v>
      </c>
      <c r="U2146" s="734"/>
      <c r="V2146" s="706"/>
      <c r="W2146" s="184"/>
    </row>
    <row r="2147" spans="1:23" s="18" customFormat="1" ht="15.75" customHeight="1" thickBot="1">
      <c r="A2147" s="87" t="s">
        <v>2136</v>
      </c>
      <c r="B2147" s="446"/>
      <c r="C2147" s="33">
        <v>2</v>
      </c>
      <c r="D2147" s="76" t="s">
        <v>909</v>
      </c>
      <c r="E2147" s="82">
        <v>0.4</v>
      </c>
      <c r="F2147" s="233">
        <v>1290.982</v>
      </c>
      <c r="G2147" s="233">
        <v>1532.67</v>
      </c>
      <c r="H2147" s="451" t="s">
        <v>27</v>
      </c>
      <c r="I2147" s="452"/>
      <c r="J2147" s="83" t="s">
        <v>6</v>
      </c>
      <c r="K2147" s="81" t="s">
        <v>1152</v>
      </c>
      <c r="L2147" s="344"/>
      <c r="M2147" s="345" t="s">
        <v>1152</v>
      </c>
      <c r="N2147" s="760" t="s">
        <v>22</v>
      </c>
      <c r="O2147" s="761"/>
      <c r="P2147" s="762"/>
      <c r="Q2147" s="766"/>
      <c r="R2147" s="767"/>
      <c r="S2147" s="768"/>
      <c r="T2147" s="758"/>
      <c r="U2147" s="769"/>
      <c r="V2147" s="759"/>
      <c r="W2147" s="184"/>
    </row>
    <row r="2148" spans="1:23" s="18" customFormat="1" ht="15.75" customHeight="1">
      <c r="A2148" s="87" t="s">
        <v>2137</v>
      </c>
      <c r="B2148" s="446"/>
      <c r="C2148" s="33">
        <v>3</v>
      </c>
      <c r="D2148" s="76" t="s">
        <v>910</v>
      </c>
      <c r="E2148" s="82">
        <v>0.2</v>
      </c>
      <c r="F2148" s="233" t="s">
        <v>1188</v>
      </c>
      <c r="G2148" s="233">
        <v>1532.67</v>
      </c>
      <c r="H2148" s="451" t="s">
        <v>27</v>
      </c>
      <c r="I2148" s="452"/>
      <c r="J2148" s="83" t="s">
        <v>27</v>
      </c>
      <c r="K2148" s="81" t="s">
        <v>1687</v>
      </c>
      <c r="L2148" s="344"/>
      <c r="M2148" s="345" t="s">
        <v>1152</v>
      </c>
      <c r="N2148" s="760" t="s">
        <v>22</v>
      </c>
      <c r="O2148" s="770"/>
      <c r="P2148" s="771"/>
      <c r="Q2148" s="772"/>
      <c r="R2148" s="773"/>
      <c r="S2148" s="774"/>
      <c r="T2148" s="191"/>
      <c r="U2148" s="191"/>
      <c r="V2148" s="192"/>
      <c r="W2148" s="185"/>
    </row>
    <row r="2149" spans="1:23" s="18" customFormat="1" ht="15.75" customHeight="1">
      <c r="A2149" s="87" t="s">
        <v>2138</v>
      </c>
      <c r="B2149" s="446"/>
      <c r="C2149" s="33">
        <v>4</v>
      </c>
      <c r="D2149" s="76" t="s">
        <v>1152</v>
      </c>
      <c r="E2149" s="82" t="s">
        <v>1152</v>
      </c>
      <c r="F2149" s="233" t="s">
        <v>1152</v>
      </c>
      <c r="G2149" s="233" t="s">
        <v>1152</v>
      </c>
      <c r="H2149" s="451" t="s">
        <v>1152</v>
      </c>
      <c r="I2149" s="452"/>
      <c r="J2149" s="83" t="s">
        <v>1152</v>
      </c>
      <c r="K2149" s="81" t="s">
        <v>1152</v>
      </c>
      <c r="L2149" s="344"/>
      <c r="M2149" s="345" t="s">
        <v>1152</v>
      </c>
      <c r="N2149" s="760"/>
      <c r="O2149" s="775" t="s">
        <v>246</v>
      </c>
      <c r="P2149" s="737" t="s">
        <v>245</v>
      </c>
      <c r="Q2149" s="738"/>
      <c r="R2149" s="738"/>
      <c r="S2149" s="739"/>
      <c r="T2149" s="185"/>
      <c r="U2149" s="185"/>
      <c r="V2149" s="193"/>
      <c r="W2149" s="185"/>
    </row>
    <row r="2150" spans="1:23" s="18" customFormat="1" ht="17.25" customHeight="1">
      <c r="A2150" s="87" t="s">
        <v>2139</v>
      </c>
      <c r="B2150" s="446"/>
      <c r="C2150" s="33">
        <v>5</v>
      </c>
      <c r="D2150" s="76" t="s">
        <v>1152</v>
      </c>
      <c r="E2150" s="82" t="s">
        <v>1152</v>
      </c>
      <c r="F2150" s="233" t="s">
        <v>1152</v>
      </c>
      <c r="G2150" s="233" t="s">
        <v>1152</v>
      </c>
      <c r="H2150" s="451" t="s">
        <v>1152</v>
      </c>
      <c r="I2150" s="452"/>
      <c r="J2150" s="83" t="s">
        <v>1152</v>
      </c>
      <c r="K2150" s="81" t="s">
        <v>1152</v>
      </c>
      <c r="L2150" s="344"/>
      <c r="M2150" s="345" t="s">
        <v>1152</v>
      </c>
      <c r="N2150" s="760"/>
      <c r="O2150" s="776"/>
      <c r="P2150" s="711" t="s">
        <v>86</v>
      </c>
      <c r="Q2150" s="711" t="s">
        <v>230</v>
      </c>
      <c r="R2150" s="714" t="s">
        <v>243</v>
      </c>
      <c r="S2150" s="714"/>
      <c r="T2150" s="185"/>
      <c r="U2150" s="185"/>
      <c r="V2150" s="193"/>
      <c r="W2150" s="185"/>
    </row>
    <row r="2151" spans="1:23" s="18" customFormat="1" ht="16.5" customHeight="1" thickBot="1">
      <c r="A2151" s="87" t="s">
        <v>2140</v>
      </c>
      <c r="B2151" s="446"/>
      <c r="C2151" s="84">
        <v>6</v>
      </c>
      <c r="D2151" s="85" t="s">
        <v>1152</v>
      </c>
      <c r="E2151" s="86" t="s">
        <v>1152</v>
      </c>
      <c r="F2151" s="233" t="s">
        <v>1152</v>
      </c>
      <c r="G2151" s="233" t="s">
        <v>1152</v>
      </c>
      <c r="H2151" s="451" t="s">
        <v>1152</v>
      </c>
      <c r="I2151" s="452"/>
      <c r="J2151" s="83" t="s">
        <v>1152</v>
      </c>
      <c r="K2151" s="81" t="s">
        <v>1152</v>
      </c>
      <c r="L2151" s="344"/>
      <c r="M2151" s="345" t="s">
        <v>1152</v>
      </c>
      <c r="N2151" s="777"/>
      <c r="O2151" s="248" t="s">
        <v>6</v>
      </c>
      <c r="P2151" s="778">
        <v>1</v>
      </c>
      <c r="Q2151" s="779">
        <v>3065.3425115</v>
      </c>
      <c r="R2151" s="780">
        <v>4670.9560000000001</v>
      </c>
      <c r="S2151" s="780"/>
      <c r="T2151" s="185"/>
      <c r="U2151" s="185"/>
      <c r="V2151" s="193"/>
      <c r="W2151" s="185"/>
    </row>
    <row r="2152" spans="1:23" s="18" customFormat="1" ht="16.5" customHeight="1" thickBot="1">
      <c r="A2152" s="87" t="s">
        <v>2141</v>
      </c>
      <c r="B2152" s="447"/>
      <c r="C2152" s="781" t="s">
        <v>82</v>
      </c>
      <c r="D2152" s="782"/>
      <c r="E2152" s="782"/>
      <c r="F2152" s="783"/>
      <c r="G2152" s="784"/>
      <c r="H2152" s="453" t="s">
        <v>6</v>
      </c>
      <c r="I2152" s="454"/>
      <c r="J2152" s="314" t="s">
        <v>27</v>
      </c>
      <c r="K2152" s="194" t="s">
        <v>27</v>
      </c>
      <c r="L2152" s="351"/>
      <c r="M2152" s="370"/>
      <c r="N2152" s="352"/>
      <c r="O2152" s="455" t="s">
        <v>1152</v>
      </c>
      <c r="P2152" s="455"/>
      <c r="Q2152" s="455"/>
      <c r="R2152" s="455"/>
      <c r="S2152" s="455"/>
      <c r="T2152" s="348"/>
      <c r="U2152" s="349"/>
      <c r="V2152" s="350"/>
      <c r="W2152" s="185"/>
    </row>
    <row r="2153" spans="1:23" ht="24.95" customHeight="1"/>
    <row r="2154" spans="1:23" ht="24.95" customHeight="1"/>
    <row r="2155" spans="1:23" s="16" customFormat="1" ht="24" thickBot="1">
      <c r="A2155" s="694">
        <v>62</v>
      </c>
      <c r="B2155" s="456" t="s">
        <v>45</v>
      </c>
      <c r="C2155" s="456"/>
      <c r="D2155" s="456"/>
      <c r="E2155" s="22">
        <v>62</v>
      </c>
      <c r="F2155" s="23" t="s">
        <v>919</v>
      </c>
      <c r="G2155" s="19"/>
      <c r="H2155" s="19"/>
      <c r="I2155" s="23"/>
      <c r="J2155" s="23"/>
      <c r="K2155" s="23"/>
      <c r="L2155" s="23"/>
      <c r="M2155" s="24"/>
      <c r="N2155" s="24"/>
      <c r="O2155" s="19"/>
      <c r="P2155" s="19"/>
      <c r="Q2155" s="685"/>
      <c r="R2155" s="685"/>
      <c r="S2155" s="685"/>
      <c r="T2155" s="685"/>
      <c r="U2155" s="186"/>
    </row>
    <row r="2156" spans="1:23" s="16" customFormat="1" ht="24.75" customHeight="1">
      <c r="A2156" s="14"/>
      <c r="B2156" s="695" t="s">
        <v>50</v>
      </c>
      <c r="C2156" s="696" t="s">
        <v>51</v>
      </c>
      <c r="D2156" s="697" t="s">
        <v>16</v>
      </c>
      <c r="E2156" s="697"/>
      <c r="F2156" s="697" t="s">
        <v>52</v>
      </c>
      <c r="G2156" s="698"/>
      <c r="H2156" s="699" t="s">
        <v>53</v>
      </c>
      <c r="I2156" s="700" t="s">
        <v>266</v>
      </c>
      <c r="J2156" s="699" t="s">
        <v>17</v>
      </c>
      <c r="K2156" s="699" t="s">
        <v>229</v>
      </c>
      <c r="L2156" s="699" t="s">
        <v>54</v>
      </c>
      <c r="M2156" s="699" t="s">
        <v>150</v>
      </c>
      <c r="N2156" s="701" t="s">
        <v>244</v>
      </c>
      <c r="O2156" s="702"/>
      <c r="P2156" s="703" t="s">
        <v>19</v>
      </c>
      <c r="Q2156" s="704"/>
      <c r="R2156" s="705" t="s">
        <v>152</v>
      </c>
      <c r="S2156" s="706"/>
      <c r="T2156" s="707" t="s">
        <v>138</v>
      </c>
      <c r="U2156" s="708"/>
      <c r="V2156" s="709"/>
    </row>
    <row r="2157" spans="1:23" s="16" customFormat="1" ht="92.25" customHeight="1">
      <c r="A2157" s="14"/>
      <c r="B2157" s="710"/>
      <c r="C2157" s="711" t="s">
        <v>55</v>
      </c>
      <c r="D2157" s="712" t="s">
        <v>3</v>
      </c>
      <c r="E2157" s="712" t="s">
        <v>18</v>
      </c>
      <c r="F2157" s="712" t="s">
        <v>56</v>
      </c>
      <c r="G2157" s="713" t="s">
        <v>57</v>
      </c>
      <c r="H2157" s="714"/>
      <c r="I2157" s="715"/>
      <c r="J2157" s="714"/>
      <c r="K2157" s="714"/>
      <c r="L2157" s="714"/>
      <c r="M2157" s="714"/>
      <c r="N2157" s="711" t="s">
        <v>149</v>
      </c>
      <c r="O2157" s="712" t="s">
        <v>68</v>
      </c>
      <c r="P2157" s="716"/>
      <c r="Q2157" s="717"/>
      <c r="R2157" s="718"/>
      <c r="S2157" s="719"/>
      <c r="T2157" s="720" t="s">
        <v>139</v>
      </c>
      <c r="U2157" s="721" t="s">
        <v>148</v>
      </c>
      <c r="V2157" s="722" t="s">
        <v>164</v>
      </c>
    </row>
    <row r="2158" spans="1:23" s="16" customFormat="1" ht="26.25" customHeight="1">
      <c r="A2158" s="14"/>
      <c r="B2158" s="723"/>
      <c r="C2158" s="724">
        <v>3</v>
      </c>
      <c r="D2158" s="724">
        <v>4</v>
      </c>
      <c r="E2158" s="724">
        <v>5</v>
      </c>
      <c r="F2158" s="724">
        <v>6</v>
      </c>
      <c r="G2158" s="724">
        <v>7</v>
      </c>
      <c r="H2158" s="724">
        <v>8</v>
      </c>
      <c r="I2158" s="724">
        <v>9</v>
      </c>
      <c r="J2158" s="724">
        <v>10</v>
      </c>
      <c r="K2158" s="724">
        <v>11</v>
      </c>
      <c r="L2158" s="724">
        <v>12</v>
      </c>
      <c r="M2158" s="724">
        <v>13</v>
      </c>
      <c r="N2158" s="724">
        <v>14</v>
      </c>
      <c r="O2158" s="724">
        <v>15</v>
      </c>
      <c r="P2158" s="19">
        <v>16</v>
      </c>
      <c r="Q2158" s="725">
        <v>17</v>
      </c>
      <c r="R2158" s="19">
        <v>18</v>
      </c>
      <c r="S2158" s="725">
        <v>19</v>
      </c>
      <c r="T2158" s="726">
        <v>20</v>
      </c>
      <c r="U2158" s="624">
        <v>21</v>
      </c>
      <c r="V2158" s="727">
        <v>22</v>
      </c>
    </row>
    <row r="2159" spans="1:23" s="26" customFormat="1" ht="57.6" customHeight="1">
      <c r="A2159" s="25" t="s">
        <v>2142</v>
      </c>
      <c r="B2159" s="307">
        <v>1</v>
      </c>
      <c r="C2159" s="301" t="s">
        <v>922</v>
      </c>
      <c r="D2159" s="301" t="s">
        <v>923</v>
      </c>
      <c r="E2159" s="301" t="s">
        <v>924</v>
      </c>
      <c r="F2159" s="301" t="s">
        <v>304</v>
      </c>
      <c r="G2159" s="293">
        <v>1</v>
      </c>
      <c r="H2159" s="293" t="s">
        <v>22</v>
      </c>
      <c r="I2159" s="299">
        <v>2</v>
      </c>
      <c r="J2159" s="300" t="s">
        <v>921</v>
      </c>
      <c r="K2159" s="324">
        <v>38345</v>
      </c>
      <c r="L2159" s="324">
        <v>38581</v>
      </c>
      <c r="M2159" s="294">
        <v>306.5294548</v>
      </c>
      <c r="N2159" s="321">
        <v>306.5294548</v>
      </c>
      <c r="O2159" s="172">
        <v>306.5294548</v>
      </c>
      <c r="P2159" s="441"/>
      <c r="Q2159" s="442"/>
      <c r="R2159" s="439"/>
      <c r="S2159" s="440" t="s">
        <v>921</v>
      </c>
      <c r="T2159" s="296" t="s">
        <v>22</v>
      </c>
      <c r="U2159" s="297">
        <v>1</v>
      </c>
      <c r="V2159" s="298" t="s">
        <v>22</v>
      </c>
    </row>
    <row r="2160" spans="1:23" s="26" customFormat="1" ht="57.6" customHeight="1">
      <c r="A2160" s="25" t="s">
        <v>1157</v>
      </c>
      <c r="B2160" s="307">
        <v>2</v>
      </c>
      <c r="C2160" s="301" t="s">
        <v>925</v>
      </c>
      <c r="D2160" s="301" t="s">
        <v>926</v>
      </c>
      <c r="E2160" s="301" t="s">
        <v>927</v>
      </c>
      <c r="F2160" s="301" t="s">
        <v>304</v>
      </c>
      <c r="G2160" s="293">
        <v>1</v>
      </c>
      <c r="H2160" s="293" t="s">
        <v>22</v>
      </c>
      <c r="I2160" s="299">
        <v>1</v>
      </c>
      <c r="J2160" s="300" t="s">
        <v>920</v>
      </c>
      <c r="K2160" s="324">
        <v>38890</v>
      </c>
      <c r="L2160" s="324">
        <v>39813</v>
      </c>
      <c r="M2160" s="294">
        <v>1390.2747973999999</v>
      </c>
      <c r="N2160" s="321">
        <v>1390.2747973999999</v>
      </c>
      <c r="O2160" s="172">
        <v>1390.2747973999999</v>
      </c>
      <c r="P2160" s="441"/>
      <c r="Q2160" s="442"/>
      <c r="R2160" s="439"/>
      <c r="S2160" s="440" t="s">
        <v>920</v>
      </c>
      <c r="T2160" s="296" t="s">
        <v>22</v>
      </c>
      <c r="U2160" s="297">
        <v>4</v>
      </c>
      <c r="V2160" s="298" t="s">
        <v>22</v>
      </c>
    </row>
    <row r="2161" spans="1:23" s="26" customFormat="1" ht="57.6" customHeight="1">
      <c r="A2161" s="25" t="s">
        <v>321</v>
      </c>
      <c r="B2161" s="307">
        <v>3</v>
      </c>
      <c r="C2161" s="301" t="s">
        <v>928</v>
      </c>
      <c r="D2161" s="301" t="s">
        <v>929</v>
      </c>
      <c r="E2161" s="301" t="s">
        <v>930</v>
      </c>
      <c r="F2161" s="301" t="s">
        <v>321</v>
      </c>
      <c r="G2161" s="293">
        <v>0.7</v>
      </c>
      <c r="H2161" s="293" t="s">
        <v>22</v>
      </c>
      <c r="I2161" s="299">
        <v>1</v>
      </c>
      <c r="J2161" s="300" t="s">
        <v>920</v>
      </c>
      <c r="K2161" s="324">
        <v>43831</v>
      </c>
      <c r="L2161" s="324">
        <v>45149</v>
      </c>
      <c r="M2161" s="294">
        <v>2485.4899999999998</v>
      </c>
      <c r="N2161" s="321">
        <v>1739.8429999999998</v>
      </c>
      <c r="O2161" s="172">
        <v>1739.8430000000001</v>
      </c>
      <c r="P2161" s="441"/>
      <c r="Q2161" s="442"/>
      <c r="R2161" s="439"/>
      <c r="S2161" s="440"/>
      <c r="T2161" s="296" t="s">
        <v>22</v>
      </c>
      <c r="U2161" s="297">
        <v>18</v>
      </c>
      <c r="V2161" s="298" t="s">
        <v>22</v>
      </c>
    </row>
    <row r="2162" spans="1:23" s="26" customFormat="1" ht="24.95" customHeight="1">
      <c r="A2162" s="25" t="s">
        <v>1158</v>
      </c>
      <c r="B2162" s="307" t="s">
        <v>1152</v>
      </c>
      <c r="C2162" s="301"/>
      <c r="D2162" s="301"/>
      <c r="E2162" s="301"/>
      <c r="F2162" s="301"/>
      <c r="G2162" s="293"/>
      <c r="H2162" s="293"/>
      <c r="I2162" s="299"/>
      <c r="J2162" s="300" t="s">
        <v>1152</v>
      </c>
      <c r="K2162" s="389"/>
      <c r="L2162" s="324"/>
      <c r="M2162" s="294"/>
      <c r="N2162" s="321" t="s">
        <v>1152</v>
      </c>
      <c r="O2162" s="172" t="s">
        <v>1152</v>
      </c>
      <c r="P2162" s="441"/>
      <c r="Q2162" s="442"/>
      <c r="R2162" s="439"/>
      <c r="S2162" s="440"/>
      <c r="T2162" s="296"/>
      <c r="U2162" s="297"/>
      <c r="V2162" s="298"/>
    </row>
    <row r="2163" spans="1:23" s="26" customFormat="1" ht="24.95" customHeight="1">
      <c r="A2163" s="25" t="s">
        <v>1159</v>
      </c>
      <c r="B2163" s="307" t="s">
        <v>1152</v>
      </c>
      <c r="C2163" s="301"/>
      <c r="D2163" s="301"/>
      <c r="E2163" s="301"/>
      <c r="F2163" s="301"/>
      <c r="G2163" s="293"/>
      <c r="H2163" s="293"/>
      <c r="I2163" s="299"/>
      <c r="J2163" s="300" t="s">
        <v>1152</v>
      </c>
      <c r="K2163" s="324"/>
      <c r="L2163" s="324"/>
      <c r="M2163" s="294"/>
      <c r="N2163" s="321" t="s">
        <v>1152</v>
      </c>
      <c r="O2163" s="172" t="s">
        <v>1152</v>
      </c>
      <c r="P2163" s="441"/>
      <c r="Q2163" s="442"/>
      <c r="R2163" s="439"/>
      <c r="S2163" s="440"/>
      <c r="T2163" s="296"/>
      <c r="U2163" s="297"/>
      <c r="V2163" s="298"/>
    </row>
    <row r="2164" spans="1:23" s="26" customFormat="1" ht="24.95" customHeight="1">
      <c r="A2164" s="25" t="s">
        <v>1160</v>
      </c>
      <c r="B2164" s="307" t="s">
        <v>1152</v>
      </c>
      <c r="C2164" s="301"/>
      <c r="D2164" s="301"/>
      <c r="E2164" s="301"/>
      <c r="F2164" s="301"/>
      <c r="G2164" s="293"/>
      <c r="H2164" s="293"/>
      <c r="I2164" s="299"/>
      <c r="J2164" s="300" t="s">
        <v>1152</v>
      </c>
      <c r="K2164" s="324"/>
      <c r="L2164" s="324"/>
      <c r="M2164" s="294"/>
      <c r="N2164" s="321" t="s">
        <v>1152</v>
      </c>
      <c r="O2164" s="172" t="s">
        <v>1152</v>
      </c>
      <c r="P2164" s="441"/>
      <c r="Q2164" s="442"/>
      <c r="R2164" s="439"/>
      <c r="S2164" s="440"/>
      <c r="T2164" s="296"/>
      <c r="U2164" s="297"/>
      <c r="V2164" s="298"/>
    </row>
    <row r="2165" spans="1:23" s="26" customFormat="1" ht="24.95" customHeight="1">
      <c r="A2165" s="25"/>
      <c r="B2165" s="307" t="s">
        <v>1152</v>
      </c>
      <c r="C2165" s="301"/>
      <c r="D2165" s="301"/>
      <c r="E2165" s="301"/>
      <c r="F2165" s="301"/>
      <c r="G2165" s="293"/>
      <c r="H2165" s="293"/>
      <c r="I2165" s="299"/>
      <c r="J2165" s="300" t="s">
        <v>1152</v>
      </c>
      <c r="K2165" s="324"/>
      <c r="L2165" s="324"/>
      <c r="M2165" s="294"/>
      <c r="N2165" s="321" t="s">
        <v>1152</v>
      </c>
      <c r="O2165" s="172" t="s">
        <v>1152</v>
      </c>
      <c r="P2165" s="441"/>
      <c r="Q2165" s="442"/>
      <c r="R2165" s="439"/>
      <c r="S2165" s="440"/>
      <c r="T2165" s="296"/>
      <c r="U2165" s="297"/>
      <c r="V2165" s="298"/>
    </row>
    <row r="2166" spans="1:23" s="26" customFormat="1" ht="24.95" customHeight="1">
      <c r="A2166" s="25"/>
      <c r="B2166" s="307" t="s">
        <v>1152</v>
      </c>
      <c r="C2166" s="301"/>
      <c r="D2166" s="301"/>
      <c r="E2166" s="301"/>
      <c r="F2166" s="301"/>
      <c r="G2166" s="293"/>
      <c r="H2166" s="293"/>
      <c r="I2166" s="299"/>
      <c r="J2166" s="300" t="s">
        <v>1152</v>
      </c>
      <c r="K2166" s="324"/>
      <c r="L2166" s="324"/>
      <c r="M2166" s="294"/>
      <c r="N2166" s="321" t="s">
        <v>1152</v>
      </c>
      <c r="O2166" s="172" t="s">
        <v>1152</v>
      </c>
      <c r="P2166" s="441"/>
      <c r="Q2166" s="442"/>
      <c r="R2166" s="439"/>
      <c r="S2166" s="440"/>
      <c r="T2166" s="296"/>
      <c r="U2166" s="297"/>
      <c r="V2166" s="298"/>
    </row>
    <row r="2167" spans="1:23" s="26" customFormat="1" ht="24.95" customHeight="1">
      <c r="A2167" s="25"/>
      <c r="B2167" s="307" t="s">
        <v>1152</v>
      </c>
      <c r="C2167" s="301"/>
      <c r="D2167" s="301"/>
      <c r="E2167" s="301"/>
      <c r="F2167" s="301"/>
      <c r="G2167" s="293"/>
      <c r="H2167" s="293"/>
      <c r="I2167" s="299"/>
      <c r="J2167" s="300" t="s">
        <v>1152</v>
      </c>
      <c r="K2167" s="324"/>
      <c r="L2167" s="324"/>
      <c r="M2167" s="294"/>
      <c r="N2167" s="321" t="s">
        <v>1152</v>
      </c>
      <c r="O2167" s="172" t="s">
        <v>1152</v>
      </c>
      <c r="P2167" s="441"/>
      <c r="Q2167" s="442"/>
      <c r="R2167" s="439"/>
      <c r="S2167" s="440"/>
      <c r="T2167" s="296"/>
      <c r="U2167" s="297"/>
      <c r="V2167" s="298"/>
    </row>
    <row r="2168" spans="1:23" s="26" customFormat="1" ht="24.95" customHeight="1">
      <c r="A2168" s="25"/>
      <c r="B2168" s="307" t="s">
        <v>1152</v>
      </c>
      <c r="C2168" s="301"/>
      <c r="D2168" s="301"/>
      <c r="E2168" s="301"/>
      <c r="F2168" s="301"/>
      <c r="G2168" s="293"/>
      <c r="H2168" s="293"/>
      <c r="I2168" s="299"/>
      <c r="J2168" s="300" t="s">
        <v>1152</v>
      </c>
      <c r="K2168" s="324"/>
      <c r="L2168" s="324"/>
      <c r="M2168" s="294"/>
      <c r="N2168" s="321" t="s">
        <v>1152</v>
      </c>
      <c r="O2168" s="172" t="s">
        <v>1152</v>
      </c>
      <c r="P2168" s="441"/>
      <c r="Q2168" s="442"/>
      <c r="R2168" s="439"/>
      <c r="S2168" s="440"/>
      <c r="T2168" s="296"/>
      <c r="U2168" s="297"/>
      <c r="V2168" s="298"/>
    </row>
    <row r="2169" spans="1:23" s="26" customFormat="1" ht="24.95" customHeight="1">
      <c r="A2169" s="25"/>
      <c r="B2169" s="307" t="s">
        <v>1152</v>
      </c>
      <c r="C2169" s="301"/>
      <c r="D2169" s="301"/>
      <c r="E2169" s="301"/>
      <c r="F2169" s="301"/>
      <c r="G2169" s="293"/>
      <c r="H2169" s="293"/>
      <c r="I2169" s="299"/>
      <c r="J2169" s="300" t="s">
        <v>1152</v>
      </c>
      <c r="K2169" s="324"/>
      <c r="L2169" s="324"/>
      <c r="M2169" s="294"/>
      <c r="N2169" s="321" t="s">
        <v>1152</v>
      </c>
      <c r="O2169" s="172" t="s">
        <v>1152</v>
      </c>
      <c r="P2169" s="441"/>
      <c r="Q2169" s="442"/>
      <c r="R2169" s="439"/>
      <c r="S2169" s="440"/>
      <c r="T2169" s="296"/>
      <c r="U2169" s="297"/>
      <c r="V2169" s="298"/>
    </row>
    <row r="2170" spans="1:23" s="26" customFormat="1" ht="24.95" customHeight="1">
      <c r="A2170" s="25" t="s">
        <v>2143</v>
      </c>
      <c r="B2170" s="307" t="s">
        <v>1152</v>
      </c>
      <c r="C2170" s="301"/>
      <c r="D2170" s="301"/>
      <c r="E2170" s="301"/>
      <c r="F2170" s="301"/>
      <c r="G2170" s="293"/>
      <c r="H2170" s="293"/>
      <c r="I2170" s="299"/>
      <c r="J2170" s="300" t="s">
        <v>1152</v>
      </c>
      <c r="K2170" s="324"/>
      <c r="L2170" s="324"/>
      <c r="M2170" s="294"/>
      <c r="N2170" s="322" t="s">
        <v>1152</v>
      </c>
      <c r="O2170" s="172" t="s">
        <v>1152</v>
      </c>
      <c r="P2170" s="441"/>
      <c r="Q2170" s="442"/>
      <c r="R2170" s="439"/>
      <c r="S2170" s="440"/>
      <c r="T2170" s="296"/>
      <c r="U2170" s="297"/>
      <c r="V2170" s="298"/>
    </row>
    <row r="2171" spans="1:23" s="26" customFormat="1" ht="24.95" customHeight="1">
      <c r="A2171" s="25" t="s">
        <v>2144</v>
      </c>
      <c r="B2171" s="307" t="s">
        <v>1152</v>
      </c>
      <c r="C2171" s="301"/>
      <c r="D2171" s="301"/>
      <c r="E2171" s="301"/>
      <c r="F2171" s="301"/>
      <c r="G2171" s="293"/>
      <c r="H2171" s="293"/>
      <c r="I2171" s="299"/>
      <c r="J2171" s="300" t="s">
        <v>1152</v>
      </c>
      <c r="K2171" s="324"/>
      <c r="L2171" s="324"/>
      <c r="M2171" s="295"/>
      <c r="N2171" s="322" t="s">
        <v>1152</v>
      </c>
      <c r="O2171" s="172" t="s">
        <v>1152</v>
      </c>
      <c r="P2171" s="441"/>
      <c r="Q2171" s="442"/>
      <c r="R2171" s="439"/>
      <c r="S2171" s="440"/>
      <c r="T2171" s="296"/>
      <c r="U2171" s="297"/>
      <c r="V2171" s="298"/>
    </row>
    <row r="2172" spans="1:23" s="26" customFormat="1" ht="24.95" customHeight="1">
      <c r="A2172" s="25" t="s">
        <v>2145</v>
      </c>
      <c r="B2172" s="307" t="s">
        <v>1152</v>
      </c>
      <c r="C2172" s="301"/>
      <c r="D2172" s="301"/>
      <c r="E2172" s="301"/>
      <c r="F2172" s="301"/>
      <c r="G2172" s="293"/>
      <c r="H2172" s="293"/>
      <c r="I2172" s="299"/>
      <c r="J2172" s="300" t="s">
        <v>1152</v>
      </c>
      <c r="K2172" s="324"/>
      <c r="L2172" s="324"/>
      <c r="M2172" s="295"/>
      <c r="N2172" s="322" t="s">
        <v>1152</v>
      </c>
      <c r="O2172" s="172" t="s">
        <v>1152</v>
      </c>
      <c r="P2172" s="441"/>
      <c r="Q2172" s="442"/>
      <c r="R2172" s="439"/>
      <c r="S2172" s="440"/>
      <c r="T2172" s="296"/>
      <c r="U2172" s="297"/>
      <c r="V2172" s="298"/>
    </row>
    <row r="2173" spans="1:23" s="26" customFormat="1" ht="24.95" customHeight="1" thickBot="1">
      <c r="A2173" s="25" t="s">
        <v>2146</v>
      </c>
      <c r="B2173" s="310" t="s">
        <v>1152</v>
      </c>
      <c r="C2173" s="302"/>
      <c r="D2173" s="302"/>
      <c r="E2173" s="302"/>
      <c r="F2173" s="302"/>
      <c r="G2173" s="303"/>
      <c r="H2173" s="303"/>
      <c r="I2173" s="304"/>
      <c r="J2173" s="305" t="s">
        <v>1152</v>
      </c>
      <c r="K2173" s="325"/>
      <c r="L2173" s="325"/>
      <c r="M2173" s="306"/>
      <c r="N2173" s="322" t="s">
        <v>1152</v>
      </c>
      <c r="O2173" s="172" t="s">
        <v>1152</v>
      </c>
      <c r="P2173" s="441"/>
      <c r="Q2173" s="442"/>
      <c r="R2173" s="439"/>
      <c r="S2173" s="440"/>
      <c r="T2173" s="296"/>
      <c r="U2173" s="297"/>
      <c r="V2173" s="298"/>
    </row>
    <row r="2174" spans="1:23" s="16" customFormat="1" ht="12" customHeight="1">
      <c r="A2174" s="25"/>
      <c r="B2174" s="27"/>
      <c r="C2174" s="28"/>
      <c r="D2174" s="28"/>
      <c r="E2174" s="28"/>
      <c r="F2174" s="28"/>
      <c r="G2174" s="28"/>
      <c r="H2174" s="308"/>
      <c r="I2174" s="28"/>
      <c r="J2174" s="28"/>
      <c r="K2174" s="28"/>
      <c r="L2174" s="28"/>
      <c r="M2174" s="28"/>
      <c r="N2174" s="28"/>
      <c r="O2174" s="171"/>
      <c r="P2174" s="28"/>
      <c r="Q2174" s="28"/>
      <c r="R2174" s="171"/>
      <c r="S2174" s="28"/>
      <c r="T2174" s="28"/>
      <c r="U2174" s="29"/>
      <c r="V2174" s="30"/>
    </row>
    <row r="2175" spans="1:23" s="16" customFormat="1" ht="17.25" customHeight="1" thickBot="1">
      <c r="A2175" s="25" t="s">
        <v>2147</v>
      </c>
      <c r="B2175" s="346"/>
      <c r="C2175" s="347"/>
      <c r="D2175" s="347"/>
      <c r="E2175" s="347"/>
      <c r="F2175" s="347"/>
      <c r="G2175" s="347"/>
      <c r="H2175" s="347"/>
      <c r="I2175" s="347"/>
      <c r="J2175" s="347"/>
      <c r="K2175" s="347"/>
      <c r="L2175" s="347"/>
      <c r="M2175" s="347"/>
      <c r="N2175" s="728" t="s">
        <v>251</v>
      </c>
      <c r="O2175" s="729">
        <v>1145.5490840666666</v>
      </c>
      <c r="P2175" s="371"/>
      <c r="Q2175" s="371"/>
      <c r="R2175" s="372"/>
      <c r="S2175" s="372"/>
      <c r="T2175" s="373"/>
      <c r="U2175" s="374"/>
      <c r="V2175" s="375"/>
      <c r="W2175" s="186"/>
    </row>
    <row r="2176" spans="1:23" ht="17.25" customHeight="1">
      <c r="B2176" s="731"/>
      <c r="C2176" s="731"/>
      <c r="D2176" s="731"/>
      <c r="E2176" s="731"/>
      <c r="F2176" s="731"/>
      <c r="G2176" s="732"/>
      <c r="H2176" s="732"/>
      <c r="I2176" s="732"/>
      <c r="J2176" s="732"/>
      <c r="K2176" s="732"/>
      <c r="L2176" s="732"/>
      <c r="M2176" s="732"/>
      <c r="N2176" s="732"/>
      <c r="O2176" s="732"/>
      <c r="P2176" s="732"/>
      <c r="Q2176" s="732"/>
      <c r="R2176" s="732"/>
      <c r="S2176" s="732"/>
      <c r="T2176" s="732"/>
      <c r="U2176" s="732"/>
      <c r="V2176" s="732"/>
      <c r="W2176" s="732"/>
    </row>
    <row r="2177" spans="1:23" s="16" customFormat="1" ht="16.5" customHeight="1" thickBot="1">
      <c r="A2177" s="14"/>
      <c r="B2177" s="443" t="s">
        <v>61</v>
      </c>
      <c r="C2177" s="443"/>
      <c r="D2177" s="443"/>
      <c r="E2177" s="443"/>
      <c r="F2177" s="443"/>
      <c r="G2177" s="443"/>
      <c r="H2177" s="443"/>
      <c r="I2177" s="443"/>
      <c r="J2177" s="443"/>
      <c r="K2177" s="443"/>
      <c r="L2177" s="443"/>
      <c r="M2177" s="443"/>
      <c r="N2177" s="443"/>
      <c r="O2177" s="443"/>
      <c r="P2177" s="443"/>
      <c r="Q2177" s="443"/>
      <c r="R2177" s="443"/>
      <c r="S2177" s="443"/>
      <c r="T2177" s="443"/>
      <c r="U2177" s="443"/>
      <c r="V2177" s="443"/>
      <c r="W2177" s="187"/>
    </row>
    <row r="2178" spans="1:23" s="18" customFormat="1" ht="22.5" customHeight="1">
      <c r="A2178" s="87" t="s">
        <v>2148</v>
      </c>
      <c r="B2178" s="445" t="s">
        <v>58</v>
      </c>
      <c r="C2178" s="733" t="s">
        <v>78</v>
      </c>
      <c r="D2178" s="734"/>
      <c r="E2178" s="734"/>
      <c r="F2178" s="734"/>
      <c r="G2178" s="734"/>
      <c r="H2178" s="734"/>
      <c r="I2178" s="734"/>
      <c r="J2178" s="734"/>
      <c r="K2178" s="734"/>
      <c r="L2178" s="734"/>
      <c r="M2178" s="706"/>
      <c r="N2178" s="735"/>
      <c r="O2178" s="736"/>
      <c r="P2178" s="733" t="s">
        <v>84</v>
      </c>
      <c r="Q2178" s="734"/>
      <c r="R2178" s="734"/>
      <c r="S2178" s="706"/>
      <c r="T2178" s="705" t="s">
        <v>279</v>
      </c>
      <c r="U2178" s="706"/>
      <c r="V2178" s="448" t="s">
        <v>6</v>
      </c>
      <c r="W2178" s="185"/>
    </row>
    <row r="2179" spans="1:23" s="18" customFormat="1" ht="22.5" customHeight="1">
      <c r="A2179" s="87" t="s">
        <v>2149</v>
      </c>
      <c r="B2179" s="446"/>
      <c r="C2179" s="737" t="s">
        <v>79</v>
      </c>
      <c r="D2179" s="738"/>
      <c r="E2179" s="739"/>
      <c r="F2179" s="740">
        <v>2</v>
      </c>
      <c r="G2179" s="741" t="s">
        <v>223</v>
      </c>
      <c r="H2179" s="714" t="s">
        <v>222</v>
      </c>
      <c r="I2179" s="714"/>
      <c r="J2179" s="737" t="s">
        <v>221</v>
      </c>
      <c r="K2179" s="742"/>
      <c r="L2179" s="743"/>
      <c r="M2179" s="743"/>
      <c r="N2179" s="744"/>
      <c r="O2179" s="745"/>
      <c r="P2179" s="746"/>
      <c r="Q2179" s="747"/>
      <c r="R2179" s="747"/>
      <c r="S2179" s="748"/>
      <c r="T2179" s="718"/>
      <c r="U2179" s="719"/>
      <c r="V2179" s="449"/>
      <c r="W2179" s="185"/>
    </row>
    <row r="2180" spans="1:23" s="18" customFormat="1" ht="51.75" customHeight="1" thickBot="1">
      <c r="A2180" s="87" t="s">
        <v>2150</v>
      </c>
      <c r="B2180" s="446"/>
      <c r="C2180" s="738" t="s">
        <v>77</v>
      </c>
      <c r="D2180" s="739"/>
      <c r="E2180" s="749" t="s">
        <v>80</v>
      </c>
      <c r="F2180" s="750" t="s">
        <v>242</v>
      </c>
      <c r="G2180" s="741"/>
      <c r="H2180" s="714"/>
      <c r="I2180" s="714"/>
      <c r="J2180" s="711" t="s">
        <v>220</v>
      </c>
      <c r="K2180" s="751" t="s">
        <v>228</v>
      </c>
      <c r="L2180" s="752" t="s">
        <v>290</v>
      </c>
      <c r="M2180" s="752"/>
      <c r="N2180" s="753" t="s">
        <v>260</v>
      </c>
      <c r="O2180" s="754"/>
      <c r="P2180" s="755" t="s">
        <v>1169</v>
      </c>
      <c r="Q2180" s="756" t="s">
        <v>85</v>
      </c>
      <c r="R2180" s="757"/>
      <c r="S2180" s="88">
        <v>3</v>
      </c>
      <c r="T2180" s="758"/>
      <c r="U2180" s="759"/>
      <c r="V2180" s="450"/>
      <c r="W2180" s="185"/>
    </row>
    <row r="2181" spans="1:23" s="18" customFormat="1" ht="15.75" customHeight="1">
      <c r="A2181" s="87" t="s">
        <v>2151</v>
      </c>
      <c r="B2181" s="446"/>
      <c r="C2181" s="33">
        <v>1</v>
      </c>
      <c r="D2181" s="76" t="s">
        <v>920</v>
      </c>
      <c r="E2181" s="82">
        <v>0.5</v>
      </c>
      <c r="F2181" s="233">
        <v>3130.1177974000002</v>
      </c>
      <c r="G2181" s="233">
        <v>1532.67</v>
      </c>
      <c r="H2181" s="451" t="s">
        <v>6</v>
      </c>
      <c r="I2181" s="452"/>
      <c r="J2181" s="83" t="s">
        <v>6</v>
      </c>
      <c r="K2181" s="81" t="s">
        <v>1152</v>
      </c>
      <c r="L2181" s="344"/>
      <c r="M2181" s="345" t="s">
        <v>1152</v>
      </c>
      <c r="N2181" s="760" t="s">
        <v>22</v>
      </c>
      <c r="O2181" s="761" t="s">
        <v>15</v>
      </c>
      <c r="P2181" s="762"/>
      <c r="Q2181" s="763">
        <v>62</v>
      </c>
      <c r="R2181" s="764" t="s">
        <v>1152</v>
      </c>
      <c r="S2181" s="765"/>
      <c r="T2181" s="705" t="s">
        <v>64</v>
      </c>
      <c r="U2181" s="734"/>
      <c r="V2181" s="706"/>
      <c r="W2181" s="184"/>
    </row>
    <row r="2182" spans="1:23" s="18" customFormat="1" ht="15.75" customHeight="1" thickBot="1">
      <c r="A2182" s="87" t="s">
        <v>2152</v>
      </c>
      <c r="B2182" s="446"/>
      <c r="C2182" s="33">
        <v>2</v>
      </c>
      <c r="D2182" s="76" t="s">
        <v>921</v>
      </c>
      <c r="E2182" s="82">
        <v>0.5</v>
      </c>
      <c r="F2182" s="233">
        <v>306.5294548</v>
      </c>
      <c r="G2182" s="233">
        <v>1532.67</v>
      </c>
      <c r="H2182" s="451" t="s">
        <v>27</v>
      </c>
      <c r="I2182" s="452"/>
      <c r="J2182" s="83" t="s">
        <v>6</v>
      </c>
      <c r="K2182" s="81" t="s">
        <v>1152</v>
      </c>
      <c r="L2182" s="344"/>
      <c r="M2182" s="345" t="s">
        <v>1152</v>
      </c>
      <c r="N2182" s="760" t="s">
        <v>22</v>
      </c>
      <c r="O2182" s="761"/>
      <c r="P2182" s="762"/>
      <c r="Q2182" s="766"/>
      <c r="R2182" s="767"/>
      <c r="S2182" s="768"/>
      <c r="T2182" s="758"/>
      <c r="U2182" s="769"/>
      <c r="V2182" s="759"/>
      <c r="W2182" s="184"/>
    </row>
    <row r="2183" spans="1:23" s="18" customFormat="1" ht="15.75" customHeight="1">
      <c r="A2183" s="87" t="s">
        <v>2153</v>
      </c>
      <c r="B2183" s="446"/>
      <c r="C2183" s="33">
        <v>3</v>
      </c>
      <c r="D2183" s="76" t="s">
        <v>1152</v>
      </c>
      <c r="E2183" s="82" t="s">
        <v>1152</v>
      </c>
      <c r="F2183" s="233" t="s">
        <v>1152</v>
      </c>
      <c r="G2183" s="233" t="s">
        <v>1152</v>
      </c>
      <c r="H2183" s="451" t="s">
        <v>1152</v>
      </c>
      <c r="I2183" s="452"/>
      <c r="J2183" s="83" t="s">
        <v>1152</v>
      </c>
      <c r="K2183" s="81" t="s">
        <v>1152</v>
      </c>
      <c r="L2183" s="344"/>
      <c r="M2183" s="345" t="s">
        <v>1152</v>
      </c>
      <c r="N2183" s="760"/>
      <c r="O2183" s="770"/>
      <c r="P2183" s="771"/>
      <c r="Q2183" s="772"/>
      <c r="R2183" s="773"/>
      <c r="S2183" s="774"/>
      <c r="T2183" s="191"/>
      <c r="U2183" s="191"/>
      <c r="V2183" s="192"/>
      <c r="W2183" s="185"/>
    </row>
    <row r="2184" spans="1:23" s="18" customFormat="1" ht="15.75" customHeight="1">
      <c r="A2184" s="87" t="s">
        <v>2154</v>
      </c>
      <c r="B2184" s="446"/>
      <c r="C2184" s="33">
        <v>4</v>
      </c>
      <c r="D2184" s="76" t="s">
        <v>1152</v>
      </c>
      <c r="E2184" s="82" t="s">
        <v>1152</v>
      </c>
      <c r="F2184" s="233" t="s">
        <v>1152</v>
      </c>
      <c r="G2184" s="233" t="s">
        <v>1152</v>
      </c>
      <c r="H2184" s="451" t="s">
        <v>1152</v>
      </c>
      <c r="I2184" s="452"/>
      <c r="J2184" s="83" t="s">
        <v>1152</v>
      </c>
      <c r="K2184" s="81" t="s">
        <v>1152</v>
      </c>
      <c r="L2184" s="344"/>
      <c r="M2184" s="345" t="s">
        <v>1152</v>
      </c>
      <c r="N2184" s="760"/>
      <c r="O2184" s="775" t="s">
        <v>246</v>
      </c>
      <c r="P2184" s="737" t="s">
        <v>245</v>
      </c>
      <c r="Q2184" s="738"/>
      <c r="R2184" s="738"/>
      <c r="S2184" s="739"/>
      <c r="T2184" s="185"/>
      <c r="U2184" s="185"/>
      <c r="V2184" s="193"/>
      <c r="W2184" s="185"/>
    </row>
    <row r="2185" spans="1:23" s="18" customFormat="1" ht="17.25" customHeight="1">
      <c r="A2185" s="87" t="s">
        <v>2155</v>
      </c>
      <c r="B2185" s="446"/>
      <c r="C2185" s="33">
        <v>5</v>
      </c>
      <c r="D2185" s="76" t="s">
        <v>1152</v>
      </c>
      <c r="E2185" s="82" t="s">
        <v>1152</v>
      </c>
      <c r="F2185" s="233" t="s">
        <v>1152</v>
      </c>
      <c r="G2185" s="233" t="s">
        <v>1152</v>
      </c>
      <c r="H2185" s="451" t="s">
        <v>1152</v>
      </c>
      <c r="I2185" s="452"/>
      <c r="J2185" s="83" t="s">
        <v>1152</v>
      </c>
      <c r="K2185" s="81" t="s">
        <v>1152</v>
      </c>
      <c r="L2185" s="344"/>
      <c r="M2185" s="345" t="s">
        <v>1152</v>
      </c>
      <c r="N2185" s="760"/>
      <c r="O2185" s="776"/>
      <c r="P2185" s="711" t="s">
        <v>86</v>
      </c>
      <c r="Q2185" s="711" t="s">
        <v>230</v>
      </c>
      <c r="R2185" s="714" t="s">
        <v>243</v>
      </c>
      <c r="S2185" s="714"/>
      <c r="T2185" s="185"/>
      <c r="U2185" s="185"/>
      <c r="V2185" s="193"/>
      <c r="W2185" s="185"/>
    </row>
    <row r="2186" spans="1:23" s="18" customFormat="1" ht="16.5" customHeight="1" thickBot="1">
      <c r="A2186" s="87" t="s">
        <v>2156</v>
      </c>
      <c r="B2186" s="446"/>
      <c r="C2186" s="84">
        <v>6</v>
      </c>
      <c r="D2186" s="85" t="s">
        <v>1152</v>
      </c>
      <c r="E2186" s="86" t="s">
        <v>1152</v>
      </c>
      <c r="F2186" s="233" t="s">
        <v>1152</v>
      </c>
      <c r="G2186" s="233" t="s">
        <v>1152</v>
      </c>
      <c r="H2186" s="451" t="s">
        <v>1152</v>
      </c>
      <c r="I2186" s="452"/>
      <c r="J2186" s="83" t="s">
        <v>1152</v>
      </c>
      <c r="K2186" s="81" t="s">
        <v>1152</v>
      </c>
      <c r="L2186" s="344"/>
      <c r="M2186" s="345" t="s">
        <v>1152</v>
      </c>
      <c r="N2186" s="777"/>
      <c r="O2186" s="248" t="s">
        <v>6</v>
      </c>
      <c r="P2186" s="778">
        <v>1</v>
      </c>
      <c r="Q2186" s="779">
        <v>3065.3425115</v>
      </c>
      <c r="R2186" s="780">
        <v>3436.6472521999999</v>
      </c>
      <c r="S2186" s="780"/>
      <c r="T2186" s="185"/>
      <c r="U2186" s="185"/>
      <c r="V2186" s="193"/>
      <c r="W2186" s="185"/>
    </row>
    <row r="2187" spans="1:23" s="18" customFormat="1" ht="16.5" customHeight="1" thickBot="1">
      <c r="A2187" s="87" t="s">
        <v>2157</v>
      </c>
      <c r="B2187" s="447"/>
      <c r="C2187" s="781" t="s">
        <v>82</v>
      </c>
      <c r="D2187" s="782"/>
      <c r="E2187" s="782"/>
      <c r="F2187" s="783"/>
      <c r="G2187" s="784"/>
      <c r="H2187" s="453" t="s">
        <v>6</v>
      </c>
      <c r="I2187" s="454"/>
      <c r="J2187" s="314" t="s">
        <v>6</v>
      </c>
      <c r="K2187" s="194" t="s">
        <v>6</v>
      </c>
      <c r="L2187" s="351"/>
      <c r="M2187" s="370"/>
      <c r="N2187" s="352"/>
      <c r="O2187" s="455" t="s">
        <v>1152</v>
      </c>
      <c r="P2187" s="455"/>
      <c r="Q2187" s="455"/>
      <c r="R2187" s="455"/>
      <c r="S2187" s="455"/>
      <c r="T2187" s="348"/>
      <c r="U2187" s="349"/>
      <c r="V2187" s="350"/>
      <c r="W2187" s="185"/>
    </row>
    <row r="2188" spans="1:23" ht="24.95" customHeight="1"/>
    <row r="2189" spans="1:23" ht="24.95" customHeight="1"/>
    <row r="2190" spans="1:23" s="16" customFormat="1" ht="24" thickBot="1">
      <c r="A2190" s="694">
        <v>63</v>
      </c>
      <c r="B2190" s="456" t="s">
        <v>45</v>
      </c>
      <c r="C2190" s="456"/>
      <c r="D2190" s="456"/>
      <c r="E2190" s="22">
        <v>63</v>
      </c>
      <c r="F2190" s="23" t="s">
        <v>931</v>
      </c>
      <c r="G2190" s="19"/>
      <c r="H2190" s="19"/>
      <c r="I2190" s="23"/>
      <c r="J2190" s="23"/>
      <c r="K2190" s="23"/>
      <c r="L2190" s="23"/>
      <c r="M2190" s="24"/>
      <c r="N2190" s="24"/>
      <c r="O2190" s="19"/>
      <c r="P2190" s="19"/>
      <c r="Q2190" s="685"/>
      <c r="R2190" s="685"/>
      <c r="S2190" s="685"/>
      <c r="T2190" s="685"/>
      <c r="U2190" s="186"/>
    </row>
    <row r="2191" spans="1:23" s="16" customFormat="1" ht="24.75" customHeight="1">
      <c r="A2191" s="14"/>
      <c r="B2191" s="695" t="s">
        <v>50</v>
      </c>
      <c r="C2191" s="696" t="s">
        <v>51</v>
      </c>
      <c r="D2191" s="697" t="s">
        <v>16</v>
      </c>
      <c r="E2191" s="697"/>
      <c r="F2191" s="697" t="s">
        <v>52</v>
      </c>
      <c r="G2191" s="698"/>
      <c r="H2191" s="699" t="s">
        <v>53</v>
      </c>
      <c r="I2191" s="700" t="s">
        <v>266</v>
      </c>
      <c r="J2191" s="699" t="s">
        <v>17</v>
      </c>
      <c r="K2191" s="699" t="s">
        <v>229</v>
      </c>
      <c r="L2191" s="699" t="s">
        <v>54</v>
      </c>
      <c r="M2191" s="699" t="s">
        <v>150</v>
      </c>
      <c r="N2191" s="701" t="s">
        <v>244</v>
      </c>
      <c r="O2191" s="702"/>
      <c r="P2191" s="703" t="s">
        <v>19</v>
      </c>
      <c r="Q2191" s="704"/>
      <c r="R2191" s="705" t="s">
        <v>152</v>
      </c>
      <c r="S2191" s="706"/>
      <c r="T2191" s="707" t="s">
        <v>138</v>
      </c>
      <c r="U2191" s="708"/>
      <c r="V2191" s="709"/>
    </row>
    <row r="2192" spans="1:23" s="16" customFormat="1" ht="92.25" customHeight="1">
      <c r="A2192" s="14"/>
      <c r="B2192" s="710"/>
      <c r="C2192" s="711" t="s">
        <v>55</v>
      </c>
      <c r="D2192" s="712" t="s">
        <v>3</v>
      </c>
      <c r="E2192" s="712" t="s">
        <v>18</v>
      </c>
      <c r="F2192" s="712" t="s">
        <v>56</v>
      </c>
      <c r="G2192" s="713" t="s">
        <v>57</v>
      </c>
      <c r="H2192" s="714"/>
      <c r="I2192" s="715"/>
      <c r="J2192" s="714"/>
      <c r="K2192" s="714"/>
      <c r="L2192" s="714"/>
      <c r="M2192" s="714"/>
      <c r="N2192" s="711" t="s">
        <v>149</v>
      </c>
      <c r="O2192" s="712" t="s">
        <v>68</v>
      </c>
      <c r="P2192" s="716"/>
      <c r="Q2192" s="717"/>
      <c r="R2192" s="718"/>
      <c r="S2192" s="719"/>
      <c r="T2192" s="720" t="s">
        <v>139</v>
      </c>
      <c r="U2192" s="721" t="s">
        <v>148</v>
      </c>
      <c r="V2192" s="722" t="s">
        <v>164</v>
      </c>
    </row>
    <row r="2193" spans="1:22" s="16" customFormat="1" ht="26.25" customHeight="1">
      <c r="A2193" s="14"/>
      <c r="B2193" s="723"/>
      <c r="C2193" s="724">
        <v>3</v>
      </c>
      <c r="D2193" s="724">
        <v>4</v>
      </c>
      <c r="E2193" s="724">
        <v>5</v>
      </c>
      <c r="F2193" s="724">
        <v>6</v>
      </c>
      <c r="G2193" s="724">
        <v>7</v>
      </c>
      <c r="H2193" s="724">
        <v>8</v>
      </c>
      <c r="I2193" s="724">
        <v>9</v>
      </c>
      <c r="J2193" s="724">
        <v>10</v>
      </c>
      <c r="K2193" s="724">
        <v>11</v>
      </c>
      <c r="L2193" s="724">
        <v>12</v>
      </c>
      <c r="M2193" s="724">
        <v>13</v>
      </c>
      <c r="N2193" s="724">
        <v>14</v>
      </c>
      <c r="O2193" s="724">
        <v>15</v>
      </c>
      <c r="P2193" s="19">
        <v>16</v>
      </c>
      <c r="Q2193" s="725">
        <v>17</v>
      </c>
      <c r="R2193" s="19">
        <v>18</v>
      </c>
      <c r="S2193" s="725">
        <v>19</v>
      </c>
      <c r="T2193" s="726">
        <v>20</v>
      </c>
      <c r="U2193" s="624">
        <v>21</v>
      </c>
      <c r="V2193" s="727">
        <v>22</v>
      </c>
    </row>
    <row r="2194" spans="1:22" s="26" customFormat="1" ht="24.95" customHeight="1">
      <c r="A2194" s="25" t="s">
        <v>2158</v>
      </c>
      <c r="B2194" s="457">
        <v>1</v>
      </c>
      <c r="C2194" s="459" t="s">
        <v>300</v>
      </c>
      <c r="D2194" s="459" t="s">
        <v>935</v>
      </c>
      <c r="E2194" s="459" t="s">
        <v>936</v>
      </c>
      <c r="F2194" s="459" t="s">
        <v>321</v>
      </c>
      <c r="G2194" s="293">
        <v>0.6</v>
      </c>
      <c r="H2194" s="437" t="s">
        <v>22</v>
      </c>
      <c r="I2194" s="299">
        <v>2</v>
      </c>
      <c r="J2194" s="300" t="s">
        <v>933</v>
      </c>
      <c r="K2194" s="324">
        <v>43827</v>
      </c>
      <c r="L2194" s="324">
        <v>45138</v>
      </c>
      <c r="M2194" s="294">
        <v>2278.9899999999998</v>
      </c>
      <c r="N2194" s="321">
        <v>1367.3939999999998</v>
      </c>
      <c r="O2194" s="172">
        <v>1367.394</v>
      </c>
      <c r="P2194" s="441"/>
      <c r="Q2194" s="442"/>
      <c r="R2194" s="439"/>
      <c r="S2194" s="440"/>
      <c r="T2194" s="296" t="s">
        <v>22</v>
      </c>
      <c r="U2194" s="297">
        <v>44</v>
      </c>
      <c r="V2194" s="298" t="s">
        <v>22</v>
      </c>
    </row>
    <row r="2195" spans="1:22" s="26" customFormat="1" ht="24.95" customHeight="1">
      <c r="A2195" s="25" t="s">
        <v>1157</v>
      </c>
      <c r="B2195" s="458"/>
      <c r="C2195" s="460"/>
      <c r="D2195" s="460"/>
      <c r="E2195" s="460"/>
      <c r="F2195" s="460"/>
      <c r="G2195" s="293">
        <v>0.4</v>
      </c>
      <c r="H2195" s="438"/>
      <c r="I2195" s="299">
        <v>1</v>
      </c>
      <c r="J2195" s="300" t="s">
        <v>932</v>
      </c>
      <c r="K2195" s="324">
        <v>43827</v>
      </c>
      <c r="L2195" s="324">
        <v>45138</v>
      </c>
      <c r="M2195" s="294">
        <v>2278.9899999999998</v>
      </c>
      <c r="N2195" s="321">
        <v>911.596</v>
      </c>
      <c r="O2195" s="172">
        <v>911.596</v>
      </c>
      <c r="P2195" s="441"/>
      <c r="Q2195" s="442"/>
      <c r="R2195" s="439"/>
      <c r="S2195" s="440"/>
      <c r="T2195" s="296" t="s">
        <v>22</v>
      </c>
      <c r="U2195" s="297">
        <v>5</v>
      </c>
      <c r="V2195" s="298" t="s">
        <v>22</v>
      </c>
    </row>
    <row r="2196" spans="1:22" s="26" customFormat="1" ht="24.95" customHeight="1">
      <c r="A2196" s="25" t="s">
        <v>321</v>
      </c>
      <c r="B2196" s="457">
        <v>2</v>
      </c>
      <c r="C2196" s="459" t="s">
        <v>300</v>
      </c>
      <c r="D2196" s="459" t="s">
        <v>937</v>
      </c>
      <c r="E2196" s="459" t="s">
        <v>938</v>
      </c>
      <c r="F2196" s="459" t="s">
        <v>321</v>
      </c>
      <c r="G2196" s="293">
        <v>0.6</v>
      </c>
      <c r="H2196" s="437" t="s">
        <v>22</v>
      </c>
      <c r="I2196" s="299">
        <v>2</v>
      </c>
      <c r="J2196" s="300" t="s">
        <v>933</v>
      </c>
      <c r="K2196" s="324">
        <v>43781</v>
      </c>
      <c r="L2196" s="324">
        <v>43830</v>
      </c>
      <c r="M2196" s="294">
        <v>240.48</v>
      </c>
      <c r="N2196" s="321">
        <v>144.28799999999998</v>
      </c>
      <c r="O2196" s="172">
        <v>144.28800000000001</v>
      </c>
      <c r="P2196" s="441"/>
      <c r="Q2196" s="442"/>
      <c r="R2196" s="439"/>
      <c r="S2196" s="440"/>
      <c r="T2196" s="296" t="s">
        <v>22</v>
      </c>
      <c r="U2196" s="297">
        <v>46</v>
      </c>
      <c r="V2196" s="298" t="s">
        <v>22</v>
      </c>
    </row>
    <row r="2197" spans="1:22" s="26" customFormat="1" ht="24.95" customHeight="1">
      <c r="A2197" s="25" t="s">
        <v>1158</v>
      </c>
      <c r="B2197" s="458"/>
      <c r="C2197" s="460"/>
      <c r="D2197" s="460"/>
      <c r="E2197" s="460"/>
      <c r="F2197" s="460"/>
      <c r="G2197" s="293">
        <v>0.4</v>
      </c>
      <c r="H2197" s="438"/>
      <c r="I2197" s="299">
        <v>1</v>
      </c>
      <c r="J2197" s="300" t="s">
        <v>932</v>
      </c>
      <c r="K2197" s="389">
        <v>43781</v>
      </c>
      <c r="L2197" s="324">
        <v>43830</v>
      </c>
      <c r="M2197" s="294">
        <v>239.51</v>
      </c>
      <c r="N2197" s="321">
        <v>95.804000000000002</v>
      </c>
      <c r="O2197" s="172">
        <v>95.804000000000002</v>
      </c>
      <c r="P2197" s="441"/>
      <c r="Q2197" s="442"/>
      <c r="R2197" s="439"/>
      <c r="S2197" s="440"/>
      <c r="T2197" s="296" t="s">
        <v>22</v>
      </c>
      <c r="U2197" s="297">
        <v>3</v>
      </c>
      <c r="V2197" s="298" t="s">
        <v>22</v>
      </c>
    </row>
    <row r="2198" spans="1:22" s="26" customFormat="1" ht="61.5" customHeight="1">
      <c r="A2198" s="25" t="s">
        <v>1159</v>
      </c>
      <c r="B2198" s="307">
        <v>3</v>
      </c>
      <c r="C2198" s="301" t="s">
        <v>611</v>
      </c>
      <c r="D2198" s="301" t="s">
        <v>939</v>
      </c>
      <c r="E2198" s="301" t="s">
        <v>940</v>
      </c>
      <c r="F2198" s="301" t="s">
        <v>304</v>
      </c>
      <c r="G2198" s="293">
        <v>1</v>
      </c>
      <c r="H2198" s="293" t="s">
        <v>22</v>
      </c>
      <c r="I2198" s="299">
        <v>3</v>
      </c>
      <c r="J2198" s="300" t="s">
        <v>934</v>
      </c>
      <c r="K2198" s="324">
        <v>37790</v>
      </c>
      <c r="L2198" s="324">
        <v>38028</v>
      </c>
      <c r="M2198" s="294">
        <v>3709.34</v>
      </c>
      <c r="N2198" s="321">
        <v>3709.34</v>
      </c>
      <c r="O2198" s="172">
        <v>3709.34</v>
      </c>
      <c r="P2198" s="441"/>
      <c r="Q2198" s="442"/>
      <c r="R2198" s="439"/>
      <c r="S2198" s="440"/>
      <c r="T2198" s="296" t="s">
        <v>22</v>
      </c>
      <c r="U2198" s="297">
        <v>3</v>
      </c>
      <c r="V2198" s="298" t="s">
        <v>22</v>
      </c>
    </row>
    <row r="2199" spans="1:22" s="26" customFormat="1" ht="70.5" customHeight="1">
      <c r="A2199" s="25" t="s">
        <v>1160</v>
      </c>
      <c r="B2199" s="307">
        <v>4</v>
      </c>
      <c r="C2199" s="301" t="s">
        <v>611</v>
      </c>
      <c r="D2199" s="301" t="s">
        <v>941</v>
      </c>
      <c r="E2199" s="301" t="s">
        <v>942</v>
      </c>
      <c r="F2199" s="301" t="s">
        <v>304</v>
      </c>
      <c r="G2199" s="293">
        <v>1</v>
      </c>
      <c r="H2199" s="293" t="s">
        <v>22</v>
      </c>
      <c r="I2199" s="299">
        <v>3</v>
      </c>
      <c r="J2199" s="300" t="s">
        <v>934</v>
      </c>
      <c r="K2199" s="324">
        <v>37777</v>
      </c>
      <c r="L2199" s="324">
        <v>38376</v>
      </c>
      <c r="M2199" s="294">
        <v>3762.97</v>
      </c>
      <c r="N2199" s="321">
        <v>3762.97</v>
      </c>
      <c r="O2199" s="172">
        <v>3762.97</v>
      </c>
      <c r="P2199" s="441"/>
      <c r="Q2199" s="442"/>
      <c r="R2199" s="439"/>
      <c r="S2199" s="440"/>
      <c r="T2199" s="296" t="s">
        <v>22</v>
      </c>
      <c r="U2199" s="297">
        <v>14</v>
      </c>
      <c r="V2199" s="298" t="s">
        <v>22</v>
      </c>
    </row>
    <row r="2200" spans="1:22" s="26" customFormat="1" ht="24.95" customHeight="1">
      <c r="A2200" s="25"/>
      <c r="B2200" s="307" t="s">
        <v>1152</v>
      </c>
      <c r="C2200" s="301"/>
      <c r="D2200" s="301"/>
      <c r="E2200" s="301"/>
      <c r="F2200" s="301"/>
      <c r="G2200" s="293"/>
      <c r="H2200" s="293"/>
      <c r="I2200" s="299"/>
      <c r="J2200" s="300" t="s">
        <v>1152</v>
      </c>
      <c r="K2200" s="324"/>
      <c r="L2200" s="324"/>
      <c r="M2200" s="294"/>
      <c r="N2200" s="321" t="s">
        <v>1152</v>
      </c>
      <c r="O2200" s="172" t="s">
        <v>1152</v>
      </c>
      <c r="P2200" s="441"/>
      <c r="Q2200" s="442"/>
      <c r="R2200" s="439"/>
      <c r="S2200" s="440"/>
      <c r="T2200" s="296"/>
      <c r="U2200" s="297"/>
      <c r="V2200" s="298"/>
    </row>
    <row r="2201" spans="1:22" s="26" customFormat="1" ht="24.95" customHeight="1">
      <c r="A2201" s="25"/>
      <c r="B2201" s="307" t="s">
        <v>1152</v>
      </c>
      <c r="C2201" s="301"/>
      <c r="D2201" s="301"/>
      <c r="E2201" s="301"/>
      <c r="F2201" s="301"/>
      <c r="G2201" s="293"/>
      <c r="H2201" s="293"/>
      <c r="I2201" s="299"/>
      <c r="J2201" s="300" t="s">
        <v>1152</v>
      </c>
      <c r="K2201" s="324"/>
      <c r="L2201" s="324"/>
      <c r="M2201" s="294"/>
      <c r="N2201" s="321" t="s">
        <v>1152</v>
      </c>
      <c r="O2201" s="172" t="s">
        <v>1152</v>
      </c>
      <c r="P2201" s="441"/>
      <c r="Q2201" s="442"/>
      <c r="R2201" s="439"/>
      <c r="S2201" s="440"/>
      <c r="T2201" s="296"/>
      <c r="U2201" s="297"/>
      <c r="V2201" s="298"/>
    </row>
    <row r="2202" spans="1:22" s="26" customFormat="1" ht="24.95" customHeight="1">
      <c r="A2202" s="25"/>
      <c r="B2202" s="307" t="s">
        <v>1152</v>
      </c>
      <c r="C2202" s="301"/>
      <c r="D2202" s="301"/>
      <c r="E2202" s="301"/>
      <c r="F2202" s="301"/>
      <c r="G2202" s="293"/>
      <c r="H2202" s="293"/>
      <c r="I2202" s="299"/>
      <c r="J2202" s="300" t="s">
        <v>1152</v>
      </c>
      <c r="K2202" s="324"/>
      <c r="L2202" s="324"/>
      <c r="M2202" s="294"/>
      <c r="N2202" s="321" t="s">
        <v>1152</v>
      </c>
      <c r="O2202" s="172" t="s">
        <v>1152</v>
      </c>
      <c r="P2202" s="441"/>
      <c r="Q2202" s="442"/>
      <c r="R2202" s="439"/>
      <c r="S2202" s="440"/>
      <c r="T2202" s="296"/>
      <c r="U2202" s="297"/>
      <c r="V2202" s="298"/>
    </row>
    <row r="2203" spans="1:22" s="26" customFormat="1" ht="24.95" customHeight="1">
      <c r="A2203" s="25"/>
      <c r="B2203" s="307" t="s">
        <v>1152</v>
      </c>
      <c r="C2203" s="301"/>
      <c r="D2203" s="301"/>
      <c r="E2203" s="301"/>
      <c r="F2203" s="301"/>
      <c r="G2203" s="293"/>
      <c r="H2203" s="293"/>
      <c r="I2203" s="299"/>
      <c r="J2203" s="300" t="s">
        <v>1152</v>
      </c>
      <c r="K2203" s="324"/>
      <c r="L2203" s="324"/>
      <c r="M2203" s="294"/>
      <c r="N2203" s="321" t="s">
        <v>1152</v>
      </c>
      <c r="O2203" s="172" t="s">
        <v>1152</v>
      </c>
      <c r="P2203" s="441"/>
      <c r="Q2203" s="442"/>
      <c r="R2203" s="439"/>
      <c r="S2203" s="440"/>
      <c r="T2203" s="296"/>
      <c r="U2203" s="297"/>
      <c r="V2203" s="298"/>
    </row>
    <row r="2204" spans="1:22" s="26" customFormat="1" ht="24.95" customHeight="1">
      <c r="A2204" s="25"/>
      <c r="B2204" s="307" t="s">
        <v>1152</v>
      </c>
      <c r="C2204" s="301"/>
      <c r="D2204" s="301"/>
      <c r="E2204" s="301"/>
      <c r="F2204" s="301"/>
      <c r="G2204" s="293"/>
      <c r="H2204" s="293"/>
      <c r="I2204" s="299"/>
      <c r="J2204" s="300" t="s">
        <v>1152</v>
      </c>
      <c r="K2204" s="324"/>
      <c r="L2204" s="324"/>
      <c r="M2204" s="294"/>
      <c r="N2204" s="321" t="s">
        <v>1152</v>
      </c>
      <c r="O2204" s="172" t="s">
        <v>1152</v>
      </c>
      <c r="P2204" s="441"/>
      <c r="Q2204" s="442"/>
      <c r="R2204" s="439"/>
      <c r="S2204" s="440"/>
      <c r="T2204" s="296"/>
      <c r="U2204" s="297"/>
      <c r="V2204" s="298"/>
    </row>
    <row r="2205" spans="1:22" s="26" customFormat="1" ht="24.95" customHeight="1">
      <c r="A2205" s="25" t="s">
        <v>2159</v>
      </c>
      <c r="B2205" s="307" t="s">
        <v>1152</v>
      </c>
      <c r="C2205" s="301"/>
      <c r="D2205" s="301"/>
      <c r="E2205" s="301"/>
      <c r="F2205" s="301"/>
      <c r="G2205" s="293"/>
      <c r="H2205" s="293"/>
      <c r="I2205" s="299"/>
      <c r="J2205" s="300" t="s">
        <v>1152</v>
      </c>
      <c r="K2205" s="324"/>
      <c r="L2205" s="324"/>
      <c r="M2205" s="294"/>
      <c r="N2205" s="322" t="s">
        <v>1152</v>
      </c>
      <c r="O2205" s="172" t="s">
        <v>1152</v>
      </c>
      <c r="P2205" s="441"/>
      <c r="Q2205" s="442"/>
      <c r="R2205" s="439"/>
      <c r="S2205" s="440"/>
      <c r="T2205" s="296"/>
      <c r="U2205" s="297"/>
      <c r="V2205" s="298"/>
    </row>
    <row r="2206" spans="1:22" s="26" customFormat="1" ht="24.95" customHeight="1">
      <c r="A2206" s="25" t="s">
        <v>2160</v>
      </c>
      <c r="B2206" s="307" t="s">
        <v>1152</v>
      </c>
      <c r="C2206" s="301"/>
      <c r="D2206" s="301"/>
      <c r="E2206" s="301"/>
      <c r="F2206" s="301"/>
      <c r="G2206" s="293"/>
      <c r="H2206" s="293"/>
      <c r="I2206" s="299"/>
      <c r="J2206" s="300" t="s">
        <v>1152</v>
      </c>
      <c r="K2206" s="324"/>
      <c r="L2206" s="324"/>
      <c r="M2206" s="295"/>
      <c r="N2206" s="322" t="s">
        <v>1152</v>
      </c>
      <c r="O2206" s="172" t="s">
        <v>1152</v>
      </c>
      <c r="P2206" s="441"/>
      <c r="Q2206" s="442"/>
      <c r="R2206" s="439"/>
      <c r="S2206" s="440"/>
      <c r="T2206" s="296"/>
      <c r="U2206" s="297"/>
      <c r="V2206" s="298"/>
    </row>
    <row r="2207" spans="1:22" s="26" customFormat="1" ht="24.95" customHeight="1">
      <c r="A2207" s="25" t="s">
        <v>2161</v>
      </c>
      <c r="B2207" s="307" t="s">
        <v>1152</v>
      </c>
      <c r="C2207" s="301"/>
      <c r="D2207" s="301"/>
      <c r="E2207" s="301"/>
      <c r="F2207" s="301"/>
      <c r="G2207" s="293"/>
      <c r="H2207" s="293"/>
      <c r="I2207" s="299"/>
      <c r="J2207" s="300" t="s">
        <v>1152</v>
      </c>
      <c r="K2207" s="324"/>
      <c r="L2207" s="324"/>
      <c r="M2207" s="295"/>
      <c r="N2207" s="322" t="s">
        <v>1152</v>
      </c>
      <c r="O2207" s="172" t="s">
        <v>1152</v>
      </c>
      <c r="P2207" s="441"/>
      <c r="Q2207" s="442"/>
      <c r="R2207" s="439"/>
      <c r="S2207" s="440"/>
      <c r="T2207" s="296"/>
      <c r="U2207" s="297"/>
      <c r="V2207" s="298"/>
    </row>
    <row r="2208" spans="1:22" s="26" customFormat="1" ht="24.95" customHeight="1" thickBot="1">
      <c r="A2208" s="25" t="s">
        <v>2162</v>
      </c>
      <c r="B2208" s="310" t="s">
        <v>1152</v>
      </c>
      <c r="C2208" s="302"/>
      <c r="D2208" s="302"/>
      <c r="E2208" s="302"/>
      <c r="F2208" s="302"/>
      <c r="G2208" s="303"/>
      <c r="H2208" s="303"/>
      <c r="I2208" s="304"/>
      <c r="J2208" s="305" t="s">
        <v>1152</v>
      </c>
      <c r="K2208" s="325"/>
      <c r="L2208" s="325"/>
      <c r="M2208" s="306"/>
      <c r="N2208" s="322" t="s">
        <v>1152</v>
      </c>
      <c r="O2208" s="172" t="s">
        <v>1152</v>
      </c>
      <c r="P2208" s="441"/>
      <c r="Q2208" s="442"/>
      <c r="R2208" s="439"/>
      <c r="S2208" s="440"/>
      <c r="T2208" s="296"/>
      <c r="U2208" s="297"/>
      <c r="V2208" s="298"/>
    </row>
    <row r="2209" spans="1:23" s="16" customFormat="1" ht="12" customHeight="1">
      <c r="A2209" s="25"/>
      <c r="B2209" s="27"/>
      <c r="C2209" s="28"/>
      <c r="D2209" s="28"/>
      <c r="E2209" s="28"/>
      <c r="F2209" s="28"/>
      <c r="G2209" s="28"/>
      <c r="H2209" s="308"/>
      <c r="I2209" s="28"/>
      <c r="J2209" s="28"/>
      <c r="K2209" s="28"/>
      <c r="L2209" s="28"/>
      <c r="M2209" s="28"/>
      <c r="N2209" s="28"/>
      <c r="O2209" s="171"/>
      <c r="P2209" s="28"/>
      <c r="Q2209" s="28"/>
      <c r="R2209" s="171"/>
      <c r="S2209" s="28"/>
      <c r="T2209" s="28"/>
      <c r="U2209" s="29"/>
      <c r="V2209" s="30"/>
    </row>
    <row r="2210" spans="1:23" s="16" customFormat="1" ht="17.25" customHeight="1" thickBot="1">
      <c r="A2210" s="25" t="s">
        <v>2163</v>
      </c>
      <c r="B2210" s="346"/>
      <c r="C2210" s="347"/>
      <c r="D2210" s="347"/>
      <c r="E2210" s="347"/>
      <c r="F2210" s="347"/>
      <c r="G2210" s="347"/>
      <c r="H2210" s="347"/>
      <c r="I2210" s="347"/>
      <c r="J2210" s="347"/>
      <c r="K2210" s="347"/>
      <c r="L2210" s="347"/>
      <c r="M2210" s="347"/>
      <c r="N2210" s="728" t="s">
        <v>251</v>
      </c>
      <c r="O2210" s="729">
        <v>2497.848</v>
      </c>
      <c r="P2210" s="371"/>
      <c r="Q2210" s="371"/>
      <c r="R2210" s="372"/>
      <c r="S2210" s="372"/>
      <c r="T2210" s="373"/>
      <c r="U2210" s="374"/>
      <c r="V2210" s="375"/>
      <c r="W2210" s="186"/>
    </row>
    <row r="2211" spans="1:23" ht="17.25" customHeight="1">
      <c r="B2211" s="731"/>
      <c r="C2211" s="731"/>
      <c r="D2211" s="731"/>
      <c r="E2211" s="731"/>
      <c r="F2211" s="731"/>
      <c r="G2211" s="732"/>
      <c r="H2211" s="732"/>
      <c r="I2211" s="732"/>
      <c r="J2211" s="732"/>
      <c r="K2211" s="732"/>
      <c r="L2211" s="732"/>
      <c r="M2211" s="732"/>
      <c r="N2211" s="732"/>
      <c r="O2211" s="732"/>
      <c r="P2211" s="732"/>
      <c r="Q2211" s="732"/>
      <c r="R2211" s="732"/>
      <c r="S2211" s="732"/>
      <c r="T2211" s="732"/>
      <c r="U2211" s="732"/>
      <c r="V2211" s="732"/>
      <c r="W2211" s="732"/>
    </row>
    <row r="2212" spans="1:23" s="16" customFormat="1" ht="16.5" customHeight="1" thickBot="1">
      <c r="A2212" s="14"/>
      <c r="B2212" s="443" t="s">
        <v>61</v>
      </c>
      <c r="C2212" s="443"/>
      <c r="D2212" s="443"/>
      <c r="E2212" s="443"/>
      <c r="F2212" s="443"/>
      <c r="G2212" s="443"/>
      <c r="H2212" s="443"/>
      <c r="I2212" s="443"/>
      <c r="J2212" s="443"/>
      <c r="K2212" s="443"/>
      <c r="L2212" s="443"/>
      <c r="M2212" s="443"/>
      <c r="N2212" s="443"/>
      <c r="O2212" s="443"/>
      <c r="P2212" s="443"/>
      <c r="Q2212" s="443"/>
      <c r="R2212" s="443"/>
      <c r="S2212" s="443"/>
      <c r="T2212" s="443"/>
      <c r="U2212" s="443"/>
      <c r="V2212" s="443"/>
      <c r="W2212" s="187"/>
    </row>
    <row r="2213" spans="1:23" s="18" customFormat="1" ht="22.5" customHeight="1">
      <c r="A2213" s="87" t="s">
        <v>2164</v>
      </c>
      <c r="B2213" s="445" t="s">
        <v>58</v>
      </c>
      <c r="C2213" s="733" t="s">
        <v>78</v>
      </c>
      <c r="D2213" s="734"/>
      <c r="E2213" s="734"/>
      <c r="F2213" s="734"/>
      <c r="G2213" s="734"/>
      <c r="H2213" s="734"/>
      <c r="I2213" s="734"/>
      <c r="J2213" s="734"/>
      <c r="K2213" s="734"/>
      <c r="L2213" s="734"/>
      <c r="M2213" s="706"/>
      <c r="N2213" s="735"/>
      <c r="O2213" s="736"/>
      <c r="P2213" s="733" t="s">
        <v>84</v>
      </c>
      <c r="Q2213" s="734"/>
      <c r="R2213" s="734"/>
      <c r="S2213" s="706"/>
      <c r="T2213" s="705" t="s">
        <v>279</v>
      </c>
      <c r="U2213" s="706"/>
      <c r="V2213" s="448" t="s">
        <v>6</v>
      </c>
      <c r="W2213" s="185"/>
    </row>
    <row r="2214" spans="1:23" s="18" customFormat="1" ht="22.5" customHeight="1">
      <c r="A2214" s="87" t="s">
        <v>2165</v>
      </c>
      <c r="B2214" s="446"/>
      <c r="C2214" s="737" t="s">
        <v>79</v>
      </c>
      <c r="D2214" s="738"/>
      <c r="E2214" s="739"/>
      <c r="F2214" s="740">
        <v>3</v>
      </c>
      <c r="G2214" s="741" t="s">
        <v>223</v>
      </c>
      <c r="H2214" s="714" t="s">
        <v>222</v>
      </c>
      <c r="I2214" s="714"/>
      <c r="J2214" s="737" t="s">
        <v>221</v>
      </c>
      <c r="K2214" s="742"/>
      <c r="L2214" s="743"/>
      <c r="M2214" s="743"/>
      <c r="N2214" s="744"/>
      <c r="O2214" s="745"/>
      <c r="P2214" s="746"/>
      <c r="Q2214" s="747"/>
      <c r="R2214" s="747"/>
      <c r="S2214" s="748"/>
      <c r="T2214" s="718"/>
      <c r="U2214" s="719"/>
      <c r="V2214" s="449"/>
      <c r="W2214" s="185"/>
    </row>
    <row r="2215" spans="1:23" s="18" customFormat="1" ht="51.75" customHeight="1" thickBot="1">
      <c r="A2215" s="87" t="s">
        <v>2166</v>
      </c>
      <c r="B2215" s="446"/>
      <c r="C2215" s="738" t="s">
        <v>77</v>
      </c>
      <c r="D2215" s="739"/>
      <c r="E2215" s="749" t="s">
        <v>80</v>
      </c>
      <c r="F2215" s="750" t="s">
        <v>242</v>
      </c>
      <c r="G2215" s="741"/>
      <c r="H2215" s="714"/>
      <c r="I2215" s="714"/>
      <c r="J2215" s="711" t="s">
        <v>220</v>
      </c>
      <c r="K2215" s="751" t="s">
        <v>228</v>
      </c>
      <c r="L2215" s="752" t="s">
        <v>290</v>
      </c>
      <c r="M2215" s="752"/>
      <c r="N2215" s="753" t="s">
        <v>260</v>
      </c>
      <c r="O2215" s="754"/>
      <c r="P2215" s="755" t="s">
        <v>1169</v>
      </c>
      <c r="Q2215" s="756" t="s">
        <v>85</v>
      </c>
      <c r="R2215" s="757"/>
      <c r="S2215" s="88">
        <v>4</v>
      </c>
      <c r="T2215" s="758"/>
      <c r="U2215" s="759"/>
      <c r="V2215" s="450"/>
      <c r="W2215" s="185"/>
    </row>
    <row r="2216" spans="1:23" s="18" customFormat="1" ht="15.75" customHeight="1">
      <c r="A2216" s="87" t="s">
        <v>2167</v>
      </c>
      <c r="B2216" s="446"/>
      <c r="C2216" s="33">
        <v>1</v>
      </c>
      <c r="D2216" s="76" t="s">
        <v>932</v>
      </c>
      <c r="E2216" s="82">
        <v>0.34</v>
      </c>
      <c r="F2216" s="233">
        <v>1007.4</v>
      </c>
      <c r="G2216" s="233">
        <v>1532.67</v>
      </c>
      <c r="H2216" s="451" t="s">
        <v>27</v>
      </c>
      <c r="I2216" s="452"/>
      <c r="J2216" s="83" t="s">
        <v>6</v>
      </c>
      <c r="K2216" s="81" t="s">
        <v>1152</v>
      </c>
      <c r="L2216" s="344"/>
      <c r="M2216" s="345" t="s">
        <v>1152</v>
      </c>
      <c r="N2216" s="760" t="s">
        <v>22</v>
      </c>
      <c r="O2216" s="761" t="s">
        <v>15</v>
      </c>
      <c r="P2216" s="762"/>
      <c r="Q2216" s="763">
        <v>63</v>
      </c>
      <c r="R2216" s="764" t="s">
        <v>1152</v>
      </c>
      <c r="S2216" s="765"/>
      <c r="T2216" s="705" t="s">
        <v>64</v>
      </c>
      <c r="U2216" s="734"/>
      <c r="V2216" s="706"/>
      <c r="W2216" s="184"/>
    </row>
    <row r="2217" spans="1:23" s="18" customFormat="1" ht="15.75" customHeight="1" thickBot="1">
      <c r="A2217" s="87" t="s">
        <v>2168</v>
      </c>
      <c r="B2217" s="446"/>
      <c r="C2217" s="33">
        <v>2</v>
      </c>
      <c r="D2217" s="76" t="s">
        <v>933</v>
      </c>
      <c r="E2217" s="82">
        <v>0.33</v>
      </c>
      <c r="F2217" s="233">
        <v>1511.682</v>
      </c>
      <c r="G2217" s="233">
        <v>1532.67</v>
      </c>
      <c r="H2217" s="451" t="s">
        <v>27</v>
      </c>
      <c r="I2217" s="452"/>
      <c r="J2217" s="83" t="s">
        <v>6</v>
      </c>
      <c r="K2217" s="81" t="s">
        <v>1152</v>
      </c>
      <c r="L2217" s="344"/>
      <c r="M2217" s="345" t="s">
        <v>1152</v>
      </c>
      <c r="N2217" s="760" t="s">
        <v>22</v>
      </c>
      <c r="O2217" s="761"/>
      <c r="P2217" s="762"/>
      <c r="Q2217" s="766"/>
      <c r="R2217" s="767"/>
      <c r="S2217" s="768"/>
      <c r="T2217" s="758"/>
      <c r="U2217" s="769"/>
      <c r="V2217" s="759"/>
      <c r="W2217" s="184"/>
    </row>
    <row r="2218" spans="1:23" s="18" customFormat="1" ht="15.75" customHeight="1">
      <c r="A2218" s="87" t="s">
        <v>2169</v>
      </c>
      <c r="B2218" s="446"/>
      <c r="C2218" s="33">
        <v>3</v>
      </c>
      <c r="D2218" s="76" t="s">
        <v>934</v>
      </c>
      <c r="E2218" s="82">
        <v>0.33</v>
      </c>
      <c r="F2218" s="233">
        <v>7472.3099999999995</v>
      </c>
      <c r="G2218" s="233">
        <v>1532.67</v>
      </c>
      <c r="H2218" s="451" t="s">
        <v>6</v>
      </c>
      <c r="I2218" s="452"/>
      <c r="J2218" s="83" t="s">
        <v>6</v>
      </c>
      <c r="K2218" s="81" t="s">
        <v>1152</v>
      </c>
      <c r="L2218" s="344"/>
      <c r="M2218" s="345" t="s">
        <v>1152</v>
      </c>
      <c r="N2218" s="760" t="s">
        <v>22</v>
      </c>
      <c r="O2218" s="770"/>
      <c r="P2218" s="771"/>
      <c r="Q2218" s="772"/>
      <c r="R2218" s="773"/>
      <c r="S2218" s="774"/>
      <c r="T2218" s="191"/>
      <c r="U2218" s="191"/>
      <c r="V2218" s="192"/>
      <c r="W2218" s="185"/>
    </row>
    <row r="2219" spans="1:23" s="18" customFormat="1" ht="15.75" customHeight="1">
      <c r="A2219" s="87" t="s">
        <v>2170</v>
      </c>
      <c r="B2219" s="446"/>
      <c r="C2219" s="33">
        <v>4</v>
      </c>
      <c r="D2219" s="76" t="s">
        <v>1152</v>
      </c>
      <c r="E2219" s="82" t="s">
        <v>1152</v>
      </c>
      <c r="F2219" s="233" t="s">
        <v>1152</v>
      </c>
      <c r="G2219" s="233" t="s">
        <v>1152</v>
      </c>
      <c r="H2219" s="451" t="s">
        <v>1152</v>
      </c>
      <c r="I2219" s="452"/>
      <c r="J2219" s="83" t="s">
        <v>1152</v>
      </c>
      <c r="K2219" s="81" t="s">
        <v>1152</v>
      </c>
      <c r="L2219" s="344"/>
      <c r="M2219" s="345" t="s">
        <v>1152</v>
      </c>
      <c r="N2219" s="760"/>
      <c r="O2219" s="775" t="s">
        <v>246</v>
      </c>
      <c r="P2219" s="737" t="s">
        <v>245</v>
      </c>
      <c r="Q2219" s="738"/>
      <c r="R2219" s="738"/>
      <c r="S2219" s="739"/>
      <c r="T2219" s="185"/>
      <c r="U2219" s="185"/>
      <c r="V2219" s="193"/>
      <c r="W2219" s="185"/>
    </row>
    <row r="2220" spans="1:23" s="18" customFormat="1" ht="17.25" customHeight="1">
      <c r="A2220" s="87" t="s">
        <v>2171</v>
      </c>
      <c r="B2220" s="446"/>
      <c r="C2220" s="33">
        <v>5</v>
      </c>
      <c r="D2220" s="76" t="s">
        <v>1152</v>
      </c>
      <c r="E2220" s="82" t="s">
        <v>1152</v>
      </c>
      <c r="F2220" s="233" t="s">
        <v>1152</v>
      </c>
      <c r="G2220" s="233" t="s">
        <v>1152</v>
      </c>
      <c r="H2220" s="451" t="s">
        <v>1152</v>
      </c>
      <c r="I2220" s="452"/>
      <c r="J2220" s="83" t="s">
        <v>1152</v>
      </c>
      <c r="K2220" s="81" t="s">
        <v>1152</v>
      </c>
      <c r="L2220" s="344"/>
      <c r="M2220" s="345" t="s">
        <v>1152</v>
      </c>
      <c r="N2220" s="760"/>
      <c r="O2220" s="776"/>
      <c r="P2220" s="711" t="s">
        <v>86</v>
      </c>
      <c r="Q2220" s="711" t="s">
        <v>230</v>
      </c>
      <c r="R2220" s="714" t="s">
        <v>243</v>
      </c>
      <c r="S2220" s="714"/>
      <c r="T2220" s="185"/>
      <c r="U2220" s="185"/>
      <c r="V2220" s="193"/>
      <c r="W2220" s="185"/>
    </row>
    <row r="2221" spans="1:23" s="18" customFormat="1" ht="16.5" customHeight="1" thickBot="1">
      <c r="A2221" s="87" t="s">
        <v>2172</v>
      </c>
      <c r="B2221" s="446"/>
      <c r="C2221" s="84">
        <v>6</v>
      </c>
      <c r="D2221" s="85" t="s">
        <v>1152</v>
      </c>
      <c r="E2221" s="86" t="s">
        <v>1152</v>
      </c>
      <c r="F2221" s="233" t="s">
        <v>1152</v>
      </c>
      <c r="G2221" s="233" t="s">
        <v>1152</v>
      </c>
      <c r="H2221" s="451" t="s">
        <v>1152</v>
      </c>
      <c r="I2221" s="452"/>
      <c r="J2221" s="83" t="s">
        <v>1152</v>
      </c>
      <c r="K2221" s="81" t="s">
        <v>1152</v>
      </c>
      <c r="L2221" s="344"/>
      <c r="M2221" s="345" t="s">
        <v>1152</v>
      </c>
      <c r="N2221" s="777"/>
      <c r="O2221" s="248" t="s">
        <v>6</v>
      </c>
      <c r="P2221" s="778">
        <v>1</v>
      </c>
      <c r="Q2221" s="779">
        <v>3065.3425115</v>
      </c>
      <c r="R2221" s="780">
        <v>9991.3919999999998</v>
      </c>
      <c r="S2221" s="780"/>
      <c r="T2221" s="185"/>
      <c r="U2221" s="185"/>
      <c r="V2221" s="193"/>
      <c r="W2221" s="185"/>
    </row>
    <row r="2222" spans="1:23" s="18" customFormat="1" ht="16.5" customHeight="1" thickBot="1">
      <c r="A2222" s="87" t="s">
        <v>2173</v>
      </c>
      <c r="B2222" s="447"/>
      <c r="C2222" s="781" t="s">
        <v>82</v>
      </c>
      <c r="D2222" s="782"/>
      <c r="E2222" s="782"/>
      <c r="F2222" s="783"/>
      <c r="G2222" s="784"/>
      <c r="H2222" s="453" t="s">
        <v>6</v>
      </c>
      <c r="I2222" s="454"/>
      <c r="J2222" s="314" t="s">
        <v>6</v>
      </c>
      <c r="K2222" s="194" t="s">
        <v>6</v>
      </c>
      <c r="L2222" s="351"/>
      <c r="M2222" s="370"/>
      <c r="N2222" s="352"/>
      <c r="O2222" s="455" t="s">
        <v>1152</v>
      </c>
      <c r="P2222" s="455"/>
      <c r="Q2222" s="455"/>
      <c r="R2222" s="455"/>
      <c r="S2222" s="455"/>
      <c r="T2222" s="348"/>
      <c r="U2222" s="349"/>
      <c r="V2222" s="350"/>
      <c r="W2222" s="185"/>
    </row>
    <row r="2223" spans="1:23" ht="24.95" customHeight="1"/>
    <row r="2224" spans="1:23" ht="24.95" customHeight="1"/>
    <row r="2225" spans="1:22" s="16" customFormat="1" ht="24" thickBot="1">
      <c r="A2225" s="694">
        <v>64</v>
      </c>
      <c r="B2225" s="456" t="s">
        <v>45</v>
      </c>
      <c r="C2225" s="456"/>
      <c r="D2225" s="456"/>
      <c r="E2225" s="22">
        <v>64</v>
      </c>
      <c r="F2225" s="23" t="s">
        <v>943</v>
      </c>
      <c r="G2225" s="19"/>
      <c r="H2225" s="19"/>
      <c r="I2225" s="23"/>
      <c r="J2225" s="23"/>
      <c r="K2225" s="23"/>
      <c r="L2225" s="23"/>
      <c r="M2225" s="24"/>
      <c r="N2225" s="24"/>
      <c r="O2225" s="19"/>
      <c r="P2225" s="19"/>
      <c r="Q2225" s="685"/>
      <c r="R2225" s="685"/>
      <c r="S2225" s="685"/>
      <c r="T2225" s="685"/>
      <c r="U2225" s="186"/>
    </row>
    <row r="2226" spans="1:22" s="16" customFormat="1" ht="24.75" customHeight="1">
      <c r="A2226" s="14"/>
      <c r="B2226" s="695" t="s">
        <v>50</v>
      </c>
      <c r="C2226" s="696" t="s">
        <v>51</v>
      </c>
      <c r="D2226" s="697" t="s">
        <v>16</v>
      </c>
      <c r="E2226" s="697"/>
      <c r="F2226" s="697" t="s">
        <v>52</v>
      </c>
      <c r="G2226" s="698"/>
      <c r="H2226" s="699" t="s">
        <v>53</v>
      </c>
      <c r="I2226" s="700" t="s">
        <v>266</v>
      </c>
      <c r="J2226" s="699" t="s">
        <v>17</v>
      </c>
      <c r="K2226" s="699" t="s">
        <v>229</v>
      </c>
      <c r="L2226" s="699" t="s">
        <v>54</v>
      </c>
      <c r="M2226" s="699" t="s">
        <v>150</v>
      </c>
      <c r="N2226" s="701" t="s">
        <v>244</v>
      </c>
      <c r="O2226" s="702"/>
      <c r="P2226" s="703" t="s">
        <v>19</v>
      </c>
      <c r="Q2226" s="704"/>
      <c r="R2226" s="705" t="s">
        <v>152</v>
      </c>
      <c r="S2226" s="706"/>
      <c r="T2226" s="707" t="s">
        <v>138</v>
      </c>
      <c r="U2226" s="708"/>
      <c r="V2226" s="709"/>
    </row>
    <row r="2227" spans="1:22" s="16" customFormat="1" ht="92.25" customHeight="1">
      <c r="A2227" s="14"/>
      <c r="B2227" s="710"/>
      <c r="C2227" s="711" t="s">
        <v>55</v>
      </c>
      <c r="D2227" s="712" t="s">
        <v>3</v>
      </c>
      <c r="E2227" s="712" t="s">
        <v>18</v>
      </c>
      <c r="F2227" s="712" t="s">
        <v>56</v>
      </c>
      <c r="G2227" s="713" t="s">
        <v>57</v>
      </c>
      <c r="H2227" s="714"/>
      <c r="I2227" s="715"/>
      <c r="J2227" s="714"/>
      <c r="K2227" s="714"/>
      <c r="L2227" s="714"/>
      <c r="M2227" s="714"/>
      <c r="N2227" s="711" t="s">
        <v>149</v>
      </c>
      <c r="O2227" s="712" t="s">
        <v>68</v>
      </c>
      <c r="P2227" s="716"/>
      <c r="Q2227" s="717"/>
      <c r="R2227" s="718"/>
      <c r="S2227" s="719"/>
      <c r="T2227" s="720" t="s">
        <v>139</v>
      </c>
      <c r="U2227" s="721" t="s">
        <v>148</v>
      </c>
      <c r="V2227" s="722" t="s">
        <v>164</v>
      </c>
    </row>
    <row r="2228" spans="1:22" s="16" customFormat="1" ht="26.25" customHeight="1">
      <c r="A2228" s="14"/>
      <c r="B2228" s="723"/>
      <c r="C2228" s="724">
        <v>3</v>
      </c>
      <c r="D2228" s="724">
        <v>4</v>
      </c>
      <c r="E2228" s="724">
        <v>5</v>
      </c>
      <c r="F2228" s="724">
        <v>6</v>
      </c>
      <c r="G2228" s="724">
        <v>7</v>
      </c>
      <c r="H2228" s="724">
        <v>8</v>
      </c>
      <c r="I2228" s="724">
        <v>9</v>
      </c>
      <c r="J2228" s="724">
        <v>10</v>
      </c>
      <c r="K2228" s="724">
        <v>11</v>
      </c>
      <c r="L2228" s="724">
        <v>12</v>
      </c>
      <c r="M2228" s="724">
        <v>13</v>
      </c>
      <c r="N2228" s="724">
        <v>14</v>
      </c>
      <c r="O2228" s="724">
        <v>15</v>
      </c>
      <c r="P2228" s="19">
        <v>16</v>
      </c>
      <c r="Q2228" s="725">
        <v>17</v>
      </c>
      <c r="R2228" s="19">
        <v>18</v>
      </c>
      <c r="S2228" s="725">
        <v>19</v>
      </c>
      <c r="T2228" s="726">
        <v>20</v>
      </c>
      <c r="U2228" s="624">
        <v>21</v>
      </c>
      <c r="V2228" s="727">
        <v>22</v>
      </c>
    </row>
    <row r="2229" spans="1:22" s="26" customFormat="1" ht="24.95" customHeight="1">
      <c r="A2229" s="25" t="s">
        <v>2174</v>
      </c>
      <c r="B2229" s="457">
        <v>1</v>
      </c>
      <c r="C2229" s="459" t="s">
        <v>300</v>
      </c>
      <c r="D2229" s="459" t="s">
        <v>947</v>
      </c>
      <c r="E2229" s="459" t="s">
        <v>948</v>
      </c>
      <c r="F2229" s="459" t="s">
        <v>321</v>
      </c>
      <c r="G2229" s="293">
        <v>0.4</v>
      </c>
      <c r="H2229" s="437" t="s">
        <v>22</v>
      </c>
      <c r="I2229" s="299">
        <v>1</v>
      </c>
      <c r="J2229" s="300" t="s">
        <v>944</v>
      </c>
      <c r="K2229" s="324">
        <v>43829</v>
      </c>
      <c r="L2229" s="324">
        <v>45138</v>
      </c>
      <c r="M2229" s="294">
        <v>2378.77</v>
      </c>
      <c r="N2229" s="321">
        <v>951.50800000000004</v>
      </c>
      <c r="O2229" s="172">
        <v>951.50800000000004</v>
      </c>
      <c r="P2229" s="441"/>
      <c r="Q2229" s="442"/>
      <c r="R2229" s="439"/>
      <c r="S2229" s="440"/>
      <c r="T2229" s="296" t="s">
        <v>22</v>
      </c>
      <c r="U2229" s="297">
        <v>17</v>
      </c>
      <c r="V2229" s="298" t="s">
        <v>22</v>
      </c>
    </row>
    <row r="2230" spans="1:22" s="26" customFormat="1" ht="24.95" customHeight="1">
      <c r="A2230" s="25" t="s">
        <v>1157</v>
      </c>
      <c r="B2230" s="458"/>
      <c r="C2230" s="460"/>
      <c r="D2230" s="460"/>
      <c r="E2230" s="460"/>
      <c r="F2230" s="460"/>
      <c r="G2230" s="293">
        <v>0.6</v>
      </c>
      <c r="H2230" s="438"/>
      <c r="I2230" s="299">
        <v>3</v>
      </c>
      <c r="J2230" s="300" t="s">
        <v>946</v>
      </c>
      <c r="K2230" s="324">
        <v>43829</v>
      </c>
      <c r="L2230" s="324">
        <v>45138</v>
      </c>
      <c r="M2230" s="294">
        <v>2378.77</v>
      </c>
      <c r="N2230" s="321">
        <v>1427.2619999999999</v>
      </c>
      <c r="O2230" s="172">
        <v>1427.2619999999999</v>
      </c>
      <c r="P2230" s="441"/>
      <c r="Q2230" s="442"/>
      <c r="R2230" s="439"/>
      <c r="S2230" s="440"/>
      <c r="T2230" s="296" t="s">
        <v>22</v>
      </c>
      <c r="U2230" s="297">
        <v>14</v>
      </c>
      <c r="V2230" s="298" t="s">
        <v>22</v>
      </c>
    </row>
    <row r="2231" spans="1:22" s="26" customFormat="1" ht="45.6" customHeight="1">
      <c r="A2231" s="25" t="s">
        <v>321</v>
      </c>
      <c r="B2231" s="307">
        <v>2</v>
      </c>
      <c r="C2231" s="301" t="s">
        <v>300</v>
      </c>
      <c r="D2231" s="301" t="s">
        <v>949</v>
      </c>
      <c r="E2231" s="301" t="s">
        <v>950</v>
      </c>
      <c r="F2231" s="301" t="s">
        <v>304</v>
      </c>
      <c r="G2231" s="293">
        <v>1</v>
      </c>
      <c r="H2231" s="293" t="s">
        <v>22</v>
      </c>
      <c r="I2231" s="299">
        <v>1</v>
      </c>
      <c r="J2231" s="300" t="s">
        <v>944</v>
      </c>
      <c r="K2231" s="324">
        <v>40794</v>
      </c>
      <c r="L2231" s="324">
        <v>41608</v>
      </c>
      <c r="M2231" s="294">
        <v>1411.96</v>
      </c>
      <c r="N2231" s="321">
        <v>1411.96</v>
      </c>
      <c r="O2231" s="172">
        <v>1411.96</v>
      </c>
      <c r="P2231" s="441"/>
      <c r="Q2231" s="442"/>
      <c r="R2231" s="439"/>
      <c r="S2231" s="440"/>
      <c r="T2231" s="296" t="s">
        <v>22</v>
      </c>
      <c r="U2231" s="297">
        <v>6</v>
      </c>
      <c r="V2231" s="298" t="s">
        <v>22</v>
      </c>
    </row>
    <row r="2232" spans="1:22" s="26" customFormat="1" ht="45.6" customHeight="1">
      <c r="A2232" s="25" t="s">
        <v>1158</v>
      </c>
      <c r="B2232" s="307">
        <v>3</v>
      </c>
      <c r="C2232" s="301" t="s">
        <v>300</v>
      </c>
      <c r="D2232" s="301" t="s">
        <v>951</v>
      </c>
      <c r="E2232" s="301" t="s">
        <v>952</v>
      </c>
      <c r="F2232" s="301" t="s">
        <v>321</v>
      </c>
      <c r="G2232" s="293">
        <v>0.2</v>
      </c>
      <c r="H2232" s="293" t="s">
        <v>22</v>
      </c>
      <c r="I2232" s="299">
        <v>2</v>
      </c>
      <c r="J2232" s="300" t="s">
        <v>945</v>
      </c>
      <c r="K2232" s="389">
        <v>42005</v>
      </c>
      <c r="L2232" s="324">
        <v>42559</v>
      </c>
      <c r="M2232" s="294">
        <v>1160.67</v>
      </c>
      <c r="N2232" s="321">
        <v>232.13400000000001</v>
      </c>
      <c r="O2232" s="172">
        <v>232.13399999999999</v>
      </c>
      <c r="P2232" s="441"/>
      <c r="Q2232" s="442"/>
      <c r="R2232" s="439"/>
      <c r="S2232" s="440"/>
      <c r="T2232" s="296" t="s">
        <v>22</v>
      </c>
      <c r="U2232" s="297">
        <v>22</v>
      </c>
      <c r="V2232" s="298" t="s">
        <v>22</v>
      </c>
    </row>
    <row r="2233" spans="1:22" s="26" customFormat="1" ht="24.95" customHeight="1">
      <c r="A2233" s="25" t="s">
        <v>1159</v>
      </c>
      <c r="B2233" s="307" t="s">
        <v>1152</v>
      </c>
      <c r="C2233" s="301"/>
      <c r="D2233" s="301"/>
      <c r="E2233" s="301"/>
      <c r="F2233" s="301"/>
      <c r="G2233" s="293"/>
      <c r="H2233" s="293"/>
      <c r="I2233" s="299"/>
      <c r="J2233" s="300" t="s">
        <v>1152</v>
      </c>
      <c r="K2233" s="324"/>
      <c r="L2233" s="324"/>
      <c r="M2233" s="294"/>
      <c r="N2233" s="321" t="s">
        <v>1152</v>
      </c>
      <c r="O2233" s="172" t="s">
        <v>1152</v>
      </c>
      <c r="P2233" s="441"/>
      <c r="Q2233" s="442"/>
      <c r="R2233" s="439"/>
      <c r="S2233" s="440"/>
      <c r="T2233" s="296"/>
      <c r="U2233" s="297"/>
      <c r="V2233" s="298"/>
    </row>
    <row r="2234" spans="1:22" s="26" customFormat="1" ht="24.95" customHeight="1">
      <c r="A2234" s="25" t="s">
        <v>1160</v>
      </c>
      <c r="B2234" s="307" t="s">
        <v>1152</v>
      </c>
      <c r="C2234" s="301"/>
      <c r="D2234" s="301"/>
      <c r="E2234" s="301"/>
      <c r="F2234" s="301"/>
      <c r="G2234" s="293"/>
      <c r="H2234" s="293"/>
      <c r="I2234" s="299"/>
      <c r="J2234" s="300" t="s">
        <v>1152</v>
      </c>
      <c r="K2234" s="324"/>
      <c r="L2234" s="324"/>
      <c r="M2234" s="294"/>
      <c r="N2234" s="321" t="s">
        <v>1152</v>
      </c>
      <c r="O2234" s="172" t="s">
        <v>1152</v>
      </c>
      <c r="P2234" s="441"/>
      <c r="Q2234" s="442"/>
      <c r="R2234" s="439"/>
      <c r="S2234" s="440"/>
      <c r="T2234" s="296"/>
      <c r="U2234" s="297"/>
      <c r="V2234" s="298"/>
    </row>
    <row r="2235" spans="1:22" s="26" customFormat="1" ht="24.95" customHeight="1">
      <c r="A2235" s="25"/>
      <c r="B2235" s="307" t="s">
        <v>1152</v>
      </c>
      <c r="C2235" s="301"/>
      <c r="D2235" s="301"/>
      <c r="E2235" s="301"/>
      <c r="F2235" s="301"/>
      <c r="G2235" s="293"/>
      <c r="H2235" s="293"/>
      <c r="I2235" s="299"/>
      <c r="J2235" s="300" t="s">
        <v>1152</v>
      </c>
      <c r="K2235" s="324"/>
      <c r="L2235" s="324"/>
      <c r="M2235" s="294"/>
      <c r="N2235" s="321" t="s">
        <v>1152</v>
      </c>
      <c r="O2235" s="172" t="s">
        <v>1152</v>
      </c>
      <c r="P2235" s="441"/>
      <c r="Q2235" s="442"/>
      <c r="R2235" s="439"/>
      <c r="S2235" s="440"/>
      <c r="T2235" s="296"/>
      <c r="U2235" s="297"/>
      <c r="V2235" s="298"/>
    </row>
    <row r="2236" spans="1:22" s="26" customFormat="1" ht="24.95" customHeight="1">
      <c r="A2236" s="25"/>
      <c r="B2236" s="307" t="s">
        <v>1152</v>
      </c>
      <c r="C2236" s="301"/>
      <c r="D2236" s="301"/>
      <c r="E2236" s="301"/>
      <c r="F2236" s="301"/>
      <c r="G2236" s="293"/>
      <c r="H2236" s="293"/>
      <c r="I2236" s="299"/>
      <c r="J2236" s="300" t="s">
        <v>1152</v>
      </c>
      <c r="K2236" s="324"/>
      <c r="L2236" s="324"/>
      <c r="M2236" s="294"/>
      <c r="N2236" s="321" t="s">
        <v>1152</v>
      </c>
      <c r="O2236" s="172" t="s">
        <v>1152</v>
      </c>
      <c r="P2236" s="441"/>
      <c r="Q2236" s="442"/>
      <c r="R2236" s="439"/>
      <c r="S2236" s="440"/>
      <c r="T2236" s="296"/>
      <c r="U2236" s="297"/>
      <c r="V2236" s="298"/>
    </row>
    <row r="2237" spans="1:22" s="26" customFormat="1" ht="24.95" customHeight="1">
      <c r="A2237" s="25"/>
      <c r="B2237" s="307" t="s">
        <v>1152</v>
      </c>
      <c r="C2237" s="301"/>
      <c r="D2237" s="301"/>
      <c r="E2237" s="301"/>
      <c r="F2237" s="301"/>
      <c r="G2237" s="293"/>
      <c r="H2237" s="293"/>
      <c r="I2237" s="299"/>
      <c r="J2237" s="300" t="s">
        <v>1152</v>
      </c>
      <c r="K2237" s="324"/>
      <c r="L2237" s="324"/>
      <c r="M2237" s="294"/>
      <c r="N2237" s="321" t="s">
        <v>1152</v>
      </c>
      <c r="O2237" s="172" t="s">
        <v>1152</v>
      </c>
      <c r="P2237" s="441"/>
      <c r="Q2237" s="442"/>
      <c r="R2237" s="439"/>
      <c r="S2237" s="440"/>
      <c r="T2237" s="296"/>
      <c r="U2237" s="297"/>
      <c r="V2237" s="298"/>
    </row>
    <row r="2238" spans="1:22" s="26" customFormat="1" ht="24.95" customHeight="1">
      <c r="A2238" s="25"/>
      <c r="B2238" s="307" t="s">
        <v>1152</v>
      </c>
      <c r="C2238" s="301"/>
      <c r="D2238" s="301"/>
      <c r="E2238" s="301"/>
      <c r="F2238" s="301"/>
      <c r="G2238" s="293"/>
      <c r="H2238" s="293"/>
      <c r="I2238" s="299"/>
      <c r="J2238" s="300" t="s">
        <v>1152</v>
      </c>
      <c r="K2238" s="324"/>
      <c r="L2238" s="324"/>
      <c r="M2238" s="294"/>
      <c r="N2238" s="321" t="s">
        <v>1152</v>
      </c>
      <c r="O2238" s="172" t="s">
        <v>1152</v>
      </c>
      <c r="P2238" s="441"/>
      <c r="Q2238" s="442"/>
      <c r="R2238" s="439"/>
      <c r="S2238" s="440"/>
      <c r="T2238" s="296"/>
      <c r="U2238" s="297"/>
      <c r="V2238" s="298"/>
    </row>
    <row r="2239" spans="1:22" s="26" customFormat="1" ht="24.95" customHeight="1">
      <c r="A2239" s="25"/>
      <c r="B2239" s="307" t="s">
        <v>1152</v>
      </c>
      <c r="C2239" s="301"/>
      <c r="D2239" s="301"/>
      <c r="E2239" s="301"/>
      <c r="F2239" s="301"/>
      <c r="G2239" s="293"/>
      <c r="H2239" s="293"/>
      <c r="I2239" s="299"/>
      <c r="J2239" s="300" t="s">
        <v>1152</v>
      </c>
      <c r="K2239" s="324"/>
      <c r="L2239" s="324"/>
      <c r="M2239" s="294"/>
      <c r="N2239" s="321" t="s">
        <v>1152</v>
      </c>
      <c r="O2239" s="172" t="s">
        <v>1152</v>
      </c>
      <c r="P2239" s="441"/>
      <c r="Q2239" s="442"/>
      <c r="R2239" s="439"/>
      <c r="S2239" s="440"/>
      <c r="T2239" s="296"/>
      <c r="U2239" s="297"/>
      <c r="V2239" s="298"/>
    </row>
    <row r="2240" spans="1:22" s="26" customFormat="1" ht="24.95" customHeight="1">
      <c r="A2240" s="25" t="s">
        <v>2175</v>
      </c>
      <c r="B2240" s="307" t="s">
        <v>1152</v>
      </c>
      <c r="C2240" s="301"/>
      <c r="D2240" s="301"/>
      <c r="E2240" s="301"/>
      <c r="F2240" s="301"/>
      <c r="G2240" s="293"/>
      <c r="H2240" s="293"/>
      <c r="I2240" s="299"/>
      <c r="J2240" s="300" t="s">
        <v>1152</v>
      </c>
      <c r="K2240" s="324"/>
      <c r="L2240" s="324"/>
      <c r="M2240" s="294"/>
      <c r="N2240" s="322" t="s">
        <v>1152</v>
      </c>
      <c r="O2240" s="172" t="s">
        <v>1152</v>
      </c>
      <c r="P2240" s="441"/>
      <c r="Q2240" s="442"/>
      <c r="R2240" s="439"/>
      <c r="S2240" s="440"/>
      <c r="T2240" s="296"/>
      <c r="U2240" s="297"/>
      <c r="V2240" s="298"/>
    </row>
    <row r="2241" spans="1:23" s="26" customFormat="1" ht="24.95" customHeight="1">
      <c r="A2241" s="25" t="s">
        <v>2176</v>
      </c>
      <c r="B2241" s="307" t="s">
        <v>1152</v>
      </c>
      <c r="C2241" s="301"/>
      <c r="D2241" s="301"/>
      <c r="E2241" s="301"/>
      <c r="F2241" s="301"/>
      <c r="G2241" s="293"/>
      <c r="H2241" s="293"/>
      <c r="I2241" s="299"/>
      <c r="J2241" s="300" t="s">
        <v>1152</v>
      </c>
      <c r="K2241" s="324"/>
      <c r="L2241" s="324"/>
      <c r="M2241" s="295"/>
      <c r="N2241" s="322" t="s">
        <v>1152</v>
      </c>
      <c r="O2241" s="172" t="s">
        <v>1152</v>
      </c>
      <c r="P2241" s="441"/>
      <c r="Q2241" s="442"/>
      <c r="R2241" s="439"/>
      <c r="S2241" s="440"/>
      <c r="T2241" s="296"/>
      <c r="U2241" s="297"/>
      <c r="V2241" s="298"/>
    </row>
    <row r="2242" spans="1:23" s="26" customFormat="1" ht="24.95" customHeight="1">
      <c r="A2242" s="25" t="s">
        <v>2177</v>
      </c>
      <c r="B2242" s="307" t="s">
        <v>1152</v>
      </c>
      <c r="C2242" s="301"/>
      <c r="D2242" s="301"/>
      <c r="E2242" s="301"/>
      <c r="F2242" s="301"/>
      <c r="G2242" s="293"/>
      <c r="H2242" s="293"/>
      <c r="I2242" s="299"/>
      <c r="J2242" s="300" t="s">
        <v>1152</v>
      </c>
      <c r="K2242" s="324"/>
      <c r="L2242" s="324"/>
      <c r="M2242" s="295"/>
      <c r="N2242" s="322" t="s">
        <v>1152</v>
      </c>
      <c r="O2242" s="172" t="s">
        <v>1152</v>
      </c>
      <c r="P2242" s="441"/>
      <c r="Q2242" s="442"/>
      <c r="R2242" s="439"/>
      <c r="S2242" s="440"/>
      <c r="T2242" s="296"/>
      <c r="U2242" s="297"/>
      <c r="V2242" s="298"/>
    </row>
    <row r="2243" spans="1:23" s="26" customFormat="1" ht="24.95" customHeight="1" thickBot="1">
      <c r="A2243" s="25" t="s">
        <v>2178</v>
      </c>
      <c r="B2243" s="310" t="s">
        <v>1152</v>
      </c>
      <c r="C2243" s="302"/>
      <c r="D2243" s="302"/>
      <c r="E2243" s="302"/>
      <c r="F2243" s="302"/>
      <c r="G2243" s="303"/>
      <c r="H2243" s="303"/>
      <c r="I2243" s="304"/>
      <c r="J2243" s="305" t="s">
        <v>1152</v>
      </c>
      <c r="K2243" s="325"/>
      <c r="L2243" s="325"/>
      <c r="M2243" s="306"/>
      <c r="N2243" s="322" t="s">
        <v>1152</v>
      </c>
      <c r="O2243" s="172" t="s">
        <v>1152</v>
      </c>
      <c r="P2243" s="441"/>
      <c r="Q2243" s="442"/>
      <c r="R2243" s="439"/>
      <c r="S2243" s="440"/>
      <c r="T2243" s="296"/>
      <c r="U2243" s="297"/>
      <c r="V2243" s="298"/>
    </row>
    <row r="2244" spans="1:23" s="16" customFormat="1" ht="12" customHeight="1">
      <c r="A2244" s="25"/>
      <c r="B2244" s="27"/>
      <c r="C2244" s="28"/>
      <c r="D2244" s="28"/>
      <c r="E2244" s="28"/>
      <c r="F2244" s="28"/>
      <c r="G2244" s="28"/>
      <c r="H2244" s="308"/>
      <c r="I2244" s="28"/>
      <c r="J2244" s="28"/>
      <c r="K2244" s="28"/>
      <c r="L2244" s="28"/>
      <c r="M2244" s="28"/>
      <c r="N2244" s="28"/>
      <c r="O2244" s="171"/>
      <c r="P2244" s="28"/>
      <c r="Q2244" s="28"/>
      <c r="R2244" s="171"/>
      <c r="S2244" s="28"/>
      <c r="T2244" s="28"/>
      <c r="U2244" s="29"/>
      <c r="V2244" s="30"/>
    </row>
    <row r="2245" spans="1:23" s="16" customFormat="1" ht="17.25" customHeight="1" thickBot="1">
      <c r="A2245" s="25" t="s">
        <v>2179</v>
      </c>
      <c r="B2245" s="346"/>
      <c r="C2245" s="347"/>
      <c r="D2245" s="347"/>
      <c r="E2245" s="347"/>
      <c r="F2245" s="347"/>
      <c r="G2245" s="347"/>
      <c r="H2245" s="347"/>
      <c r="I2245" s="347"/>
      <c r="J2245" s="347"/>
      <c r="K2245" s="347"/>
      <c r="L2245" s="347"/>
      <c r="M2245" s="347"/>
      <c r="N2245" s="728" t="s">
        <v>251</v>
      </c>
      <c r="O2245" s="729">
        <v>1340.9546666666668</v>
      </c>
      <c r="P2245" s="371"/>
      <c r="Q2245" s="371"/>
      <c r="R2245" s="372"/>
      <c r="S2245" s="372"/>
      <c r="T2245" s="373"/>
      <c r="U2245" s="374"/>
      <c r="V2245" s="375"/>
      <c r="W2245" s="186"/>
    </row>
    <row r="2246" spans="1:23" ht="17.25" customHeight="1">
      <c r="B2246" s="731"/>
      <c r="C2246" s="731"/>
      <c r="D2246" s="731"/>
      <c r="E2246" s="731"/>
      <c r="F2246" s="731"/>
      <c r="G2246" s="732"/>
      <c r="H2246" s="732"/>
      <c r="I2246" s="732"/>
      <c r="J2246" s="732"/>
      <c r="K2246" s="732"/>
      <c r="L2246" s="732"/>
      <c r="M2246" s="732"/>
      <c r="N2246" s="732"/>
      <c r="O2246" s="732"/>
      <c r="P2246" s="732"/>
      <c r="Q2246" s="732"/>
      <c r="R2246" s="732"/>
      <c r="S2246" s="732"/>
      <c r="T2246" s="732"/>
      <c r="U2246" s="732"/>
      <c r="V2246" s="732"/>
      <c r="W2246" s="732"/>
    </row>
    <row r="2247" spans="1:23" s="16" customFormat="1" ht="16.5" customHeight="1" thickBot="1">
      <c r="A2247" s="14"/>
      <c r="B2247" s="443" t="s">
        <v>61</v>
      </c>
      <c r="C2247" s="443"/>
      <c r="D2247" s="443"/>
      <c r="E2247" s="443"/>
      <c r="F2247" s="443"/>
      <c r="G2247" s="443"/>
      <c r="H2247" s="443"/>
      <c r="I2247" s="443"/>
      <c r="J2247" s="443"/>
      <c r="K2247" s="443"/>
      <c r="L2247" s="443"/>
      <c r="M2247" s="443"/>
      <c r="N2247" s="443"/>
      <c r="O2247" s="443"/>
      <c r="P2247" s="443"/>
      <c r="Q2247" s="443"/>
      <c r="R2247" s="443"/>
      <c r="S2247" s="443"/>
      <c r="T2247" s="443"/>
      <c r="U2247" s="443"/>
      <c r="V2247" s="443"/>
      <c r="W2247" s="187"/>
    </row>
    <row r="2248" spans="1:23" s="18" customFormat="1" ht="22.5" customHeight="1">
      <c r="A2248" s="87" t="s">
        <v>2180</v>
      </c>
      <c r="B2248" s="445" t="s">
        <v>58</v>
      </c>
      <c r="C2248" s="733" t="s">
        <v>78</v>
      </c>
      <c r="D2248" s="734"/>
      <c r="E2248" s="734"/>
      <c r="F2248" s="734"/>
      <c r="G2248" s="734"/>
      <c r="H2248" s="734"/>
      <c r="I2248" s="734"/>
      <c r="J2248" s="734"/>
      <c r="K2248" s="734"/>
      <c r="L2248" s="734"/>
      <c r="M2248" s="706"/>
      <c r="N2248" s="735"/>
      <c r="O2248" s="736"/>
      <c r="P2248" s="733" t="s">
        <v>84</v>
      </c>
      <c r="Q2248" s="734"/>
      <c r="R2248" s="734"/>
      <c r="S2248" s="706"/>
      <c r="T2248" s="705" t="s">
        <v>279</v>
      </c>
      <c r="U2248" s="706"/>
      <c r="V2248" s="448" t="s">
        <v>6</v>
      </c>
      <c r="W2248" s="185"/>
    </row>
    <row r="2249" spans="1:23" s="18" customFormat="1" ht="22.5" customHeight="1">
      <c r="A2249" s="87" t="s">
        <v>2181</v>
      </c>
      <c r="B2249" s="446"/>
      <c r="C2249" s="737" t="s">
        <v>79</v>
      </c>
      <c r="D2249" s="738"/>
      <c r="E2249" s="739"/>
      <c r="F2249" s="740">
        <v>3</v>
      </c>
      <c r="G2249" s="741" t="s">
        <v>223</v>
      </c>
      <c r="H2249" s="714" t="s">
        <v>222</v>
      </c>
      <c r="I2249" s="714"/>
      <c r="J2249" s="737" t="s">
        <v>221</v>
      </c>
      <c r="K2249" s="742"/>
      <c r="L2249" s="743"/>
      <c r="M2249" s="743"/>
      <c r="N2249" s="744"/>
      <c r="O2249" s="745"/>
      <c r="P2249" s="746"/>
      <c r="Q2249" s="747"/>
      <c r="R2249" s="747"/>
      <c r="S2249" s="748"/>
      <c r="T2249" s="718"/>
      <c r="U2249" s="719"/>
      <c r="V2249" s="449"/>
      <c r="W2249" s="185"/>
    </row>
    <row r="2250" spans="1:23" s="18" customFormat="1" ht="51.75" customHeight="1" thickBot="1">
      <c r="A2250" s="87" t="s">
        <v>2182</v>
      </c>
      <c r="B2250" s="446"/>
      <c r="C2250" s="738" t="s">
        <v>77</v>
      </c>
      <c r="D2250" s="739"/>
      <c r="E2250" s="749" t="s">
        <v>80</v>
      </c>
      <c r="F2250" s="750" t="s">
        <v>242</v>
      </c>
      <c r="G2250" s="741"/>
      <c r="H2250" s="714"/>
      <c r="I2250" s="714"/>
      <c r="J2250" s="711" t="s">
        <v>220</v>
      </c>
      <c r="K2250" s="751" t="s">
        <v>228</v>
      </c>
      <c r="L2250" s="752" t="s">
        <v>290</v>
      </c>
      <c r="M2250" s="752"/>
      <c r="N2250" s="753" t="s">
        <v>260</v>
      </c>
      <c r="O2250" s="754"/>
      <c r="P2250" s="755" t="s">
        <v>1169</v>
      </c>
      <c r="Q2250" s="756" t="s">
        <v>85</v>
      </c>
      <c r="R2250" s="757"/>
      <c r="S2250" s="88">
        <v>3</v>
      </c>
      <c r="T2250" s="758"/>
      <c r="U2250" s="759"/>
      <c r="V2250" s="450"/>
      <c r="W2250" s="185"/>
    </row>
    <row r="2251" spans="1:23" s="18" customFormat="1" ht="15.75" customHeight="1">
      <c r="A2251" s="87" t="s">
        <v>2183</v>
      </c>
      <c r="B2251" s="446"/>
      <c r="C2251" s="33">
        <v>1</v>
      </c>
      <c r="D2251" s="76" t="s">
        <v>944</v>
      </c>
      <c r="E2251" s="82">
        <v>0.3</v>
      </c>
      <c r="F2251" s="233">
        <v>2363.4679999999998</v>
      </c>
      <c r="G2251" s="233">
        <v>1532.67</v>
      </c>
      <c r="H2251" s="451" t="s">
        <v>6</v>
      </c>
      <c r="I2251" s="452"/>
      <c r="J2251" s="83" t="s">
        <v>6</v>
      </c>
      <c r="K2251" s="81" t="s">
        <v>1152</v>
      </c>
      <c r="L2251" s="344"/>
      <c r="M2251" s="345" t="s">
        <v>1152</v>
      </c>
      <c r="N2251" s="760" t="s">
        <v>22</v>
      </c>
      <c r="O2251" s="761" t="s">
        <v>15</v>
      </c>
      <c r="P2251" s="762"/>
      <c r="Q2251" s="763">
        <v>64</v>
      </c>
      <c r="R2251" s="764" t="s">
        <v>1152</v>
      </c>
      <c r="S2251" s="765"/>
      <c r="T2251" s="705" t="s">
        <v>64</v>
      </c>
      <c r="U2251" s="734"/>
      <c r="V2251" s="706"/>
      <c r="W2251" s="184"/>
    </row>
    <row r="2252" spans="1:23" s="18" customFormat="1" ht="15.75" customHeight="1" thickBot="1">
      <c r="A2252" s="87" t="s">
        <v>2184</v>
      </c>
      <c r="B2252" s="446"/>
      <c r="C2252" s="33">
        <v>2</v>
      </c>
      <c r="D2252" s="76" t="s">
        <v>945</v>
      </c>
      <c r="E2252" s="82">
        <v>0.3</v>
      </c>
      <c r="F2252" s="233">
        <v>232.13399999999999</v>
      </c>
      <c r="G2252" s="233">
        <v>1532.67</v>
      </c>
      <c r="H2252" s="451" t="s">
        <v>27</v>
      </c>
      <c r="I2252" s="452"/>
      <c r="J2252" s="83" t="s">
        <v>6</v>
      </c>
      <c r="K2252" s="81" t="s">
        <v>1152</v>
      </c>
      <c r="L2252" s="344"/>
      <c r="M2252" s="345" t="s">
        <v>1152</v>
      </c>
      <c r="N2252" s="760" t="s">
        <v>22</v>
      </c>
      <c r="O2252" s="761"/>
      <c r="P2252" s="762"/>
      <c r="Q2252" s="766"/>
      <c r="R2252" s="767"/>
      <c r="S2252" s="768"/>
      <c r="T2252" s="758"/>
      <c r="U2252" s="769"/>
      <c r="V2252" s="759"/>
      <c r="W2252" s="184"/>
    </row>
    <row r="2253" spans="1:23" s="18" customFormat="1" ht="15.75" customHeight="1">
      <c r="A2253" s="87" t="s">
        <v>2185</v>
      </c>
      <c r="B2253" s="446"/>
      <c r="C2253" s="33">
        <v>3</v>
      </c>
      <c r="D2253" s="76" t="s">
        <v>946</v>
      </c>
      <c r="E2253" s="82">
        <v>0.4</v>
      </c>
      <c r="F2253" s="233">
        <v>1427.2619999999999</v>
      </c>
      <c r="G2253" s="233">
        <v>1532.67</v>
      </c>
      <c r="H2253" s="451" t="s">
        <v>27</v>
      </c>
      <c r="I2253" s="452"/>
      <c r="J2253" s="83" t="s">
        <v>6</v>
      </c>
      <c r="K2253" s="81" t="s">
        <v>1152</v>
      </c>
      <c r="L2253" s="344"/>
      <c r="M2253" s="345" t="s">
        <v>1152</v>
      </c>
      <c r="N2253" s="760" t="s">
        <v>22</v>
      </c>
      <c r="O2253" s="770"/>
      <c r="P2253" s="771"/>
      <c r="Q2253" s="772"/>
      <c r="R2253" s="773"/>
      <c r="S2253" s="774"/>
      <c r="T2253" s="191"/>
      <c r="U2253" s="191"/>
      <c r="V2253" s="192"/>
      <c r="W2253" s="185"/>
    </row>
    <row r="2254" spans="1:23" s="18" customFormat="1" ht="15.75" customHeight="1">
      <c r="A2254" s="87" t="s">
        <v>2186</v>
      </c>
      <c r="B2254" s="446"/>
      <c r="C2254" s="33">
        <v>4</v>
      </c>
      <c r="D2254" s="76" t="s">
        <v>1152</v>
      </c>
      <c r="E2254" s="82" t="s">
        <v>1152</v>
      </c>
      <c r="F2254" s="233" t="s">
        <v>1152</v>
      </c>
      <c r="G2254" s="233" t="s">
        <v>1152</v>
      </c>
      <c r="H2254" s="451" t="s">
        <v>1152</v>
      </c>
      <c r="I2254" s="452"/>
      <c r="J2254" s="83" t="s">
        <v>1152</v>
      </c>
      <c r="K2254" s="81" t="s">
        <v>1152</v>
      </c>
      <c r="L2254" s="344"/>
      <c r="M2254" s="345" t="s">
        <v>1152</v>
      </c>
      <c r="N2254" s="760"/>
      <c r="O2254" s="775" t="s">
        <v>246</v>
      </c>
      <c r="P2254" s="737" t="s">
        <v>245</v>
      </c>
      <c r="Q2254" s="738"/>
      <c r="R2254" s="738"/>
      <c r="S2254" s="739"/>
      <c r="T2254" s="185"/>
      <c r="U2254" s="185"/>
      <c r="V2254" s="193"/>
      <c r="W2254" s="185"/>
    </row>
    <row r="2255" spans="1:23" s="18" customFormat="1" ht="17.25" customHeight="1">
      <c r="A2255" s="87" t="s">
        <v>2187</v>
      </c>
      <c r="B2255" s="446"/>
      <c r="C2255" s="33">
        <v>5</v>
      </c>
      <c r="D2255" s="76" t="s">
        <v>1152</v>
      </c>
      <c r="E2255" s="82" t="s">
        <v>1152</v>
      </c>
      <c r="F2255" s="233" t="s">
        <v>1152</v>
      </c>
      <c r="G2255" s="233" t="s">
        <v>1152</v>
      </c>
      <c r="H2255" s="451" t="s">
        <v>1152</v>
      </c>
      <c r="I2255" s="452"/>
      <c r="J2255" s="83" t="s">
        <v>1152</v>
      </c>
      <c r="K2255" s="81" t="s">
        <v>1152</v>
      </c>
      <c r="L2255" s="344"/>
      <c r="M2255" s="345" t="s">
        <v>1152</v>
      </c>
      <c r="N2255" s="760"/>
      <c r="O2255" s="776"/>
      <c r="P2255" s="711" t="s">
        <v>86</v>
      </c>
      <c r="Q2255" s="711" t="s">
        <v>230</v>
      </c>
      <c r="R2255" s="714" t="s">
        <v>243</v>
      </c>
      <c r="S2255" s="714"/>
      <c r="T2255" s="185"/>
      <c r="U2255" s="185"/>
      <c r="V2255" s="193"/>
      <c r="W2255" s="185"/>
    </row>
    <row r="2256" spans="1:23" s="18" customFormat="1" ht="16.5" customHeight="1" thickBot="1">
      <c r="A2256" s="87" t="s">
        <v>2188</v>
      </c>
      <c r="B2256" s="446"/>
      <c r="C2256" s="84">
        <v>6</v>
      </c>
      <c r="D2256" s="85" t="s">
        <v>1152</v>
      </c>
      <c r="E2256" s="86" t="s">
        <v>1152</v>
      </c>
      <c r="F2256" s="233" t="s">
        <v>1152</v>
      </c>
      <c r="G2256" s="233" t="s">
        <v>1152</v>
      </c>
      <c r="H2256" s="451" t="s">
        <v>1152</v>
      </c>
      <c r="I2256" s="452"/>
      <c r="J2256" s="83" t="s">
        <v>1152</v>
      </c>
      <c r="K2256" s="81" t="s">
        <v>1152</v>
      </c>
      <c r="L2256" s="344"/>
      <c r="M2256" s="345" t="s">
        <v>1152</v>
      </c>
      <c r="N2256" s="777"/>
      <c r="O2256" s="248" t="s">
        <v>6</v>
      </c>
      <c r="P2256" s="778">
        <v>1</v>
      </c>
      <c r="Q2256" s="779">
        <v>3065.3425115</v>
      </c>
      <c r="R2256" s="780">
        <v>4022.864</v>
      </c>
      <c r="S2256" s="780"/>
      <c r="T2256" s="185"/>
      <c r="U2256" s="185"/>
      <c r="V2256" s="193"/>
      <c r="W2256" s="185"/>
    </row>
    <row r="2257" spans="1:23" s="18" customFormat="1" ht="16.5" customHeight="1" thickBot="1">
      <c r="A2257" s="87" t="s">
        <v>2189</v>
      </c>
      <c r="B2257" s="447"/>
      <c r="C2257" s="781" t="s">
        <v>82</v>
      </c>
      <c r="D2257" s="782"/>
      <c r="E2257" s="782"/>
      <c r="F2257" s="783"/>
      <c r="G2257" s="784"/>
      <c r="H2257" s="453" t="s">
        <v>6</v>
      </c>
      <c r="I2257" s="454"/>
      <c r="J2257" s="314" t="s">
        <v>6</v>
      </c>
      <c r="K2257" s="194" t="s">
        <v>6</v>
      </c>
      <c r="L2257" s="351"/>
      <c r="M2257" s="370"/>
      <c r="N2257" s="352"/>
      <c r="O2257" s="455" t="s">
        <v>1152</v>
      </c>
      <c r="P2257" s="455"/>
      <c r="Q2257" s="455"/>
      <c r="R2257" s="455"/>
      <c r="S2257" s="455"/>
      <c r="T2257" s="348"/>
      <c r="U2257" s="349"/>
      <c r="V2257" s="350"/>
      <c r="W2257" s="185"/>
    </row>
    <row r="2258" spans="1:23" ht="24.95" customHeight="1"/>
    <row r="2259" spans="1:23" ht="24.95" customHeight="1"/>
    <row r="2260" spans="1:23" s="16" customFormat="1" ht="24" thickBot="1">
      <c r="A2260" s="694">
        <v>65</v>
      </c>
      <c r="B2260" s="456" t="s">
        <v>45</v>
      </c>
      <c r="C2260" s="456"/>
      <c r="D2260" s="456"/>
      <c r="E2260" s="22">
        <v>65</v>
      </c>
      <c r="F2260" s="23" t="s">
        <v>953</v>
      </c>
      <c r="G2260" s="19"/>
      <c r="H2260" s="19"/>
      <c r="I2260" s="23"/>
      <c r="J2260" s="23"/>
      <c r="K2260" s="23"/>
      <c r="L2260" s="23"/>
      <c r="M2260" s="24"/>
      <c r="N2260" s="24"/>
      <c r="O2260" s="19"/>
      <c r="P2260" s="19"/>
      <c r="Q2260" s="685"/>
      <c r="R2260" s="685"/>
      <c r="S2260" s="685"/>
      <c r="T2260" s="685"/>
      <c r="U2260" s="186"/>
    </row>
    <row r="2261" spans="1:23" s="16" customFormat="1" ht="24.75" customHeight="1">
      <c r="A2261" s="14"/>
      <c r="B2261" s="695" t="s">
        <v>50</v>
      </c>
      <c r="C2261" s="696" t="s">
        <v>51</v>
      </c>
      <c r="D2261" s="697" t="s">
        <v>16</v>
      </c>
      <c r="E2261" s="697"/>
      <c r="F2261" s="697" t="s">
        <v>52</v>
      </c>
      <c r="G2261" s="698"/>
      <c r="H2261" s="699" t="s">
        <v>53</v>
      </c>
      <c r="I2261" s="700" t="s">
        <v>266</v>
      </c>
      <c r="J2261" s="699" t="s">
        <v>17</v>
      </c>
      <c r="K2261" s="699" t="s">
        <v>229</v>
      </c>
      <c r="L2261" s="699" t="s">
        <v>54</v>
      </c>
      <c r="M2261" s="699" t="s">
        <v>150</v>
      </c>
      <c r="N2261" s="701" t="s">
        <v>244</v>
      </c>
      <c r="O2261" s="702"/>
      <c r="P2261" s="703" t="s">
        <v>19</v>
      </c>
      <c r="Q2261" s="704"/>
      <c r="R2261" s="705" t="s">
        <v>152</v>
      </c>
      <c r="S2261" s="706"/>
      <c r="T2261" s="707" t="s">
        <v>138</v>
      </c>
      <c r="U2261" s="708"/>
      <c r="V2261" s="709"/>
    </row>
    <row r="2262" spans="1:23" s="16" customFormat="1" ht="92.25" customHeight="1">
      <c r="A2262" s="14"/>
      <c r="B2262" s="710"/>
      <c r="C2262" s="711" t="s">
        <v>55</v>
      </c>
      <c r="D2262" s="712" t="s">
        <v>3</v>
      </c>
      <c r="E2262" s="712" t="s">
        <v>18</v>
      </c>
      <c r="F2262" s="712" t="s">
        <v>56</v>
      </c>
      <c r="G2262" s="713" t="s">
        <v>57</v>
      </c>
      <c r="H2262" s="714"/>
      <c r="I2262" s="715"/>
      <c r="J2262" s="714"/>
      <c r="K2262" s="714"/>
      <c r="L2262" s="714"/>
      <c r="M2262" s="714"/>
      <c r="N2262" s="711" t="s">
        <v>149</v>
      </c>
      <c r="O2262" s="712" t="s">
        <v>68</v>
      </c>
      <c r="P2262" s="716"/>
      <c r="Q2262" s="717"/>
      <c r="R2262" s="718"/>
      <c r="S2262" s="719"/>
      <c r="T2262" s="720" t="s">
        <v>139</v>
      </c>
      <c r="U2262" s="721" t="s">
        <v>148</v>
      </c>
      <c r="V2262" s="722" t="s">
        <v>164</v>
      </c>
    </row>
    <row r="2263" spans="1:23" s="16" customFormat="1" ht="26.25" customHeight="1">
      <c r="A2263" s="14"/>
      <c r="B2263" s="723"/>
      <c r="C2263" s="724">
        <v>3</v>
      </c>
      <c r="D2263" s="724">
        <v>4</v>
      </c>
      <c r="E2263" s="724">
        <v>5</v>
      </c>
      <c r="F2263" s="724">
        <v>6</v>
      </c>
      <c r="G2263" s="724">
        <v>7</v>
      </c>
      <c r="H2263" s="724">
        <v>8</v>
      </c>
      <c r="I2263" s="724">
        <v>9</v>
      </c>
      <c r="J2263" s="724">
        <v>10</v>
      </c>
      <c r="K2263" s="724">
        <v>11</v>
      </c>
      <c r="L2263" s="724">
        <v>12</v>
      </c>
      <c r="M2263" s="724">
        <v>13</v>
      </c>
      <c r="N2263" s="724">
        <v>14</v>
      </c>
      <c r="O2263" s="724">
        <v>15</v>
      </c>
      <c r="P2263" s="19">
        <v>16</v>
      </c>
      <c r="Q2263" s="725">
        <v>17</v>
      </c>
      <c r="R2263" s="19">
        <v>18</v>
      </c>
      <c r="S2263" s="725">
        <v>19</v>
      </c>
      <c r="T2263" s="726">
        <v>20</v>
      </c>
      <c r="U2263" s="624">
        <v>21</v>
      </c>
      <c r="V2263" s="727">
        <v>22</v>
      </c>
    </row>
    <row r="2264" spans="1:23" s="26" customFormat="1" ht="48.6" customHeight="1">
      <c r="A2264" s="25" t="s">
        <v>2190</v>
      </c>
      <c r="B2264" s="457">
        <v>1</v>
      </c>
      <c r="C2264" s="459" t="s">
        <v>300</v>
      </c>
      <c r="D2264" s="459" t="s">
        <v>957</v>
      </c>
      <c r="E2264" s="459" t="s">
        <v>960</v>
      </c>
      <c r="F2264" s="459" t="s">
        <v>321</v>
      </c>
      <c r="G2264" s="293">
        <v>0.3</v>
      </c>
      <c r="H2264" s="437" t="s">
        <v>22</v>
      </c>
      <c r="I2264" s="299">
        <v>1</v>
      </c>
      <c r="J2264" s="300" t="s">
        <v>954</v>
      </c>
      <c r="K2264" s="324">
        <v>42706</v>
      </c>
      <c r="L2264" s="324">
        <v>43318</v>
      </c>
      <c r="M2264" s="294">
        <v>1522.5</v>
      </c>
      <c r="N2264" s="321">
        <v>456.75</v>
      </c>
      <c r="O2264" s="172">
        <v>456.75</v>
      </c>
      <c r="P2264" s="441"/>
      <c r="Q2264" s="442"/>
      <c r="R2264" s="439"/>
      <c r="S2264" s="440"/>
      <c r="T2264" s="296" t="s">
        <v>22</v>
      </c>
      <c r="U2264" s="297">
        <v>20</v>
      </c>
      <c r="V2264" s="298" t="s">
        <v>22</v>
      </c>
    </row>
    <row r="2265" spans="1:23" s="26" customFormat="1" ht="48.6" customHeight="1">
      <c r="A2265" s="25" t="s">
        <v>1157</v>
      </c>
      <c r="B2265" s="458"/>
      <c r="C2265" s="460"/>
      <c r="D2265" s="460"/>
      <c r="E2265" s="460"/>
      <c r="F2265" s="460"/>
      <c r="G2265" s="293">
        <v>0.1</v>
      </c>
      <c r="H2265" s="438"/>
      <c r="I2265" s="299">
        <v>2</v>
      </c>
      <c r="J2265" s="300" t="s">
        <v>955</v>
      </c>
      <c r="K2265" s="324">
        <v>42706</v>
      </c>
      <c r="L2265" s="324">
        <v>43318</v>
      </c>
      <c r="M2265" s="294">
        <v>1522.5</v>
      </c>
      <c r="N2265" s="321">
        <v>152.25</v>
      </c>
      <c r="O2265" s="172">
        <v>152.25</v>
      </c>
      <c r="P2265" s="441"/>
      <c r="Q2265" s="442"/>
      <c r="R2265" s="439"/>
      <c r="S2265" s="440"/>
      <c r="T2265" s="296" t="s">
        <v>22</v>
      </c>
      <c r="U2265" s="297">
        <v>2</v>
      </c>
      <c r="V2265" s="298" t="s">
        <v>22</v>
      </c>
    </row>
    <row r="2266" spans="1:23" s="26" customFormat="1" ht="48.6" customHeight="1">
      <c r="A2266" s="25" t="s">
        <v>321</v>
      </c>
      <c r="B2266" s="457">
        <v>2</v>
      </c>
      <c r="C2266" s="459" t="s">
        <v>300</v>
      </c>
      <c r="D2266" s="459" t="s">
        <v>958</v>
      </c>
      <c r="E2266" s="459" t="s">
        <v>961</v>
      </c>
      <c r="F2266" s="459" t="s">
        <v>321</v>
      </c>
      <c r="G2266" s="293">
        <v>0.6</v>
      </c>
      <c r="H2266" s="437" t="s">
        <v>22</v>
      </c>
      <c r="I2266" s="299">
        <v>1</v>
      </c>
      <c r="J2266" s="300" t="s">
        <v>954</v>
      </c>
      <c r="K2266" s="324">
        <v>43830</v>
      </c>
      <c r="L2266" s="324">
        <v>45138</v>
      </c>
      <c r="M2266" s="294">
        <v>2216.7800000000002</v>
      </c>
      <c r="N2266" s="321">
        <v>1330.068</v>
      </c>
      <c r="O2266" s="172">
        <v>1330.068</v>
      </c>
      <c r="P2266" s="441"/>
      <c r="Q2266" s="442"/>
      <c r="R2266" s="439"/>
      <c r="S2266" s="440"/>
      <c r="T2266" s="296" t="s">
        <v>22</v>
      </c>
      <c r="U2266" s="297">
        <v>27</v>
      </c>
      <c r="V2266" s="298" t="s">
        <v>22</v>
      </c>
    </row>
    <row r="2267" spans="1:23" s="26" customFormat="1" ht="48.6" customHeight="1">
      <c r="A2267" s="25" t="s">
        <v>1158</v>
      </c>
      <c r="B2267" s="458"/>
      <c r="C2267" s="460"/>
      <c r="D2267" s="460"/>
      <c r="E2267" s="460"/>
      <c r="F2267" s="460"/>
      <c r="G2267" s="293">
        <v>0.4</v>
      </c>
      <c r="H2267" s="438"/>
      <c r="I2267" s="299">
        <v>3</v>
      </c>
      <c r="J2267" s="300" t="s">
        <v>956</v>
      </c>
      <c r="K2267" s="389">
        <v>43830</v>
      </c>
      <c r="L2267" s="324">
        <v>45138</v>
      </c>
      <c r="M2267" s="294">
        <v>2216.62</v>
      </c>
      <c r="N2267" s="321">
        <v>886.64800000000002</v>
      </c>
      <c r="O2267" s="172">
        <v>886.64800000000002</v>
      </c>
      <c r="P2267" s="441"/>
      <c r="Q2267" s="442"/>
      <c r="R2267" s="439"/>
      <c r="S2267" s="440"/>
      <c r="T2267" s="296" t="s">
        <v>22</v>
      </c>
      <c r="U2267" s="297">
        <v>37</v>
      </c>
      <c r="V2267" s="298" t="s">
        <v>22</v>
      </c>
    </row>
    <row r="2268" spans="1:23" s="26" customFormat="1" ht="48.6" customHeight="1">
      <c r="A2268" s="25" t="s">
        <v>1159</v>
      </c>
      <c r="B2268" s="307">
        <v>3</v>
      </c>
      <c r="C2268" s="301" t="s">
        <v>300</v>
      </c>
      <c r="D2268" s="301" t="s">
        <v>959</v>
      </c>
      <c r="E2268" s="301" t="s">
        <v>962</v>
      </c>
      <c r="F2268" s="301" t="s">
        <v>321</v>
      </c>
      <c r="G2268" s="293">
        <v>0.4</v>
      </c>
      <c r="H2268" s="293" t="s">
        <v>22</v>
      </c>
      <c r="I2268" s="299">
        <v>2</v>
      </c>
      <c r="J2268" s="300" t="s">
        <v>955</v>
      </c>
      <c r="K2268" s="324">
        <v>43831</v>
      </c>
      <c r="L2268" s="324">
        <v>45138</v>
      </c>
      <c r="M2268" s="294">
        <v>2258.21</v>
      </c>
      <c r="N2268" s="321">
        <v>903.28400000000011</v>
      </c>
      <c r="O2268" s="172">
        <v>903.28399999999999</v>
      </c>
      <c r="P2268" s="441"/>
      <c r="Q2268" s="442"/>
      <c r="R2268" s="439"/>
      <c r="S2268" s="440"/>
      <c r="T2268" s="296" t="s">
        <v>22</v>
      </c>
      <c r="U2268" s="297">
        <v>9</v>
      </c>
      <c r="V2268" s="298" t="s">
        <v>22</v>
      </c>
    </row>
    <row r="2269" spans="1:23" s="26" customFormat="1" ht="24.95" customHeight="1">
      <c r="A2269" s="25" t="s">
        <v>1160</v>
      </c>
      <c r="B2269" s="307" t="s">
        <v>1152</v>
      </c>
      <c r="C2269" s="301"/>
      <c r="D2269" s="301"/>
      <c r="E2269" s="301"/>
      <c r="F2269" s="301"/>
      <c r="G2269" s="293"/>
      <c r="H2269" s="293"/>
      <c r="I2269" s="299"/>
      <c r="J2269" s="300" t="s">
        <v>1152</v>
      </c>
      <c r="K2269" s="324"/>
      <c r="L2269" s="324"/>
      <c r="M2269" s="294"/>
      <c r="N2269" s="321" t="s">
        <v>1152</v>
      </c>
      <c r="O2269" s="172" t="s">
        <v>1152</v>
      </c>
      <c r="P2269" s="441"/>
      <c r="Q2269" s="442"/>
      <c r="R2269" s="439"/>
      <c r="S2269" s="440"/>
      <c r="T2269" s="296"/>
      <c r="U2269" s="297"/>
      <c r="V2269" s="298"/>
    </row>
    <row r="2270" spans="1:23" s="26" customFormat="1" ht="24.95" customHeight="1">
      <c r="A2270" s="25"/>
      <c r="B2270" s="307" t="s">
        <v>1152</v>
      </c>
      <c r="C2270" s="301"/>
      <c r="D2270" s="301"/>
      <c r="E2270" s="301"/>
      <c r="F2270" s="301"/>
      <c r="G2270" s="293"/>
      <c r="H2270" s="293"/>
      <c r="I2270" s="299"/>
      <c r="J2270" s="300" t="s">
        <v>1152</v>
      </c>
      <c r="K2270" s="324"/>
      <c r="L2270" s="324"/>
      <c r="M2270" s="294"/>
      <c r="N2270" s="321" t="s">
        <v>1152</v>
      </c>
      <c r="O2270" s="172" t="s">
        <v>1152</v>
      </c>
      <c r="P2270" s="441"/>
      <c r="Q2270" s="442"/>
      <c r="R2270" s="439"/>
      <c r="S2270" s="440"/>
      <c r="T2270" s="296"/>
      <c r="U2270" s="297"/>
      <c r="V2270" s="298"/>
    </row>
    <row r="2271" spans="1:23" s="26" customFormat="1" ht="24.95" customHeight="1">
      <c r="A2271" s="25"/>
      <c r="B2271" s="307" t="s">
        <v>1152</v>
      </c>
      <c r="C2271" s="301"/>
      <c r="D2271" s="301"/>
      <c r="E2271" s="301"/>
      <c r="F2271" s="301"/>
      <c r="G2271" s="293"/>
      <c r="H2271" s="293"/>
      <c r="I2271" s="299"/>
      <c r="J2271" s="300" t="s">
        <v>1152</v>
      </c>
      <c r="K2271" s="324"/>
      <c r="L2271" s="324"/>
      <c r="M2271" s="294"/>
      <c r="N2271" s="321" t="s">
        <v>1152</v>
      </c>
      <c r="O2271" s="172" t="s">
        <v>1152</v>
      </c>
      <c r="P2271" s="441"/>
      <c r="Q2271" s="442"/>
      <c r="R2271" s="439"/>
      <c r="S2271" s="440"/>
      <c r="T2271" s="296"/>
      <c r="U2271" s="297"/>
      <c r="V2271" s="298"/>
    </row>
    <row r="2272" spans="1:23" s="26" customFormat="1" ht="24.95" customHeight="1">
      <c r="A2272" s="25"/>
      <c r="B2272" s="307" t="s">
        <v>1152</v>
      </c>
      <c r="C2272" s="301"/>
      <c r="D2272" s="301"/>
      <c r="E2272" s="301"/>
      <c r="F2272" s="301"/>
      <c r="G2272" s="293"/>
      <c r="H2272" s="293"/>
      <c r="I2272" s="299"/>
      <c r="J2272" s="300" t="s">
        <v>1152</v>
      </c>
      <c r="K2272" s="324"/>
      <c r="L2272" s="324"/>
      <c r="M2272" s="294"/>
      <c r="N2272" s="321" t="s">
        <v>1152</v>
      </c>
      <c r="O2272" s="172" t="s">
        <v>1152</v>
      </c>
      <c r="P2272" s="441"/>
      <c r="Q2272" s="442"/>
      <c r="R2272" s="439"/>
      <c r="S2272" s="440"/>
      <c r="T2272" s="296"/>
      <c r="U2272" s="297"/>
      <c r="V2272" s="298"/>
    </row>
    <row r="2273" spans="1:23" s="26" customFormat="1" ht="24.95" customHeight="1">
      <c r="A2273" s="25"/>
      <c r="B2273" s="307" t="s">
        <v>1152</v>
      </c>
      <c r="C2273" s="301"/>
      <c r="D2273" s="301"/>
      <c r="E2273" s="301"/>
      <c r="F2273" s="301"/>
      <c r="G2273" s="293"/>
      <c r="H2273" s="293"/>
      <c r="I2273" s="299"/>
      <c r="J2273" s="300" t="s">
        <v>1152</v>
      </c>
      <c r="K2273" s="324"/>
      <c r="L2273" s="324"/>
      <c r="M2273" s="294"/>
      <c r="N2273" s="321" t="s">
        <v>1152</v>
      </c>
      <c r="O2273" s="172" t="s">
        <v>1152</v>
      </c>
      <c r="P2273" s="441"/>
      <c r="Q2273" s="442"/>
      <c r="R2273" s="439"/>
      <c r="S2273" s="440"/>
      <c r="T2273" s="296"/>
      <c r="U2273" s="297"/>
      <c r="V2273" s="298"/>
    </row>
    <row r="2274" spans="1:23" s="26" customFormat="1" ht="24.95" customHeight="1">
      <c r="A2274" s="25"/>
      <c r="B2274" s="307" t="s">
        <v>1152</v>
      </c>
      <c r="C2274" s="301"/>
      <c r="D2274" s="301"/>
      <c r="E2274" s="301"/>
      <c r="F2274" s="301"/>
      <c r="G2274" s="293"/>
      <c r="H2274" s="293"/>
      <c r="I2274" s="299"/>
      <c r="J2274" s="300" t="s">
        <v>1152</v>
      </c>
      <c r="K2274" s="324"/>
      <c r="L2274" s="324"/>
      <c r="M2274" s="294"/>
      <c r="N2274" s="321" t="s">
        <v>1152</v>
      </c>
      <c r="O2274" s="172" t="s">
        <v>1152</v>
      </c>
      <c r="P2274" s="441"/>
      <c r="Q2274" s="442"/>
      <c r="R2274" s="439"/>
      <c r="S2274" s="440"/>
      <c r="T2274" s="296"/>
      <c r="U2274" s="297"/>
      <c r="V2274" s="298"/>
    </row>
    <row r="2275" spans="1:23" s="26" customFormat="1" ht="24.95" customHeight="1">
      <c r="A2275" s="25" t="s">
        <v>2191</v>
      </c>
      <c r="B2275" s="307" t="s">
        <v>1152</v>
      </c>
      <c r="C2275" s="301"/>
      <c r="D2275" s="301"/>
      <c r="E2275" s="301"/>
      <c r="F2275" s="301"/>
      <c r="G2275" s="293"/>
      <c r="H2275" s="293"/>
      <c r="I2275" s="299"/>
      <c r="J2275" s="300" t="s">
        <v>1152</v>
      </c>
      <c r="K2275" s="324"/>
      <c r="L2275" s="324"/>
      <c r="M2275" s="294"/>
      <c r="N2275" s="322" t="s">
        <v>1152</v>
      </c>
      <c r="O2275" s="172" t="s">
        <v>1152</v>
      </c>
      <c r="P2275" s="441"/>
      <c r="Q2275" s="442"/>
      <c r="R2275" s="439"/>
      <c r="S2275" s="440"/>
      <c r="T2275" s="296"/>
      <c r="U2275" s="297"/>
      <c r="V2275" s="298"/>
    </row>
    <row r="2276" spans="1:23" s="26" customFormat="1" ht="24.95" customHeight="1">
      <c r="A2276" s="25" t="s">
        <v>2192</v>
      </c>
      <c r="B2276" s="307" t="s">
        <v>1152</v>
      </c>
      <c r="C2276" s="301"/>
      <c r="D2276" s="301"/>
      <c r="E2276" s="301"/>
      <c r="F2276" s="301"/>
      <c r="G2276" s="293"/>
      <c r="H2276" s="293"/>
      <c r="I2276" s="299"/>
      <c r="J2276" s="300" t="s">
        <v>1152</v>
      </c>
      <c r="K2276" s="324"/>
      <c r="L2276" s="324"/>
      <c r="M2276" s="295"/>
      <c r="N2276" s="322" t="s">
        <v>1152</v>
      </c>
      <c r="O2276" s="172" t="s">
        <v>1152</v>
      </c>
      <c r="P2276" s="441"/>
      <c r="Q2276" s="442"/>
      <c r="R2276" s="439"/>
      <c r="S2276" s="440"/>
      <c r="T2276" s="296"/>
      <c r="U2276" s="297"/>
      <c r="V2276" s="298"/>
    </row>
    <row r="2277" spans="1:23" s="26" customFormat="1" ht="24.95" customHeight="1">
      <c r="A2277" s="25" t="s">
        <v>2193</v>
      </c>
      <c r="B2277" s="307" t="s">
        <v>1152</v>
      </c>
      <c r="C2277" s="301"/>
      <c r="D2277" s="301"/>
      <c r="E2277" s="301"/>
      <c r="F2277" s="301"/>
      <c r="G2277" s="293"/>
      <c r="H2277" s="293"/>
      <c r="I2277" s="299"/>
      <c r="J2277" s="300" t="s">
        <v>1152</v>
      </c>
      <c r="K2277" s="324"/>
      <c r="L2277" s="324"/>
      <c r="M2277" s="295"/>
      <c r="N2277" s="322" t="s">
        <v>1152</v>
      </c>
      <c r="O2277" s="172" t="s">
        <v>1152</v>
      </c>
      <c r="P2277" s="441"/>
      <c r="Q2277" s="442"/>
      <c r="R2277" s="439"/>
      <c r="S2277" s="440"/>
      <c r="T2277" s="296"/>
      <c r="U2277" s="297"/>
      <c r="V2277" s="298"/>
    </row>
    <row r="2278" spans="1:23" s="26" customFormat="1" ht="24.95" customHeight="1" thickBot="1">
      <c r="A2278" s="25" t="s">
        <v>2194</v>
      </c>
      <c r="B2278" s="310" t="s">
        <v>1152</v>
      </c>
      <c r="C2278" s="302"/>
      <c r="D2278" s="302"/>
      <c r="E2278" s="302"/>
      <c r="F2278" s="302"/>
      <c r="G2278" s="303"/>
      <c r="H2278" s="303"/>
      <c r="I2278" s="304"/>
      <c r="J2278" s="305" t="s">
        <v>1152</v>
      </c>
      <c r="K2278" s="325"/>
      <c r="L2278" s="325"/>
      <c r="M2278" s="306"/>
      <c r="N2278" s="322" t="s">
        <v>1152</v>
      </c>
      <c r="O2278" s="172" t="s">
        <v>1152</v>
      </c>
      <c r="P2278" s="441"/>
      <c r="Q2278" s="442"/>
      <c r="R2278" s="439"/>
      <c r="S2278" s="440"/>
      <c r="T2278" s="296"/>
      <c r="U2278" s="297"/>
      <c r="V2278" s="298"/>
    </row>
    <row r="2279" spans="1:23" s="16" customFormat="1" ht="12" customHeight="1">
      <c r="A2279" s="25"/>
      <c r="B2279" s="27"/>
      <c r="C2279" s="28"/>
      <c r="D2279" s="28"/>
      <c r="E2279" s="28"/>
      <c r="F2279" s="28"/>
      <c r="G2279" s="28"/>
      <c r="H2279" s="308"/>
      <c r="I2279" s="28"/>
      <c r="J2279" s="28"/>
      <c r="K2279" s="28"/>
      <c r="L2279" s="28"/>
      <c r="M2279" s="28"/>
      <c r="N2279" s="28"/>
      <c r="O2279" s="171"/>
      <c r="P2279" s="28"/>
      <c r="Q2279" s="28"/>
      <c r="R2279" s="171"/>
      <c r="S2279" s="28"/>
      <c r="T2279" s="28"/>
      <c r="U2279" s="29"/>
      <c r="V2279" s="30"/>
    </row>
    <row r="2280" spans="1:23" s="16" customFormat="1" ht="17.25" customHeight="1" thickBot="1">
      <c r="A2280" s="25" t="s">
        <v>2195</v>
      </c>
      <c r="B2280" s="346"/>
      <c r="C2280" s="347"/>
      <c r="D2280" s="347"/>
      <c r="E2280" s="347"/>
      <c r="F2280" s="347"/>
      <c r="G2280" s="347"/>
      <c r="H2280" s="347"/>
      <c r="I2280" s="347"/>
      <c r="J2280" s="347"/>
      <c r="K2280" s="347"/>
      <c r="L2280" s="347"/>
      <c r="M2280" s="347"/>
      <c r="N2280" s="728" t="s">
        <v>251</v>
      </c>
      <c r="O2280" s="729">
        <v>1243</v>
      </c>
      <c r="P2280" s="371"/>
      <c r="Q2280" s="371"/>
      <c r="R2280" s="372"/>
      <c r="S2280" s="372"/>
      <c r="T2280" s="373"/>
      <c r="U2280" s="374"/>
      <c r="V2280" s="375"/>
      <c r="W2280" s="186"/>
    </row>
    <row r="2281" spans="1:23" ht="17.25" customHeight="1">
      <c r="B2281" s="731"/>
      <c r="C2281" s="731"/>
      <c r="D2281" s="731"/>
      <c r="E2281" s="731"/>
      <c r="F2281" s="731"/>
      <c r="G2281" s="732"/>
      <c r="H2281" s="732"/>
      <c r="I2281" s="732"/>
      <c r="J2281" s="732"/>
      <c r="K2281" s="732"/>
      <c r="L2281" s="732"/>
      <c r="M2281" s="732"/>
      <c r="N2281" s="732"/>
      <c r="O2281" s="732"/>
      <c r="P2281" s="732"/>
      <c r="Q2281" s="732"/>
      <c r="R2281" s="732"/>
      <c r="S2281" s="732"/>
      <c r="T2281" s="732"/>
      <c r="U2281" s="732"/>
      <c r="V2281" s="732"/>
      <c r="W2281" s="732"/>
    </row>
    <row r="2282" spans="1:23" s="16" customFormat="1" ht="16.5" customHeight="1" thickBot="1">
      <c r="A2282" s="14"/>
      <c r="B2282" s="443" t="s">
        <v>61</v>
      </c>
      <c r="C2282" s="443"/>
      <c r="D2282" s="443"/>
      <c r="E2282" s="443"/>
      <c r="F2282" s="443"/>
      <c r="G2282" s="443"/>
      <c r="H2282" s="443"/>
      <c r="I2282" s="443"/>
      <c r="J2282" s="443"/>
      <c r="K2282" s="443"/>
      <c r="L2282" s="443"/>
      <c r="M2282" s="443"/>
      <c r="N2282" s="443"/>
      <c r="O2282" s="443"/>
      <c r="P2282" s="443"/>
      <c r="Q2282" s="443"/>
      <c r="R2282" s="443"/>
      <c r="S2282" s="443"/>
      <c r="T2282" s="443"/>
      <c r="U2282" s="443"/>
      <c r="V2282" s="443"/>
      <c r="W2282" s="187"/>
    </row>
    <row r="2283" spans="1:23" s="18" customFormat="1" ht="22.5" customHeight="1">
      <c r="A2283" s="87" t="s">
        <v>2196</v>
      </c>
      <c r="B2283" s="445" t="s">
        <v>58</v>
      </c>
      <c r="C2283" s="733" t="s">
        <v>78</v>
      </c>
      <c r="D2283" s="734"/>
      <c r="E2283" s="734"/>
      <c r="F2283" s="734"/>
      <c r="G2283" s="734"/>
      <c r="H2283" s="734"/>
      <c r="I2283" s="734"/>
      <c r="J2283" s="734"/>
      <c r="K2283" s="734"/>
      <c r="L2283" s="734"/>
      <c r="M2283" s="706"/>
      <c r="N2283" s="735"/>
      <c r="O2283" s="736"/>
      <c r="P2283" s="733" t="s">
        <v>84</v>
      </c>
      <c r="Q2283" s="734"/>
      <c r="R2283" s="734"/>
      <c r="S2283" s="706"/>
      <c r="T2283" s="705" t="s">
        <v>279</v>
      </c>
      <c r="U2283" s="706"/>
      <c r="V2283" s="448" t="s">
        <v>6</v>
      </c>
      <c r="W2283" s="185"/>
    </row>
    <row r="2284" spans="1:23" s="18" customFormat="1" ht="22.5" customHeight="1">
      <c r="A2284" s="87" t="s">
        <v>2197</v>
      </c>
      <c r="B2284" s="446"/>
      <c r="C2284" s="737" t="s">
        <v>79</v>
      </c>
      <c r="D2284" s="738"/>
      <c r="E2284" s="739"/>
      <c r="F2284" s="740">
        <v>3</v>
      </c>
      <c r="G2284" s="741" t="s">
        <v>223</v>
      </c>
      <c r="H2284" s="714" t="s">
        <v>222</v>
      </c>
      <c r="I2284" s="714"/>
      <c r="J2284" s="737" t="s">
        <v>221</v>
      </c>
      <c r="K2284" s="742"/>
      <c r="L2284" s="743"/>
      <c r="M2284" s="743"/>
      <c r="N2284" s="744"/>
      <c r="O2284" s="745"/>
      <c r="P2284" s="746"/>
      <c r="Q2284" s="747"/>
      <c r="R2284" s="747"/>
      <c r="S2284" s="748"/>
      <c r="T2284" s="718"/>
      <c r="U2284" s="719"/>
      <c r="V2284" s="449"/>
      <c r="W2284" s="185"/>
    </row>
    <row r="2285" spans="1:23" s="18" customFormat="1" ht="51.75" customHeight="1" thickBot="1">
      <c r="A2285" s="87" t="s">
        <v>2198</v>
      </c>
      <c r="B2285" s="446"/>
      <c r="C2285" s="738" t="s">
        <v>77</v>
      </c>
      <c r="D2285" s="739"/>
      <c r="E2285" s="749" t="s">
        <v>80</v>
      </c>
      <c r="F2285" s="750" t="s">
        <v>242</v>
      </c>
      <c r="G2285" s="741"/>
      <c r="H2285" s="714"/>
      <c r="I2285" s="714"/>
      <c r="J2285" s="711" t="s">
        <v>220</v>
      </c>
      <c r="K2285" s="751" t="s">
        <v>228</v>
      </c>
      <c r="L2285" s="752" t="s">
        <v>290</v>
      </c>
      <c r="M2285" s="752"/>
      <c r="N2285" s="753" t="s">
        <v>260</v>
      </c>
      <c r="O2285" s="754"/>
      <c r="P2285" s="755" t="s">
        <v>1169</v>
      </c>
      <c r="Q2285" s="756" t="s">
        <v>85</v>
      </c>
      <c r="R2285" s="757"/>
      <c r="S2285" s="88">
        <v>3</v>
      </c>
      <c r="T2285" s="758"/>
      <c r="U2285" s="759"/>
      <c r="V2285" s="450"/>
      <c r="W2285" s="185"/>
    </row>
    <row r="2286" spans="1:23" s="18" customFormat="1" ht="15.75" customHeight="1">
      <c r="A2286" s="87" t="s">
        <v>2199</v>
      </c>
      <c r="B2286" s="446"/>
      <c r="C2286" s="33">
        <v>1</v>
      </c>
      <c r="D2286" s="76" t="s">
        <v>954</v>
      </c>
      <c r="E2286" s="82">
        <v>0.5</v>
      </c>
      <c r="F2286" s="233">
        <v>1786.818</v>
      </c>
      <c r="G2286" s="233">
        <v>1532.67</v>
      </c>
      <c r="H2286" s="451" t="s">
        <v>6</v>
      </c>
      <c r="I2286" s="452"/>
      <c r="J2286" s="83" t="s">
        <v>6</v>
      </c>
      <c r="K2286" s="81" t="s">
        <v>1152</v>
      </c>
      <c r="L2286" s="344"/>
      <c r="M2286" s="345" t="s">
        <v>1152</v>
      </c>
      <c r="N2286" s="760" t="s">
        <v>22</v>
      </c>
      <c r="O2286" s="761" t="s">
        <v>15</v>
      </c>
      <c r="P2286" s="762"/>
      <c r="Q2286" s="763">
        <v>65</v>
      </c>
      <c r="R2286" s="764" t="s">
        <v>1152</v>
      </c>
      <c r="S2286" s="765"/>
      <c r="T2286" s="705" t="s">
        <v>64</v>
      </c>
      <c r="U2286" s="734"/>
      <c r="V2286" s="706"/>
      <c r="W2286" s="184"/>
    </row>
    <row r="2287" spans="1:23" s="18" customFormat="1" ht="15.75" customHeight="1" thickBot="1">
      <c r="A2287" s="87" t="s">
        <v>2200</v>
      </c>
      <c r="B2287" s="446"/>
      <c r="C2287" s="33">
        <v>2</v>
      </c>
      <c r="D2287" s="76" t="s">
        <v>955</v>
      </c>
      <c r="E2287" s="82">
        <v>0.25</v>
      </c>
      <c r="F2287" s="233">
        <v>1055.5340000000001</v>
      </c>
      <c r="G2287" s="233">
        <v>1532.67</v>
      </c>
      <c r="H2287" s="451" t="s">
        <v>27</v>
      </c>
      <c r="I2287" s="452"/>
      <c r="J2287" s="83" t="s">
        <v>6</v>
      </c>
      <c r="K2287" s="81" t="s">
        <v>1152</v>
      </c>
      <c r="L2287" s="344"/>
      <c r="M2287" s="345" t="s">
        <v>1152</v>
      </c>
      <c r="N2287" s="760" t="s">
        <v>22</v>
      </c>
      <c r="O2287" s="761"/>
      <c r="P2287" s="762"/>
      <c r="Q2287" s="766"/>
      <c r="R2287" s="767"/>
      <c r="S2287" s="768"/>
      <c r="T2287" s="758"/>
      <c r="U2287" s="769"/>
      <c r="V2287" s="759"/>
      <c r="W2287" s="184"/>
    </row>
    <row r="2288" spans="1:23" s="18" customFormat="1" ht="15.75" customHeight="1">
      <c r="A2288" s="87" t="s">
        <v>2201</v>
      </c>
      <c r="B2288" s="446"/>
      <c r="C2288" s="33">
        <v>3</v>
      </c>
      <c r="D2288" s="76" t="s">
        <v>956</v>
      </c>
      <c r="E2288" s="82">
        <v>0.25</v>
      </c>
      <c r="F2288" s="233">
        <v>886.64800000000002</v>
      </c>
      <c r="G2288" s="233">
        <v>1532.67</v>
      </c>
      <c r="H2288" s="451" t="s">
        <v>27</v>
      </c>
      <c r="I2288" s="452"/>
      <c r="J2288" s="83" t="s">
        <v>6</v>
      </c>
      <c r="K2288" s="81" t="s">
        <v>1152</v>
      </c>
      <c r="L2288" s="344"/>
      <c r="M2288" s="345" t="s">
        <v>1152</v>
      </c>
      <c r="N2288" s="760" t="s">
        <v>22</v>
      </c>
      <c r="O2288" s="770"/>
      <c r="P2288" s="771"/>
      <c r="Q2288" s="772"/>
      <c r="R2288" s="773"/>
      <c r="S2288" s="774"/>
      <c r="T2288" s="191"/>
      <c r="U2288" s="191"/>
      <c r="V2288" s="192"/>
      <c r="W2288" s="185"/>
    </row>
    <row r="2289" spans="1:23" s="18" customFormat="1" ht="15.75" customHeight="1">
      <c r="A2289" s="87" t="s">
        <v>2202</v>
      </c>
      <c r="B2289" s="446"/>
      <c r="C2289" s="33">
        <v>4</v>
      </c>
      <c r="D2289" s="76" t="s">
        <v>1152</v>
      </c>
      <c r="E2289" s="82" t="s">
        <v>1152</v>
      </c>
      <c r="F2289" s="233" t="s">
        <v>1152</v>
      </c>
      <c r="G2289" s="233" t="s">
        <v>1152</v>
      </c>
      <c r="H2289" s="451" t="s">
        <v>1152</v>
      </c>
      <c r="I2289" s="452"/>
      <c r="J2289" s="83" t="s">
        <v>1152</v>
      </c>
      <c r="K2289" s="81" t="s">
        <v>1152</v>
      </c>
      <c r="L2289" s="344"/>
      <c r="M2289" s="345" t="s">
        <v>1152</v>
      </c>
      <c r="N2289" s="760"/>
      <c r="O2289" s="775" t="s">
        <v>246</v>
      </c>
      <c r="P2289" s="737" t="s">
        <v>245</v>
      </c>
      <c r="Q2289" s="738"/>
      <c r="R2289" s="738"/>
      <c r="S2289" s="739"/>
      <c r="T2289" s="185"/>
      <c r="U2289" s="185"/>
      <c r="V2289" s="193"/>
      <c r="W2289" s="185"/>
    </row>
    <row r="2290" spans="1:23" s="18" customFormat="1" ht="17.25" customHeight="1">
      <c r="A2290" s="87" t="s">
        <v>2203</v>
      </c>
      <c r="B2290" s="446"/>
      <c r="C2290" s="33">
        <v>5</v>
      </c>
      <c r="D2290" s="76" t="s">
        <v>1152</v>
      </c>
      <c r="E2290" s="82" t="s">
        <v>1152</v>
      </c>
      <c r="F2290" s="233" t="s">
        <v>1152</v>
      </c>
      <c r="G2290" s="233" t="s">
        <v>1152</v>
      </c>
      <c r="H2290" s="451" t="s">
        <v>1152</v>
      </c>
      <c r="I2290" s="452"/>
      <c r="J2290" s="83" t="s">
        <v>1152</v>
      </c>
      <c r="K2290" s="81" t="s">
        <v>1152</v>
      </c>
      <c r="L2290" s="344"/>
      <c r="M2290" s="345" t="s">
        <v>1152</v>
      </c>
      <c r="N2290" s="760"/>
      <c r="O2290" s="776"/>
      <c r="P2290" s="711" t="s">
        <v>86</v>
      </c>
      <c r="Q2290" s="711" t="s">
        <v>230</v>
      </c>
      <c r="R2290" s="714" t="s">
        <v>243</v>
      </c>
      <c r="S2290" s="714"/>
      <c r="T2290" s="185"/>
      <c r="U2290" s="185"/>
      <c r="V2290" s="193"/>
      <c r="W2290" s="185"/>
    </row>
    <row r="2291" spans="1:23" s="18" customFormat="1" ht="16.5" customHeight="1" thickBot="1">
      <c r="A2291" s="87" t="s">
        <v>2204</v>
      </c>
      <c r="B2291" s="446"/>
      <c r="C2291" s="84">
        <v>6</v>
      </c>
      <c r="D2291" s="85" t="s">
        <v>1152</v>
      </c>
      <c r="E2291" s="86" t="s">
        <v>1152</v>
      </c>
      <c r="F2291" s="233" t="s">
        <v>1152</v>
      </c>
      <c r="G2291" s="233" t="s">
        <v>1152</v>
      </c>
      <c r="H2291" s="451" t="s">
        <v>1152</v>
      </c>
      <c r="I2291" s="452"/>
      <c r="J2291" s="83" t="s">
        <v>1152</v>
      </c>
      <c r="K2291" s="81" t="s">
        <v>1152</v>
      </c>
      <c r="L2291" s="344"/>
      <c r="M2291" s="345" t="s">
        <v>1152</v>
      </c>
      <c r="N2291" s="777"/>
      <c r="O2291" s="248" t="s">
        <v>6</v>
      </c>
      <c r="P2291" s="778">
        <v>1</v>
      </c>
      <c r="Q2291" s="779">
        <v>3065.3425115</v>
      </c>
      <c r="R2291" s="780">
        <v>3729</v>
      </c>
      <c r="S2291" s="780"/>
      <c r="T2291" s="185"/>
      <c r="U2291" s="185"/>
      <c r="V2291" s="193"/>
      <c r="W2291" s="185"/>
    </row>
    <row r="2292" spans="1:23" s="18" customFormat="1" ht="16.5" customHeight="1" thickBot="1">
      <c r="A2292" s="87" t="s">
        <v>2205</v>
      </c>
      <c r="B2292" s="447"/>
      <c r="C2292" s="781" t="s">
        <v>82</v>
      </c>
      <c r="D2292" s="782"/>
      <c r="E2292" s="782"/>
      <c r="F2292" s="783"/>
      <c r="G2292" s="784"/>
      <c r="H2292" s="453" t="s">
        <v>6</v>
      </c>
      <c r="I2292" s="454"/>
      <c r="J2292" s="314" t="s">
        <v>6</v>
      </c>
      <c r="K2292" s="194" t="s">
        <v>6</v>
      </c>
      <c r="L2292" s="351"/>
      <c r="M2292" s="370"/>
      <c r="N2292" s="352"/>
      <c r="O2292" s="455" t="s">
        <v>1152</v>
      </c>
      <c r="P2292" s="455"/>
      <c r="Q2292" s="455"/>
      <c r="R2292" s="455"/>
      <c r="S2292" s="455"/>
      <c r="T2292" s="348"/>
      <c r="U2292" s="349"/>
      <c r="V2292" s="350"/>
      <c r="W2292" s="185"/>
    </row>
    <row r="2293" spans="1:23" ht="24.95" customHeight="1"/>
    <row r="2294" spans="1:23" ht="24.95" customHeight="1"/>
    <row r="2295" spans="1:23" s="16" customFormat="1" ht="24" thickBot="1">
      <c r="A2295" s="694">
        <v>66</v>
      </c>
      <c r="B2295" s="456" t="s">
        <v>45</v>
      </c>
      <c r="C2295" s="456"/>
      <c r="D2295" s="456"/>
      <c r="E2295" s="22">
        <v>66</v>
      </c>
      <c r="F2295" s="23" t="s">
        <v>963</v>
      </c>
      <c r="G2295" s="19"/>
      <c r="H2295" s="19"/>
      <c r="I2295" s="23"/>
      <c r="J2295" s="23"/>
      <c r="K2295" s="23"/>
      <c r="L2295" s="23"/>
      <c r="M2295" s="24"/>
      <c r="N2295" s="24"/>
      <c r="O2295" s="19"/>
      <c r="P2295" s="19"/>
      <c r="Q2295" s="685"/>
      <c r="R2295" s="685"/>
      <c r="S2295" s="685"/>
      <c r="T2295" s="685"/>
      <c r="U2295" s="186"/>
    </row>
    <row r="2296" spans="1:23" s="16" customFormat="1" ht="24.75" customHeight="1">
      <c r="A2296" s="14"/>
      <c r="B2296" s="695" t="s">
        <v>50</v>
      </c>
      <c r="C2296" s="696" t="s">
        <v>51</v>
      </c>
      <c r="D2296" s="697" t="s">
        <v>16</v>
      </c>
      <c r="E2296" s="697"/>
      <c r="F2296" s="697" t="s">
        <v>52</v>
      </c>
      <c r="G2296" s="698"/>
      <c r="H2296" s="699" t="s">
        <v>53</v>
      </c>
      <c r="I2296" s="700" t="s">
        <v>266</v>
      </c>
      <c r="J2296" s="699" t="s">
        <v>17</v>
      </c>
      <c r="K2296" s="699" t="s">
        <v>229</v>
      </c>
      <c r="L2296" s="699" t="s">
        <v>54</v>
      </c>
      <c r="M2296" s="699" t="s">
        <v>150</v>
      </c>
      <c r="N2296" s="701" t="s">
        <v>244</v>
      </c>
      <c r="O2296" s="702"/>
      <c r="P2296" s="703" t="s">
        <v>19</v>
      </c>
      <c r="Q2296" s="704"/>
      <c r="R2296" s="705" t="s">
        <v>152</v>
      </c>
      <c r="S2296" s="706"/>
      <c r="T2296" s="707" t="s">
        <v>138</v>
      </c>
      <c r="U2296" s="708"/>
      <c r="V2296" s="709"/>
    </row>
    <row r="2297" spans="1:23" s="16" customFormat="1" ht="92.25" customHeight="1">
      <c r="A2297" s="14"/>
      <c r="B2297" s="710"/>
      <c r="C2297" s="711" t="s">
        <v>55</v>
      </c>
      <c r="D2297" s="712" t="s">
        <v>3</v>
      </c>
      <c r="E2297" s="712" t="s">
        <v>18</v>
      </c>
      <c r="F2297" s="712" t="s">
        <v>56</v>
      </c>
      <c r="G2297" s="713" t="s">
        <v>57</v>
      </c>
      <c r="H2297" s="714"/>
      <c r="I2297" s="715"/>
      <c r="J2297" s="714"/>
      <c r="K2297" s="714"/>
      <c r="L2297" s="714"/>
      <c r="M2297" s="714"/>
      <c r="N2297" s="711" t="s">
        <v>149</v>
      </c>
      <c r="O2297" s="712" t="s">
        <v>68</v>
      </c>
      <c r="P2297" s="716"/>
      <c r="Q2297" s="717"/>
      <c r="R2297" s="718"/>
      <c r="S2297" s="719"/>
      <c r="T2297" s="720" t="s">
        <v>139</v>
      </c>
      <c r="U2297" s="721" t="s">
        <v>148</v>
      </c>
      <c r="V2297" s="722" t="s">
        <v>164</v>
      </c>
    </row>
    <row r="2298" spans="1:23" s="16" customFormat="1" ht="25.9" customHeight="1">
      <c r="A2298" s="14"/>
      <c r="B2298" s="723"/>
      <c r="C2298" s="724">
        <v>3</v>
      </c>
      <c r="D2298" s="724">
        <v>4</v>
      </c>
      <c r="E2298" s="724">
        <v>5</v>
      </c>
      <c r="F2298" s="724">
        <v>6</v>
      </c>
      <c r="G2298" s="724">
        <v>7</v>
      </c>
      <c r="H2298" s="724">
        <v>8</v>
      </c>
      <c r="I2298" s="724">
        <v>9</v>
      </c>
      <c r="J2298" s="724">
        <v>10</v>
      </c>
      <c r="K2298" s="724">
        <v>11</v>
      </c>
      <c r="L2298" s="724">
        <v>12</v>
      </c>
      <c r="M2298" s="724">
        <v>13</v>
      </c>
      <c r="N2298" s="724">
        <v>14</v>
      </c>
      <c r="O2298" s="724">
        <v>15</v>
      </c>
      <c r="P2298" s="19">
        <v>16</v>
      </c>
      <c r="Q2298" s="725">
        <v>17</v>
      </c>
      <c r="R2298" s="19">
        <v>18</v>
      </c>
      <c r="S2298" s="725">
        <v>19</v>
      </c>
      <c r="T2298" s="726">
        <v>20</v>
      </c>
      <c r="U2298" s="624">
        <v>21</v>
      </c>
      <c r="V2298" s="727">
        <v>22</v>
      </c>
    </row>
    <row r="2299" spans="1:23" s="26" customFormat="1" ht="33" customHeight="1">
      <c r="A2299" s="25" t="s">
        <v>2206</v>
      </c>
      <c r="B2299" s="457">
        <v>1</v>
      </c>
      <c r="C2299" s="459" t="s">
        <v>400</v>
      </c>
      <c r="D2299" s="459" t="s">
        <v>970</v>
      </c>
      <c r="E2299" s="459" t="s">
        <v>969</v>
      </c>
      <c r="F2299" s="459" t="s">
        <v>321</v>
      </c>
      <c r="G2299" s="293">
        <v>0.6</v>
      </c>
      <c r="H2299" s="437" t="s">
        <v>22</v>
      </c>
      <c r="I2299" s="299">
        <v>1</v>
      </c>
      <c r="J2299" s="300" t="s">
        <v>964</v>
      </c>
      <c r="K2299" s="324">
        <v>43830</v>
      </c>
      <c r="L2299" s="324">
        <v>45169</v>
      </c>
      <c r="M2299" s="294">
        <v>2118.61</v>
      </c>
      <c r="N2299" s="321">
        <v>1271.1659999999999</v>
      </c>
      <c r="O2299" s="172">
        <v>1271.1659999999999</v>
      </c>
      <c r="P2299" s="441"/>
      <c r="Q2299" s="442"/>
      <c r="R2299" s="439"/>
      <c r="S2299" s="440"/>
      <c r="T2299" s="296" t="s">
        <v>22</v>
      </c>
      <c r="U2299" s="297">
        <v>213</v>
      </c>
      <c r="V2299" s="298" t="s">
        <v>22</v>
      </c>
    </row>
    <row r="2300" spans="1:23" s="26" customFormat="1" ht="33" customHeight="1">
      <c r="A2300" s="25" t="s">
        <v>1157</v>
      </c>
      <c r="B2300" s="458"/>
      <c r="C2300" s="460"/>
      <c r="D2300" s="460"/>
      <c r="E2300" s="460"/>
      <c r="F2300" s="460"/>
      <c r="G2300" s="293">
        <v>0.4</v>
      </c>
      <c r="H2300" s="438"/>
      <c r="I2300" s="299">
        <v>3</v>
      </c>
      <c r="J2300" s="300" t="s">
        <v>966</v>
      </c>
      <c r="K2300" s="324">
        <v>43830</v>
      </c>
      <c r="L2300" s="324">
        <v>45169</v>
      </c>
      <c r="M2300" s="294">
        <v>2118.61</v>
      </c>
      <c r="N2300" s="321">
        <v>847.44400000000007</v>
      </c>
      <c r="O2300" s="172">
        <v>847.44399999999996</v>
      </c>
      <c r="P2300" s="441"/>
      <c r="Q2300" s="442"/>
      <c r="R2300" s="439"/>
      <c r="S2300" s="440"/>
      <c r="T2300" s="296" t="s">
        <v>22</v>
      </c>
      <c r="U2300" s="297">
        <v>31</v>
      </c>
      <c r="V2300" s="298" t="s">
        <v>22</v>
      </c>
    </row>
    <row r="2301" spans="1:23" s="26" customFormat="1" ht="46.9" customHeight="1">
      <c r="A2301" s="25" t="s">
        <v>321</v>
      </c>
      <c r="B2301" s="307">
        <v>2</v>
      </c>
      <c r="C2301" s="301" t="s">
        <v>967</v>
      </c>
      <c r="D2301" s="301" t="s">
        <v>151</v>
      </c>
      <c r="E2301" s="301" t="s">
        <v>974</v>
      </c>
      <c r="F2301" s="301" t="s">
        <v>321</v>
      </c>
      <c r="G2301" s="293">
        <v>0.7</v>
      </c>
      <c r="H2301" s="293" t="s">
        <v>22</v>
      </c>
      <c r="I2301" s="299">
        <v>2</v>
      </c>
      <c r="J2301" s="300" t="s">
        <v>965</v>
      </c>
      <c r="K2301" s="324">
        <v>37859</v>
      </c>
      <c r="L2301" s="324">
        <v>40623</v>
      </c>
      <c r="M2301" s="294">
        <v>3379.82</v>
      </c>
      <c r="N2301" s="321">
        <v>2365.8739999999998</v>
      </c>
      <c r="O2301" s="172">
        <v>2365.8739999999998</v>
      </c>
      <c r="P2301" s="441"/>
      <c r="Q2301" s="442"/>
      <c r="R2301" s="439"/>
      <c r="S2301" s="440"/>
      <c r="T2301" s="296" t="s">
        <v>22</v>
      </c>
      <c r="U2301" s="297">
        <v>24</v>
      </c>
      <c r="V2301" s="298" t="s">
        <v>22</v>
      </c>
    </row>
    <row r="2302" spans="1:23" s="26" customFormat="1" ht="46.9" customHeight="1">
      <c r="A2302" s="25" t="s">
        <v>1158</v>
      </c>
      <c r="B2302" s="307">
        <v>3</v>
      </c>
      <c r="C2302" s="301" t="s">
        <v>968</v>
      </c>
      <c r="D2302" s="301" t="s">
        <v>151</v>
      </c>
      <c r="E2302" s="301" t="s">
        <v>975</v>
      </c>
      <c r="F2302" s="301" t="s">
        <v>321</v>
      </c>
      <c r="G2302" s="293">
        <v>0.5</v>
      </c>
      <c r="H2302" s="293" t="s">
        <v>22</v>
      </c>
      <c r="I2302" s="299">
        <v>1</v>
      </c>
      <c r="J2302" s="300" t="s">
        <v>964</v>
      </c>
      <c r="K2302" s="389">
        <v>40442</v>
      </c>
      <c r="L2302" s="324">
        <v>40863</v>
      </c>
      <c r="M2302" s="294">
        <v>6950.25</v>
      </c>
      <c r="N2302" s="321">
        <v>3475.125</v>
      </c>
      <c r="O2302" s="172">
        <v>3475.125</v>
      </c>
      <c r="P2302" s="441"/>
      <c r="Q2302" s="442"/>
      <c r="R2302" s="439"/>
      <c r="S2302" s="440"/>
      <c r="T2302" s="296" t="s">
        <v>22</v>
      </c>
      <c r="U2302" s="297">
        <v>1</v>
      </c>
      <c r="V2302" s="298" t="s">
        <v>22</v>
      </c>
    </row>
    <row r="2303" spans="1:23" s="26" customFormat="1" ht="46.9" customHeight="1">
      <c r="A2303" s="25" t="s">
        <v>1159</v>
      </c>
      <c r="B2303" s="307">
        <v>4</v>
      </c>
      <c r="C2303" s="301" t="s">
        <v>967</v>
      </c>
      <c r="D2303" s="301" t="s">
        <v>971</v>
      </c>
      <c r="E2303" s="301" t="s">
        <v>976</v>
      </c>
      <c r="F2303" s="301" t="s">
        <v>304</v>
      </c>
      <c r="G2303" s="293">
        <v>1</v>
      </c>
      <c r="H2303" s="293" t="s">
        <v>22</v>
      </c>
      <c r="I2303" s="299">
        <v>1</v>
      </c>
      <c r="J2303" s="300" t="s">
        <v>964</v>
      </c>
      <c r="K2303" s="324">
        <v>38691</v>
      </c>
      <c r="L2303" s="324">
        <v>40312</v>
      </c>
      <c r="M2303" s="294">
        <v>4562.43</v>
      </c>
      <c r="N2303" s="321">
        <v>4562.43</v>
      </c>
      <c r="O2303" s="172">
        <v>4562.43</v>
      </c>
      <c r="P2303" s="441"/>
      <c r="Q2303" s="442"/>
      <c r="R2303" s="439"/>
      <c r="S2303" s="440"/>
      <c r="T2303" s="296" t="s">
        <v>22</v>
      </c>
      <c r="U2303" s="297">
        <v>4</v>
      </c>
      <c r="V2303" s="298" t="s">
        <v>22</v>
      </c>
    </row>
    <row r="2304" spans="1:23" s="26" customFormat="1" ht="46.9" customHeight="1">
      <c r="A2304" s="25" t="s">
        <v>1160</v>
      </c>
      <c r="B2304" s="307">
        <v>5</v>
      </c>
      <c r="C2304" s="301" t="s">
        <v>967</v>
      </c>
      <c r="D2304" s="301" t="s">
        <v>972</v>
      </c>
      <c r="E2304" s="301" t="s">
        <v>977</v>
      </c>
      <c r="F2304" s="301" t="s">
        <v>321</v>
      </c>
      <c r="G2304" s="293">
        <v>0.5</v>
      </c>
      <c r="H2304" s="293" t="s">
        <v>22</v>
      </c>
      <c r="I2304" s="299">
        <v>1</v>
      </c>
      <c r="J2304" s="300" t="s">
        <v>964</v>
      </c>
      <c r="K2304" s="324">
        <v>36845</v>
      </c>
      <c r="L2304" s="324">
        <v>39263</v>
      </c>
      <c r="M2304" s="294">
        <v>22320.97</v>
      </c>
      <c r="N2304" s="321">
        <v>11160.485000000001</v>
      </c>
      <c r="O2304" s="172">
        <v>11160.485000000001</v>
      </c>
      <c r="P2304" s="441"/>
      <c r="Q2304" s="442"/>
      <c r="R2304" s="439"/>
      <c r="S2304" s="440"/>
      <c r="T2304" s="296" t="s">
        <v>22</v>
      </c>
      <c r="U2304" s="297">
        <v>2</v>
      </c>
      <c r="V2304" s="298" t="s">
        <v>22</v>
      </c>
    </row>
    <row r="2305" spans="1:23" s="26" customFormat="1" ht="46.9" customHeight="1">
      <c r="A2305" s="25"/>
      <c r="B2305" s="307">
        <v>6</v>
      </c>
      <c r="C2305" s="301" t="s">
        <v>400</v>
      </c>
      <c r="D2305" s="301" t="s">
        <v>973</v>
      </c>
      <c r="E2305" s="301" t="s">
        <v>978</v>
      </c>
      <c r="F2305" s="301" t="s">
        <v>321</v>
      </c>
      <c r="G2305" s="293">
        <v>0.6</v>
      </c>
      <c r="H2305" s="293" t="s">
        <v>22</v>
      </c>
      <c r="I2305" s="299">
        <v>3</v>
      </c>
      <c r="J2305" s="300" t="s">
        <v>966</v>
      </c>
      <c r="K2305" s="324">
        <v>43644</v>
      </c>
      <c r="L2305" s="324">
        <v>43827</v>
      </c>
      <c r="M2305" s="294">
        <v>406.26</v>
      </c>
      <c r="N2305" s="321">
        <v>243.75599999999997</v>
      </c>
      <c r="O2305" s="172">
        <v>243.756</v>
      </c>
      <c r="P2305" s="441"/>
      <c r="Q2305" s="442"/>
      <c r="R2305" s="439"/>
      <c r="S2305" s="440"/>
      <c r="T2305" s="296" t="s">
        <v>22</v>
      </c>
      <c r="U2305" s="297">
        <v>24</v>
      </c>
      <c r="V2305" s="298" t="s">
        <v>22</v>
      </c>
    </row>
    <row r="2306" spans="1:23" s="26" customFormat="1" ht="24.95" customHeight="1">
      <c r="A2306" s="25"/>
      <c r="B2306" s="307" t="s">
        <v>1152</v>
      </c>
      <c r="C2306" s="301"/>
      <c r="D2306" s="301"/>
      <c r="E2306" s="301"/>
      <c r="F2306" s="301"/>
      <c r="G2306" s="293"/>
      <c r="H2306" s="293"/>
      <c r="I2306" s="299"/>
      <c r="J2306" s="300" t="s">
        <v>1152</v>
      </c>
      <c r="K2306" s="324"/>
      <c r="L2306" s="324"/>
      <c r="M2306" s="294"/>
      <c r="N2306" s="321" t="s">
        <v>1152</v>
      </c>
      <c r="O2306" s="172" t="s">
        <v>1152</v>
      </c>
      <c r="P2306" s="441"/>
      <c r="Q2306" s="442"/>
      <c r="R2306" s="439"/>
      <c r="S2306" s="440"/>
      <c r="T2306" s="296"/>
      <c r="U2306" s="297"/>
      <c r="V2306" s="298"/>
    </row>
    <row r="2307" spans="1:23" s="26" customFormat="1" ht="24.95" customHeight="1">
      <c r="A2307" s="25"/>
      <c r="B2307" s="307" t="s">
        <v>1152</v>
      </c>
      <c r="C2307" s="301"/>
      <c r="D2307" s="301"/>
      <c r="E2307" s="301"/>
      <c r="F2307" s="301"/>
      <c r="G2307" s="293"/>
      <c r="H2307" s="293"/>
      <c r="I2307" s="299"/>
      <c r="J2307" s="300" t="s">
        <v>1152</v>
      </c>
      <c r="K2307" s="324"/>
      <c r="L2307" s="324"/>
      <c r="M2307" s="294"/>
      <c r="N2307" s="321" t="s">
        <v>1152</v>
      </c>
      <c r="O2307" s="172" t="s">
        <v>1152</v>
      </c>
      <c r="P2307" s="441"/>
      <c r="Q2307" s="442"/>
      <c r="R2307" s="439"/>
      <c r="S2307" s="440"/>
      <c r="T2307" s="296"/>
      <c r="U2307" s="297"/>
      <c r="V2307" s="298"/>
    </row>
    <row r="2308" spans="1:23" s="26" customFormat="1" ht="24.95" customHeight="1">
      <c r="A2308" s="25"/>
      <c r="B2308" s="307" t="s">
        <v>1152</v>
      </c>
      <c r="C2308" s="301"/>
      <c r="D2308" s="301"/>
      <c r="E2308" s="301"/>
      <c r="F2308" s="301"/>
      <c r="G2308" s="293"/>
      <c r="H2308" s="293"/>
      <c r="I2308" s="299"/>
      <c r="J2308" s="300" t="s">
        <v>1152</v>
      </c>
      <c r="K2308" s="324"/>
      <c r="L2308" s="324"/>
      <c r="M2308" s="294"/>
      <c r="N2308" s="321" t="s">
        <v>1152</v>
      </c>
      <c r="O2308" s="172" t="s">
        <v>1152</v>
      </c>
      <c r="P2308" s="441"/>
      <c r="Q2308" s="442"/>
      <c r="R2308" s="439"/>
      <c r="S2308" s="440"/>
      <c r="T2308" s="296"/>
      <c r="U2308" s="297"/>
      <c r="V2308" s="298"/>
    </row>
    <row r="2309" spans="1:23" s="26" customFormat="1" ht="24.95" customHeight="1">
      <c r="A2309" s="25"/>
      <c r="B2309" s="307" t="s">
        <v>1152</v>
      </c>
      <c r="C2309" s="301"/>
      <c r="D2309" s="301"/>
      <c r="E2309" s="301"/>
      <c r="F2309" s="301"/>
      <c r="G2309" s="293"/>
      <c r="H2309" s="293"/>
      <c r="I2309" s="299"/>
      <c r="J2309" s="300" t="s">
        <v>1152</v>
      </c>
      <c r="K2309" s="324"/>
      <c r="L2309" s="324"/>
      <c r="M2309" s="294"/>
      <c r="N2309" s="321" t="s">
        <v>1152</v>
      </c>
      <c r="O2309" s="172" t="s">
        <v>1152</v>
      </c>
      <c r="P2309" s="441"/>
      <c r="Q2309" s="442"/>
      <c r="R2309" s="439"/>
      <c r="S2309" s="440"/>
      <c r="T2309" s="296"/>
      <c r="U2309" s="297"/>
      <c r="V2309" s="298"/>
    </row>
    <row r="2310" spans="1:23" s="26" customFormat="1" ht="24.95" customHeight="1">
      <c r="A2310" s="25" t="s">
        <v>2207</v>
      </c>
      <c r="B2310" s="307" t="s">
        <v>1152</v>
      </c>
      <c r="C2310" s="301"/>
      <c r="D2310" s="301"/>
      <c r="E2310" s="301"/>
      <c r="F2310" s="301"/>
      <c r="G2310" s="293"/>
      <c r="H2310" s="293"/>
      <c r="I2310" s="299"/>
      <c r="J2310" s="300" t="s">
        <v>1152</v>
      </c>
      <c r="K2310" s="324"/>
      <c r="L2310" s="324"/>
      <c r="M2310" s="294"/>
      <c r="N2310" s="322" t="s">
        <v>1152</v>
      </c>
      <c r="O2310" s="172" t="s">
        <v>1152</v>
      </c>
      <c r="P2310" s="441"/>
      <c r="Q2310" s="442"/>
      <c r="R2310" s="439"/>
      <c r="S2310" s="440"/>
      <c r="T2310" s="296"/>
      <c r="U2310" s="297"/>
      <c r="V2310" s="298"/>
    </row>
    <row r="2311" spans="1:23" s="26" customFormat="1" ht="24.95" customHeight="1">
      <c r="A2311" s="25" t="s">
        <v>2208</v>
      </c>
      <c r="B2311" s="307" t="s">
        <v>1152</v>
      </c>
      <c r="C2311" s="301"/>
      <c r="D2311" s="301"/>
      <c r="E2311" s="301"/>
      <c r="F2311" s="301"/>
      <c r="G2311" s="293"/>
      <c r="H2311" s="293"/>
      <c r="I2311" s="299"/>
      <c r="J2311" s="300" t="s">
        <v>1152</v>
      </c>
      <c r="K2311" s="324"/>
      <c r="L2311" s="324"/>
      <c r="M2311" s="295"/>
      <c r="N2311" s="322" t="s">
        <v>1152</v>
      </c>
      <c r="O2311" s="172" t="s">
        <v>1152</v>
      </c>
      <c r="P2311" s="441"/>
      <c r="Q2311" s="442"/>
      <c r="R2311" s="439"/>
      <c r="S2311" s="440"/>
      <c r="T2311" s="296"/>
      <c r="U2311" s="297"/>
      <c r="V2311" s="298"/>
    </row>
    <row r="2312" spans="1:23" s="26" customFormat="1" ht="24.95" customHeight="1">
      <c r="A2312" s="25" t="s">
        <v>2209</v>
      </c>
      <c r="B2312" s="307" t="s">
        <v>1152</v>
      </c>
      <c r="C2312" s="301"/>
      <c r="D2312" s="301"/>
      <c r="E2312" s="301"/>
      <c r="F2312" s="301"/>
      <c r="G2312" s="293"/>
      <c r="H2312" s="293"/>
      <c r="I2312" s="299"/>
      <c r="J2312" s="300" t="s">
        <v>1152</v>
      </c>
      <c r="K2312" s="324"/>
      <c r="L2312" s="324"/>
      <c r="M2312" s="295"/>
      <c r="N2312" s="322" t="s">
        <v>1152</v>
      </c>
      <c r="O2312" s="172" t="s">
        <v>1152</v>
      </c>
      <c r="P2312" s="441"/>
      <c r="Q2312" s="442"/>
      <c r="R2312" s="439"/>
      <c r="S2312" s="440"/>
      <c r="T2312" s="296"/>
      <c r="U2312" s="297"/>
      <c r="V2312" s="298"/>
    </row>
    <row r="2313" spans="1:23" s="26" customFormat="1" ht="24.95" customHeight="1" thickBot="1">
      <c r="A2313" s="25" t="s">
        <v>2210</v>
      </c>
      <c r="B2313" s="310" t="s">
        <v>1152</v>
      </c>
      <c r="C2313" s="302"/>
      <c r="D2313" s="302"/>
      <c r="E2313" s="302"/>
      <c r="F2313" s="302"/>
      <c r="G2313" s="303"/>
      <c r="H2313" s="303"/>
      <c r="I2313" s="304"/>
      <c r="J2313" s="305" t="s">
        <v>1152</v>
      </c>
      <c r="K2313" s="325"/>
      <c r="L2313" s="325"/>
      <c r="M2313" s="306"/>
      <c r="N2313" s="322" t="s">
        <v>1152</v>
      </c>
      <c r="O2313" s="172" t="s">
        <v>1152</v>
      </c>
      <c r="P2313" s="441"/>
      <c r="Q2313" s="442"/>
      <c r="R2313" s="439"/>
      <c r="S2313" s="440"/>
      <c r="T2313" s="296"/>
      <c r="U2313" s="297"/>
      <c r="V2313" s="298"/>
    </row>
    <row r="2314" spans="1:23" s="16" customFormat="1" ht="12" customHeight="1">
      <c r="A2314" s="25"/>
      <c r="B2314" s="27"/>
      <c r="C2314" s="28"/>
      <c r="D2314" s="28"/>
      <c r="E2314" s="28"/>
      <c r="F2314" s="28"/>
      <c r="G2314" s="28"/>
      <c r="H2314" s="308"/>
      <c r="I2314" s="28"/>
      <c r="J2314" s="28"/>
      <c r="K2314" s="28"/>
      <c r="L2314" s="28"/>
      <c r="M2314" s="28"/>
      <c r="N2314" s="28"/>
      <c r="O2314" s="171"/>
      <c r="P2314" s="28"/>
      <c r="Q2314" s="28"/>
      <c r="R2314" s="171"/>
      <c r="S2314" s="28"/>
      <c r="T2314" s="28"/>
      <c r="U2314" s="29"/>
      <c r="V2314" s="30"/>
    </row>
    <row r="2315" spans="1:23" s="16" customFormat="1" ht="17.25" customHeight="1" thickBot="1">
      <c r="A2315" s="25" t="s">
        <v>2211</v>
      </c>
      <c r="B2315" s="346"/>
      <c r="C2315" s="347"/>
      <c r="D2315" s="347"/>
      <c r="E2315" s="347"/>
      <c r="F2315" s="347"/>
      <c r="G2315" s="347"/>
      <c r="H2315" s="347"/>
      <c r="I2315" s="347"/>
      <c r="J2315" s="347"/>
      <c r="K2315" s="347"/>
      <c r="L2315" s="347"/>
      <c r="M2315" s="347"/>
      <c r="N2315" s="728" t="s">
        <v>251</v>
      </c>
      <c r="O2315" s="729">
        <v>3987.7133333333336</v>
      </c>
      <c r="P2315" s="371"/>
      <c r="Q2315" s="371"/>
      <c r="R2315" s="372"/>
      <c r="S2315" s="372"/>
      <c r="T2315" s="373"/>
      <c r="U2315" s="374"/>
      <c r="V2315" s="375"/>
      <c r="W2315" s="186"/>
    </row>
    <row r="2316" spans="1:23" ht="17.25" customHeight="1">
      <c r="B2316" s="731"/>
      <c r="C2316" s="731"/>
      <c r="D2316" s="731"/>
      <c r="E2316" s="731"/>
      <c r="F2316" s="731"/>
      <c r="G2316" s="732"/>
      <c r="H2316" s="732"/>
      <c r="I2316" s="732"/>
      <c r="J2316" s="732"/>
      <c r="K2316" s="732"/>
      <c r="L2316" s="732"/>
      <c r="M2316" s="732"/>
      <c r="N2316" s="732"/>
      <c r="O2316" s="732"/>
      <c r="P2316" s="732"/>
      <c r="Q2316" s="732"/>
      <c r="R2316" s="732"/>
      <c r="S2316" s="732"/>
      <c r="T2316" s="732"/>
      <c r="U2316" s="732"/>
      <c r="V2316" s="732"/>
      <c r="W2316" s="732"/>
    </row>
    <row r="2317" spans="1:23" s="16" customFormat="1" ht="16.5" customHeight="1" thickBot="1">
      <c r="A2317" s="14"/>
      <c r="B2317" s="443" t="s">
        <v>61</v>
      </c>
      <c r="C2317" s="443"/>
      <c r="D2317" s="443"/>
      <c r="E2317" s="443"/>
      <c r="F2317" s="443"/>
      <c r="G2317" s="443"/>
      <c r="H2317" s="443"/>
      <c r="I2317" s="443"/>
      <c r="J2317" s="443"/>
      <c r="K2317" s="443"/>
      <c r="L2317" s="443"/>
      <c r="M2317" s="443"/>
      <c r="N2317" s="443"/>
      <c r="O2317" s="443"/>
      <c r="P2317" s="443"/>
      <c r="Q2317" s="443"/>
      <c r="R2317" s="443"/>
      <c r="S2317" s="443"/>
      <c r="T2317" s="443"/>
      <c r="U2317" s="443"/>
      <c r="V2317" s="443"/>
      <c r="W2317" s="187"/>
    </row>
    <row r="2318" spans="1:23" s="18" customFormat="1" ht="22.5" customHeight="1">
      <c r="A2318" s="87" t="s">
        <v>2212</v>
      </c>
      <c r="B2318" s="445" t="s">
        <v>58</v>
      </c>
      <c r="C2318" s="733" t="s">
        <v>78</v>
      </c>
      <c r="D2318" s="734"/>
      <c r="E2318" s="734"/>
      <c r="F2318" s="734"/>
      <c r="G2318" s="734"/>
      <c r="H2318" s="734"/>
      <c r="I2318" s="734"/>
      <c r="J2318" s="734"/>
      <c r="K2318" s="734"/>
      <c r="L2318" s="734"/>
      <c r="M2318" s="706"/>
      <c r="N2318" s="735"/>
      <c r="O2318" s="736"/>
      <c r="P2318" s="733" t="s">
        <v>84</v>
      </c>
      <c r="Q2318" s="734"/>
      <c r="R2318" s="734"/>
      <c r="S2318" s="706"/>
      <c r="T2318" s="705" t="s">
        <v>279</v>
      </c>
      <c r="U2318" s="706"/>
      <c r="V2318" s="448" t="s">
        <v>6</v>
      </c>
      <c r="W2318" s="185"/>
    </row>
    <row r="2319" spans="1:23" s="18" customFormat="1" ht="22.5" customHeight="1">
      <c r="A2319" s="87" t="s">
        <v>2213</v>
      </c>
      <c r="B2319" s="446"/>
      <c r="C2319" s="737" t="s">
        <v>79</v>
      </c>
      <c r="D2319" s="738"/>
      <c r="E2319" s="739"/>
      <c r="F2319" s="740">
        <v>3</v>
      </c>
      <c r="G2319" s="741" t="s">
        <v>223</v>
      </c>
      <c r="H2319" s="714" t="s">
        <v>222</v>
      </c>
      <c r="I2319" s="714"/>
      <c r="J2319" s="737" t="s">
        <v>221</v>
      </c>
      <c r="K2319" s="742"/>
      <c r="L2319" s="743"/>
      <c r="M2319" s="743"/>
      <c r="N2319" s="744"/>
      <c r="O2319" s="745"/>
      <c r="P2319" s="746"/>
      <c r="Q2319" s="747"/>
      <c r="R2319" s="747"/>
      <c r="S2319" s="748"/>
      <c r="T2319" s="718"/>
      <c r="U2319" s="719"/>
      <c r="V2319" s="449"/>
      <c r="W2319" s="185"/>
    </row>
    <row r="2320" spans="1:23" s="18" customFormat="1" ht="51.75" customHeight="1" thickBot="1">
      <c r="A2320" s="87" t="s">
        <v>2214</v>
      </c>
      <c r="B2320" s="446"/>
      <c r="C2320" s="738" t="s">
        <v>77</v>
      </c>
      <c r="D2320" s="739"/>
      <c r="E2320" s="749" t="s">
        <v>80</v>
      </c>
      <c r="F2320" s="750" t="s">
        <v>242</v>
      </c>
      <c r="G2320" s="741"/>
      <c r="H2320" s="714"/>
      <c r="I2320" s="714"/>
      <c r="J2320" s="711" t="s">
        <v>220</v>
      </c>
      <c r="K2320" s="751" t="s">
        <v>228</v>
      </c>
      <c r="L2320" s="752" t="s">
        <v>290</v>
      </c>
      <c r="M2320" s="752"/>
      <c r="N2320" s="753" t="s">
        <v>260</v>
      </c>
      <c r="O2320" s="754"/>
      <c r="P2320" s="755" t="s">
        <v>1169</v>
      </c>
      <c r="Q2320" s="756" t="s">
        <v>85</v>
      </c>
      <c r="R2320" s="757"/>
      <c r="S2320" s="88">
        <v>6</v>
      </c>
      <c r="T2320" s="758"/>
      <c r="U2320" s="759"/>
      <c r="V2320" s="450"/>
      <c r="W2320" s="185"/>
    </row>
    <row r="2321" spans="1:23" s="18" customFormat="1" ht="15.75" customHeight="1">
      <c r="A2321" s="87" t="s">
        <v>2215</v>
      </c>
      <c r="B2321" s="446"/>
      <c r="C2321" s="33">
        <v>1</v>
      </c>
      <c r="D2321" s="76" t="s">
        <v>964</v>
      </c>
      <c r="E2321" s="82">
        <v>0.6</v>
      </c>
      <c r="F2321" s="233">
        <v>20469.206000000002</v>
      </c>
      <c r="G2321" s="233">
        <v>1532.67</v>
      </c>
      <c r="H2321" s="451" t="s">
        <v>6</v>
      </c>
      <c r="I2321" s="452"/>
      <c r="J2321" s="83" t="s">
        <v>6</v>
      </c>
      <c r="K2321" s="81" t="s">
        <v>1152</v>
      </c>
      <c r="L2321" s="344" t="s">
        <v>282</v>
      </c>
      <c r="M2321" s="345" t="s">
        <v>1220</v>
      </c>
      <c r="N2321" s="760" t="s">
        <v>22</v>
      </c>
      <c r="O2321" s="761" t="s">
        <v>15</v>
      </c>
      <c r="P2321" s="762"/>
      <c r="Q2321" s="763">
        <v>66</v>
      </c>
      <c r="R2321" s="764" t="s">
        <v>282</v>
      </c>
      <c r="S2321" s="765"/>
      <c r="T2321" s="705" t="s">
        <v>64</v>
      </c>
      <c r="U2321" s="734"/>
      <c r="V2321" s="706"/>
      <c r="W2321" s="184"/>
    </row>
    <row r="2322" spans="1:23" s="18" customFormat="1" ht="15.75" customHeight="1" thickBot="1">
      <c r="A2322" s="87" t="s">
        <v>2216</v>
      </c>
      <c r="B2322" s="446"/>
      <c r="C2322" s="33">
        <v>2</v>
      </c>
      <c r="D2322" s="76" t="s">
        <v>965</v>
      </c>
      <c r="E2322" s="82">
        <v>0.1</v>
      </c>
      <c r="F2322" s="233">
        <v>2365.8739999999998</v>
      </c>
      <c r="G2322" s="233">
        <v>1532.67</v>
      </c>
      <c r="H2322" s="451" t="s">
        <v>6</v>
      </c>
      <c r="I2322" s="452"/>
      <c r="J2322" s="83" t="s">
        <v>6</v>
      </c>
      <c r="K2322" s="81" t="s">
        <v>1152</v>
      </c>
      <c r="L2322" s="344"/>
      <c r="M2322" s="345" t="s">
        <v>1152</v>
      </c>
      <c r="N2322" s="760" t="s">
        <v>22</v>
      </c>
      <c r="O2322" s="761"/>
      <c r="P2322" s="762"/>
      <c r="Q2322" s="766"/>
      <c r="R2322" s="767"/>
      <c r="S2322" s="768"/>
      <c r="T2322" s="758"/>
      <c r="U2322" s="769"/>
      <c r="V2322" s="759"/>
      <c r="W2322" s="184"/>
    </row>
    <row r="2323" spans="1:23" s="18" customFormat="1" ht="15.75" customHeight="1">
      <c r="A2323" s="87" t="s">
        <v>2217</v>
      </c>
      <c r="B2323" s="446"/>
      <c r="C2323" s="33">
        <v>3</v>
      </c>
      <c r="D2323" s="76" t="s">
        <v>966</v>
      </c>
      <c r="E2323" s="82">
        <v>0.3</v>
      </c>
      <c r="F2323" s="233">
        <v>1091.2</v>
      </c>
      <c r="G2323" s="233">
        <v>1532.67</v>
      </c>
      <c r="H2323" s="451" t="s">
        <v>27</v>
      </c>
      <c r="I2323" s="452"/>
      <c r="J2323" s="83" t="s">
        <v>6</v>
      </c>
      <c r="K2323" s="81" t="s">
        <v>1152</v>
      </c>
      <c r="L2323" s="344"/>
      <c r="M2323" s="345" t="s">
        <v>1152</v>
      </c>
      <c r="N2323" s="760" t="s">
        <v>22</v>
      </c>
      <c r="O2323" s="770"/>
      <c r="P2323" s="771"/>
      <c r="Q2323" s="772"/>
      <c r="R2323" s="773"/>
      <c r="S2323" s="774"/>
      <c r="T2323" s="191"/>
      <c r="U2323" s="191"/>
      <c r="V2323" s="192"/>
      <c r="W2323" s="185"/>
    </row>
    <row r="2324" spans="1:23" s="18" customFormat="1" ht="15.75" customHeight="1">
      <c r="A2324" s="87" t="s">
        <v>2218</v>
      </c>
      <c r="B2324" s="446"/>
      <c r="C2324" s="33">
        <v>4</v>
      </c>
      <c r="D2324" s="76" t="s">
        <v>1152</v>
      </c>
      <c r="E2324" s="82" t="s">
        <v>1152</v>
      </c>
      <c r="F2324" s="233" t="s">
        <v>1152</v>
      </c>
      <c r="G2324" s="233" t="s">
        <v>1152</v>
      </c>
      <c r="H2324" s="451" t="s">
        <v>1152</v>
      </c>
      <c r="I2324" s="452"/>
      <c r="J2324" s="83" t="s">
        <v>1152</v>
      </c>
      <c r="K2324" s="81" t="s">
        <v>1152</v>
      </c>
      <c r="L2324" s="344"/>
      <c r="M2324" s="345" t="s">
        <v>1152</v>
      </c>
      <c r="N2324" s="760"/>
      <c r="O2324" s="775" t="s">
        <v>246</v>
      </c>
      <c r="P2324" s="737" t="s">
        <v>245</v>
      </c>
      <c r="Q2324" s="738"/>
      <c r="R2324" s="738"/>
      <c r="S2324" s="739"/>
      <c r="T2324" s="185"/>
      <c r="U2324" s="185"/>
      <c r="V2324" s="193"/>
      <c r="W2324" s="185"/>
    </row>
    <row r="2325" spans="1:23" s="18" customFormat="1" ht="17.25" customHeight="1">
      <c r="A2325" s="87" t="s">
        <v>2219</v>
      </c>
      <c r="B2325" s="446"/>
      <c r="C2325" s="33">
        <v>5</v>
      </c>
      <c r="D2325" s="76" t="s">
        <v>1152</v>
      </c>
      <c r="E2325" s="82" t="s">
        <v>1152</v>
      </c>
      <c r="F2325" s="233" t="s">
        <v>1152</v>
      </c>
      <c r="G2325" s="233" t="s">
        <v>1152</v>
      </c>
      <c r="H2325" s="451" t="s">
        <v>1152</v>
      </c>
      <c r="I2325" s="452"/>
      <c r="J2325" s="83" t="s">
        <v>1152</v>
      </c>
      <c r="K2325" s="81" t="s">
        <v>1152</v>
      </c>
      <c r="L2325" s="344"/>
      <c r="M2325" s="345" t="s">
        <v>1152</v>
      </c>
      <c r="N2325" s="760"/>
      <c r="O2325" s="776"/>
      <c r="P2325" s="711" t="s">
        <v>86</v>
      </c>
      <c r="Q2325" s="711" t="s">
        <v>230</v>
      </c>
      <c r="R2325" s="714" t="s">
        <v>243</v>
      </c>
      <c r="S2325" s="714"/>
      <c r="T2325" s="185"/>
      <c r="U2325" s="185"/>
      <c r="V2325" s="193"/>
      <c r="W2325" s="185"/>
    </row>
    <row r="2326" spans="1:23" s="18" customFormat="1" ht="16.5" customHeight="1" thickBot="1">
      <c r="A2326" s="87" t="s">
        <v>2220</v>
      </c>
      <c r="B2326" s="446"/>
      <c r="C2326" s="84">
        <v>6</v>
      </c>
      <c r="D2326" s="85" t="s">
        <v>1152</v>
      </c>
      <c r="E2326" s="86" t="s">
        <v>1152</v>
      </c>
      <c r="F2326" s="233" t="s">
        <v>1152</v>
      </c>
      <c r="G2326" s="233" t="s">
        <v>1152</v>
      </c>
      <c r="H2326" s="451" t="s">
        <v>1152</v>
      </c>
      <c r="I2326" s="452"/>
      <c r="J2326" s="83" t="s">
        <v>1152</v>
      </c>
      <c r="K2326" s="81" t="s">
        <v>1152</v>
      </c>
      <c r="L2326" s="344"/>
      <c r="M2326" s="345" t="s">
        <v>1152</v>
      </c>
      <c r="N2326" s="777"/>
      <c r="O2326" s="248" t="s">
        <v>6</v>
      </c>
      <c r="P2326" s="778">
        <v>1</v>
      </c>
      <c r="Q2326" s="779">
        <v>3065.3425115</v>
      </c>
      <c r="R2326" s="780">
        <v>23926.280000000002</v>
      </c>
      <c r="S2326" s="780"/>
      <c r="T2326" s="185"/>
      <c r="U2326" s="185"/>
      <c r="V2326" s="193"/>
      <c r="W2326" s="185"/>
    </row>
    <row r="2327" spans="1:23" s="18" customFormat="1" ht="16.5" customHeight="1" thickBot="1">
      <c r="A2327" s="87" t="s">
        <v>2221</v>
      </c>
      <c r="B2327" s="447"/>
      <c r="C2327" s="781" t="s">
        <v>82</v>
      </c>
      <c r="D2327" s="782"/>
      <c r="E2327" s="782"/>
      <c r="F2327" s="783"/>
      <c r="G2327" s="784"/>
      <c r="H2327" s="453" t="s">
        <v>6</v>
      </c>
      <c r="I2327" s="454"/>
      <c r="J2327" s="314" t="s">
        <v>6</v>
      </c>
      <c r="K2327" s="194" t="s">
        <v>6</v>
      </c>
      <c r="L2327" s="351"/>
      <c r="M2327" s="370"/>
      <c r="N2327" s="352"/>
      <c r="O2327" s="455" t="s">
        <v>1152</v>
      </c>
      <c r="P2327" s="455"/>
      <c r="Q2327" s="455"/>
      <c r="R2327" s="455"/>
      <c r="S2327" s="455"/>
      <c r="T2327" s="348"/>
      <c r="U2327" s="349"/>
      <c r="V2327" s="350"/>
      <c r="W2327" s="185"/>
    </row>
    <row r="2328" spans="1:23" ht="24.95" customHeight="1"/>
    <row r="2329" spans="1:23" ht="24.95" customHeight="1"/>
    <row r="2330" spans="1:23" s="16" customFormat="1" ht="24" thickBot="1">
      <c r="A2330" s="694">
        <v>67</v>
      </c>
      <c r="B2330" s="456" t="s">
        <v>45</v>
      </c>
      <c r="C2330" s="456"/>
      <c r="D2330" s="456"/>
      <c r="E2330" s="22">
        <v>67</v>
      </c>
      <c r="F2330" s="23" t="s">
        <v>979</v>
      </c>
      <c r="G2330" s="19"/>
      <c r="H2330" s="19"/>
      <c r="I2330" s="23"/>
      <c r="J2330" s="23"/>
      <c r="K2330" s="23"/>
      <c r="L2330" s="23"/>
      <c r="M2330" s="24"/>
      <c r="N2330" s="24"/>
      <c r="O2330" s="19"/>
      <c r="P2330" s="19"/>
      <c r="Q2330" s="685"/>
      <c r="R2330" s="685"/>
      <c r="S2330" s="685"/>
      <c r="T2330" s="685"/>
      <c r="U2330" s="186"/>
    </row>
    <row r="2331" spans="1:23" s="16" customFormat="1" ht="24.75" customHeight="1">
      <c r="A2331" s="14"/>
      <c r="B2331" s="695" t="s">
        <v>50</v>
      </c>
      <c r="C2331" s="696" t="s">
        <v>51</v>
      </c>
      <c r="D2331" s="697" t="s">
        <v>16</v>
      </c>
      <c r="E2331" s="697"/>
      <c r="F2331" s="697" t="s">
        <v>52</v>
      </c>
      <c r="G2331" s="698"/>
      <c r="H2331" s="699" t="s">
        <v>53</v>
      </c>
      <c r="I2331" s="700" t="s">
        <v>266</v>
      </c>
      <c r="J2331" s="699" t="s">
        <v>17</v>
      </c>
      <c r="K2331" s="699" t="s">
        <v>229</v>
      </c>
      <c r="L2331" s="699" t="s">
        <v>54</v>
      </c>
      <c r="M2331" s="699" t="s">
        <v>150</v>
      </c>
      <c r="N2331" s="701" t="s">
        <v>244</v>
      </c>
      <c r="O2331" s="702"/>
      <c r="P2331" s="703" t="s">
        <v>19</v>
      </c>
      <c r="Q2331" s="704"/>
      <c r="R2331" s="705" t="s">
        <v>152</v>
      </c>
      <c r="S2331" s="706"/>
      <c r="T2331" s="707" t="s">
        <v>138</v>
      </c>
      <c r="U2331" s="708"/>
      <c r="V2331" s="709"/>
    </row>
    <row r="2332" spans="1:23" s="16" customFormat="1" ht="92.25" customHeight="1">
      <c r="A2332" s="14"/>
      <c r="B2332" s="710"/>
      <c r="C2332" s="711" t="s">
        <v>55</v>
      </c>
      <c r="D2332" s="712" t="s">
        <v>3</v>
      </c>
      <c r="E2332" s="712" t="s">
        <v>18</v>
      </c>
      <c r="F2332" s="712" t="s">
        <v>56</v>
      </c>
      <c r="G2332" s="713" t="s">
        <v>57</v>
      </c>
      <c r="H2332" s="714"/>
      <c r="I2332" s="715"/>
      <c r="J2332" s="714"/>
      <c r="K2332" s="714"/>
      <c r="L2332" s="714"/>
      <c r="M2332" s="714"/>
      <c r="N2332" s="711" t="s">
        <v>149</v>
      </c>
      <c r="O2332" s="712" t="s">
        <v>68</v>
      </c>
      <c r="P2332" s="716"/>
      <c r="Q2332" s="717"/>
      <c r="R2332" s="718"/>
      <c r="S2332" s="719"/>
      <c r="T2332" s="720" t="s">
        <v>139</v>
      </c>
      <c r="U2332" s="721" t="s">
        <v>148</v>
      </c>
      <c r="V2332" s="722" t="s">
        <v>164</v>
      </c>
    </row>
    <row r="2333" spans="1:23" s="16" customFormat="1" ht="26.25" customHeight="1">
      <c r="A2333" s="14"/>
      <c r="B2333" s="723"/>
      <c r="C2333" s="724">
        <v>3</v>
      </c>
      <c r="D2333" s="724">
        <v>4</v>
      </c>
      <c r="E2333" s="724">
        <v>5</v>
      </c>
      <c r="F2333" s="724">
        <v>6</v>
      </c>
      <c r="G2333" s="724">
        <v>7</v>
      </c>
      <c r="H2333" s="724">
        <v>8</v>
      </c>
      <c r="I2333" s="724">
        <v>9</v>
      </c>
      <c r="J2333" s="724">
        <v>10</v>
      </c>
      <c r="K2333" s="724">
        <v>11</v>
      </c>
      <c r="L2333" s="724">
        <v>12</v>
      </c>
      <c r="M2333" s="724">
        <v>13</v>
      </c>
      <c r="N2333" s="724">
        <v>14</v>
      </c>
      <c r="O2333" s="724">
        <v>15</v>
      </c>
      <c r="P2333" s="19">
        <v>16</v>
      </c>
      <c r="Q2333" s="725">
        <v>17</v>
      </c>
      <c r="R2333" s="19">
        <v>18</v>
      </c>
      <c r="S2333" s="725">
        <v>19</v>
      </c>
      <c r="T2333" s="726">
        <v>20</v>
      </c>
      <c r="U2333" s="624">
        <v>21</v>
      </c>
      <c r="V2333" s="727">
        <v>22</v>
      </c>
    </row>
    <row r="2334" spans="1:23" s="26" customFormat="1" ht="47.45" customHeight="1">
      <c r="A2334" s="25" t="s">
        <v>2222</v>
      </c>
      <c r="B2334" s="307">
        <v>1</v>
      </c>
      <c r="C2334" s="301" t="s">
        <v>983</v>
      </c>
      <c r="D2334" s="301" t="s">
        <v>985</v>
      </c>
      <c r="E2334" s="301" t="s">
        <v>988</v>
      </c>
      <c r="F2334" s="301" t="s">
        <v>304</v>
      </c>
      <c r="G2334" s="293">
        <v>1</v>
      </c>
      <c r="H2334" s="293" t="s">
        <v>22</v>
      </c>
      <c r="I2334" s="299">
        <v>3</v>
      </c>
      <c r="J2334" s="300" t="s">
        <v>982</v>
      </c>
      <c r="K2334" s="324">
        <v>43829</v>
      </c>
      <c r="L2334" s="324">
        <v>45138</v>
      </c>
      <c r="M2334" s="294">
        <v>2272.92</v>
      </c>
      <c r="N2334" s="321">
        <v>2272.92</v>
      </c>
      <c r="O2334" s="172">
        <v>2272.92</v>
      </c>
      <c r="P2334" s="441"/>
      <c r="Q2334" s="442"/>
      <c r="R2334" s="439"/>
      <c r="S2334" s="440"/>
      <c r="T2334" s="296" t="s">
        <v>22</v>
      </c>
      <c r="U2334" s="297">
        <v>179</v>
      </c>
      <c r="V2334" s="298" t="s">
        <v>22</v>
      </c>
    </row>
    <row r="2335" spans="1:23" s="26" customFormat="1" ht="47.45" customHeight="1">
      <c r="A2335" s="25" t="s">
        <v>1157</v>
      </c>
      <c r="B2335" s="307">
        <v>2</v>
      </c>
      <c r="C2335" s="301" t="s">
        <v>983</v>
      </c>
      <c r="D2335" s="301" t="s">
        <v>986</v>
      </c>
      <c r="E2335" s="301" t="s">
        <v>989</v>
      </c>
      <c r="F2335" s="301" t="s">
        <v>304</v>
      </c>
      <c r="G2335" s="293">
        <v>1</v>
      </c>
      <c r="H2335" s="293" t="s">
        <v>22</v>
      </c>
      <c r="I2335" s="299">
        <v>1</v>
      </c>
      <c r="J2335" s="300" t="s">
        <v>980</v>
      </c>
      <c r="K2335" s="324">
        <v>37113</v>
      </c>
      <c r="L2335" s="324">
        <v>37234</v>
      </c>
      <c r="M2335" s="294">
        <v>925.96</v>
      </c>
      <c r="N2335" s="321">
        <v>925.96</v>
      </c>
      <c r="O2335" s="172">
        <v>925.96</v>
      </c>
      <c r="P2335" s="441"/>
      <c r="Q2335" s="442"/>
      <c r="R2335" s="439"/>
      <c r="S2335" s="440"/>
      <c r="T2335" s="296" t="s">
        <v>22</v>
      </c>
      <c r="U2335" s="297">
        <v>94</v>
      </c>
      <c r="V2335" s="298" t="s">
        <v>22</v>
      </c>
    </row>
    <row r="2336" spans="1:23" s="26" customFormat="1" ht="47.45" customHeight="1">
      <c r="A2336" s="25" t="s">
        <v>321</v>
      </c>
      <c r="B2336" s="307">
        <v>3</v>
      </c>
      <c r="C2336" s="301" t="s">
        <v>983</v>
      </c>
      <c r="D2336" s="301" t="s">
        <v>1129</v>
      </c>
      <c r="E2336" s="301" t="s">
        <v>990</v>
      </c>
      <c r="F2336" s="301" t="s">
        <v>304</v>
      </c>
      <c r="G2336" s="293">
        <v>1</v>
      </c>
      <c r="H2336" s="293" t="s">
        <v>22</v>
      </c>
      <c r="I2336" s="299">
        <v>2</v>
      </c>
      <c r="J2336" s="300" t="s">
        <v>981</v>
      </c>
      <c r="K2336" s="324">
        <v>35283</v>
      </c>
      <c r="L2336" s="324">
        <v>35800</v>
      </c>
      <c r="M2336" s="294">
        <v>954.4</v>
      </c>
      <c r="N2336" s="321">
        <v>954.4</v>
      </c>
      <c r="O2336" s="172">
        <v>954.4</v>
      </c>
      <c r="P2336" s="441"/>
      <c r="Q2336" s="442"/>
      <c r="R2336" s="439"/>
      <c r="S2336" s="440"/>
      <c r="T2336" s="296" t="s">
        <v>22</v>
      </c>
      <c r="U2336" s="297">
        <v>111</v>
      </c>
      <c r="V2336" s="298" t="s">
        <v>22</v>
      </c>
    </row>
    <row r="2337" spans="1:23" s="26" customFormat="1" ht="47.45" customHeight="1">
      <c r="A2337" s="25" t="s">
        <v>1158</v>
      </c>
      <c r="B2337" s="307">
        <v>4</v>
      </c>
      <c r="C2337" s="301" t="s">
        <v>984</v>
      </c>
      <c r="D2337" s="301" t="s">
        <v>987</v>
      </c>
      <c r="E2337" s="301" t="s">
        <v>991</v>
      </c>
      <c r="F2337" s="301" t="s">
        <v>321</v>
      </c>
      <c r="G2337" s="293">
        <v>0.7</v>
      </c>
      <c r="H2337" s="293" t="s">
        <v>21</v>
      </c>
      <c r="I2337" s="299">
        <v>2</v>
      </c>
      <c r="J2337" s="300" t="s">
        <v>981</v>
      </c>
      <c r="K2337" s="389">
        <v>34764</v>
      </c>
      <c r="L2337" s="324">
        <v>35130</v>
      </c>
      <c r="M2337" s="294">
        <v>16208.25</v>
      </c>
      <c r="N2337" s="321">
        <v>11345.775</v>
      </c>
      <c r="O2337" s="172" t="s">
        <v>1152</v>
      </c>
      <c r="P2337" s="441"/>
      <c r="Q2337" s="442"/>
      <c r="R2337" s="439"/>
      <c r="S2337" s="440"/>
      <c r="T2337" s="296" t="s">
        <v>22</v>
      </c>
      <c r="U2337" s="297">
        <v>47</v>
      </c>
      <c r="V2337" s="298" t="s">
        <v>22</v>
      </c>
    </row>
    <row r="2338" spans="1:23" s="26" customFormat="1" ht="24.95" customHeight="1">
      <c r="A2338" s="25" t="s">
        <v>1159</v>
      </c>
      <c r="B2338" s="307" t="s">
        <v>1152</v>
      </c>
      <c r="C2338" s="301"/>
      <c r="D2338" s="301"/>
      <c r="E2338" s="301"/>
      <c r="F2338" s="301"/>
      <c r="G2338" s="293"/>
      <c r="H2338" s="293"/>
      <c r="I2338" s="299"/>
      <c r="J2338" s="300" t="s">
        <v>1152</v>
      </c>
      <c r="K2338" s="324"/>
      <c r="L2338" s="324"/>
      <c r="M2338" s="294"/>
      <c r="N2338" s="321" t="s">
        <v>1152</v>
      </c>
      <c r="O2338" s="172" t="s">
        <v>1152</v>
      </c>
      <c r="P2338" s="441"/>
      <c r="Q2338" s="442"/>
      <c r="R2338" s="439"/>
      <c r="S2338" s="440"/>
      <c r="T2338" s="296"/>
      <c r="U2338" s="297"/>
      <c r="V2338" s="298"/>
    </row>
    <row r="2339" spans="1:23" s="26" customFormat="1" ht="24.95" customHeight="1">
      <c r="A2339" s="25" t="s">
        <v>1160</v>
      </c>
      <c r="B2339" s="307" t="s">
        <v>1152</v>
      </c>
      <c r="C2339" s="301"/>
      <c r="D2339" s="301"/>
      <c r="E2339" s="301"/>
      <c r="F2339" s="301"/>
      <c r="G2339" s="293"/>
      <c r="H2339" s="293"/>
      <c r="I2339" s="299"/>
      <c r="J2339" s="300" t="s">
        <v>1152</v>
      </c>
      <c r="K2339" s="324"/>
      <c r="L2339" s="324"/>
      <c r="M2339" s="294"/>
      <c r="N2339" s="321" t="s">
        <v>1152</v>
      </c>
      <c r="O2339" s="172" t="s">
        <v>1152</v>
      </c>
      <c r="P2339" s="441"/>
      <c r="Q2339" s="442"/>
      <c r="R2339" s="439"/>
      <c r="S2339" s="440"/>
      <c r="T2339" s="296"/>
      <c r="U2339" s="297"/>
      <c r="V2339" s="298"/>
    </row>
    <row r="2340" spans="1:23" s="26" customFormat="1" ht="24.95" customHeight="1">
      <c r="A2340" s="25"/>
      <c r="B2340" s="307" t="s">
        <v>1152</v>
      </c>
      <c r="C2340" s="301"/>
      <c r="D2340" s="301"/>
      <c r="E2340" s="301"/>
      <c r="F2340" s="301"/>
      <c r="G2340" s="293"/>
      <c r="H2340" s="293"/>
      <c r="I2340" s="299"/>
      <c r="J2340" s="300" t="s">
        <v>1152</v>
      </c>
      <c r="K2340" s="324"/>
      <c r="L2340" s="324"/>
      <c r="M2340" s="294"/>
      <c r="N2340" s="321" t="s">
        <v>1152</v>
      </c>
      <c r="O2340" s="172" t="s">
        <v>1152</v>
      </c>
      <c r="P2340" s="441"/>
      <c r="Q2340" s="442"/>
      <c r="R2340" s="439"/>
      <c r="S2340" s="440"/>
      <c r="T2340" s="296"/>
      <c r="U2340" s="297"/>
      <c r="V2340" s="298"/>
    </row>
    <row r="2341" spans="1:23" s="26" customFormat="1" ht="24.95" customHeight="1">
      <c r="A2341" s="25"/>
      <c r="B2341" s="307" t="s">
        <v>1152</v>
      </c>
      <c r="C2341" s="301"/>
      <c r="D2341" s="301"/>
      <c r="E2341" s="301"/>
      <c r="F2341" s="301"/>
      <c r="G2341" s="293"/>
      <c r="H2341" s="293"/>
      <c r="I2341" s="299"/>
      <c r="J2341" s="300" t="s">
        <v>1152</v>
      </c>
      <c r="K2341" s="324"/>
      <c r="L2341" s="324"/>
      <c r="M2341" s="294"/>
      <c r="N2341" s="321" t="s">
        <v>1152</v>
      </c>
      <c r="O2341" s="172" t="s">
        <v>1152</v>
      </c>
      <c r="P2341" s="441"/>
      <c r="Q2341" s="442"/>
      <c r="R2341" s="439"/>
      <c r="S2341" s="440"/>
      <c r="T2341" s="296"/>
      <c r="U2341" s="297"/>
      <c r="V2341" s="298"/>
    </row>
    <row r="2342" spans="1:23" s="26" customFormat="1" ht="24.95" customHeight="1">
      <c r="A2342" s="25"/>
      <c r="B2342" s="307" t="s">
        <v>1152</v>
      </c>
      <c r="C2342" s="301"/>
      <c r="D2342" s="301"/>
      <c r="E2342" s="301"/>
      <c r="F2342" s="301"/>
      <c r="G2342" s="293"/>
      <c r="H2342" s="293"/>
      <c r="I2342" s="299"/>
      <c r="J2342" s="300" t="s">
        <v>1152</v>
      </c>
      <c r="K2342" s="324"/>
      <c r="L2342" s="324"/>
      <c r="M2342" s="294"/>
      <c r="N2342" s="321" t="s">
        <v>1152</v>
      </c>
      <c r="O2342" s="172" t="s">
        <v>1152</v>
      </c>
      <c r="P2342" s="441"/>
      <c r="Q2342" s="442"/>
      <c r="R2342" s="439"/>
      <c r="S2342" s="440"/>
      <c r="T2342" s="296"/>
      <c r="U2342" s="297"/>
      <c r="V2342" s="298"/>
    </row>
    <row r="2343" spans="1:23" s="26" customFormat="1" ht="24.95" customHeight="1">
      <c r="A2343" s="25"/>
      <c r="B2343" s="307" t="s">
        <v>1152</v>
      </c>
      <c r="C2343" s="301"/>
      <c r="D2343" s="301"/>
      <c r="E2343" s="301"/>
      <c r="F2343" s="301"/>
      <c r="G2343" s="293"/>
      <c r="H2343" s="293"/>
      <c r="I2343" s="299"/>
      <c r="J2343" s="300" t="s">
        <v>1152</v>
      </c>
      <c r="K2343" s="324"/>
      <c r="L2343" s="324"/>
      <c r="M2343" s="294"/>
      <c r="N2343" s="321" t="s">
        <v>1152</v>
      </c>
      <c r="O2343" s="172" t="s">
        <v>1152</v>
      </c>
      <c r="P2343" s="441"/>
      <c r="Q2343" s="442"/>
      <c r="R2343" s="439"/>
      <c r="S2343" s="440"/>
      <c r="T2343" s="296"/>
      <c r="U2343" s="297"/>
      <c r="V2343" s="298"/>
    </row>
    <row r="2344" spans="1:23" s="26" customFormat="1" ht="24.95" customHeight="1">
      <c r="A2344" s="25"/>
      <c r="B2344" s="307" t="s">
        <v>1152</v>
      </c>
      <c r="C2344" s="301"/>
      <c r="D2344" s="301"/>
      <c r="E2344" s="301"/>
      <c r="F2344" s="301"/>
      <c r="G2344" s="293"/>
      <c r="H2344" s="293"/>
      <c r="I2344" s="299"/>
      <c r="J2344" s="300" t="s">
        <v>1152</v>
      </c>
      <c r="K2344" s="324"/>
      <c r="L2344" s="324"/>
      <c r="M2344" s="294"/>
      <c r="N2344" s="321" t="s">
        <v>1152</v>
      </c>
      <c r="O2344" s="172" t="s">
        <v>1152</v>
      </c>
      <c r="P2344" s="441"/>
      <c r="Q2344" s="442"/>
      <c r="R2344" s="439"/>
      <c r="S2344" s="440"/>
      <c r="T2344" s="296"/>
      <c r="U2344" s="297"/>
      <c r="V2344" s="298"/>
    </row>
    <row r="2345" spans="1:23" s="26" customFormat="1" ht="24.95" customHeight="1">
      <c r="A2345" s="25" t="s">
        <v>2223</v>
      </c>
      <c r="B2345" s="307" t="s">
        <v>1152</v>
      </c>
      <c r="C2345" s="301"/>
      <c r="D2345" s="301"/>
      <c r="E2345" s="301"/>
      <c r="F2345" s="301"/>
      <c r="G2345" s="293"/>
      <c r="H2345" s="293"/>
      <c r="I2345" s="299"/>
      <c r="J2345" s="300" t="s">
        <v>1152</v>
      </c>
      <c r="K2345" s="324"/>
      <c r="L2345" s="324"/>
      <c r="M2345" s="294"/>
      <c r="N2345" s="322" t="s">
        <v>1152</v>
      </c>
      <c r="O2345" s="172" t="s">
        <v>1152</v>
      </c>
      <c r="P2345" s="441"/>
      <c r="Q2345" s="442"/>
      <c r="R2345" s="439"/>
      <c r="S2345" s="440"/>
      <c r="T2345" s="296"/>
      <c r="U2345" s="297"/>
      <c r="V2345" s="298"/>
    </row>
    <row r="2346" spans="1:23" s="26" customFormat="1" ht="24.95" customHeight="1">
      <c r="A2346" s="25" t="s">
        <v>2224</v>
      </c>
      <c r="B2346" s="307" t="s">
        <v>1152</v>
      </c>
      <c r="C2346" s="301"/>
      <c r="D2346" s="301"/>
      <c r="E2346" s="301"/>
      <c r="F2346" s="301"/>
      <c r="G2346" s="293"/>
      <c r="H2346" s="293"/>
      <c r="I2346" s="299"/>
      <c r="J2346" s="300" t="s">
        <v>1152</v>
      </c>
      <c r="K2346" s="324"/>
      <c r="L2346" s="324"/>
      <c r="M2346" s="295"/>
      <c r="N2346" s="322" t="s">
        <v>1152</v>
      </c>
      <c r="O2346" s="172" t="s">
        <v>1152</v>
      </c>
      <c r="P2346" s="441"/>
      <c r="Q2346" s="442"/>
      <c r="R2346" s="439"/>
      <c r="S2346" s="440"/>
      <c r="T2346" s="296"/>
      <c r="U2346" s="297"/>
      <c r="V2346" s="298"/>
    </row>
    <row r="2347" spans="1:23" s="26" customFormat="1" ht="24.95" customHeight="1">
      <c r="A2347" s="25" t="s">
        <v>2225</v>
      </c>
      <c r="B2347" s="307" t="s">
        <v>1152</v>
      </c>
      <c r="C2347" s="301"/>
      <c r="D2347" s="301"/>
      <c r="E2347" s="301"/>
      <c r="F2347" s="301"/>
      <c r="G2347" s="293"/>
      <c r="H2347" s="293"/>
      <c r="I2347" s="299"/>
      <c r="J2347" s="300" t="s">
        <v>1152</v>
      </c>
      <c r="K2347" s="324"/>
      <c r="L2347" s="324"/>
      <c r="M2347" s="295"/>
      <c r="N2347" s="322" t="s">
        <v>1152</v>
      </c>
      <c r="O2347" s="172" t="s">
        <v>1152</v>
      </c>
      <c r="P2347" s="441"/>
      <c r="Q2347" s="442"/>
      <c r="R2347" s="439"/>
      <c r="S2347" s="440"/>
      <c r="T2347" s="296"/>
      <c r="U2347" s="297"/>
      <c r="V2347" s="298"/>
    </row>
    <row r="2348" spans="1:23" s="26" customFormat="1" ht="24.95" customHeight="1" thickBot="1">
      <c r="A2348" s="25" t="s">
        <v>2226</v>
      </c>
      <c r="B2348" s="310" t="s">
        <v>1152</v>
      </c>
      <c r="C2348" s="302"/>
      <c r="D2348" s="302"/>
      <c r="E2348" s="302"/>
      <c r="F2348" s="302"/>
      <c r="G2348" s="303"/>
      <c r="H2348" s="303"/>
      <c r="I2348" s="304"/>
      <c r="J2348" s="305" t="s">
        <v>1152</v>
      </c>
      <c r="K2348" s="325"/>
      <c r="L2348" s="325"/>
      <c r="M2348" s="306"/>
      <c r="N2348" s="322" t="s">
        <v>1152</v>
      </c>
      <c r="O2348" s="172" t="s">
        <v>1152</v>
      </c>
      <c r="P2348" s="441"/>
      <c r="Q2348" s="442"/>
      <c r="R2348" s="439"/>
      <c r="S2348" s="440"/>
      <c r="T2348" s="296"/>
      <c r="U2348" s="297"/>
      <c r="V2348" s="298"/>
    </row>
    <row r="2349" spans="1:23" s="16" customFormat="1" ht="12" customHeight="1">
      <c r="A2349" s="25"/>
      <c r="B2349" s="27"/>
      <c r="C2349" s="28"/>
      <c r="D2349" s="28"/>
      <c r="E2349" s="28"/>
      <c r="F2349" s="28"/>
      <c r="G2349" s="28"/>
      <c r="H2349" s="308"/>
      <c r="I2349" s="28"/>
      <c r="J2349" s="28"/>
      <c r="K2349" s="28"/>
      <c r="L2349" s="28"/>
      <c r="M2349" s="28"/>
      <c r="N2349" s="28"/>
      <c r="O2349" s="171"/>
      <c r="P2349" s="28"/>
      <c r="Q2349" s="28"/>
      <c r="R2349" s="171"/>
      <c r="S2349" s="28"/>
      <c r="T2349" s="28"/>
      <c r="U2349" s="29"/>
      <c r="V2349" s="30"/>
    </row>
    <row r="2350" spans="1:23" s="16" customFormat="1" ht="17.25" customHeight="1" thickBot="1">
      <c r="A2350" s="25" t="s">
        <v>2227</v>
      </c>
      <c r="B2350" s="346"/>
      <c r="C2350" s="347"/>
      <c r="D2350" s="347"/>
      <c r="E2350" s="347"/>
      <c r="F2350" s="347"/>
      <c r="G2350" s="347"/>
      <c r="H2350" s="347"/>
      <c r="I2350" s="347"/>
      <c r="J2350" s="347"/>
      <c r="K2350" s="347"/>
      <c r="L2350" s="347"/>
      <c r="M2350" s="347"/>
      <c r="N2350" s="728" t="s">
        <v>251</v>
      </c>
      <c r="O2350" s="729">
        <v>1384.4266666666665</v>
      </c>
      <c r="P2350" s="371"/>
      <c r="Q2350" s="371"/>
      <c r="R2350" s="372"/>
      <c r="S2350" s="372"/>
      <c r="T2350" s="373"/>
      <c r="U2350" s="374"/>
      <c r="V2350" s="375"/>
      <c r="W2350" s="186"/>
    </row>
    <row r="2351" spans="1:23" ht="17.25" customHeight="1">
      <c r="B2351" s="731"/>
      <c r="C2351" s="731"/>
      <c r="D2351" s="731"/>
      <c r="E2351" s="731"/>
      <c r="F2351" s="731"/>
      <c r="G2351" s="732"/>
      <c r="H2351" s="732"/>
      <c r="I2351" s="732"/>
      <c r="J2351" s="732"/>
      <c r="K2351" s="732"/>
      <c r="L2351" s="732"/>
      <c r="M2351" s="732"/>
      <c r="N2351" s="732"/>
      <c r="O2351" s="732"/>
      <c r="P2351" s="732"/>
      <c r="Q2351" s="732"/>
      <c r="R2351" s="732"/>
      <c r="S2351" s="732"/>
      <c r="T2351" s="732"/>
      <c r="U2351" s="732"/>
      <c r="V2351" s="732"/>
      <c r="W2351" s="732"/>
    </row>
    <row r="2352" spans="1:23" s="16" customFormat="1" ht="16.5" customHeight="1" thickBot="1">
      <c r="A2352" s="14"/>
      <c r="B2352" s="443" t="s">
        <v>61</v>
      </c>
      <c r="C2352" s="443"/>
      <c r="D2352" s="443"/>
      <c r="E2352" s="443"/>
      <c r="F2352" s="443"/>
      <c r="G2352" s="443"/>
      <c r="H2352" s="443"/>
      <c r="I2352" s="443"/>
      <c r="J2352" s="443"/>
      <c r="K2352" s="443"/>
      <c r="L2352" s="443"/>
      <c r="M2352" s="443"/>
      <c r="N2352" s="443"/>
      <c r="O2352" s="443"/>
      <c r="P2352" s="443"/>
      <c r="Q2352" s="443"/>
      <c r="R2352" s="443"/>
      <c r="S2352" s="443"/>
      <c r="T2352" s="443"/>
      <c r="U2352" s="443"/>
      <c r="V2352" s="443"/>
      <c r="W2352" s="187"/>
    </row>
    <row r="2353" spans="1:23" s="18" customFormat="1" ht="22.5" customHeight="1">
      <c r="A2353" s="87" t="s">
        <v>2228</v>
      </c>
      <c r="B2353" s="445" t="s">
        <v>58</v>
      </c>
      <c r="C2353" s="733" t="s">
        <v>78</v>
      </c>
      <c r="D2353" s="734"/>
      <c r="E2353" s="734"/>
      <c r="F2353" s="734"/>
      <c r="G2353" s="734"/>
      <c r="H2353" s="734"/>
      <c r="I2353" s="734"/>
      <c r="J2353" s="734"/>
      <c r="K2353" s="734"/>
      <c r="L2353" s="734"/>
      <c r="M2353" s="706"/>
      <c r="N2353" s="735"/>
      <c r="O2353" s="736"/>
      <c r="P2353" s="733" t="s">
        <v>84</v>
      </c>
      <c r="Q2353" s="734"/>
      <c r="R2353" s="734"/>
      <c r="S2353" s="706"/>
      <c r="T2353" s="705" t="s">
        <v>279</v>
      </c>
      <c r="U2353" s="706"/>
      <c r="V2353" s="448" t="s">
        <v>6</v>
      </c>
      <c r="W2353" s="185"/>
    </row>
    <row r="2354" spans="1:23" s="18" customFormat="1" ht="22.5" customHeight="1">
      <c r="A2354" s="87" t="s">
        <v>2229</v>
      </c>
      <c r="B2354" s="446"/>
      <c r="C2354" s="737" t="s">
        <v>79</v>
      </c>
      <c r="D2354" s="738"/>
      <c r="E2354" s="739"/>
      <c r="F2354" s="740">
        <v>3</v>
      </c>
      <c r="G2354" s="741" t="s">
        <v>223</v>
      </c>
      <c r="H2354" s="714" t="s">
        <v>222</v>
      </c>
      <c r="I2354" s="714"/>
      <c r="J2354" s="737" t="s">
        <v>221</v>
      </c>
      <c r="K2354" s="742"/>
      <c r="L2354" s="743"/>
      <c r="M2354" s="743"/>
      <c r="N2354" s="744"/>
      <c r="O2354" s="745"/>
      <c r="P2354" s="746"/>
      <c r="Q2354" s="747"/>
      <c r="R2354" s="747"/>
      <c r="S2354" s="748"/>
      <c r="T2354" s="718"/>
      <c r="U2354" s="719"/>
      <c r="V2354" s="449"/>
      <c r="W2354" s="185"/>
    </row>
    <row r="2355" spans="1:23" s="18" customFormat="1" ht="51.75" customHeight="1" thickBot="1">
      <c r="A2355" s="87" t="s">
        <v>2230</v>
      </c>
      <c r="B2355" s="446"/>
      <c r="C2355" s="738" t="s">
        <v>77</v>
      </c>
      <c r="D2355" s="739"/>
      <c r="E2355" s="749" t="s">
        <v>80</v>
      </c>
      <c r="F2355" s="750" t="s">
        <v>242</v>
      </c>
      <c r="G2355" s="741"/>
      <c r="H2355" s="714"/>
      <c r="I2355" s="714"/>
      <c r="J2355" s="711" t="s">
        <v>220</v>
      </c>
      <c r="K2355" s="751" t="s">
        <v>228</v>
      </c>
      <c r="L2355" s="752" t="s">
        <v>290</v>
      </c>
      <c r="M2355" s="752"/>
      <c r="N2355" s="753" t="s">
        <v>260</v>
      </c>
      <c r="O2355" s="754"/>
      <c r="P2355" s="755" t="s">
        <v>1169</v>
      </c>
      <c r="Q2355" s="756" t="s">
        <v>85</v>
      </c>
      <c r="R2355" s="757"/>
      <c r="S2355" s="88">
        <v>3</v>
      </c>
      <c r="T2355" s="758"/>
      <c r="U2355" s="759"/>
      <c r="V2355" s="450"/>
      <c r="W2355" s="185"/>
    </row>
    <row r="2356" spans="1:23" s="18" customFormat="1" ht="15.75" customHeight="1">
      <c r="A2356" s="87" t="s">
        <v>2231</v>
      </c>
      <c r="B2356" s="446"/>
      <c r="C2356" s="33">
        <v>1</v>
      </c>
      <c r="D2356" s="76" t="s">
        <v>980</v>
      </c>
      <c r="E2356" s="82">
        <v>0.2</v>
      </c>
      <c r="F2356" s="233">
        <v>925.96</v>
      </c>
      <c r="G2356" s="233">
        <v>1532.67</v>
      </c>
      <c r="H2356" s="451" t="s">
        <v>27</v>
      </c>
      <c r="I2356" s="452"/>
      <c r="J2356" s="83" t="s">
        <v>6</v>
      </c>
      <c r="K2356" s="81" t="s">
        <v>1152</v>
      </c>
      <c r="L2356" s="344"/>
      <c r="M2356" s="345" t="s">
        <v>1152</v>
      </c>
      <c r="N2356" s="760" t="s">
        <v>22</v>
      </c>
      <c r="O2356" s="761" t="s">
        <v>15</v>
      </c>
      <c r="P2356" s="762"/>
      <c r="Q2356" s="763">
        <v>67</v>
      </c>
      <c r="R2356" s="764" t="s">
        <v>1152</v>
      </c>
      <c r="S2356" s="765"/>
      <c r="T2356" s="705" t="s">
        <v>64</v>
      </c>
      <c r="U2356" s="734"/>
      <c r="V2356" s="706"/>
      <c r="W2356" s="184"/>
    </row>
    <row r="2357" spans="1:23" s="18" customFormat="1" ht="15.75" customHeight="1" thickBot="1">
      <c r="A2357" s="87" t="s">
        <v>2232</v>
      </c>
      <c r="B2357" s="446"/>
      <c r="C2357" s="33">
        <v>2</v>
      </c>
      <c r="D2357" s="76" t="s">
        <v>981</v>
      </c>
      <c r="E2357" s="82">
        <v>0.4</v>
      </c>
      <c r="F2357" s="233">
        <v>954.4</v>
      </c>
      <c r="G2357" s="233">
        <v>1532.67</v>
      </c>
      <c r="H2357" s="451" t="s">
        <v>27</v>
      </c>
      <c r="I2357" s="452"/>
      <c r="J2357" s="83" t="s">
        <v>6</v>
      </c>
      <c r="K2357" s="81" t="s">
        <v>1152</v>
      </c>
      <c r="L2357" s="344"/>
      <c r="M2357" s="345" t="s">
        <v>1152</v>
      </c>
      <c r="N2357" s="760" t="s">
        <v>22</v>
      </c>
      <c r="O2357" s="761"/>
      <c r="P2357" s="762"/>
      <c r="Q2357" s="766"/>
      <c r="R2357" s="767"/>
      <c r="S2357" s="768"/>
      <c r="T2357" s="758"/>
      <c r="U2357" s="769"/>
      <c r="V2357" s="759"/>
      <c r="W2357" s="184"/>
    </row>
    <row r="2358" spans="1:23" s="18" customFormat="1" ht="15.75" customHeight="1">
      <c r="A2358" s="87" t="s">
        <v>2233</v>
      </c>
      <c r="B2358" s="446"/>
      <c r="C2358" s="33">
        <v>3</v>
      </c>
      <c r="D2358" s="76" t="s">
        <v>982</v>
      </c>
      <c r="E2358" s="82">
        <v>0.4</v>
      </c>
      <c r="F2358" s="233">
        <v>2272.92</v>
      </c>
      <c r="G2358" s="233">
        <v>1532.67</v>
      </c>
      <c r="H2358" s="451" t="s">
        <v>6</v>
      </c>
      <c r="I2358" s="452"/>
      <c r="J2358" s="83" t="s">
        <v>6</v>
      </c>
      <c r="K2358" s="81" t="s">
        <v>1152</v>
      </c>
      <c r="L2358" s="344"/>
      <c r="M2358" s="345" t="s">
        <v>1152</v>
      </c>
      <c r="N2358" s="760" t="s">
        <v>22</v>
      </c>
      <c r="O2358" s="770"/>
      <c r="P2358" s="771"/>
      <c r="Q2358" s="772"/>
      <c r="R2358" s="773"/>
      <c r="S2358" s="774"/>
      <c r="T2358" s="191"/>
      <c r="U2358" s="191"/>
      <c r="V2358" s="192"/>
      <c r="W2358" s="185"/>
    </row>
    <row r="2359" spans="1:23" s="18" customFormat="1" ht="15.75" customHeight="1">
      <c r="A2359" s="87" t="s">
        <v>2234</v>
      </c>
      <c r="B2359" s="446"/>
      <c r="C2359" s="33">
        <v>4</v>
      </c>
      <c r="D2359" s="76" t="s">
        <v>1152</v>
      </c>
      <c r="E2359" s="82" t="s">
        <v>1152</v>
      </c>
      <c r="F2359" s="233" t="s">
        <v>1152</v>
      </c>
      <c r="G2359" s="233" t="s">
        <v>1152</v>
      </c>
      <c r="H2359" s="451" t="s">
        <v>1152</v>
      </c>
      <c r="I2359" s="452"/>
      <c r="J2359" s="83" t="s">
        <v>1152</v>
      </c>
      <c r="K2359" s="81" t="s">
        <v>1152</v>
      </c>
      <c r="L2359" s="344"/>
      <c r="M2359" s="345" t="s">
        <v>1152</v>
      </c>
      <c r="N2359" s="760"/>
      <c r="O2359" s="775" t="s">
        <v>246</v>
      </c>
      <c r="P2359" s="737" t="s">
        <v>245</v>
      </c>
      <c r="Q2359" s="738"/>
      <c r="R2359" s="738"/>
      <c r="S2359" s="739"/>
      <c r="T2359" s="185"/>
      <c r="U2359" s="185"/>
      <c r="V2359" s="193"/>
      <c r="W2359" s="185"/>
    </row>
    <row r="2360" spans="1:23" s="18" customFormat="1" ht="17.25" customHeight="1">
      <c r="A2360" s="87" t="s">
        <v>2235</v>
      </c>
      <c r="B2360" s="446"/>
      <c r="C2360" s="33">
        <v>5</v>
      </c>
      <c r="D2360" s="76" t="s">
        <v>1152</v>
      </c>
      <c r="E2360" s="82" t="s">
        <v>1152</v>
      </c>
      <c r="F2360" s="233" t="s">
        <v>1152</v>
      </c>
      <c r="G2360" s="233" t="s">
        <v>1152</v>
      </c>
      <c r="H2360" s="451" t="s">
        <v>1152</v>
      </c>
      <c r="I2360" s="452"/>
      <c r="J2360" s="83" t="s">
        <v>1152</v>
      </c>
      <c r="K2360" s="81" t="s">
        <v>1152</v>
      </c>
      <c r="L2360" s="344"/>
      <c r="M2360" s="345" t="s">
        <v>1152</v>
      </c>
      <c r="N2360" s="760"/>
      <c r="O2360" s="776"/>
      <c r="P2360" s="711" t="s">
        <v>86</v>
      </c>
      <c r="Q2360" s="711" t="s">
        <v>230</v>
      </c>
      <c r="R2360" s="714" t="s">
        <v>243</v>
      </c>
      <c r="S2360" s="714"/>
      <c r="T2360" s="185"/>
      <c r="U2360" s="185"/>
      <c r="V2360" s="193"/>
      <c r="W2360" s="185"/>
    </row>
    <row r="2361" spans="1:23" s="18" customFormat="1" ht="16.5" customHeight="1" thickBot="1">
      <c r="A2361" s="87" t="s">
        <v>2236</v>
      </c>
      <c r="B2361" s="446"/>
      <c r="C2361" s="84">
        <v>6</v>
      </c>
      <c r="D2361" s="85" t="s">
        <v>1152</v>
      </c>
      <c r="E2361" s="86" t="s">
        <v>1152</v>
      </c>
      <c r="F2361" s="233" t="s">
        <v>1152</v>
      </c>
      <c r="G2361" s="233" t="s">
        <v>1152</v>
      </c>
      <c r="H2361" s="451" t="s">
        <v>1152</v>
      </c>
      <c r="I2361" s="452"/>
      <c r="J2361" s="83" t="s">
        <v>1152</v>
      </c>
      <c r="K2361" s="81" t="s">
        <v>1152</v>
      </c>
      <c r="L2361" s="344"/>
      <c r="M2361" s="345" t="s">
        <v>1152</v>
      </c>
      <c r="N2361" s="777"/>
      <c r="O2361" s="248" t="s">
        <v>6</v>
      </c>
      <c r="P2361" s="778">
        <v>1</v>
      </c>
      <c r="Q2361" s="779">
        <v>3065.3425115</v>
      </c>
      <c r="R2361" s="780">
        <v>4153.28</v>
      </c>
      <c r="S2361" s="780"/>
      <c r="T2361" s="185"/>
      <c r="U2361" s="185"/>
      <c r="V2361" s="193"/>
      <c r="W2361" s="185"/>
    </row>
    <row r="2362" spans="1:23" s="18" customFormat="1" ht="16.5" customHeight="1" thickBot="1">
      <c r="A2362" s="87" t="s">
        <v>2237</v>
      </c>
      <c r="B2362" s="447"/>
      <c r="C2362" s="781" t="s">
        <v>82</v>
      </c>
      <c r="D2362" s="782"/>
      <c r="E2362" s="782"/>
      <c r="F2362" s="783"/>
      <c r="G2362" s="784"/>
      <c r="H2362" s="453" t="s">
        <v>6</v>
      </c>
      <c r="I2362" s="454"/>
      <c r="J2362" s="314" t="s">
        <v>6</v>
      </c>
      <c r="K2362" s="194" t="s">
        <v>6</v>
      </c>
      <c r="L2362" s="351"/>
      <c r="M2362" s="370"/>
      <c r="N2362" s="352"/>
      <c r="O2362" s="455" t="s">
        <v>1152</v>
      </c>
      <c r="P2362" s="455"/>
      <c r="Q2362" s="455"/>
      <c r="R2362" s="455"/>
      <c r="S2362" s="455"/>
      <c r="T2362" s="348"/>
      <c r="U2362" s="349"/>
      <c r="V2362" s="350"/>
      <c r="W2362" s="185"/>
    </row>
    <row r="2363" spans="1:23" ht="24.95" customHeight="1"/>
    <row r="2364" spans="1:23" ht="24.95" customHeight="1"/>
    <row r="2365" spans="1:23" s="16" customFormat="1" ht="24" thickBot="1">
      <c r="A2365" s="694">
        <v>68</v>
      </c>
      <c r="B2365" s="456" t="s">
        <v>45</v>
      </c>
      <c r="C2365" s="456"/>
      <c r="D2365" s="456"/>
      <c r="E2365" s="22">
        <v>68</v>
      </c>
      <c r="F2365" s="23" t="s">
        <v>992</v>
      </c>
      <c r="G2365" s="19"/>
      <c r="H2365" s="19"/>
      <c r="I2365" s="23"/>
      <c r="J2365" s="23"/>
      <c r="K2365" s="23"/>
      <c r="L2365" s="23"/>
      <c r="M2365" s="24"/>
      <c r="N2365" s="24"/>
      <c r="O2365" s="19"/>
      <c r="P2365" s="19"/>
      <c r="Q2365" s="685"/>
      <c r="R2365" s="685"/>
      <c r="S2365" s="685"/>
      <c r="T2365" s="685"/>
      <c r="U2365" s="186"/>
    </row>
    <row r="2366" spans="1:23" s="16" customFormat="1" ht="24.75" customHeight="1">
      <c r="A2366" s="14"/>
      <c r="B2366" s="695" t="s">
        <v>50</v>
      </c>
      <c r="C2366" s="696" t="s">
        <v>51</v>
      </c>
      <c r="D2366" s="697" t="s">
        <v>16</v>
      </c>
      <c r="E2366" s="697"/>
      <c r="F2366" s="697" t="s">
        <v>52</v>
      </c>
      <c r="G2366" s="698"/>
      <c r="H2366" s="699" t="s">
        <v>53</v>
      </c>
      <c r="I2366" s="700" t="s">
        <v>266</v>
      </c>
      <c r="J2366" s="699" t="s">
        <v>17</v>
      </c>
      <c r="K2366" s="699" t="s">
        <v>229</v>
      </c>
      <c r="L2366" s="699" t="s">
        <v>54</v>
      </c>
      <c r="M2366" s="699" t="s">
        <v>150</v>
      </c>
      <c r="N2366" s="701" t="s">
        <v>244</v>
      </c>
      <c r="O2366" s="702"/>
      <c r="P2366" s="703" t="s">
        <v>19</v>
      </c>
      <c r="Q2366" s="704"/>
      <c r="R2366" s="705" t="s">
        <v>152</v>
      </c>
      <c r="S2366" s="706"/>
      <c r="T2366" s="707" t="s">
        <v>138</v>
      </c>
      <c r="U2366" s="708"/>
      <c r="V2366" s="709"/>
    </row>
    <row r="2367" spans="1:23" s="16" customFormat="1" ht="92.25" customHeight="1">
      <c r="A2367" s="14"/>
      <c r="B2367" s="710"/>
      <c r="C2367" s="711" t="s">
        <v>55</v>
      </c>
      <c r="D2367" s="712" t="s">
        <v>3</v>
      </c>
      <c r="E2367" s="712" t="s">
        <v>18</v>
      </c>
      <c r="F2367" s="712" t="s">
        <v>56</v>
      </c>
      <c r="G2367" s="713" t="s">
        <v>57</v>
      </c>
      <c r="H2367" s="714"/>
      <c r="I2367" s="715"/>
      <c r="J2367" s="714"/>
      <c r="K2367" s="714"/>
      <c r="L2367" s="714"/>
      <c r="M2367" s="714"/>
      <c r="N2367" s="711" t="s">
        <v>149</v>
      </c>
      <c r="O2367" s="712" t="s">
        <v>68</v>
      </c>
      <c r="P2367" s="716"/>
      <c r="Q2367" s="717"/>
      <c r="R2367" s="718"/>
      <c r="S2367" s="719"/>
      <c r="T2367" s="720" t="s">
        <v>139</v>
      </c>
      <c r="U2367" s="721" t="s">
        <v>148</v>
      </c>
      <c r="V2367" s="722" t="s">
        <v>164</v>
      </c>
    </row>
    <row r="2368" spans="1:23" s="16" customFormat="1" ht="26.25" customHeight="1">
      <c r="A2368" s="14"/>
      <c r="B2368" s="723"/>
      <c r="C2368" s="724">
        <v>3</v>
      </c>
      <c r="D2368" s="724">
        <v>4</v>
      </c>
      <c r="E2368" s="724">
        <v>5</v>
      </c>
      <c r="F2368" s="724">
        <v>6</v>
      </c>
      <c r="G2368" s="724">
        <v>7</v>
      </c>
      <c r="H2368" s="724">
        <v>8</v>
      </c>
      <c r="I2368" s="724">
        <v>9</v>
      </c>
      <c r="J2368" s="724">
        <v>10</v>
      </c>
      <c r="K2368" s="724">
        <v>11</v>
      </c>
      <c r="L2368" s="724">
        <v>12</v>
      </c>
      <c r="M2368" s="724">
        <v>13</v>
      </c>
      <c r="N2368" s="724">
        <v>14</v>
      </c>
      <c r="O2368" s="724">
        <v>15</v>
      </c>
      <c r="P2368" s="19">
        <v>16</v>
      </c>
      <c r="Q2368" s="725">
        <v>17</v>
      </c>
      <c r="R2368" s="19">
        <v>18</v>
      </c>
      <c r="S2368" s="725">
        <v>19</v>
      </c>
      <c r="T2368" s="726">
        <v>20</v>
      </c>
      <c r="U2368" s="624">
        <v>21</v>
      </c>
      <c r="V2368" s="727">
        <v>22</v>
      </c>
    </row>
    <row r="2369" spans="1:22" s="26" customFormat="1" ht="47.45" customHeight="1">
      <c r="A2369" s="25" t="s">
        <v>2238</v>
      </c>
      <c r="B2369" s="307">
        <v>1</v>
      </c>
      <c r="C2369" s="301" t="s">
        <v>300</v>
      </c>
      <c r="D2369" s="301" t="s">
        <v>997</v>
      </c>
      <c r="E2369" s="301" t="s">
        <v>995</v>
      </c>
      <c r="F2369" s="301" t="s">
        <v>321</v>
      </c>
      <c r="G2369" s="293">
        <v>0.5</v>
      </c>
      <c r="H2369" s="293" t="s">
        <v>22</v>
      </c>
      <c r="I2369" s="299">
        <v>2</v>
      </c>
      <c r="J2369" s="300" t="s">
        <v>994</v>
      </c>
      <c r="K2369" s="324">
        <v>40983</v>
      </c>
      <c r="L2369" s="324">
        <v>41973</v>
      </c>
      <c r="M2369" s="294">
        <v>8652.4500000000007</v>
      </c>
      <c r="N2369" s="321">
        <v>4326.2250000000004</v>
      </c>
      <c r="O2369" s="172">
        <v>4326.2250000000004</v>
      </c>
      <c r="P2369" s="441"/>
      <c r="Q2369" s="442"/>
      <c r="R2369" s="439"/>
      <c r="S2369" s="440"/>
      <c r="T2369" s="296" t="s">
        <v>22</v>
      </c>
      <c r="U2369" s="297">
        <v>278</v>
      </c>
      <c r="V2369" s="298" t="s">
        <v>22</v>
      </c>
    </row>
    <row r="2370" spans="1:22" s="26" customFormat="1" ht="47.45" customHeight="1">
      <c r="A2370" s="25" t="s">
        <v>1157</v>
      </c>
      <c r="B2370" s="457">
        <v>2</v>
      </c>
      <c r="C2370" s="459" t="s">
        <v>300</v>
      </c>
      <c r="D2370" s="459" t="s">
        <v>1128</v>
      </c>
      <c r="E2370" s="459" t="s">
        <v>996</v>
      </c>
      <c r="F2370" s="459" t="s">
        <v>321</v>
      </c>
      <c r="G2370" s="293">
        <v>0.6</v>
      </c>
      <c r="H2370" s="437" t="s">
        <v>22</v>
      </c>
      <c r="I2370" s="299">
        <v>2</v>
      </c>
      <c r="J2370" s="300" t="s">
        <v>994</v>
      </c>
      <c r="K2370" s="324">
        <v>43831</v>
      </c>
      <c r="L2370" s="324">
        <v>45138</v>
      </c>
      <c r="M2370" s="294">
        <v>2360.6799999999998</v>
      </c>
      <c r="N2370" s="321">
        <v>1416.4079999999999</v>
      </c>
      <c r="O2370" s="172">
        <v>1416.4079999999999</v>
      </c>
      <c r="P2370" s="441"/>
      <c r="Q2370" s="442"/>
      <c r="R2370" s="439"/>
      <c r="S2370" s="440"/>
      <c r="T2370" s="296" t="s">
        <v>22</v>
      </c>
      <c r="U2370" s="297">
        <v>365</v>
      </c>
      <c r="V2370" s="298" t="s">
        <v>22</v>
      </c>
    </row>
    <row r="2371" spans="1:22" s="26" customFormat="1" ht="47.45" customHeight="1">
      <c r="A2371" s="25" t="s">
        <v>321</v>
      </c>
      <c r="B2371" s="458"/>
      <c r="C2371" s="460"/>
      <c r="D2371" s="460"/>
      <c r="E2371" s="460"/>
      <c r="F2371" s="460"/>
      <c r="G2371" s="293">
        <v>0.4</v>
      </c>
      <c r="H2371" s="438"/>
      <c r="I2371" s="299">
        <v>1</v>
      </c>
      <c r="J2371" s="300" t="s">
        <v>993</v>
      </c>
      <c r="K2371" s="324">
        <v>43831</v>
      </c>
      <c r="L2371" s="324">
        <v>45138</v>
      </c>
      <c r="M2371" s="294">
        <v>2360.6799999999998</v>
      </c>
      <c r="N2371" s="321">
        <v>944.27199999999993</v>
      </c>
      <c r="O2371" s="172">
        <v>944.27200000000005</v>
      </c>
      <c r="P2371" s="441"/>
      <c r="Q2371" s="442"/>
      <c r="R2371" s="439"/>
      <c r="S2371" s="440"/>
      <c r="T2371" s="296" t="s">
        <v>22</v>
      </c>
      <c r="U2371" s="297">
        <v>2</v>
      </c>
      <c r="V2371" s="298" t="s">
        <v>22</v>
      </c>
    </row>
    <row r="2372" spans="1:22" s="26" customFormat="1" ht="24.95" customHeight="1">
      <c r="A2372" s="25" t="s">
        <v>1158</v>
      </c>
      <c r="B2372" s="307" t="s">
        <v>1152</v>
      </c>
      <c r="C2372" s="301"/>
      <c r="D2372" s="301"/>
      <c r="E2372" s="301"/>
      <c r="F2372" s="301"/>
      <c r="G2372" s="293"/>
      <c r="H2372" s="293"/>
      <c r="I2372" s="299"/>
      <c r="J2372" s="300" t="s">
        <v>1152</v>
      </c>
      <c r="K2372" s="389"/>
      <c r="L2372" s="324"/>
      <c r="M2372" s="294"/>
      <c r="N2372" s="321" t="s">
        <v>1152</v>
      </c>
      <c r="O2372" s="172" t="s">
        <v>1152</v>
      </c>
      <c r="P2372" s="441"/>
      <c r="Q2372" s="442"/>
      <c r="R2372" s="439"/>
      <c r="S2372" s="440"/>
      <c r="T2372" s="296"/>
      <c r="U2372" s="297"/>
      <c r="V2372" s="298"/>
    </row>
    <row r="2373" spans="1:22" s="26" customFormat="1" ht="24.95" customHeight="1">
      <c r="A2373" s="25" t="s">
        <v>1159</v>
      </c>
      <c r="B2373" s="307" t="s">
        <v>1152</v>
      </c>
      <c r="C2373" s="301"/>
      <c r="D2373" s="301"/>
      <c r="E2373" s="301"/>
      <c r="F2373" s="301"/>
      <c r="G2373" s="293"/>
      <c r="H2373" s="293"/>
      <c r="I2373" s="299"/>
      <c r="J2373" s="300" t="s">
        <v>1152</v>
      </c>
      <c r="K2373" s="324"/>
      <c r="L2373" s="324"/>
      <c r="M2373" s="294"/>
      <c r="N2373" s="321" t="s">
        <v>1152</v>
      </c>
      <c r="O2373" s="172" t="s">
        <v>1152</v>
      </c>
      <c r="P2373" s="441"/>
      <c r="Q2373" s="442"/>
      <c r="R2373" s="439"/>
      <c r="S2373" s="440"/>
      <c r="T2373" s="296"/>
      <c r="U2373" s="297"/>
      <c r="V2373" s="298"/>
    </row>
    <row r="2374" spans="1:22" s="26" customFormat="1" ht="24.95" customHeight="1">
      <c r="A2374" s="25" t="s">
        <v>1160</v>
      </c>
      <c r="B2374" s="307" t="s">
        <v>1152</v>
      </c>
      <c r="C2374" s="301"/>
      <c r="D2374" s="301"/>
      <c r="E2374" s="301"/>
      <c r="F2374" s="301"/>
      <c r="G2374" s="293"/>
      <c r="H2374" s="293"/>
      <c r="I2374" s="299"/>
      <c r="J2374" s="300" t="s">
        <v>1152</v>
      </c>
      <c r="K2374" s="324"/>
      <c r="L2374" s="324"/>
      <c r="M2374" s="294"/>
      <c r="N2374" s="321" t="s">
        <v>1152</v>
      </c>
      <c r="O2374" s="172" t="s">
        <v>1152</v>
      </c>
      <c r="P2374" s="441"/>
      <c r="Q2374" s="442"/>
      <c r="R2374" s="439"/>
      <c r="S2374" s="440"/>
      <c r="T2374" s="296"/>
      <c r="U2374" s="297"/>
      <c r="V2374" s="298"/>
    </row>
    <row r="2375" spans="1:22" s="26" customFormat="1" ht="24.95" customHeight="1">
      <c r="A2375" s="25"/>
      <c r="B2375" s="307" t="s">
        <v>1152</v>
      </c>
      <c r="C2375" s="301"/>
      <c r="D2375" s="301"/>
      <c r="E2375" s="301"/>
      <c r="F2375" s="301"/>
      <c r="G2375" s="293"/>
      <c r="H2375" s="293"/>
      <c r="I2375" s="299"/>
      <c r="J2375" s="300" t="s">
        <v>1152</v>
      </c>
      <c r="K2375" s="324"/>
      <c r="L2375" s="324"/>
      <c r="M2375" s="294"/>
      <c r="N2375" s="321" t="s">
        <v>1152</v>
      </c>
      <c r="O2375" s="172" t="s">
        <v>1152</v>
      </c>
      <c r="P2375" s="441"/>
      <c r="Q2375" s="442"/>
      <c r="R2375" s="439"/>
      <c r="S2375" s="440"/>
      <c r="T2375" s="296"/>
      <c r="U2375" s="297"/>
      <c r="V2375" s="298"/>
    </row>
    <row r="2376" spans="1:22" s="26" customFormat="1" ht="24.95" customHeight="1">
      <c r="A2376" s="25"/>
      <c r="B2376" s="307" t="s">
        <v>1152</v>
      </c>
      <c r="C2376" s="301"/>
      <c r="D2376" s="301"/>
      <c r="E2376" s="301"/>
      <c r="F2376" s="301"/>
      <c r="G2376" s="293"/>
      <c r="H2376" s="293"/>
      <c r="I2376" s="299"/>
      <c r="J2376" s="300" t="s">
        <v>1152</v>
      </c>
      <c r="K2376" s="324"/>
      <c r="L2376" s="324"/>
      <c r="M2376" s="294"/>
      <c r="N2376" s="321" t="s">
        <v>1152</v>
      </c>
      <c r="O2376" s="172" t="s">
        <v>1152</v>
      </c>
      <c r="P2376" s="441"/>
      <c r="Q2376" s="442"/>
      <c r="R2376" s="439"/>
      <c r="S2376" s="440"/>
      <c r="T2376" s="296"/>
      <c r="U2376" s="297"/>
      <c r="V2376" s="298"/>
    </row>
    <row r="2377" spans="1:22" s="26" customFormat="1" ht="24.95" customHeight="1">
      <c r="A2377" s="25"/>
      <c r="B2377" s="307" t="s">
        <v>1152</v>
      </c>
      <c r="C2377" s="301"/>
      <c r="D2377" s="301"/>
      <c r="E2377" s="301"/>
      <c r="F2377" s="301"/>
      <c r="G2377" s="293"/>
      <c r="H2377" s="293"/>
      <c r="I2377" s="299"/>
      <c r="J2377" s="300" t="s">
        <v>1152</v>
      </c>
      <c r="K2377" s="324"/>
      <c r="L2377" s="324"/>
      <c r="M2377" s="294"/>
      <c r="N2377" s="321" t="s">
        <v>1152</v>
      </c>
      <c r="O2377" s="172" t="s">
        <v>1152</v>
      </c>
      <c r="P2377" s="441"/>
      <c r="Q2377" s="442"/>
      <c r="R2377" s="439"/>
      <c r="S2377" s="440"/>
      <c r="T2377" s="296"/>
      <c r="U2377" s="297"/>
      <c r="V2377" s="298"/>
    </row>
    <row r="2378" spans="1:22" s="26" customFormat="1" ht="24.95" customHeight="1">
      <c r="A2378" s="25"/>
      <c r="B2378" s="307" t="s">
        <v>1152</v>
      </c>
      <c r="C2378" s="301"/>
      <c r="D2378" s="301"/>
      <c r="E2378" s="301"/>
      <c r="F2378" s="301"/>
      <c r="G2378" s="293"/>
      <c r="H2378" s="293"/>
      <c r="I2378" s="299"/>
      <c r="J2378" s="300" t="s">
        <v>1152</v>
      </c>
      <c r="K2378" s="324"/>
      <c r="L2378" s="324"/>
      <c r="M2378" s="294"/>
      <c r="N2378" s="321" t="s">
        <v>1152</v>
      </c>
      <c r="O2378" s="172" t="s">
        <v>1152</v>
      </c>
      <c r="P2378" s="441"/>
      <c r="Q2378" s="442"/>
      <c r="R2378" s="439"/>
      <c r="S2378" s="440"/>
      <c r="T2378" s="296"/>
      <c r="U2378" s="297"/>
      <c r="V2378" s="298"/>
    </row>
    <row r="2379" spans="1:22" s="26" customFormat="1" ht="24.95" customHeight="1">
      <c r="A2379" s="25"/>
      <c r="B2379" s="307" t="s">
        <v>1152</v>
      </c>
      <c r="C2379" s="301"/>
      <c r="D2379" s="301"/>
      <c r="E2379" s="301"/>
      <c r="F2379" s="301"/>
      <c r="G2379" s="293"/>
      <c r="H2379" s="293"/>
      <c r="I2379" s="299"/>
      <c r="J2379" s="300" t="s">
        <v>1152</v>
      </c>
      <c r="K2379" s="324"/>
      <c r="L2379" s="324"/>
      <c r="M2379" s="294"/>
      <c r="N2379" s="321" t="s">
        <v>1152</v>
      </c>
      <c r="O2379" s="172" t="s">
        <v>1152</v>
      </c>
      <c r="P2379" s="441"/>
      <c r="Q2379" s="442"/>
      <c r="R2379" s="439"/>
      <c r="S2379" s="440"/>
      <c r="T2379" s="296"/>
      <c r="U2379" s="297"/>
      <c r="V2379" s="298"/>
    </row>
    <row r="2380" spans="1:22" s="26" customFormat="1" ht="24.95" customHeight="1">
      <c r="A2380" s="25" t="s">
        <v>2239</v>
      </c>
      <c r="B2380" s="307" t="s">
        <v>1152</v>
      </c>
      <c r="C2380" s="301"/>
      <c r="D2380" s="301"/>
      <c r="E2380" s="301"/>
      <c r="F2380" s="301"/>
      <c r="G2380" s="293"/>
      <c r="H2380" s="293"/>
      <c r="I2380" s="299"/>
      <c r="J2380" s="300" t="s">
        <v>1152</v>
      </c>
      <c r="K2380" s="324"/>
      <c r="L2380" s="324"/>
      <c r="M2380" s="294"/>
      <c r="N2380" s="322" t="s">
        <v>1152</v>
      </c>
      <c r="O2380" s="172" t="s">
        <v>1152</v>
      </c>
      <c r="P2380" s="441"/>
      <c r="Q2380" s="442"/>
      <c r="R2380" s="439"/>
      <c r="S2380" s="440"/>
      <c r="T2380" s="296"/>
      <c r="U2380" s="297"/>
      <c r="V2380" s="298"/>
    </row>
    <row r="2381" spans="1:22" s="26" customFormat="1" ht="24.95" customHeight="1">
      <c r="A2381" s="25" t="s">
        <v>2240</v>
      </c>
      <c r="B2381" s="307" t="s">
        <v>1152</v>
      </c>
      <c r="C2381" s="301"/>
      <c r="D2381" s="301"/>
      <c r="E2381" s="301"/>
      <c r="F2381" s="301"/>
      <c r="G2381" s="293"/>
      <c r="H2381" s="293"/>
      <c r="I2381" s="299"/>
      <c r="J2381" s="300" t="s">
        <v>1152</v>
      </c>
      <c r="K2381" s="324"/>
      <c r="L2381" s="324"/>
      <c r="M2381" s="295"/>
      <c r="N2381" s="322" t="s">
        <v>1152</v>
      </c>
      <c r="O2381" s="172" t="s">
        <v>1152</v>
      </c>
      <c r="P2381" s="441"/>
      <c r="Q2381" s="442"/>
      <c r="R2381" s="439"/>
      <c r="S2381" s="440"/>
      <c r="T2381" s="296"/>
      <c r="U2381" s="297"/>
      <c r="V2381" s="298"/>
    </row>
    <row r="2382" spans="1:22" s="26" customFormat="1" ht="24.95" customHeight="1">
      <c r="A2382" s="25" t="s">
        <v>2241</v>
      </c>
      <c r="B2382" s="307" t="s">
        <v>1152</v>
      </c>
      <c r="C2382" s="301"/>
      <c r="D2382" s="301"/>
      <c r="E2382" s="301"/>
      <c r="F2382" s="301"/>
      <c r="G2382" s="293"/>
      <c r="H2382" s="293"/>
      <c r="I2382" s="299"/>
      <c r="J2382" s="300" t="s">
        <v>1152</v>
      </c>
      <c r="K2382" s="324"/>
      <c r="L2382" s="324"/>
      <c r="M2382" s="295"/>
      <c r="N2382" s="322" t="s">
        <v>1152</v>
      </c>
      <c r="O2382" s="172" t="s">
        <v>1152</v>
      </c>
      <c r="P2382" s="441"/>
      <c r="Q2382" s="442"/>
      <c r="R2382" s="439"/>
      <c r="S2382" s="440"/>
      <c r="T2382" s="296"/>
      <c r="U2382" s="297"/>
      <c r="V2382" s="298"/>
    </row>
    <row r="2383" spans="1:22" s="26" customFormat="1" ht="24.95" customHeight="1" thickBot="1">
      <c r="A2383" s="25" t="s">
        <v>2242</v>
      </c>
      <c r="B2383" s="310" t="s">
        <v>1152</v>
      </c>
      <c r="C2383" s="302"/>
      <c r="D2383" s="302"/>
      <c r="E2383" s="302"/>
      <c r="F2383" s="302"/>
      <c r="G2383" s="303"/>
      <c r="H2383" s="303"/>
      <c r="I2383" s="304"/>
      <c r="J2383" s="305" t="s">
        <v>1152</v>
      </c>
      <c r="K2383" s="325"/>
      <c r="L2383" s="325"/>
      <c r="M2383" s="306"/>
      <c r="N2383" s="322" t="s">
        <v>1152</v>
      </c>
      <c r="O2383" s="172" t="s">
        <v>1152</v>
      </c>
      <c r="P2383" s="441"/>
      <c r="Q2383" s="442"/>
      <c r="R2383" s="439"/>
      <c r="S2383" s="440"/>
      <c r="T2383" s="296"/>
      <c r="U2383" s="297"/>
      <c r="V2383" s="298"/>
    </row>
    <row r="2384" spans="1:22" s="16" customFormat="1" ht="12" customHeight="1">
      <c r="A2384" s="25"/>
      <c r="B2384" s="27"/>
      <c r="C2384" s="28"/>
      <c r="D2384" s="28"/>
      <c r="E2384" s="28"/>
      <c r="F2384" s="28"/>
      <c r="G2384" s="28"/>
      <c r="H2384" s="308"/>
      <c r="I2384" s="28"/>
      <c r="J2384" s="28"/>
      <c r="K2384" s="28"/>
      <c r="L2384" s="28"/>
      <c r="M2384" s="28"/>
      <c r="N2384" s="28"/>
      <c r="O2384" s="171"/>
      <c r="P2384" s="28"/>
      <c r="Q2384" s="28"/>
      <c r="R2384" s="171"/>
      <c r="S2384" s="28"/>
      <c r="T2384" s="28"/>
      <c r="U2384" s="29"/>
      <c r="V2384" s="30"/>
    </row>
    <row r="2385" spans="1:23" s="16" customFormat="1" ht="17.25" customHeight="1" thickBot="1">
      <c r="A2385" s="25" t="s">
        <v>2243</v>
      </c>
      <c r="B2385" s="346"/>
      <c r="C2385" s="347"/>
      <c r="D2385" s="347"/>
      <c r="E2385" s="347"/>
      <c r="F2385" s="347"/>
      <c r="G2385" s="347"/>
      <c r="H2385" s="347"/>
      <c r="I2385" s="347"/>
      <c r="J2385" s="347"/>
      <c r="K2385" s="347"/>
      <c r="L2385" s="347"/>
      <c r="M2385" s="347"/>
      <c r="N2385" s="728" t="s">
        <v>251</v>
      </c>
      <c r="O2385" s="729">
        <v>3343.4524999999999</v>
      </c>
      <c r="P2385" s="371"/>
      <c r="Q2385" s="371"/>
      <c r="R2385" s="372"/>
      <c r="S2385" s="372"/>
      <c r="T2385" s="373"/>
      <c r="U2385" s="374"/>
      <c r="V2385" s="375"/>
      <c r="W2385" s="186"/>
    </row>
    <row r="2386" spans="1:23" ht="17.25" customHeight="1">
      <c r="B2386" s="731"/>
      <c r="C2386" s="731"/>
      <c r="D2386" s="731"/>
      <c r="E2386" s="731"/>
      <c r="F2386" s="731"/>
      <c r="G2386" s="732"/>
      <c r="H2386" s="732"/>
      <c r="I2386" s="732"/>
      <c r="J2386" s="732"/>
      <c r="K2386" s="732"/>
      <c r="L2386" s="732"/>
      <c r="M2386" s="732"/>
      <c r="N2386" s="732"/>
      <c r="O2386" s="732"/>
      <c r="P2386" s="732"/>
      <c r="Q2386" s="732"/>
      <c r="R2386" s="732"/>
      <c r="S2386" s="732"/>
      <c r="T2386" s="732"/>
      <c r="U2386" s="732"/>
      <c r="V2386" s="732"/>
      <c r="W2386" s="732"/>
    </row>
    <row r="2387" spans="1:23" s="16" customFormat="1" ht="16.5" customHeight="1" thickBot="1">
      <c r="A2387" s="14"/>
      <c r="B2387" s="443" t="s">
        <v>61</v>
      </c>
      <c r="C2387" s="443"/>
      <c r="D2387" s="443"/>
      <c r="E2387" s="443"/>
      <c r="F2387" s="443"/>
      <c r="G2387" s="443"/>
      <c r="H2387" s="443"/>
      <c r="I2387" s="443"/>
      <c r="J2387" s="443"/>
      <c r="K2387" s="443"/>
      <c r="L2387" s="443"/>
      <c r="M2387" s="443"/>
      <c r="N2387" s="443"/>
      <c r="O2387" s="443"/>
      <c r="P2387" s="443"/>
      <c r="Q2387" s="443"/>
      <c r="R2387" s="443"/>
      <c r="S2387" s="443"/>
      <c r="T2387" s="443"/>
      <c r="U2387" s="443"/>
      <c r="V2387" s="443"/>
      <c r="W2387" s="187"/>
    </row>
    <row r="2388" spans="1:23" s="18" customFormat="1" ht="22.5" customHeight="1">
      <c r="A2388" s="87" t="s">
        <v>2244</v>
      </c>
      <c r="B2388" s="445" t="s">
        <v>58</v>
      </c>
      <c r="C2388" s="733" t="s">
        <v>78</v>
      </c>
      <c r="D2388" s="734"/>
      <c r="E2388" s="734"/>
      <c r="F2388" s="734"/>
      <c r="G2388" s="734"/>
      <c r="H2388" s="734"/>
      <c r="I2388" s="734"/>
      <c r="J2388" s="734"/>
      <c r="K2388" s="734"/>
      <c r="L2388" s="734"/>
      <c r="M2388" s="706"/>
      <c r="N2388" s="735"/>
      <c r="O2388" s="736"/>
      <c r="P2388" s="733" t="s">
        <v>84</v>
      </c>
      <c r="Q2388" s="734"/>
      <c r="R2388" s="734"/>
      <c r="S2388" s="706"/>
      <c r="T2388" s="705" t="s">
        <v>279</v>
      </c>
      <c r="U2388" s="706"/>
      <c r="V2388" s="448" t="s">
        <v>6</v>
      </c>
      <c r="W2388" s="185"/>
    </row>
    <row r="2389" spans="1:23" s="18" customFormat="1" ht="22.5" customHeight="1">
      <c r="A2389" s="87" t="s">
        <v>2245</v>
      </c>
      <c r="B2389" s="446"/>
      <c r="C2389" s="737" t="s">
        <v>79</v>
      </c>
      <c r="D2389" s="738"/>
      <c r="E2389" s="739"/>
      <c r="F2389" s="740">
        <v>2</v>
      </c>
      <c r="G2389" s="741" t="s">
        <v>223</v>
      </c>
      <c r="H2389" s="714" t="s">
        <v>222</v>
      </c>
      <c r="I2389" s="714"/>
      <c r="J2389" s="737" t="s">
        <v>221</v>
      </c>
      <c r="K2389" s="742"/>
      <c r="L2389" s="743"/>
      <c r="M2389" s="743"/>
      <c r="N2389" s="744"/>
      <c r="O2389" s="745"/>
      <c r="P2389" s="746"/>
      <c r="Q2389" s="747"/>
      <c r="R2389" s="747"/>
      <c r="S2389" s="748"/>
      <c r="T2389" s="718"/>
      <c r="U2389" s="719"/>
      <c r="V2389" s="449"/>
      <c r="W2389" s="185"/>
    </row>
    <row r="2390" spans="1:23" s="18" customFormat="1" ht="51.75" customHeight="1" thickBot="1">
      <c r="A2390" s="87" t="s">
        <v>2246</v>
      </c>
      <c r="B2390" s="446"/>
      <c r="C2390" s="738" t="s">
        <v>77</v>
      </c>
      <c r="D2390" s="739"/>
      <c r="E2390" s="749" t="s">
        <v>80</v>
      </c>
      <c r="F2390" s="750" t="s">
        <v>242</v>
      </c>
      <c r="G2390" s="741"/>
      <c r="H2390" s="714"/>
      <c r="I2390" s="714"/>
      <c r="J2390" s="711" t="s">
        <v>220</v>
      </c>
      <c r="K2390" s="751" t="s">
        <v>228</v>
      </c>
      <c r="L2390" s="752" t="s">
        <v>290</v>
      </c>
      <c r="M2390" s="752"/>
      <c r="N2390" s="753" t="s">
        <v>260</v>
      </c>
      <c r="O2390" s="754"/>
      <c r="P2390" s="755" t="s">
        <v>1169</v>
      </c>
      <c r="Q2390" s="756" t="s">
        <v>85</v>
      </c>
      <c r="R2390" s="757"/>
      <c r="S2390" s="88">
        <v>2</v>
      </c>
      <c r="T2390" s="758"/>
      <c r="U2390" s="759"/>
      <c r="V2390" s="450"/>
      <c r="W2390" s="185"/>
    </row>
    <row r="2391" spans="1:23" s="18" customFormat="1" ht="15.75" customHeight="1">
      <c r="A2391" s="87" t="s">
        <v>2247</v>
      </c>
      <c r="B2391" s="446"/>
      <c r="C2391" s="33">
        <v>1</v>
      </c>
      <c r="D2391" s="76" t="s">
        <v>993</v>
      </c>
      <c r="E2391" s="82">
        <v>0.5</v>
      </c>
      <c r="F2391" s="233">
        <v>944.27200000000005</v>
      </c>
      <c r="G2391" s="233">
        <v>1532.67</v>
      </c>
      <c r="H2391" s="451" t="s">
        <v>27</v>
      </c>
      <c r="I2391" s="452"/>
      <c r="J2391" s="83" t="s">
        <v>6</v>
      </c>
      <c r="K2391" s="81" t="s">
        <v>1152</v>
      </c>
      <c r="L2391" s="344"/>
      <c r="M2391" s="345" t="s">
        <v>1152</v>
      </c>
      <c r="N2391" s="760" t="s">
        <v>22</v>
      </c>
      <c r="O2391" s="761" t="s">
        <v>15</v>
      </c>
      <c r="P2391" s="762"/>
      <c r="Q2391" s="763">
        <v>68</v>
      </c>
      <c r="R2391" s="764" t="s">
        <v>1152</v>
      </c>
      <c r="S2391" s="765"/>
      <c r="T2391" s="705" t="s">
        <v>64</v>
      </c>
      <c r="U2391" s="734"/>
      <c r="V2391" s="706"/>
      <c r="W2391" s="184"/>
    </row>
    <row r="2392" spans="1:23" s="18" customFormat="1" ht="15.75" customHeight="1" thickBot="1">
      <c r="A2392" s="87" t="s">
        <v>2248</v>
      </c>
      <c r="B2392" s="446"/>
      <c r="C2392" s="33">
        <v>2</v>
      </c>
      <c r="D2392" s="76" t="s">
        <v>994</v>
      </c>
      <c r="E2392" s="82">
        <v>0.5</v>
      </c>
      <c r="F2392" s="233">
        <v>5742.6329999999998</v>
      </c>
      <c r="G2392" s="233">
        <v>1532.67</v>
      </c>
      <c r="H2392" s="451" t="s">
        <v>6</v>
      </c>
      <c r="I2392" s="452"/>
      <c r="J2392" s="83" t="s">
        <v>6</v>
      </c>
      <c r="K2392" s="81" t="s">
        <v>1152</v>
      </c>
      <c r="L2392" s="344"/>
      <c r="M2392" s="345" t="s">
        <v>1152</v>
      </c>
      <c r="N2392" s="760" t="s">
        <v>22</v>
      </c>
      <c r="O2392" s="761"/>
      <c r="P2392" s="762"/>
      <c r="Q2392" s="766"/>
      <c r="R2392" s="767"/>
      <c r="S2392" s="768"/>
      <c r="T2392" s="758"/>
      <c r="U2392" s="769"/>
      <c r="V2392" s="759"/>
      <c r="W2392" s="184"/>
    </row>
    <row r="2393" spans="1:23" s="18" customFormat="1" ht="15.75" customHeight="1">
      <c r="A2393" s="87" t="s">
        <v>2249</v>
      </c>
      <c r="B2393" s="446"/>
      <c r="C2393" s="33">
        <v>3</v>
      </c>
      <c r="D2393" s="76" t="s">
        <v>1152</v>
      </c>
      <c r="E2393" s="82" t="s">
        <v>1152</v>
      </c>
      <c r="F2393" s="233" t="s">
        <v>1152</v>
      </c>
      <c r="G2393" s="233" t="s">
        <v>1152</v>
      </c>
      <c r="H2393" s="451" t="s">
        <v>1152</v>
      </c>
      <c r="I2393" s="452"/>
      <c r="J2393" s="83" t="s">
        <v>1152</v>
      </c>
      <c r="K2393" s="81" t="s">
        <v>1152</v>
      </c>
      <c r="L2393" s="344"/>
      <c r="M2393" s="345" t="s">
        <v>1152</v>
      </c>
      <c r="N2393" s="760"/>
      <c r="O2393" s="770"/>
      <c r="P2393" s="771"/>
      <c r="Q2393" s="772"/>
      <c r="R2393" s="773"/>
      <c r="S2393" s="774"/>
      <c r="T2393" s="191"/>
      <c r="U2393" s="191"/>
      <c r="V2393" s="192"/>
      <c r="W2393" s="185"/>
    </row>
    <row r="2394" spans="1:23" s="18" customFormat="1" ht="15.75" customHeight="1">
      <c r="A2394" s="87" t="s">
        <v>2250</v>
      </c>
      <c r="B2394" s="446"/>
      <c r="C2394" s="33">
        <v>4</v>
      </c>
      <c r="D2394" s="76" t="s">
        <v>1152</v>
      </c>
      <c r="E2394" s="82" t="s">
        <v>1152</v>
      </c>
      <c r="F2394" s="233" t="s">
        <v>1152</v>
      </c>
      <c r="G2394" s="233" t="s">
        <v>1152</v>
      </c>
      <c r="H2394" s="451" t="s">
        <v>1152</v>
      </c>
      <c r="I2394" s="452"/>
      <c r="J2394" s="83" t="s">
        <v>1152</v>
      </c>
      <c r="K2394" s="81" t="s">
        <v>1152</v>
      </c>
      <c r="L2394" s="344"/>
      <c r="M2394" s="345" t="s">
        <v>1152</v>
      </c>
      <c r="N2394" s="760"/>
      <c r="O2394" s="775" t="s">
        <v>246</v>
      </c>
      <c r="P2394" s="737" t="s">
        <v>245</v>
      </c>
      <c r="Q2394" s="738"/>
      <c r="R2394" s="738"/>
      <c r="S2394" s="739"/>
      <c r="T2394" s="185"/>
      <c r="U2394" s="185"/>
      <c r="V2394" s="193"/>
      <c r="W2394" s="185"/>
    </row>
    <row r="2395" spans="1:23" s="18" customFormat="1" ht="17.25" customHeight="1">
      <c r="A2395" s="87" t="s">
        <v>2251</v>
      </c>
      <c r="B2395" s="446"/>
      <c r="C2395" s="33">
        <v>5</v>
      </c>
      <c r="D2395" s="76" t="s">
        <v>1152</v>
      </c>
      <c r="E2395" s="82" t="s">
        <v>1152</v>
      </c>
      <c r="F2395" s="233" t="s">
        <v>1152</v>
      </c>
      <c r="G2395" s="233" t="s">
        <v>1152</v>
      </c>
      <c r="H2395" s="451" t="s">
        <v>1152</v>
      </c>
      <c r="I2395" s="452"/>
      <c r="J2395" s="83" t="s">
        <v>1152</v>
      </c>
      <c r="K2395" s="81" t="s">
        <v>1152</v>
      </c>
      <c r="L2395" s="344"/>
      <c r="M2395" s="345" t="s">
        <v>1152</v>
      </c>
      <c r="N2395" s="760"/>
      <c r="O2395" s="776"/>
      <c r="P2395" s="711" t="s">
        <v>86</v>
      </c>
      <c r="Q2395" s="711" t="s">
        <v>230</v>
      </c>
      <c r="R2395" s="714" t="s">
        <v>243</v>
      </c>
      <c r="S2395" s="714"/>
      <c r="T2395" s="185"/>
      <c r="U2395" s="185"/>
      <c r="V2395" s="193"/>
      <c r="W2395" s="185"/>
    </row>
    <row r="2396" spans="1:23" s="18" customFormat="1" ht="16.5" customHeight="1" thickBot="1">
      <c r="A2396" s="87" t="s">
        <v>2252</v>
      </c>
      <c r="B2396" s="446"/>
      <c r="C2396" s="84">
        <v>6</v>
      </c>
      <c r="D2396" s="85" t="s">
        <v>1152</v>
      </c>
      <c r="E2396" s="86" t="s">
        <v>1152</v>
      </c>
      <c r="F2396" s="233" t="s">
        <v>1152</v>
      </c>
      <c r="G2396" s="233" t="s">
        <v>1152</v>
      </c>
      <c r="H2396" s="451" t="s">
        <v>1152</v>
      </c>
      <c r="I2396" s="452"/>
      <c r="J2396" s="83" t="s">
        <v>1152</v>
      </c>
      <c r="K2396" s="81" t="s">
        <v>1152</v>
      </c>
      <c r="L2396" s="344"/>
      <c r="M2396" s="345" t="s">
        <v>1152</v>
      </c>
      <c r="N2396" s="777"/>
      <c r="O2396" s="248" t="s">
        <v>6</v>
      </c>
      <c r="P2396" s="778">
        <v>1</v>
      </c>
      <c r="Q2396" s="779">
        <v>3065.3425115</v>
      </c>
      <c r="R2396" s="780">
        <v>6686.9049999999997</v>
      </c>
      <c r="S2396" s="780"/>
      <c r="T2396" s="185"/>
      <c r="U2396" s="185"/>
      <c r="V2396" s="193"/>
      <c r="W2396" s="185"/>
    </row>
    <row r="2397" spans="1:23" s="18" customFormat="1" ht="16.5" customHeight="1" thickBot="1">
      <c r="A2397" s="87" t="s">
        <v>2253</v>
      </c>
      <c r="B2397" s="447"/>
      <c r="C2397" s="781" t="s">
        <v>82</v>
      </c>
      <c r="D2397" s="782"/>
      <c r="E2397" s="782"/>
      <c r="F2397" s="783"/>
      <c r="G2397" s="784"/>
      <c r="H2397" s="453" t="s">
        <v>6</v>
      </c>
      <c r="I2397" s="454"/>
      <c r="J2397" s="314" t="s">
        <v>6</v>
      </c>
      <c r="K2397" s="194" t="s">
        <v>6</v>
      </c>
      <c r="L2397" s="351"/>
      <c r="M2397" s="370"/>
      <c r="N2397" s="352"/>
      <c r="O2397" s="455" t="s">
        <v>1152</v>
      </c>
      <c r="P2397" s="455"/>
      <c r="Q2397" s="455"/>
      <c r="R2397" s="455"/>
      <c r="S2397" s="455"/>
      <c r="T2397" s="348"/>
      <c r="U2397" s="349"/>
      <c r="V2397" s="350"/>
      <c r="W2397" s="185"/>
    </row>
    <row r="2398" spans="1:23" ht="24.95" customHeight="1"/>
    <row r="2399" spans="1:23" ht="24.95" customHeight="1"/>
    <row r="2400" spans="1:23" s="16" customFormat="1" ht="24" thickBot="1">
      <c r="A2400" s="694">
        <v>69</v>
      </c>
      <c r="B2400" s="456" t="s">
        <v>45</v>
      </c>
      <c r="C2400" s="456"/>
      <c r="D2400" s="456"/>
      <c r="E2400" s="22">
        <v>69</v>
      </c>
      <c r="F2400" s="23" t="s">
        <v>998</v>
      </c>
      <c r="G2400" s="19"/>
      <c r="H2400" s="19"/>
      <c r="I2400" s="23"/>
      <c r="J2400" s="23"/>
      <c r="K2400" s="23"/>
      <c r="L2400" s="23"/>
      <c r="M2400" s="24"/>
      <c r="N2400" s="24"/>
      <c r="O2400" s="19"/>
      <c r="P2400" s="19"/>
      <c r="Q2400" s="685"/>
      <c r="R2400" s="685"/>
      <c r="S2400" s="685"/>
      <c r="T2400" s="685"/>
      <c r="U2400" s="186"/>
    </row>
    <row r="2401" spans="1:22" s="16" customFormat="1" ht="24.75" customHeight="1">
      <c r="A2401" s="14"/>
      <c r="B2401" s="695" t="s">
        <v>50</v>
      </c>
      <c r="C2401" s="696" t="s">
        <v>51</v>
      </c>
      <c r="D2401" s="697" t="s">
        <v>16</v>
      </c>
      <c r="E2401" s="697"/>
      <c r="F2401" s="697" t="s">
        <v>52</v>
      </c>
      <c r="G2401" s="698"/>
      <c r="H2401" s="699" t="s">
        <v>53</v>
      </c>
      <c r="I2401" s="700" t="s">
        <v>266</v>
      </c>
      <c r="J2401" s="699" t="s">
        <v>17</v>
      </c>
      <c r="K2401" s="699" t="s">
        <v>229</v>
      </c>
      <c r="L2401" s="699" t="s">
        <v>54</v>
      </c>
      <c r="M2401" s="699" t="s">
        <v>150</v>
      </c>
      <c r="N2401" s="701" t="s">
        <v>244</v>
      </c>
      <c r="O2401" s="702"/>
      <c r="P2401" s="703" t="s">
        <v>19</v>
      </c>
      <c r="Q2401" s="704"/>
      <c r="R2401" s="705" t="s">
        <v>152</v>
      </c>
      <c r="S2401" s="706"/>
      <c r="T2401" s="707" t="s">
        <v>138</v>
      </c>
      <c r="U2401" s="708"/>
      <c r="V2401" s="709"/>
    </row>
    <row r="2402" spans="1:22" s="16" customFormat="1" ht="92.25" customHeight="1">
      <c r="A2402" s="14"/>
      <c r="B2402" s="710"/>
      <c r="C2402" s="711" t="s">
        <v>55</v>
      </c>
      <c r="D2402" s="712" t="s">
        <v>3</v>
      </c>
      <c r="E2402" s="712" t="s">
        <v>18</v>
      </c>
      <c r="F2402" s="712" t="s">
        <v>56</v>
      </c>
      <c r="G2402" s="713" t="s">
        <v>57</v>
      </c>
      <c r="H2402" s="714"/>
      <c r="I2402" s="715"/>
      <c r="J2402" s="714"/>
      <c r="K2402" s="714"/>
      <c r="L2402" s="714"/>
      <c r="M2402" s="714"/>
      <c r="N2402" s="711" t="s">
        <v>149</v>
      </c>
      <c r="O2402" s="712" t="s">
        <v>68</v>
      </c>
      <c r="P2402" s="716"/>
      <c r="Q2402" s="717"/>
      <c r="R2402" s="718"/>
      <c r="S2402" s="719"/>
      <c r="T2402" s="720" t="s">
        <v>139</v>
      </c>
      <c r="U2402" s="721" t="s">
        <v>148</v>
      </c>
      <c r="V2402" s="722" t="s">
        <v>164</v>
      </c>
    </row>
    <row r="2403" spans="1:22" s="16" customFormat="1" ht="26.25" customHeight="1">
      <c r="A2403" s="14"/>
      <c r="B2403" s="723"/>
      <c r="C2403" s="724">
        <v>3</v>
      </c>
      <c r="D2403" s="724">
        <v>4</v>
      </c>
      <c r="E2403" s="724">
        <v>5</v>
      </c>
      <c r="F2403" s="724">
        <v>6</v>
      </c>
      <c r="G2403" s="724">
        <v>7</v>
      </c>
      <c r="H2403" s="724">
        <v>8</v>
      </c>
      <c r="I2403" s="724">
        <v>9</v>
      </c>
      <c r="J2403" s="724">
        <v>10</v>
      </c>
      <c r="K2403" s="724">
        <v>11</v>
      </c>
      <c r="L2403" s="724">
        <v>12</v>
      </c>
      <c r="M2403" s="724">
        <v>13</v>
      </c>
      <c r="N2403" s="724">
        <v>14</v>
      </c>
      <c r="O2403" s="724">
        <v>15</v>
      </c>
      <c r="P2403" s="19">
        <v>16</v>
      </c>
      <c r="Q2403" s="725">
        <v>17</v>
      </c>
      <c r="R2403" s="19">
        <v>18</v>
      </c>
      <c r="S2403" s="725">
        <v>19</v>
      </c>
      <c r="T2403" s="726">
        <v>20</v>
      </c>
      <c r="U2403" s="624">
        <v>21</v>
      </c>
      <c r="V2403" s="727">
        <v>22</v>
      </c>
    </row>
    <row r="2404" spans="1:22" s="26" customFormat="1" ht="24.95" customHeight="1">
      <c r="A2404" s="25" t="s">
        <v>2254</v>
      </c>
      <c r="B2404" s="457">
        <v>1</v>
      </c>
      <c r="C2404" s="459" t="s">
        <v>1001</v>
      </c>
      <c r="D2404" s="459" t="s">
        <v>1002</v>
      </c>
      <c r="E2404" s="459" t="s">
        <v>1003</v>
      </c>
      <c r="F2404" s="459" t="s">
        <v>321</v>
      </c>
      <c r="G2404" s="293">
        <v>0.2</v>
      </c>
      <c r="H2404" s="437" t="s">
        <v>22</v>
      </c>
      <c r="I2404" s="299">
        <v>2</v>
      </c>
      <c r="J2404" s="300" t="s">
        <v>1000</v>
      </c>
      <c r="K2404" s="324">
        <v>42019</v>
      </c>
      <c r="L2404" s="324">
        <v>42575</v>
      </c>
      <c r="M2404" s="294">
        <v>1058.3699999999999</v>
      </c>
      <c r="N2404" s="321">
        <v>211.67399999999998</v>
      </c>
      <c r="O2404" s="172">
        <v>211.67400000000001</v>
      </c>
      <c r="P2404" s="441"/>
      <c r="Q2404" s="442"/>
      <c r="R2404" s="439"/>
      <c r="S2404" s="440"/>
      <c r="T2404" s="296" t="s">
        <v>22</v>
      </c>
      <c r="U2404" s="297">
        <v>9</v>
      </c>
      <c r="V2404" s="298" t="s">
        <v>22</v>
      </c>
    </row>
    <row r="2405" spans="1:22" s="26" customFormat="1" ht="24.95" customHeight="1">
      <c r="A2405" s="25" t="s">
        <v>1157</v>
      </c>
      <c r="B2405" s="458"/>
      <c r="C2405" s="460"/>
      <c r="D2405" s="460"/>
      <c r="E2405" s="460"/>
      <c r="F2405" s="460"/>
      <c r="G2405" s="293">
        <v>0.4</v>
      </c>
      <c r="H2405" s="438"/>
      <c r="I2405" s="299">
        <v>1</v>
      </c>
      <c r="J2405" s="300" t="s">
        <v>999</v>
      </c>
      <c r="K2405" s="324">
        <v>42019</v>
      </c>
      <c r="L2405" s="324">
        <v>42575</v>
      </c>
      <c r="M2405" s="294">
        <v>1058.3699999999999</v>
      </c>
      <c r="N2405" s="321">
        <v>423.34799999999996</v>
      </c>
      <c r="O2405" s="172">
        <v>423.34800000000001</v>
      </c>
      <c r="P2405" s="441"/>
      <c r="Q2405" s="442"/>
      <c r="R2405" s="439"/>
      <c r="S2405" s="440"/>
      <c r="T2405" s="296" t="s">
        <v>22</v>
      </c>
      <c r="U2405" s="297">
        <v>37</v>
      </c>
      <c r="V2405" s="298" t="s">
        <v>22</v>
      </c>
    </row>
    <row r="2406" spans="1:22" s="26" customFormat="1" ht="24.95" customHeight="1">
      <c r="A2406" s="25" t="s">
        <v>321</v>
      </c>
      <c r="B2406" s="457">
        <v>2</v>
      </c>
      <c r="C2406" s="459" t="s">
        <v>1001</v>
      </c>
      <c r="D2406" s="459" t="s">
        <v>1004</v>
      </c>
      <c r="E2406" s="459" t="s">
        <v>1005</v>
      </c>
      <c r="F2406" s="459" t="s">
        <v>321</v>
      </c>
      <c r="G2406" s="293">
        <v>0.4</v>
      </c>
      <c r="H2406" s="437" t="s">
        <v>22</v>
      </c>
      <c r="I2406" s="299">
        <v>2</v>
      </c>
      <c r="J2406" s="300" t="s">
        <v>1000</v>
      </c>
      <c r="K2406" s="324">
        <v>43252</v>
      </c>
      <c r="L2406" s="324">
        <v>43585</v>
      </c>
      <c r="M2406" s="294">
        <v>739.6</v>
      </c>
      <c r="N2406" s="321">
        <v>295.84000000000003</v>
      </c>
      <c r="O2406" s="172">
        <v>295.83999999999997</v>
      </c>
      <c r="P2406" s="441"/>
      <c r="Q2406" s="442"/>
      <c r="R2406" s="439"/>
      <c r="S2406" s="440"/>
      <c r="T2406" s="296" t="s">
        <v>22</v>
      </c>
      <c r="U2406" s="297">
        <v>14</v>
      </c>
      <c r="V2406" s="298" t="s">
        <v>22</v>
      </c>
    </row>
    <row r="2407" spans="1:22" s="26" customFormat="1" ht="24.95" customHeight="1">
      <c r="A2407" s="25" t="s">
        <v>1158</v>
      </c>
      <c r="B2407" s="458"/>
      <c r="C2407" s="460"/>
      <c r="D2407" s="460"/>
      <c r="E2407" s="460"/>
      <c r="F2407" s="460"/>
      <c r="G2407" s="293">
        <v>0.6</v>
      </c>
      <c r="H2407" s="438"/>
      <c r="I2407" s="299">
        <v>1</v>
      </c>
      <c r="J2407" s="300" t="s">
        <v>999</v>
      </c>
      <c r="K2407" s="389">
        <v>43252</v>
      </c>
      <c r="L2407" s="324">
        <v>43585</v>
      </c>
      <c r="M2407" s="294">
        <v>739.59</v>
      </c>
      <c r="N2407" s="321">
        <v>443.75400000000002</v>
      </c>
      <c r="O2407" s="172">
        <v>443.75400000000002</v>
      </c>
      <c r="P2407" s="441"/>
      <c r="Q2407" s="442"/>
      <c r="R2407" s="439"/>
      <c r="S2407" s="440"/>
      <c r="T2407" s="296" t="s">
        <v>22</v>
      </c>
      <c r="U2407" s="297">
        <v>41</v>
      </c>
      <c r="V2407" s="298" t="s">
        <v>22</v>
      </c>
    </row>
    <row r="2408" spans="1:22" s="26" customFormat="1" ht="24.95" customHeight="1">
      <c r="A2408" s="25" t="s">
        <v>1159</v>
      </c>
      <c r="B2408" s="457">
        <v>3</v>
      </c>
      <c r="C2408" s="459" t="s">
        <v>1001</v>
      </c>
      <c r="D2408" s="459" t="s">
        <v>1006</v>
      </c>
      <c r="E2408" s="459" t="s">
        <v>1007</v>
      </c>
      <c r="F2408" s="459" t="s">
        <v>321</v>
      </c>
      <c r="G2408" s="293">
        <v>0.4</v>
      </c>
      <c r="H2408" s="437" t="s">
        <v>22</v>
      </c>
      <c r="I2408" s="299">
        <v>2</v>
      </c>
      <c r="J2408" s="300" t="s">
        <v>1000</v>
      </c>
      <c r="K2408" s="324">
        <v>43832</v>
      </c>
      <c r="L2408" s="324">
        <v>45138</v>
      </c>
      <c r="M2408" s="294">
        <v>2278.9899999999998</v>
      </c>
      <c r="N2408" s="321">
        <v>911.596</v>
      </c>
      <c r="O2408" s="172">
        <v>911.596</v>
      </c>
      <c r="P2408" s="441"/>
      <c r="Q2408" s="442"/>
      <c r="R2408" s="439"/>
      <c r="S2408" s="440"/>
      <c r="T2408" s="296" t="s">
        <v>22</v>
      </c>
      <c r="U2408" s="297">
        <v>15</v>
      </c>
      <c r="V2408" s="298" t="s">
        <v>22</v>
      </c>
    </row>
    <row r="2409" spans="1:22" s="26" customFormat="1" ht="24.95" customHeight="1">
      <c r="A2409" s="25" t="s">
        <v>1160</v>
      </c>
      <c r="B2409" s="458"/>
      <c r="C2409" s="460"/>
      <c r="D2409" s="460"/>
      <c r="E2409" s="460"/>
      <c r="F2409" s="460"/>
      <c r="G2409" s="293">
        <v>0.6</v>
      </c>
      <c r="H2409" s="438"/>
      <c r="I2409" s="299">
        <v>1</v>
      </c>
      <c r="J2409" s="300" t="s">
        <v>999</v>
      </c>
      <c r="K2409" s="324">
        <v>43832</v>
      </c>
      <c r="L2409" s="324">
        <v>45138</v>
      </c>
      <c r="M2409" s="294">
        <v>2278.9899999999998</v>
      </c>
      <c r="N2409" s="321">
        <v>1367.3939999999998</v>
      </c>
      <c r="O2409" s="172">
        <v>1367.394</v>
      </c>
      <c r="P2409" s="441"/>
      <c r="Q2409" s="442"/>
      <c r="R2409" s="439"/>
      <c r="S2409" s="440"/>
      <c r="T2409" s="296" t="s">
        <v>22</v>
      </c>
      <c r="U2409" s="297">
        <v>46</v>
      </c>
      <c r="V2409" s="298" t="s">
        <v>22</v>
      </c>
    </row>
    <row r="2410" spans="1:22" s="26" customFormat="1" ht="24.95" customHeight="1">
      <c r="A2410" s="25"/>
      <c r="B2410" s="307" t="s">
        <v>1152</v>
      </c>
      <c r="C2410" s="301"/>
      <c r="D2410" s="301"/>
      <c r="E2410" s="301"/>
      <c r="F2410" s="301"/>
      <c r="G2410" s="293"/>
      <c r="H2410" s="293"/>
      <c r="I2410" s="299"/>
      <c r="J2410" s="300" t="s">
        <v>1152</v>
      </c>
      <c r="K2410" s="324"/>
      <c r="L2410" s="324"/>
      <c r="M2410" s="294"/>
      <c r="N2410" s="321" t="s">
        <v>1152</v>
      </c>
      <c r="O2410" s="172" t="s">
        <v>1152</v>
      </c>
      <c r="P2410" s="441"/>
      <c r="Q2410" s="442"/>
      <c r="R2410" s="439"/>
      <c r="S2410" s="440"/>
      <c r="T2410" s="296"/>
      <c r="U2410" s="297"/>
      <c r="V2410" s="298"/>
    </row>
    <row r="2411" spans="1:22" s="26" customFormat="1" ht="24.95" customHeight="1">
      <c r="A2411" s="25"/>
      <c r="B2411" s="307" t="s">
        <v>1152</v>
      </c>
      <c r="C2411" s="301"/>
      <c r="D2411" s="301"/>
      <c r="E2411" s="301"/>
      <c r="F2411" s="301"/>
      <c r="G2411" s="293"/>
      <c r="H2411" s="293"/>
      <c r="I2411" s="299"/>
      <c r="J2411" s="300" t="s">
        <v>1152</v>
      </c>
      <c r="K2411" s="324"/>
      <c r="L2411" s="324"/>
      <c r="M2411" s="294"/>
      <c r="N2411" s="321" t="s">
        <v>1152</v>
      </c>
      <c r="O2411" s="172" t="s">
        <v>1152</v>
      </c>
      <c r="P2411" s="441"/>
      <c r="Q2411" s="442"/>
      <c r="R2411" s="439"/>
      <c r="S2411" s="440"/>
      <c r="T2411" s="296"/>
      <c r="U2411" s="297"/>
      <c r="V2411" s="298"/>
    </row>
    <row r="2412" spans="1:22" s="26" customFormat="1" ht="24.95" customHeight="1">
      <c r="A2412" s="25"/>
      <c r="B2412" s="307" t="s">
        <v>1152</v>
      </c>
      <c r="C2412" s="301"/>
      <c r="D2412" s="301"/>
      <c r="E2412" s="301"/>
      <c r="F2412" s="301"/>
      <c r="G2412" s="293"/>
      <c r="H2412" s="293"/>
      <c r="I2412" s="299"/>
      <c r="J2412" s="300" t="s">
        <v>1152</v>
      </c>
      <c r="K2412" s="324"/>
      <c r="L2412" s="324"/>
      <c r="M2412" s="294"/>
      <c r="N2412" s="321" t="s">
        <v>1152</v>
      </c>
      <c r="O2412" s="172" t="s">
        <v>1152</v>
      </c>
      <c r="P2412" s="441"/>
      <c r="Q2412" s="442"/>
      <c r="R2412" s="439"/>
      <c r="S2412" s="440"/>
      <c r="T2412" s="296"/>
      <c r="U2412" s="297"/>
      <c r="V2412" s="298"/>
    </row>
    <row r="2413" spans="1:22" s="26" customFormat="1" ht="24.95" customHeight="1">
      <c r="A2413" s="25"/>
      <c r="B2413" s="307" t="s">
        <v>1152</v>
      </c>
      <c r="C2413" s="301"/>
      <c r="D2413" s="301"/>
      <c r="E2413" s="301"/>
      <c r="F2413" s="301"/>
      <c r="G2413" s="293"/>
      <c r="H2413" s="293"/>
      <c r="I2413" s="299"/>
      <c r="J2413" s="300" t="s">
        <v>1152</v>
      </c>
      <c r="K2413" s="324"/>
      <c r="L2413" s="324"/>
      <c r="M2413" s="294"/>
      <c r="N2413" s="321" t="s">
        <v>1152</v>
      </c>
      <c r="O2413" s="172" t="s">
        <v>1152</v>
      </c>
      <c r="P2413" s="441"/>
      <c r="Q2413" s="442"/>
      <c r="R2413" s="439"/>
      <c r="S2413" s="440"/>
      <c r="T2413" s="296"/>
      <c r="U2413" s="297"/>
      <c r="V2413" s="298"/>
    </row>
    <row r="2414" spans="1:22" s="26" customFormat="1" ht="24.95" customHeight="1">
      <c r="A2414" s="25"/>
      <c r="B2414" s="307" t="s">
        <v>1152</v>
      </c>
      <c r="C2414" s="301"/>
      <c r="D2414" s="301"/>
      <c r="E2414" s="301"/>
      <c r="F2414" s="301"/>
      <c r="G2414" s="293"/>
      <c r="H2414" s="293"/>
      <c r="I2414" s="299"/>
      <c r="J2414" s="300" t="s">
        <v>1152</v>
      </c>
      <c r="K2414" s="324"/>
      <c r="L2414" s="324"/>
      <c r="M2414" s="294"/>
      <c r="N2414" s="321" t="s">
        <v>1152</v>
      </c>
      <c r="O2414" s="172" t="s">
        <v>1152</v>
      </c>
      <c r="P2414" s="441"/>
      <c r="Q2414" s="442"/>
      <c r="R2414" s="439"/>
      <c r="S2414" s="440"/>
      <c r="T2414" s="296"/>
      <c r="U2414" s="297"/>
      <c r="V2414" s="298"/>
    </row>
    <row r="2415" spans="1:22" s="26" customFormat="1" ht="24.95" customHeight="1">
      <c r="A2415" s="25" t="s">
        <v>2255</v>
      </c>
      <c r="B2415" s="307" t="s">
        <v>1152</v>
      </c>
      <c r="C2415" s="301"/>
      <c r="D2415" s="301"/>
      <c r="E2415" s="301"/>
      <c r="F2415" s="301"/>
      <c r="G2415" s="293"/>
      <c r="H2415" s="293"/>
      <c r="I2415" s="299"/>
      <c r="J2415" s="300" t="s">
        <v>1152</v>
      </c>
      <c r="K2415" s="324"/>
      <c r="L2415" s="324"/>
      <c r="M2415" s="294"/>
      <c r="N2415" s="322" t="s">
        <v>1152</v>
      </c>
      <c r="O2415" s="172" t="s">
        <v>1152</v>
      </c>
      <c r="P2415" s="441"/>
      <c r="Q2415" s="442"/>
      <c r="R2415" s="439"/>
      <c r="S2415" s="440"/>
      <c r="T2415" s="296"/>
      <c r="U2415" s="297"/>
      <c r="V2415" s="298"/>
    </row>
    <row r="2416" spans="1:22" s="26" customFormat="1" ht="24.95" customHeight="1">
      <c r="A2416" s="25" t="s">
        <v>2256</v>
      </c>
      <c r="B2416" s="307" t="s">
        <v>1152</v>
      </c>
      <c r="C2416" s="301"/>
      <c r="D2416" s="301"/>
      <c r="E2416" s="301"/>
      <c r="F2416" s="301"/>
      <c r="G2416" s="293"/>
      <c r="H2416" s="293"/>
      <c r="I2416" s="299"/>
      <c r="J2416" s="300" t="s">
        <v>1152</v>
      </c>
      <c r="K2416" s="324"/>
      <c r="L2416" s="324"/>
      <c r="M2416" s="295"/>
      <c r="N2416" s="322" t="s">
        <v>1152</v>
      </c>
      <c r="O2416" s="172" t="s">
        <v>1152</v>
      </c>
      <c r="P2416" s="441"/>
      <c r="Q2416" s="442"/>
      <c r="R2416" s="439"/>
      <c r="S2416" s="440"/>
      <c r="T2416" s="296"/>
      <c r="U2416" s="297"/>
      <c r="V2416" s="298"/>
    </row>
    <row r="2417" spans="1:23" s="26" customFormat="1" ht="24.95" customHeight="1">
      <c r="A2417" s="25" t="s">
        <v>2257</v>
      </c>
      <c r="B2417" s="307" t="s">
        <v>1152</v>
      </c>
      <c r="C2417" s="301"/>
      <c r="D2417" s="301"/>
      <c r="E2417" s="301"/>
      <c r="F2417" s="301"/>
      <c r="G2417" s="293"/>
      <c r="H2417" s="293"/>
      <c r="I2417" s="299"/>
      <c r="J2417" s="300" t="s">
        <v>1152</v>
      </c>
      <c r="K2417" s="324"/>
      <c r="L2417" s="324"/>
      <c r="M2417" s="295"/>
      <c r="N2417" s="322" t="s">
        <v>1152</v>
      </c>
      <c r="O2417" s="172" t="s">
        <v>1152</v>
      </c>
      <c r="P2417" s="441"/>
      <c r="Q2417" s="442"/>
      <c r="R2417" s="439"/>
      <c r="S2417" s="440"/>
      <c r="T2417" s="296"/>
      <c r="U2417" s="297"/>
      <c r="V2417" s="298"/>
    </row>
    <row r="2418" spans="1:23" s="26" customFormat="1" ht="24.95" customHeight="1" thickBot="1">
      <c r="A2418" s="25" t="s">
        <v>2258</v>
      </c>
      <c r="B2418" s="310" t="s">
        <v>1152</v>
      </c>
      <c r="C2418" s="302"/>
      <c r="D2418" s="302"/>
      <c r="E2418" s="302"/>
      <c r="F2418" s="302"/>
      <c r="G2418" s="303"/>
      <c r="H2418" s="303"/>
      <c r="I2418" s="304"/>
      <c r="J2418" s="305" t="s">
        <v>1152</v>
      </c>
      <c r="K2418" s="325"/>
      <c r="L2418" s="325"/>
      <c r="M2418" s="306"/>
      <c r="N2418" s="322" t="s">
        <v>1152</v>
      </c>
      <c r="O2418" s="172" t="s">
        <v>1152</v>
      </c>
      <c r="P2418" s="441"/>
      <c r="Q2418" s="442"/>
      <c r="R2418" s="439"/>
      <c r="S2418" s="440"/>
      <c r="T2418" s="296"/>
      <c r="U2418" s="297"/>
      <c r="V2418" s="298"/>
    </row>
    <row r="2419" spans="1:23" s="16" customFormat="1" ht="12" customHeight="1">
      <c r="A2419" s="25"/>
      <c r="B2419" s="27"/>
      <c r="C2419" s="28"/>
      <c r="D2419" s="28"/>
      <c r="E2419" s="28"/>
      <c r="F2419" s="28"/>
      <c r="G2419" s="28"/>
      <c r="H2419" s="308"/>
      <c r="I2419" s="28"/>
      <c r="J2419" s="28"/>
      <c r="K2419" s="28"/>
      <c r="L2419" s="28"/>
      <c r="M2419" s="28"/>
      <c r="N2419" s="28"/>
      <c r="O2419" s="171"/>
      <c r="P2419" s="28"/>
      <c r="Q2419" s="28"/>
      <c r="R2419" s="171"/>
      <c r="S2419" s="28"/>
      <c r="T2419" s="28"/>
      <c r="U2419" s="29"/>
      <c r="V2419" s="30"/>
    </row>
    <row r="2420" spans="1:23" s="16" customFormat="1" ht="17.25" customHeight="1" thickBot="1">
      <c r="A2420" s="25" t="s">
        <v>2259</v>
      </c>
      <c r="B2420" s="346"/>
      <c r="C2420" s="347"/>
      <c r="D2420" s="347"/>
      <c r="E2420" s="347"/>
      <c r="F2420" s="347"/>
      <c r="G2420" s="347"/>
      <c r="H2420" s="347"/>
      <c r="I2420" s="347"/>
      <c r="J2420" s="347"/>
      <c r="K2420" s="347"/>
      <c r="L2420" s="347"/>
      <c r="M2420" s="347"/>
      <c r="N2420" s="728" t="s">
        <v>251</v>
      </c>
      <c r="O2420" s="729">
        <v>1217.8686666666665</v>
      </c>
      <c r="P2420" s="371"/>
      <c r="Q2420" s="371"/>
      <c r="R2420" s="372"/>
      <c r="S2420" s="372"/>
      <c r="T2420" s="373"/>
      <c r="U2420" s="374"/>
      <c r="V2420" s="375"/>
      <c r="W2420" s="186"/>
    </row>
    <row r="2421" spans="1:23" ht="17.25" customHeight="1">
      <c r="B2421" s="731"/>
      <c r="C2421" s="731"/>
      <c r="D2421" s="731"/>
      <c r="E2421" s="731"/>
      <c r="F2421" s="731"/>
      <c r="G2421" s="732"/>
      <c r="H2421" s="732"/>
      <c r="I2421" s="732"/>
      <c r="J2421" s="732"/>
      <c r="K2421" s="732"/>
      <c r="L2421" s="732"/>
      <c r="M2421" s="732"/>
      <c r="N2421" s="732"/>
      <c r="O2421" s="732"/>
      <c r="P2421" s="732"/>
      <c r="Q2421" s="732"/>
      <c r="R2421" s="732"/>
      <c r="S2421" s="732"/>
      <c r="T2421" s="732"/>
      <c r="U2421" s="732"/>
      <c r="V2421" s="732"/>
      <c r="W2421" s="732"/>
    </row>
    <row r="2422" spans="1:23" s="16" customFormat="1" ht="16.5" customHeight="1" thickBot="1">
      <c r="A2422" s="14"/>
      <c r="B2422" s="443" t="s">
        <v>61</v>
      </c>
      <c r="C2422" s="443"/>
      <c r="D2422" s="443"/>
      <c r="E2422" s="443"/>
      <c r="F2422" s="443"/>
      <c r="G2422" s="443"/>
      <c r="H2422" s="443"/>
      <c r="I2422" s="443"/>
      <c r="J2422" s="443"/>
      <c r="K2422" s="443"/>
      <c r="L2422" s="443"/>
      <c r="M2422" s="443"/>
      <c r="N2422" s="443"/>
      <c r="O2422" s="443"/>
      <c r="P2422" s="443"/>
      <c r="Q2422" s="443"/>
      <c r="R2422" s="443"/>
      <c r="S2422" s="443"/>
      <c r="T2422" s="443"/>
      <c r="U2422" s="443"/>
      <c r="V2422" s="443"/>
      <c r="W2422" s="187"/>
    </row>
    <row r="2423" spans="1:23" s="18" customFormat="1" ht="22.5" customHeight="1">
      <c r="A2423" s="87" t="s">
        <v>2260</v>
      </c>
      <c r="B2423" s="445" t="s">
        <v>58</v>
      </c>
      <c r="C2423" s="733" t="s">
        <v>78</v>
      </c>
      <c r="D2423" s="734"/>
      <c r="E2423" s="734"/>
      <c r="F2423" s="734"/>
      <c r="G2423" s="734"/>
      <c r="H2423" s="734"/>
      <c r="I2423" s="734"/>
      <c r="J2423" s="734"/>
      <c r="K2423" s="734"/>
      <c r="L2423" s="734"/>
      <c r="M2423" s="706"/>
      <c r="N2423" s="735"/>
      <c r="O2423" s="736"/>
      <c r="P2423" s="733" t="s">
        <v>84</v>
      </c>
      <c r="Q2423" s="734"/>
      <c r="R2423" s="734"/>
      <c r="S2423" s="706"/>
      <c r="T2423" s="705" t="s">
        <v>279</v>
      </c>
      <c r="U2423" s="706"/>
      <c r="V2423" s="448" t="s">
        <v>6</v>
      </c>
      <c r="W2423" s="185"/>
    </row>
    <row r="2424" spans="1:23" s="18" customFormat="1" ht="22.5" customHeight="1">
      <c r="A2424" s="87" t="s">
        <v>2261</v>
      </c>
      <c r="B2424" s="446"/>
      <c r="C2424" s="737" t="s">
        <v>79</v>
      </c>
      <c r="D2424" s="738"/>
      <c r="E2424" s="739"/>
      <c r="F2424" s="740">
        <v>2</v>
      </c>
      <c r="G2424" s="741" t="s">
        <v>223</v>
      </c>
      <c r="H2424" s="714" t="s">
        <v>222</v>
      </c>
      <c r="I2424" s="714"/>
      <c r="J2424" s="737" t="s">
        <v>221</v>
      </c>
      <c r="K2424" s="742"/>
      <c r="L2424" s="743"/>
      <c r="M2424" s="743"/>
      <c r="N2424" s="744"/>
      <c r="O2424" s="745"/>
      <c r="P2424" s="746"/>
      <c r="Q2424" s="747"/>
      <c r="R2424" s="747"/>
      <c r="S2424" s="748"/>
      <c r="T2424" s="718"/>
      <c r="U2424" s="719"/>
      <c r="V2424" s="449"/>
      <c r="W2424" s="185"/>
    </row>
    <row r="2425" spans="1:23" s="18" customFormat="1" ht="51.75" customHeight="1" thickBot="1">
      <c r="A2425" s="87" t="s">
        <v>2262</v>
      </c>
      <c r="B2425" s="446"/>
      <c r="C2425" s="738" t="s">
        <v>77</v>
      </c>
      <c r="D2425" s="739"/>
      <c r="E2425" s="749" t="s">
        <v>80</v>
      </c>
      <c r="F2425" s="750" t="s">
        <v>242</v>
      </c>
      <c r="G2425" s="741"/>
      <c r="H2425" s="714"/>
      <c r="I2425" s="714"/>
      <c r="J2425" s="711" t="s">
        <v>220</v>
      </c>
      <c r="K2425" s="751" t="s">
        <v>228</v>
      </c>
      <c r="L2425" s="752" t="s">
        <v>290</v>
      </c>
      <c r="M2425" s="752"/>
      <c r="N2425" s="753" t="s">
        <v>260</v>
      </c>
      <c r="O2425" s="754"/>
      <c r="P2425" s="755" t="s">
        <v>1169</v>
      </c>
      <c r="Q2425" s="756" t="s">
        <v>85</v>
      </c>
      <c r="R2425" s="757"/>
      <c r="S2425" s="88">
        <v>3</v>
      </c>
      <c r="T2425" s="758"/>
      <c r="U2425" s="759"/>
      <c r="V2425" s="450"/>
      <c r="W2425" s="185"/>
    </row>
    <row r="2426" spans="1:23" s="18" customFormat="1" ht="15.75" customHeight="1">
      <c r="A2426" s="87" t="s">
        <v>2263</v>
      </c>
      <c r="B2426" s="446"/>
      <c r="C2426" s="33">
        <v>1</v>
      </c>
      <c r="D2426" s="76" t="s">
        <v>999</v>
      </c>
      <c r="E2426" s="82">
        <v>0.5</v>
      </c>
      <c r="F2426" s="233">
        <v>2234.4960000000001</v>
      </c>
      <c r="G2426" s="233">
        <v>1532.67</v>
      </c>
      <c r="H2426" s="451" t="s">
        <v>6</v>
      </c>
      <c r="I2426" s="452"/>
      <c r="J2426" s="83" t="s">
        <v>6</v>
      </c>
      <c r="K2426" s="81" t="s">
        <v>1152</v>
      </c>
      <c r="L2426" s="344"/>
      <c r="M2426" s="345" t="s">
        <v>1152</v>
      </c>
      <c r="N2426" s="760" t="s">
        <v>22</v>
      </c>
      <c r="O2426" s="761" t="s">
        <v>15</v>
      </c>
      <c r="P2426" s="762"/>
      <c r="Q2426" s="763">
        <v>69</v>
      </c>
      <c r="R2426" s="764" t="s">
        <v>1152</v>
      </c>
      <c r="S2426" s="765"/>
      <c r="T2426" s="705" t="s">
        <v>64</v>
      </c>
      <c r="U2426" s="734"/>
      <c r="V2426" s="706"/>
      <c r="W2426" s="184"/>
    </row>
    <row r="2427" spans="1:23" s="18" customFormat="1" ht="15.75" customHeight="1" thickBot="1">
      <c r="A2427" s="87" t="s">
        <v>2264</v>
      </c>
      <c r="B2427" s="446"/>
      <c r="C2427" s="33">
        <v>2</v>
      </c>
      <c r="D2427" s="76" t="s">
        <v>1000</v>
      </c>
      <c r="E2427" s="82">
        <v>0.5</v>
      </c>
      <c r="F2427" s="233">
        <v>1419.1100000000001</v>
      </c>
      <c r="G2427" s="233">
        <v>1532.67</v>
      </c>
      <c r="H2427" s="451" t="s">
        <v>27</v>
      </c>
      <c r="I2427" s="452"/>
      <c r="J2427" s="83" t="s">
        <v>6</v>
      </c>
      <c r="K2427" s="81" t="s">
        <v>1152</v>
      </c>
      <c r="L2427" s="344"/>
      <c r="M2427" s="345" t="s">
        <v>1152</v>
      </c>
      <c r="N2427" s="760" t="s">
        <v>22</v>
      </c>
      <c r="O2427" s="761"/>
      <c r="P2427" s="762"/>
      <c r="Q2427" s="766"/>
      <c r="R2427" s="767"/>
      <c r="S2427" s="768"/>
      <c r="T2427" s="758"/>
      <c r="U2427" s="769"/>
      <c r="V2427" s="759"/>
      <c r="W2427" s="184"/>
    </row>
    <row r="2428" spans="1:23" s="18" customFormat="1" ht="15.75" customHeight="1">
      <c r="A2428" s="87" t="s">
        <v>2265</v>
      </c>
      <c r="B2428" s="446"/>
      <c r="C2428" s="33">
        <v>3</v>
      </c>
      <c r="D2428" s="76" t="s">
        <v>1152</v>
      </c>
      <c r="E2428" s="82" t="s">
        <v>1152</v>
      </c>
      <c r="F2428" s="233" t="s">
        <v>1152</v>
      </c>
      <c r="G2428" s="233" t="s">
        <v>1152</v>
      </c>
      <c r="H2428" s="451" t="s">
        <v>1152</v>
      </c>
      <c r="I2428" s="452"/>
      <c r="J2428" s="83" t="s">
        <v>1152</v>
      </c>
      <c r="K2428" s="81" t="s">
        <v>1152</v>
      </c>
      <c r="L2428" s="344"/>
      <c r="M2428" s="345" t="s">
        <v>1152</v>
      </c>
      <c r="N2428" s="760"/>
      <c r="O2428" s="770"/>
      <c r="P2428" s="771"/>
      <c r="Q2428" s="772"/>
      <c r="R2428" s="773"/>
      <c r="S2428" s="774"/>
      <c r="T2428" s="191"/>
      <c r="U2428" s="191"/>
      <c r="V2428" s="192"/>
      <c r="W2428" s="185"/>
    </row>
    <row r="2429" spans="1:23" s="18" customFormat="1" ht="15.75" customHeight="1">
      <c r="A2429" s="87" t="s">
        <v>2266</v>
      </c>
      <c r="B2429" s="446"/>
      <c r="C2429" s="33">
        <v>4</v>
      </c>
      <c r="D2429" s="76" t="s">
        <v>1152</v>
      </c>
      <c r="E2429" s="82" t="s">
        <v>1152</v>
      </c>
      <c r="F2429" s="233" t="s">
        <v>1152</v>
      </c>
      <c r="G2429" s="233" t="s">
        <v>1152</v>
      </c>
      <c r="H2429" s="451" t="s">
        <v>1152</v>
      </c>
      <c r="I2429" s="452"/>
      <c r="J2429" s="83" t="s">
        <v>1152</v>
      </c>
      <c r="K2429" s="81" t="s">
        <v>1152</v>
      </c>
      <c r="L2429" s="344"/>
      <c r="M2429" s="345" t="s">
        <v>1152</v>
      </c>
      <c r="N2429" s="760"/>
      <c r="O2429" s="775" t="s">
        <v>246</v>
      </c>
      <c r="P2429" s="737" t="s">
        <v>245</v>
      </c>
      <c r="Q2429" s="738"/>
      <c r="R2429" s="738"/>
      <c r="S2429" s="739"/>
      <c r="T2429" s="185"/>
      <c r="U2429" s="185"/>
      <c r="V2429" s="193"/>
      <c r="W2429" s="185"/>
    </row>
    <row r="2430" spans="1:23" s="18" customFormat="1" ht="17.25" customHeight="1">
      <c r="A2430" s="87" t="s">
        <v>2267</v>
      </c>
      <c r="B2430" s="446"/>
      <c r="C2430" s="33">
        <v>5</v>
      </c>
      <c r="D2430" s="76" t="s">
        <v>1152</v>
      </c>
      <c r="E2430" s="82" t="s">
        <v>1152</v>
      </c>
      <c r="F2430" s="233" t="s">
        <v>1152</v>
      </c>
      <c r="G2430" s="233" t="s">
        <v>1152</v>
      </c>
      <c r="H2430" s="451" t="s">
        <v>1152</v>
      </c>
      <c r="I2430" s="452"/>
      <c r="J2430" s="83" t="s">
        <v>1152</v>
      </c>
      <c r="K2430" s="81" t="s">
        <v>1152</v>
      </c>
      <c r="L2430" s="344"/>
      <c r="M2430" s="345" t="s">
        <v>1152</v>
      </c>
      <c r="N2430" s="760"/>
      <c r="O2430" s="776"/>
      <c r="P2430" s="711" t="s">
        <v>86</v>
      </c>
      <c r="Q2430" s="711" t="s">
        <v>230</v>
      </c>
      <c r="R2430" s="714" t="s">
        <v>243</v>
      </c>
      <c r="S2430" s="714"/>
      <c r="T2430" s="185"/>
      <c r="U2430" s="185"/>
      <c r="V2430" s="193"/>
      <c r="W2430" s="185"/>
    </row>
    <row r="2431" spans="1:23" s="18" customFormat="1" ht="16.5" customHeight="1" thickBot="1">
      <c r="A2431" s="87" t="s">
        <v>2268</v>
      </c>
      <c r="B2431" s="446"/>
      <c r="C2431" s="84">
        <v>6</v>
      </c>
      <c r="D2431" s="85" t="s">
        <v>1152</v>
      </c>
      <c r="E2431" s="86" t="s">
        <v>1152</v>
      </c>
      <c r="F2431" s="233" t="s">
        <v>1152</v>
      </c>
      <c r="G2431" s="233" t="s">
        <v>1152</v>
      </c>
      <c r="H2431" s="451" t="s">
        <v>1152</v>
      </c>
      <c r="I2431" s="452"/>
      <c r="J2431" s="83" t="s">
        <v>1152</v>
      </c>
      <c r="K2431" s="81" t="s">
        <v>1152</v>
      </c>
      <c r="L2431" s="344"/>
      <c r="M2431" s="345" t="s">
        <v>1152</v>
      </c>
      <c r="N2431" s="777"/>
      <c r="O2431" s="248" t="s">
        <v>6</v>
      </c>
      <c r="P2431" s="778">
        <v>1</v>
      </c>
      <c r="Q2431" s="779">
        <v>3065.3425115</v>
      </c>
      <c r="R2431" s="780">
        <v>3653.6059999999998</v>
      </c>
      <c r="S2431" s="780"/>
      <c r="T2431" s="185"/>
      <c r="U2431" s="185"/>
      <c r="V2431" s="193"/>
      <c r="W2431" s="185"/>
    </row>
    <row r="2432" spans="1:23" s="18" customFormat="1" ht="16.5" customHeight="1" thickBot="1">
      <c r="A2432" s="87" t="s">
        <v>2269</v>
      </c>
      <c r="B2432" s="447"/>
      <c r="C2432" s="781" t="s">
        <v>82</v>
      </c>
      <c r="D2432" s="782"/>
      <c r="E2432" s="782"/>
      <c r="F2432" s="783"/>
      <c r="G2432" s="784"/>
      <c r="H2432" s="453" t="s">
        <v>6</v>
      </c>
      <c r="I2432" s="454"/>
      <c r="J2432" s="314" t="s">
        <v>6</v>
      </c>
      <c r="K2432" s="194" t="s">
        <v>6</v>
      </c>
      <c r="L2432" s="351"/>
      <c r="M2432" s="370"/>
      <c r="N2432" s="352"/>
      <c r="O2432" s="455" t="s">
        <v>1152</v>
      </c>
      <c r="P2432" s="455"/>
      <c r="Q2432" s="455"/>
      <c r="R2432" s="455"/>
      <c r="S2432" s="455"/>
      <c r="T2432" s="348"/>
      <c r="U2432" s="349"/>
      <c r="V2432" s="350"/>
      <c r="W2432" s="185"/>
    </row>
    <row r="2433" spans="1:22" ht="24.95" customHeight="1"/>
    <row r="2434" spans="1:22" ht="24.95" customHeight="1"/>
    <row r="2435" spans="1:22" s="16" customFormat="1" ht="24" thickBot="1">
      <c r="A2435" s="694">
        <v>70</v>
      </c>
      <c r="B2435" s="456" t="s">
        <v>45</v>
      </c>
      <c r="C2435" s="456"/>
      <c r="D2435" s="456"/>
      <c r="E2435" s="22">
        <v>70</v>
      </c>
      <c r="F2435" s="23" t="s">
        <v>1024</v>
      </c>
      <c r="G2435" s="19"/>
      <c r="H2435" s="19"/>
      <c r="I2435" s="23"/>
      <c r="J2435" s="23"/>
      <c r="K2435" s="23"/>
      <c r="L2435" s="23"/>
      <c r="M2435" s="24"/>
      <c r="N2435" s="24"/>
      <c r="O2435" s="19"/>
      <c r="P2435" s="19"/>
      <c r="Q2435" s="685"/>
      <c r="R2435" s="685"/>
      <c r="S2435" s="685"/>
      <c r="T2435" s="685"/>
      <c r="U2435" s="186"/>
    </row>
    <row r="2436" spans="1:22" s="16" customFormat="1" ht="24.75" customHeight="1">
      <c r="A2436" s="14"/>
      <c r="B2436" s="695" t="s">
        <v>50</v>
      </c>
      <c r="C2436" s="696" t="s">
        <v>51</v>
      </c>
      <c r="D2436" s="697" t="s">
        <v>16</v>
      </c>
      <c r="E2436" s="697"/>
      <c r="F2436" s="697" t="s">
        <v>52</v>
      </c>
      <c r="G2436" s="698"/>
      <c r="H2436" s="699" t="s">
        <v>53</v>
      </c>
      <c r="I2436" s="700" t="s">
        <v>266</v>
      </c>
      <c r="J2436" s="699" t="s">
        <v>17</v>
      </c>
      <c r="K2436" s="699" t="s">
        <v>229</v>
      </c>
      <c r="L2436" s="699" t="s">
        <v>54</v>
      </c>
      <c r="M2436" s="699" t="s">
        <v>150</v>
      </c>
      <c r="N2436" s="701" t="s">
        <v>244</v>
      </c>
      <c r="O2436" s="702"/>
      <c r="P2436" s="703" t="s">
        <v>19</v>
      </c>
      <c r="Q2436" s="704"/>
      <c r="R2436" s="705" t="s">
        <v>152</v>
      </c>
      <c r="S2436" s="706"/>
      <c r="T2436" s="707" t="s">
        <v>138</v>
      </c>
      <c r="U2436" s="708"/>
      <c r="V2436" s="709"/>
    </row>
    <row r="2437" spans="1:22" s="16" customFormat="1" ht="92.25" customHeight="1">
      <c r="A2437" s="14"/>
      <c r="B2437" s="710"/>
      <c r="C2437" s="711" t="s">
        <v>55</v>
      </c>
      <c r="D2437" s="712" t="s">
        <v>3</v>
      </c>
      <c r="E2437" s="712" t="s">
        <v>18</v>
      </c>
      <c r="F2437" s="712" t="s">
        <v>56</v>
      </c>
      <c r="G2437" s="713" t="s">
        <v>57</v>
      </c>
      <c r="H2437" s="714"/>
      <c r="I2437" s="715"/>
      <c r="J2437" s="714"/>
      <c r="K2437" s="714"/>
      <c r="L2437" s="714"/>
      <c r="M2437" s="714"/>
      <c r="N2437" s="711" t="s">
        <v>149</v>
      </c>
      <c r="O2437" s="712" t="s">
        <v>68</v>
      </c>
      <c r="P2437" s="716"/>
      <c r="Q2437" s="717"/>
      <c r="R2437" s="718"/>
      <c r="S2437" s="719"/>
      <c r="T2437" s="720" t="s">
        <v>139</v>
      </c>
      <c r="U2437" s="721" t="s">
        <v>148</v>
      </c>
      <c r="V2437" s="722" t="s">
        <v>164</v>
      </c>
    </row>
    <row r="2438" spans="1:22" s="16" customFormat="1" ht="26.25" customHeight="1">
      <c r="A2438" s="14"/>
      <c r="B2438" s="723"/>
      <c r="C2438" s="724">
        <v>3</v>
      </c>
      <c r="D2438" s="724">
        <v>4</v>
      </c>
      <c r="E2438" s="724">
        <v>5</v>
      </c>
      <c r="F2438" s="724">
        <v>6</v>
      </c>
      <c r="G2438" s="724">
        <v>7</v>
      </c>
      <c r="H2438" s="724">
        <v>8</v>
      </c>
      <c r="I2438" s="724">
        <v>9</v>
      </c>
      <c r="J2438" s="724">
        <v>10</v>
      </c>
      <c r="K2438" s="724">
        <v>11</v>
      </c>
      <c r="L2438" s="724">
        <v>12</v>
      </c>
      <c r="M2438" s="724">
        <v>13</v>
      </c>
      <c r="N2438" s="724">
        <v>14</v>
      </c>
      <c r="O2438" s="724">
        <v>15</v>
      </c>
      <c r="P2438" s="19">
        <v>16</v>
      </c>
      <c r="Q2438" s="725">
        <v>17</v>
      </c>
      <c r="R2438" s="19">
        <v>18</v>
      </c>
      <c r="S2438" s="725">
        <v>19</v>
      </c>
      <c r="T2438" s="726">
        <v>20</v>
      </c>
      <c r="U2438" s="624">
        <v>21</v>
      </c>
      <c r="V2438" s="727">
        <v>22</v>
      </c>
    </row>
    <row r="2439" spans="1:22" s="26" customFormat="1" ht="24.95" customHeight="1">
      <c r="A2439" s="25" t="s">
        <v>2270</v>
      </c>
      <c r="B2439" s="457">
        <v>1</v>
      </c>
      <c r="C2439" s="459" t="s">
        <v>300</v>
      </c>
      <c r="D2439" s="459" t="s">
        <v>1008</v>
      </c>
      <c r="E2439" s="459" t="s">
        <v>1009</v>
      </c>
      <c r="F2439" s="459" t="s">
        <v>321</v>
      </c>
      <c r="G2439" s="293">
        <v>0.4</v>
      </c>
      <c r="H2439" s="437" t="s">
        <v>22</v>
      </c>
      <c r="I2439" s="299">
        <v>1</v>
      </c>
      <c r="J2439" s="300" t="s">
        <v>1025</v>
      </c>
      <c r="K2439" s="324">
        <v>43837</v>
      </c>
      <c r="L2439" s="324">
        <v>45138</v>
      </c>
      <c r="M2439" s="294">
        <v>2242.89</v>
      </c>
      <c r="N2439" s="321">
        <v>897.15599999999995</v>
      </c>
      <c r="O2439" s="172">
        <v>897.15599999999995</v>
      </c>
      <c r="P2439" s="441"/>
      <c r="Q2439" s="442"/>
      <c r="R2439" s="439"/>
      <c r="S2439" s="440"/>
      <c r="T2439" s="296" t="s">
        <v>22</v>
      </c>
      <c r="U2439" s="297">
        <v>24</v>
      </c>
      <c r="V2439" s="298" t="s">
        <v>22</v>
      </c>
    </row>
    <row r="2440" spans="1:22" s="26" customFormat="1" ht="24.95" customHeight="1">
      <c r="A2440" s="25" t="s">
        <v>1157</v>
      </c>
      <c r="B2440" s="458"/>
      <c r="C2440" s="460"/>
      <c r="D2440" s="460"/>
      <c r="E2440" s="460"/>
      <c r="F2440" s="460"/>
      <c r="G2440" s="293">
        <v>0.6</v>
      </c>
      <c r="H2440" s="438"/>
      <c r="I2440" s="299">
        <v>3</v>
      </c>
      <c r="J2440" s="300" t="s">
        <v>1014</v>
      </c>
      <c r="K2440" s="324">
        <v>43837</v>
      </c>
      <c r="L2440" s="324">
        <v>45138</v>
      </c>
      <c r="M2440" s="294">
        <v>2242.89</v>
      </c>
      <c r="N2440" s="321">
        <v>1345.7339999999999</v>
      </c>
      <c r="O2440" s="172">
        <v>1345.7339999999999</v>
      </c>
      <c r="P2440" s="441"/>
      <c r="Q2440" s="442"/>
      <c r="R2440" s="439"/>
      <c r="S2440" s="440"/>
      <c r="T2440" s="296" t="s">
        <v>22</v>
      </c>
      <c r="U2440" s="297">
        <v>100</v>
      </c>
      <c r="V2440" s="298" t="s">
        <v>22</v>
      </c>
    </row>
    <row r="2441" spans="1:22" s="26" customFormat="1" ht="24.95" customHeight="1">
      <c r="A2441" s="25" t="s">
        <v>321</v>
      </c>
      <c r="B2441" s="457">
        <v>2</v>
      </c>
      <c r="C2441" s="301" t="s">
        <v>300</v>
      </c>
      <c r="D2441" s="301" t="s">
        <v>1010</v>
      </c>
      <c r="E2441" s="301" t="s">
        <v>1011</v>
      </c>
      <c r="F2441" s="301" t="s">
        <v>304</v>
      </c>
      <c r="G2441" s="293">
        <v>1</v>
      </c>
      <c r="H2441" s="293" t="s">
        <v>22</v>
      </c>
      <c r="I2441" s="299">
        <v>2</v>
      </c>
      <c r="J2441" s="300" t="s">
        <v>1026</v>
      </c>
      <c r="K2441" s="324">
        <v>38849</v>
      </c>
      <c r="L2441" s="324">
        <v>39810</v>
      </c>
      <c r="M2441" s="294">
        <v>1371</v>
      </c>
      <c r="N2441" s="321">
        <v>1371</v>
      </c>
      <c r="O2441" s="172">
        <v>1371</v>
      </c>
      <c r="P2441" s="441"/>
      <c r="Q2441" s="442"/>
      <c r="R2441" s="439"/>
      <c r="S2441" s="440"/>
      <c r="T2441" s="296" t="s">
        <v>22</v>
      </c>
      <c r="U2441" s="297">
        <v>18</v>
      </c>
      <c r="V2441" s="298" t="s">
        <v>22</v>
      </c>
    </row>
    <row r="2442" spans="1:22" s="26" customFormat="1" ht="24.95" customHeight="1">
      <c r="A2442" s="25" t="s">
        <v>1158</v>
      </c>
      <c r="B2442" s="458"/>
      <c r="C2442" s="301" t="s">
        <v>300</v>
      </c>
      <c r="D2442" s="301" t="s">
        <v>1012</v>
      </c>
      <c r="E2442" s="301" t="s">
        <v>1013</v>
      </c>
      <c r="F2442" s="301" t="s">
        <v>321</v>
      </c>
      <c r="G2442" s="293">
        <v>0.6</v>
      </c>
      <c r="H2442" s="293" t="s">
        <v>22</v>
      </c>
      <c r="I2442" s="299">
        <v>2</v>
      </c>
      <c r="J2442" s="300" t="s">
        <v>1026</v>
      </c>
      <c r="K2442" s="389">
        <v>42703</v>
      </c>
      <c r="L2442" s="324">
        <v>43302</v>
      </c>
      <c r="M2442" s="294">
        <v>1157.1600000000001</v>
      </c>
      <c r="N2442" s="321">
        <v>694.29600000000005</v>
      </c>
      <c r="O2442" s="172">
        <v>694.29600000000005</v>
      </c>
      <c r="P2442" s="441"/>
      <c r="Q2442" s="442"/>
      <c r="R2442" s="439"/>
      <c r="S2442" s="440"/>
      <c r="T2442" s="296" t="s">
        <v>22</v>
      </c>
      <c r="U2442" s="297">
        <v>30</v>
      </c>
      <c r="V2442" s="298" t="s">
        <v>22</v>
      </c>
    </row>
    <row r="2443" spans="1:22" s="26" customFormat="1" ht="24.95" customHeight="1">
      <c r="A2443" s="25" t="s">
        <v>1159</v>
      </c>
      <c r="B2443" s="307" t="s">
        <v>1152</v>
      </c>
      <c r="C2443" s="301"/>
      <c r="D2443" s="301"/>
      <c r="E2443" s="301"/>
      <c r="F2443" s="301"/>
      <c r="G2443" s="293"/>
      <c r="H2443" s="293"/>
      <c r="I2443" s="299"/>
      <c r="J2443" s="300" t="s">
        <v>1152</v>
      </c>
      <c r="K2443" s="324"/>
      <c r="L2443" s="324"/>
      <c r="M2443" s="294"/>
      <c r="N2443" s="321" t="s">
        <v>1152</v>
      </c>
      <c r="O2443" s="172" t="s">
        <v>1152</v>
      </c>
      <c r="P2443" s="441"/>
      <c r="Q2443" s="442"/>
      <c r="R2443" s="439"/>
      <c r="S2443" s="440"/>
      <c r="T2443" s="296"/>
      <c r="U2443" s="297"/>
      <c r="V2443" s="298"/>
    </row>
    <row r="2444" spans="1:22" s="26" customFormat="1" ht="24.95" customHeight="1">
      <c r="A2444" s="25" t="s">
        <v>1160</v>
      </c>
      <c r="B2444" s="307" t="s">
        <v>1152</v>
      </c>
      <c r="C2444" s="301"/>
      <c r="D2444" s="301"/>
      <c r="E2444" s="301"/>
      <c r="F2444" s="301"/>
      <c r="G2444" s="293"/>
      <c r="H2444" s="293"/>
      <c r="I2444" s="299"/>
      <c r="J2444" s="300" t="s">
        <v>1152</v>
      </c>
      <c r="K2444" s="324"/>
      <c r="L2444" s="324"/>
      <c r="M2444" s="294"/>
      <c r="N2444" s="321" t="s">
        <v>1152</v>
      </c>
      <c r="O2444" s="172" t="s">
        <v>1152</v>
      </c>
      <c r="P2444" s="441"/>
      <c r="Q2444" s="442"/>
      <c r="R2444" s="439"/>
      <c r="S2444" s="440"/>
      <c r="T2444" s="296"/>
      <c r="U2444" s="297"/>
      <c r="V2444" s="298"/>
    </row>
    <row r="2445" spans="1:22" s="26" customFormat="1" ht="24.95" customHeight="1">
      <c r="A2445" s="25"/>
      <c r="B2445" s="307" t="s">
        <v>1152</v>
      </c>
      <c r="C2445" s="301"/>
      <c r="D2445" s="301"/>
      <c r="E2445" s="301"/>
      <c r="F2445" s="301"/>
      <c r="G2445" s="293"/>
      <c r="H2445" s="293"/>
      <c r="I2445" s="299"/>
      <c r="J2445" s="300" t="s">
        <v>1152</v>
      </c>
      <c r="K2445" s="324"/>
      <c r="L2445" s="324"/>
      <c r="M2445" s="294"/>
      <c r="N2445" s="321" t="s">
        <v>1152</v>
      </c>
      <c r="O2445" s="172" t="s">
        <v>1152</v>
      </c>
      <c r="P2445" s="441"/>
      <c r="Q2445" s="442"/>
      <c r="R2445" s="439"/>
      <c r="S2445" s="440"/>
      <c r="T2445" s="296"/>
      <c r="U2445" s="297"/>
      <c r="V2445" s="298"/>
    </row>
    <row r="2446" spans="1:22" s="26" customFormat="1" ht="24.95" customHeight="1">
      <c r="A2446" s="25"/>
      <c r="B2446" s="307" t="s">
        <v>1152</v>
      </c>
      <c r="C2446" s="301"/>
      <c r="D2446" s="301"/>
      <c r="E2446" s="301"/>
      <c r="F2446" s="301"/>
      <c r="G2446" s="293"/>
      <c r="H2446" s="293"/>
      <c r="I2446" s="299"/>
      <c r="J2446" s="300" t="s">
        <v>1152</v>
      </c>
      <c r="K2446" s="324"/>
      <c r="L2446" s="324"/>
      <c r="M2446" s="294"/>
      <c r="N2446" s="321" t="s">
        <v>1152</v>
      </c>
      <c r="O2446" s="172" t="s">
        <v>1152</v>
      </c>
      <c r="P2446" s="441"/>
      <c r="Q2446" s="442"/>
      <c r="R2446" s="439"/>
      <c r="S2446" s="440"/>
      <c r="T2446" s="296"/>
      <c r="U2446" s="297"/>
      <c r="V2446" s="298"/>
    </row>
    <row r="2447" spans="1:22" s="26" customFormat="1" ht="24.95" customHeight="1">
      <c r="A2447" s="25"/>
      <c r="B2447" s="307" t="s">
        <v>1152</v>
      </c>
      <c r="C2447" s="301"/>
      <c r="D2447" s="301"/>
      <c r="E2447" s="301"/>
      <c r="F2447" s="301"/>
      <c r="G2447" s="293"/>
      <c r="H2447" s="293"/>
      <c r="I2447" s="299"/>
      <c r="J2447" s="300" t="s">
        <v>1152</v>
      </c>
      <c r="K2447" s="324"/>
      <c r="L2447" s="324"/>
      <c r="M2447" s="294"/>
      <c r="N2447" s="321" t="s">
        <v>1152</v>
      </c>
      <c r="O2447" s="172" t="s">
        <v>1152</v>
      </c>
      <c r="P2447" s="441"/>
      <c r="Q2447" s="442"/>
      <c r="R2447" s="439"/>
      <c r="S2447" s="440"/>
      <c r="T2447" s="296"/>
      <c r="U2447" s="297"/>
      <c r="V2447" s="298"/>
    </row>
    <row r="2448" spans="1:22" s="26" customFormat="1" ht="24.95" customHeight="1">
      <c r="A2448" s="25"/>
      <c r="B2448" s="307" t="s">
        <v>1152</v>
      </c>
      <c r="C2448" s="301"/>
      <c r="D2448" s="301"/>
      <c r="E2448" s="301"/>
      <c r="F2448" s="301"/>
      <c r="G2448" s="293"/>
      <c r="H2448" s="293"/>
      <c r="I2448" s="299"/>
      <c r="J2448" s="300" t="s">
        <v>1152</v>
      </c>
      <c r="K2448" s="324"/>
      <c r="L2448" s="324"/>
      <c r="M2448" s="294"/>
      <c r="N2448" s="321" t="s">
        <v>1152</v>
      </c>
      <c r="O2448" s="172" t="s">
        <v>1152</v>
      </c>
      <c r="P2448" s="441"/>
      <c r="Q2448" s="442"/>
      <c r="R2448" s="439"/>
      <c r="S2448" s="440"/>
      <c r="T2448" s="296"/>
      <c r="U2448" s="297"/>
      <c r="V2448" s="298"/>
    </row>
    <row r="2449" spans="1:23" s="26" customFormat="1" ht="24.95" customHeight="1">
      <c r="A2449" s="25"/>
      <c r="B2449" s="307" t="s">
        <v>1152</v>
      </c>
      <c r="C2449" s="301"/>
      <c r="D2449" s="301"/>
      <c r="E2449" s="301"/>
      <c r="F2449" s="301"/>
      <c r="G2449" s="293"/>
      <c r="H2449" s="293"/>
      <c r="I2449" s="299"/>
      <c r="J2449" s="300" t="s">
        <v>1152</v>
      </c>
      <c r="K2449" s="324"/>
      <c r="L2449" s="324"/>
      <c r="M2449" s="294"/>
      <c r="N2449" s="321" t="s">
        <v>1152</v>
      </c>
      <c r="O2449" s="172" t="s">
        <v>1152</v>
      </c>
      <c r="P2449" s="441"/>
      <c r="Q2449" s="442"/>
      <c r="R2449" s="439"/>
      <c r="S2449" s="440"/>
      <c r="T2449" s="296"/>
      <c r="U2449" s="297"/>
      <c r="V2449" s="298"/>
    </row>
    <row r="2450" spans="1:23" s="26" customFormat="1" ht="24.95" customHeight="1">
      <c r="A2450" s="25" t="s">
        <v>2271</v>
      </c>
      <c r="B2450" s="307" t="s">
        <v>1152</v>
      </c>
      <c r="C2450" s="301"/>
      <c r="D2450" s="301"/>
      <c r="E2450" s="301"/>
      <c r="F2450" s="301"/>
      <c r="G2450" s="293"/>
      <c r="H2450" s="293"/>
      <c r="I2450" s="299"/>
      <c r="J2450" s="300" t="s">
        <v>1152</v>
      </c>
      <c r="K2450" s="324"/>
      <c r="L2450" s="324"/>
      <c r="M2450" s="294"/>
      <c r="N2450" s="322" t="s">
        <v>1152</v>
      </c>
      <c r="O2450" s="172" t="s">
        <v>1152</v>
      </c>
      <c r="P2450" s="441"/>
      <c r="Q2450" s="442"/>
      <c r="R2450" s="439"/>
      <c r="S2450" s="440"/>
      <c r="T2450" s="296"/>
      <c r="U2450" s="297"/>
      <c r="V2450" s="298"/>
    </row>
    <row r="2451" spans="1:23" s="26" customFormat="1" ht="24.95" customHeight="1">
      <c r="A2451" s="25" t="s">
        <v>2272</v>
      </c>
      <c r="B2451" s="307" t="s">
        <v>1152</v>
      </c>
      <c r="C2451" s="301"/>
      <c r="D2451" s="301"/>
      <c r="E2451" s="301"/>
      <c r="F2451" s="301"/>
      <c r="G2451" s="293"/>
      <c r="H2451" s="293"/>
      <c r="I2451" s="299"/>
      <c r="J2451" s="300" t="s">
        <v>1152</v>
      </c>
      <c r="K2451" s="324"/>
      <c r="L2451" s="324"/>
      <c r="M2451" s="295"/>
      <c r="N2451" s="322" t="s">
        <v>1152</v>
      </c>
      <c r="O2451" s="172" t="s">
        <v>1152</v>
      </c>
      <c r="P2451" s="441"/>
      <c r="Q2451" s="442"/>
      <c r="R2451" s="439"/>
      <c r="S2451" s="440"/>
      <c r="T2451" s="296"/>
      <c r="U2451" s="297"/>
      <c r="V2451" s="298"/>
    </row>
    <row r="2452" spans="1:23" s="26" customFormat="1" ht="24.95" customHeight="1">
      <c r="A2452" s="25" t="s">
        <v>2273</v>
      </c>
      <c r="B2452" s="307" t="s">
        <v>1152</v>
      </c>
      <c r="C2452" s="301"/>
      <c r="D2452" s="301"/>
      <c r="E2452" s="301"/>
      <c r="F2452" s="301"/>
      <c r="G2452" s="293"/>
      <c r="H2452" s="293"/>
      <c r="I2452" s="299"/>
      <c r="J2452" s="300" t="s">
        <v>1152</v>
      </c>
      <c r="K2452" s="324"/>
      <c r="L2452" s="324"/>
      <c r="M2452" s="295"/>
      <c r="N2452" s="322" t="s">
        <v>1152</v>
      </c>
      <c r="O2452" s="172" t="s">
        <v>1152</v>
      </c>
      <c r="P2452" s="441"/>
      <c r="Q2452" s="442"/>
      <c r="R2452" s="439"/>
      <c r="S2452" s="440"/>
      <c r="T2452" s="296"/>
      <c r="U2452" s="297"/>
      <c r="V2452" s="298"/>
    </row>
    <row r="2453" spans="1:23" s="26" customFormat="1" ht="24.95" customHeight="1" thickBot="1">
      <c r="A2453" s="25" t="s">
        <v>2274</v>
      </c>
      <c r="B2453" s="310" t="s">
        <v>1152</v>
      </c>
      <c r="C2453" s="302"/>
      <c r="D2453" s="302"/>
      <c r="E2453" s="302"/>
      <c r="F2453" s="302"/>
      <c r="G2453" s="303"/>
      <c r="H2453" s="303"/>
      <c r="I2453" s="304"/>
      <c r="J2453" s="305" t="s">
        <v>1152</v>
      </c>
      <c r="K2453" s="325"/>
      <c r="L2453" s="325"/>
      <c r="M2453" s="306"/>
      <c r="N2453" s="322" t="s">
        <v>1152</v>
      </c>
      <c r="O2453" s="172" t="s">
        <v>1152</v>
      </c>
      <c r="P2453" s="441"/>
      <c r="Q2453" s="442"/>
      <c r="R2453" s="439"/>
      <c r="S2453" s="440"/>
      <c r="T2453" s="296"/>
      <c r="U2453" s="297"/>
      <c r="V2453" s="298"/>
    </row>
    <row r="2454" spans="1:23" s="16" customFormat="1" ht="12" customHeight="1">
      <c r="A2454" s="25"/>
      <c r="B2454" s="27"/>
      <c r="C2454" s="28"/>
      <c r="D2454" s="28"/>
      <c r="E2454" s="28"/>
      <c r="F2454" s="28"/>
      <c r="G2454" s="28"/>
      <c r="H2454" s="308"/>
      <c r="I2454" s="28"/>
      <c r="J2454" s="28"/>
      <c r="K2454" s="28"/>
      <c r="L2454" s="28"/>
      <c r="M2454" s="28"/>
      <c r="N2454" s="28"/>
      <c r="O2454" s="171"/>
      <c r="P2454" s="28"/>
      <c r="Q2454" s="28"/>
      <c r="R2454" s="171"/>
      <c r="S2454" s="28"/>
      <c r="T2454" s="28"/>
      <c r="U2454" s="29"/>
      <c r="V2454" s="30"/>
    </row>
    <row r="2455" spans="1:23" s="16" customFormat="1" ht="17.25" customHeight="1" thickBot="1">
      <c r="A2455" s="25" t="s">
        <v>2275</v>
      </c>
      <c r="B2455" s="346"/>
      <c r="C2455" s="347"/>
      <c r="D2455" s="347"/>
      <c r="E2455" s="347"/>
      <c r="F2455" s="347"/>
      <c r="G2455" s="347"/>
      <c r="H2455" s="347"/>
      <c r="I2455" s="347"/>
      <c r="J2455" s="347"/>
      <c r="K2455" s="347"/>
      <c r="L2455" s="347"/>
      <c r="M2455" s="347"/>
      <c r="N2455" s="728" t="s">
        <v>251</v>
      </c>
      <c r="O2455" s="729">
        <v>1436.0619999999999</v>
      </c>
      <c r="P2455" s="371"/>
      <c r="Q2455" s="371"/>
      <c r="R2455" s="372"/>
      <c r="S2455" s="372"/>
      <c r="T2455" s="373"/>
      <c r="U2455" s="374"/>
      <c r="V2455" s="375"/>
      <c r="W2455" s="186"/>
    </row>
    <row r="2456" spans="1:23" ht="17.25" customHeight="1">
      <c r="B2456" s="731"/>
      <c r="C2456" s="731"/>
      <c r="D2456" s="731"/>
      <c r="E2456" s="731"/>
      <c r="F2456" s="731"/>
      <c r="G2456" s="732"/>
      <c r="H2456" s="732"/>
      <c r="I2456" s="732"/>
      <c r="J2456" s="732"/>
      <c r="K2456" s="732"/>
      <c r="L2456" s="732"/>
      <c r="M2456" s="732"/>
      <c r="N2456" s="732"/>
      <c r="O2456" s="732"/>
      <c r="P2456" s="732"/>
      <c r="Q2456" s="732"/>
      <c r="R2456" s="732"/>
      <c r="S2456" s="732"/>
      <c r="T2456" s="732"/>
      <c r="U2456" s="732"/>
      <c r="V2456" s="732"/>
      <c r="W2456" s="732"/>
    </row>
    <row r="2457" spans="1:23" s="16" customFormat="1" ht="16.5" customHeight="1" thickBot="1">
      <c r="A2457" s="14"/>
      <c r="B2457" s="443" t="s">
        <v>61</v>
      </c>
      <c r="C2457" s="443"/>
      <c r="D2457" s="443"/>
      <c r="E2457" s="443"/>
      <c r="F2457" s="443"/>
      <c r="G2457" s="443"/>
      <c r="H2457" s="443"/>
      <c r="I2457" s="443"/>
      <c r="J2457" s="443"/>
      <c r="K2457" s="443"/>
      <c r="L2457" s="443"/>
      <c r="M2457" s="443"/>
      <c r="N2457" s="443"/>
      <c r="O2457" s="443"/>
      <c r="P2457" s="443"/>
      <c r="Q2457" s="443"/>
      <c r="R2457" s="443"/>
      <c r="S2457" s="443"/>
      <c r="T2457" s="443"/>
      <c r="U2457" s="443"/>
      <c r="V2457" s="443"/>
      <c r="W2457" s="187"/>
    </row>
    <row r="2458" spans="1:23" s="18" customFormat="1" ht="22.5" customHeight="1">
      <c r="A2458" s="87" t="s">
        <v>2276</v>
      </c>
      <c r="B2458" s="445" t="s">
        <v>58</v>
      </c>
      <c r="C2458" s="733" t="s">
        <v>78</v>
      </c>
      <c r="D2458" s="734"/>
      <c r="E2458" s="734"/>
      <c r="F2458" s="734"/>
      <c r="G2458" s="734"/>
      <c r="H2458" s="734"/>
      <c r="I2458" s="734"/>
      <c r="J2458" s="734"/>
      <c r="K2458" s="734"/>
      <c r="L2458" s="734"/>
      <c r="M2458" s="706"/>
      <c r="N2458" s="735"/>
      <c r="O2458" s="736"/>
      <c r="P2458" s="733" t="s">
        <v>84</v>
      </c>
      <c r="Q2458" s="734"/>
      <c r="R2458" s="734"/>
      <c r="S2458" s="706"/>
      <c r="T2458" s="705" t="s">
        <v>279</v>
      </c>
      <c r="U2458" s="706"/>
      <c r="V2458" s="448" t="s">
        <v>6</v>
      </c>
      <c r="W2458" s="185"/>
    </row>
    <row r="2459" spans="1:23" s="18" customFormat="1" ht="22.5" customHeight="1">
      <c r="A2459" s="87" t="s">
        <v>2277</v>
      </c>
      <c r="B2459" s="446"/>
      <c r="C2459" s="737" t="s">
        <v>79</v>
      </c>
      <c r="D2459" s="738"/>
      <c r="E2459" s="739"/>
      <c r="F2459" s="740">
        <v>3</v>
      </c>
      <c r="G2459" s="741" t="s">
        <v>223</v>
      </c>
      <c r="H2459" s="714" t="s">
        <v>222</v>
      </c>
      <c r="I2459" s="714"/>
      <c r="J2459" s="737" t="s">
        <v>221</v>
      </c>
      <c r="K2459" s="742"/>
      <c r="L2459" s="743"/>
      <c r="M2459" s="743"/>
      <c r="N2459" s="744"/>
      <c r="O2459" s="745"/>
      <c r="P2459" s="746"/>
      <c r="Q2459" s="747"/>
      <c r="R2459" s="747"/>
      <c r="S2459" s="748"/>
      <c r="T2459" s="718"/>
      <c r="U2459" s="719"/>
      <c r="V2459" s="449"/>
      <c r="W2459" s="185"/>
    </row>
    <row r="2460" spans="1:23" s="18" customFormat="1" ht="51.75" customHeight="1" thickBot="1">
      <c r="A2460" s="87" t="s">
        <v>2278</v>
      </c>
      <c r="B2460" s="446"/>
      <c r="C2460" s="738" t="s">
        <v>77</v>
      </c>
      <c r="D2460" s="739"/>
      <c r="E2460" s="749" t="s">
        <v>80</v>
      </c>
      <c r="F2460" s="750" t="s">
        <v>242</v>
      </c>
      <c r="G2460" s="741"/>
      <c r="H2460" s="714"/>
      <c r="I2460" s="714"/>
      <c r="J2460" s="711" t="s">
        <v>220</v>
      </c>
      <c r="K2460" s="751" t="s">
        <v>228</v>
      </c>
      <c r="L2460" s="752" t="s">
        <v>290</v>
      </c>
      <c r="M2460" s="752"/>
      <c r="N2460" s="753" t="s">
        <v>260</v>
      </c>
      <c r="O2460" s="754"/>
      <c r="P2460" s="755" t="s">
        <v>1169</v>
      </c>
      <c r="Q2460" s="756" t="s">
        <v>85</v>
      </c>
      <c r="R2460" s="757"/>
      <c r="S2460" s="88">
        <v>3</v>
      </c>
      <c r="T2460" s="758"/>
      <c r="U2460" s="759"/>
      <c r="V2460" s="450"/>
      <c r="W2460" s="185"/>
    </row>
    <row r="2461" spans="1:23" s="18" customFormat="1" ht="15.75" customHeight="1">
      <c r="A2461" s="87" t="s">
        <v>2279</v>
      </c>
      <c r="B2461" s="446"/>
      <c r="C2461" s="33">
        <v>1</v>
      </c>
      <c r="D2461" s="76" t="s">
        <v>1025</v>
      </c>
      <c r="E2461" s="82">
        <v>0.34</v>
      </c>
      <c r="F2461" s="233">
        <v>897.15599999999995</v>
      </c>
      <c r="G2461" s="233">
        <v>1532.67</v>
      </c>
      <c r="H2461" s="451" t="s">
        <v>27</v>
      </c>
      <c r="I2461" s="452"/>
      <c r="J2461" s="83" t="s">
        <v>6</v>
      </c>
      <c r="K2461" s="81" t="s">
        <v>1152</v>
      </c>
      <c r="L2461" s="344"/>
      <c r="M2461" s="345" t="s">
        <v>1152</v>
      </c>
      <c r="N2461" s="760" t="s">
        <v>22</v>
      </c>
      <c r="O2461" s="761" t="s">
        <v>15</v>
      </c>
      <c r="P2461" s="762"/>
      <c r="Q2461" s="763">
        <v>70</v>
      </c>
      <c r="R2461" s="764" t="s">
        <v>1152</v>
      </c>
      <c r="S2461" s="765"/>
      <c r="T2461" s="705" t="s">
        <v>64</v>
      </c>
      <c r="U2461" s="734"/>
      <c r="V2461" s="706"/>
      <c r="W2461" s="184"/>
    </row>
    <row r="2462" spans="1:23" s="18" customFormat="1" ht="15.75" customHeight="1" thickBot="1">
      <c r="A2462" s="87" t="s">
        <v>2280</v>
      </c>
      <c r="B2462" s="446"/>
      <c r="C2462" s="33">
        <v>2</v>
      </c>
      <c r="D2462" s="76" t="s">
        <v>1026</v>
      </c>
      <c r="E2462" s="82">
        <v>0.33</v>
      </c>
      <c r="F2462" s="233">
        <v>2065.2960000000003</v>
      </c>
      <c r="G2462" s="233">
        <v>1532.67</v>
      </c>
      <c r="H2462" s="451" t="s">
        <v>6</v>
      </c>
      <c r="I2462" s="452"/>
      <c r="J2462" s="83" t="s">
        <v>6</v>
      </c>
      <c r="K2462" s="81" t="s">
        <v>1152</v>
      </c>
      <c r="L2462" s="344"/>
      <c r="M2462" s="345" t="s">
        <v>1152</v>
      </c>
      <c r="N2462" s="760" t="s">
        <v>22</v>
      </c>
      <c r="O2462" s="761"/>
      <c r="P2462" s="762"/>
      <c r="Q2462" s="766"/>
      <c r="R2462" s="767"/>
      <c r="S2462" s="768"/>
      <c r="T2462" s="758"/>
      <c r="U2462" s="769"/>
      <c r="V2462" s="759"/>
      <c r="W2462" s="184"/>
    </row>
    <row r="2463" spans="1:23" s="18" customFormat="1" ht="15.75" customHeight="1">
      <c r="A2463" s="87" t="s">
        <v>2281</v>
      </c>
      <c r="B2463" s="446"/>
      <c r="C2463" s="33">
        <v>3</v>
      </c>
      <c r="D2463" s="76" t="s">
        <v>1014</v>
      </c>
      <c r="E2463" s="82">
        <v>0.33</v>
      </c>
      <c r="F2463" s="233">
        <v>1345.7339999999999</v>
      </c>
      <c r="G2463" s="233">
        <v>1532.67</v>
      </c>
      <c r="H2463" s="451" t="s">
        <v>27</v>
      </c>
      <c r="I2463" s="452"/>
      <c r="J2463" s="83" t="s">
        <v>6</v>
      </c>
      <c r="K2463" s="81" t="s">
        <v>1152</v>
      </c>
      <c r="L2463" s="344"/>
      <c r="M2463" s="345" t="s">
        <v>1152</v>
      </c>
      <c r="N2463" s="760" t="s">
        <v>22</v>
      </c>
      <c r="O2463" s="770"/>
      <c r="P2463" s="771"/>
      <c r="Q2463" s="772"/>
      <c r="R2463" s="773"/>
      <c r="S2463" s="774"/>
      <c r="T2463" s="191"/>
      <c r="U2463" s="191"/>
      <c r="V2463" s="192"/>
      <c r="W2463" s="185"/>
    </row>
    <row r="2464" spans="1:23" s="18" customFormat="1" ht="15.75" customHeight="1">
      <c r="A2464" s="87" t="s">
        <v>2282</v>
      </c>
      <c r="B2464" s="446"/>
      <c r="C2464" s="33">
        <v>4</v>
      </c>
      <c r="D2464" s="76" t="s">
        <v>1152</v>
      </c>
      <c r="E2464" s="82" t="s">
        <v>1152</v>
      </c>
      <c r="F2464" s="233" t="s">
        <v>1152</v>
      </c>
      <c r="G2464" s="233" t="s">
        <v>1152</v>
      </c>
      <c r="H2464" s="451" t="s">
        <v>1152</v>
      </c>
      <c r="I2464" s="452"/>
      <c r="J2464" s="83" t="s">
        <v>1152</v>
      </c>
      <c r="K2464" s="81" t="s">
        <v>1152</v>
      </c>
      <c r="L2464" s="344"/>
      <c r="M2464" s="345" t="s">
        <v>1152</v>
      </c>
      <c r="N2464" s="760"/>
      <c r="O2464" s="775" t="s">
        <v>246</v>
      </c>
      <c r="P2464" s="737" t="s">
        <v>245</v>
      </c>
      <c r="Q2464" s="738"/>
      <c r="R2464" s="738"/>
      <c r="S2464" s="739"/>
      <c r="T2464" s="185"/>
      <c r="U2464" s="185"/>
      <c r="V2464" s="193"/>
      <c r="W2464" s="185"/>
    </row>
    <row r="2465" spans="1:23" s="18" customFormat="1" ht="17.25" customHeight="1">
      <c r="A2465" s="87" t="s">
        <v>2283</v>
      </c>
      <c r="B2465" s="446"/>
      <c r="C2465" s="33">
        <v>5</v>
      </c>
      <c r="D2465" s="76" t="s">
        <v>1152</v>
      </c>
      <c r="E2465" s="82" t="s">
        <v>1152</v>
      </c>
      <c r="F2465" s="233" t="s">
        <v>1152</v>
      </c>
      <c r="G2465" s="233" t="s">
        <v>1152</v>
      </c>
      <c r="H2465" s="451" t="s">
        <v>1152</v>
      </c>
      <c r="I2465" s="452"/>
      <c r="J2465" s="83" t="s">
        <v>1152</v>
      </c>
      <c r="K2465" s="81" t="s">
        <v>1152</v>
      </c>
      <c r="L2465" s="344"/>
      <c r="M2465" s="345" t="s">
        <v>1152</v>
      </c>
      <c r="N2465" s="760"/>
      <c r="O2465" s="776"/>
      <c r="P2465" s="711" t="s">
        <v>86</v>
      </c>
      <c r="Q2465" s="711" t="s">
        <v>230</v>
      </c>
      <c r="R2465" s="714" t="s">
        <v>243</v>
      </c>
      <c r="S2465" s="714"/>
      <c r="T2465" s="185"/>
      <c r="U2465" s="185"/>
      <c r="V2465" s="193"/>
      <c r="W2465" s="185"/>
    </row>
    <row r="2466" spans="1:23" s="18" customFormat="1" ht="16.5" customHeight="1" thickBot="1">
      <c r="A2466" s="87" t="s">
        <v>2284</v>
      </c>
      <c r="B2466" s="446"/>
      <c r="C2466" s="84">
        <v>6</v>
      </c>
      <c r="D2466" s="85" t="s">
        <v>1152</v>
      </c>
      <c r="E2466" s="86" t="s">
        <v>1152</v>
      </c>
      <c r="F2466" s="233" t="s">
        <v>1152</v>
      </c>
      <c r="G2466" s="233" t="s">
        <v>1152</v>
      </c>
      <c r="H2466" s="451" t="s">
        <v>1152</v>
      </c>
      <c r="I2466" s="452"/>
      <c r="J2466" s="83" t="s">
        <v>1152</v>
      </c>
      <c r="K2466" s="81" t="s">
        <v>1152</v>
      </c>
      <c r="L2466" s="344"/>
      <c r="M2466" s="345" t="s">
        <v>1152</v>
      </c>
      <c r="N2466" s="777"/>
      <c r="O2466" s="248" t="s">
        <v>6</v>
      </c>
      <c r="P2466" s="778">
        <v>1</v>
      </c>
      <c r="Q2466" s="779">
        <v>3065.3425115</v>
      </c>
      <c r="R2466" s="780">
        <v>4308.1859999999997</v>
      </c>
      <c r="S2466" s="780"/>
      <c r="T2466" s="185"/>
      <c r="U2466" s="185"/>
      <c r="V2466" s="193"/>
      <c r="W2466" s="185"/>
    </row>
    <row r="2467" spans="1:23" s="18" customFormat="1" ht="16.5" customHeight="1" thickBot="1">
      <c r="A2467" s="87" t="s">
        <v>2285</v>
      </c>
      <c r="B2467" s="447"/>
      <c r="C2467" s="781" t="s">
        <v>82</v>
      </c>
      <c r="D2467" s="782"/>
      <c r="E2467" s="782"/>
      <c r="F2467" s="783"/>
      <c r="G2467" s="784"/>
      <c r="H2467" s="453" t="s">
        <v>6</v>
      </c>
      <c r="I2467" s="454"/>
      <c r="J2467" s="314" t="s">
        <v>6</v>
      </c>
      <c r="K2467" s="194" t="s">
        <v>6</v>
      </c>
      <c r="L2467" s="351"/>
      <c r="M2467" s="370"/>
      <c r="N2467" s="352"/>
      <c r="O2467" s="455" t="s">
        <v>1152</v>
      </c>
      <c r="P2467" s="455"/>
      <c r="Q2467" s="455"/>
      <c r="R2467" s="455"/>
      <c r="S2467" s="455"/>
      <c r="T2467" s="348"/>
      <c r="U2467" s="349"/>
      <c r="V2467" s="350"/>
      <c r="W2467" s="185"/>
    </row>
    <row r="2468" spans="1:23" ht="24.95" customHeight="1"/>
    <row r="2469" spans="1:23" ht="24.95" customHeight="1"/>
    <row r="2470" spans="1:23" s="16" customFormat="1" ht="24" thickBot="1">
      <c r="A2470" s="694">
        <v>71</v>
      </c>
      <c r="B2470" s="456" t="s">
        <v>45</v>
      </c>
      <c r="C2470" s="456"/>
      <c r="D2470" s="456"/>
      <c r="E2470" s="22">
        <v>71</v>
      </c>
      <c r="F2470" s="23" t="s">
        <v>1021</v>
      </c>
      <c r="G2470" s="19"/>
      <c r="H2470" s="19"/>
      <c r="I2470" s="23"/>
      <c r="J2470" s="23"/>
      <c r="K2470" s="23"/>
      <c r="L2470" s="23"/>
      <c r="M2470" s="24"/>
      <c r="N2470" s="24"/>
      <c r="O2470" s="19"/>
      <c r="P2470" s="19"/>
      <c r="Q2470" s="685"/>
      <c r="R2470" s="685"/>
      <c r="S2470" s="685"/>
      <c r="T2470" s="685"/>
      <c r="U2470" s="186"/>
    </row>
    <row r="2471" spans="1:23" s="16" customFormat="1" ht="24.75" customHeight="1">
      <c r="A2471" s="14"/>
      <c r="B2471" s="695" t="s">
        <v>50</v>
      </c>
      <c r="C2471" s="696" t="s">
        <v>51</v>
      </c>
      <c r="D2471" s="697" t="s">
        <v>16</v>
      </c>
      <c r="E2471" s="697"/>
      <c r="F2471" s="697" t="s">
        <v>52</v>
      </c>
      <c r="G2471" s="698"/>
      <c r="H2471" s="699" t="s">
        <v>53</v>
      </c>
      <c r="I2471" s="700" t="s">
        <v>266</v>
      </c>
      <c r="J2471" s="699" t="s">
        <v>17</v>
      </c>
      <c r="K2471" s="699" t="s">
        <v>229</v>
      </c>
      <c r="L2471" s="699" t="s">
        <v>54</v>
      </c>
      <c r="M2471" s="699" t="s">
        <v>150</v>
      </c>
      <c r="N2471" s="701" t="s">
        <v>244</v>
      </c>
      <c r="O2471" s="702"/>
      <c r="P2471" s="703" t="s">
        <v>19</v>
      </c>
      <c r="Q2471" s="704"/>
      <c r="R2471" s="705" t="s">
        <v>152</v>
      </c>
      <c r="S2471" s="706"/>
      <c r="T2471" s="707" t="s">
        <v>138</v>
      </c>
      <c r="U2471" s="708"/>
      <c r="V2471" s="709"/>
    </row>
    <row r="2472" spans="1:23" s="16" customFormat="1" ht="92.25" customHeight="1">
      <c r="A2472" s="14"/>
      <c r="B2472" s="710"/>
      <c r="C2472" s="711" t="s">
        <v>55</v>
      </c>
      <c r="D2472" s="712" t="s">
        <v>3</v>
      </c>
      <c r="E2472" s="712" t="s">
        <v>18</v>
      </c>
      <c r="F2472" s="712" t="s">
        <v>56</v>
      </c>
      <c r="G2472" s="713" t="s">
        <v>57</v>
      </c>
      <c r="H2472" s="714"/>
      <c r="I2472" s="715"/>
      <c r="J2472" s="714"/>
      <c r="K2472" s="714"/>
      <c r="L2472" s="714"/>
      <c r="M2472" s="714"/>
      <c r="N2472" s="711" t="s">
        <v>149</v>
      </c>
      <c r="O2472" s="712" t="s">
        <v>68</v>
      </c>
      <c r="P2472" s="716"/>
      <c r="Q2472" s="717"/>
      <c r="R2472" s="718"/>
      <c r="S2472" s="719"/>
      <c r="T2472" s="720" t="s">
        <v>139</v>
      </c>
      <c r="U2472" s="721" t="s">
        <v>148</v>
      </c>
      <c r="V2472" s="722" t="s">
        <v>164</v>
      </c>
    </row>
    <row r="2473" spans="1:23" s="16" customFormat="1" ht="26.25" customHeight="1">
      <c r="A2473" s="14"/>
      <c r="B2473" s="723"/>
      <c r="C2473" s="724">
        <v>3</v>
      </c>
      <c r="D2473" s="724">
        <v>4</v>
      </c>
      <c r="E2473" s="724">
        <v>5</v>
      </c>
      <c r="F2473" s="724">
        <v>6</v>
      </c>
      <c r="G2473" s="724">
        <v>7</v>
      </c>
      <c r="H2473" s="724">
        <v>8</v>
      </c>
      <c r="I2473" s="724">
        <v>9</v>
      </c>
      <c r="J2473" s="724">
        <v>10</v>
      </c>
      <c r="K2473" s="724">
        <v>11</v>
      </c>
      <c r="L2473" s="724">
        <v>12</v>
      </c>
      <c r="M2473" s="724">
        <v>13</v>
      </c>
      <c r="N2473" s="724">
        <v>14</v>
      </c>
      <c r="O2473" s="724">
        <v>15</v>
      </c>
      <c r="P2473" s="19">
        <v>16</v>
      </c>
      <c r="Q2473" s="725">
        <v>17</v>
      </c>
      <c r="R2473" s="19">
        <v>18</v>
      </c>
      <c r="S2473" s="725">
        <v>19</v>
      </c>
      <c r="T2473" s="726">
        <v>20</v>
      </c>
      <c r="U2473" s="624">
        <v>21</v>
      </c>
      <c r="V2473" s="727">
        <v>22</v>
      </c>
    </row>
    <row r="2474" spans="1:23" s="26" customFormat="1" ht="39.6" customHeight="1">
      <c r="A2474" s="25" t="s">
        <v>2286</v>
      </c>
      <c r="B2474" s="307">
        <v>1</v>
      </c>
      <c r="C2474" s="301" t="s">
        <v>300</v>
      </c>
      <c r="D2474" s="301" t="s">
        <v>1015</v>
      </c>
      <c r="E2474" s="301" t="s">
        <v>1016</v>
      </c>
      <c r="F2474" s="301" t="s">
        <v>321</v>
      </c>
      <c r="G2474" s="293">
        <v>0.8</v>
      </c>
      <c r="H2474" s="293" t="s">
        <v>22</v>
      </c>
      <c r="I2474" s="299">
        <v>1</v>
      </c>
      <c r="J2474" s="300" t="s">
        <v>1022</v>
      </c>
      <c r="K2474" s="324">
        <v>43827</v>
      </c>
      <c r="L2474" s="324">
        <v>45138</v>
      </c>
      <c r="M2474" s="294">
        <v>2133.15</v>
      </c>
      <c r="N2474" s="321">
        <v>1706.5200000000002</v>
      </c>
      <c r="O2474" s="172">
        <v>1706.52</v>
      </c>
      <c r="P2474" s="441"/>
      <c r="Q2474" s="442"/>
      <c r="R2474" s="439"/>
      <c r="S2474" s="440"/>
      <c r="T2474" s="296" t="s">
        <v>22</v>
      </c>
      <c r="U2474" s="297">
        <v>89</v>
      </c>
      <c r="V2474" s="298" t="s">
        <v>22</v>
      </c>
    </row>
    <row r="2475" spans="1:23" s="26" customFormat="1" ht="39.6" customHeight="1">
      <c r="A2475" s="25" t="s">
        <v>1157</v>
      </c>
      <c r="B2475" s="307">
        <v>2</v>
      </c>
      <c r="C2475" s="301" t="s">
        <v>300</v>
      </c>
      <c r="D2475" s="301" t="s">
        <v>1017</v>
      </c>
      <c r="E2475" s="301" t="s">
        <v>1018</v>
      </c>
      <c r="F2475" s="301" t="s">
        <v>321</v>
      </c>
      <c r="G2475" s="293">
        <v>0.8</v>
      </c>
      <c r="H2475" s="293" t="s">
        <v>22</v>
      </c>
      <c r="I2475" s="299">
        <v>1</v>
      </c>
      <c r="J2475" s="300" t="s">
        <v>1022</v>
      </c>
      <c r="K2475" s="324">
        <v>42724</v>
      </c>
      <c r="L2475" s="324">
        <v>43646</v>
      </c>
      <c r="M2475" s="294">
        <v>1612.24</v>
      </c>
      <c r="N2475" s="321">
        <v>1289.7920000000001</v>
      </c>
      <c r="O2475" s="172">
        <v>1289.7919999999999</v>
      </c>
      <c r="P2475" s="441"/>
      <c r="Q2475" s="442"/>
      <c r="R2475" s="439"/>
      <c r="S2475" s="440"/>
      <c r="T2475" s="296" t="s">
        <v>22</v>
      </c>
      <c r="U2475" s="297">
        <v>80</v>
      </c>
      <c r="V2475" s="298" t="s">
        <v>22</v>
      </c>
    </row>
    <row r="2476" spans="1:23" s="26" customFormat="1" ht="39.6" customHeight="1">
      <c r="A2476" s="25" t="s">
        <v>321</v>
      </c>
      <c r="B2476" s="307">
        <v>3</v>
      </c>
      <c r="C2476" s="301" t="s">
        <v>300</v>
      </c>
      <c r="D2476" s="301" t="s">
        <v>1019</v>
      </c>
      <c r="E2476" s="301" t="s">
        <v>1020</v>
      </c>
      <c r="F2476" s="301" t="s">
        <v>321</v>
      </c>
      <c r="G2476" s="293">
        <v>0.8</v>
      </c>
      <c r="H2476" s="293" t="s">
        <v>22</v>
      </c>
      <c r="I2476" s="299">
        <v>1</v>
      </c>
      <c r="J2476" s="300" t="s">
        <v>1022</v>
      </c>
      <c r="K2476" s="324">
        <v>42703</v>
      </c>
      <c r="L2476" s="324">
        <v>43442</v>
      </c>
      <c r="M2476" s="294">
        <v>1395.72</v>
      </c>
      <c r="N2476" s="321">
        <v>1116.576</v>
      </c>
      <c r="O2476" s="172">
        <v>1116.576</v>
      </c>
      <c r="P2476" s="441"/>
      <c r="Q2476" s="442"/>
      <c r="R2476" s="439"/>
      <c r="S2476" s="440"/>
      <c r="T2476" s="296" t="s">
        <v>22</v>
      </c>
      <c r="U2476" s="297">
        <v>81</v>
      </c>
      <c r="V2476" s="298" t="s">
        <v>22</v>
      </c>
    </row>
    <row r="2477" spans="1:23" s="26" customFormat="1" ht="24.95" customHeight="1">
      <c r="A2477" s="25" t="s">
        <v>1158</v>
      </c>
      <c r="B2477" s="307" t="s">
        <v>1152</v>
      </c>
      <c r="C2477" s="301"/>
      <c r="D2477" s="301"/>
      <c r="E2477" s="301"/>
      <c r="F2477" s="301"/>
      <c r="G2477" s="293"/>
      <c r="H2477" s="293"/>
      <c r="I2477" s="299"/>
      <c r="J2477" s="300" t="s">
        <v>1152</v>
      </c>
      <c r="K2477" s="389"/>
      <c r="L2477" s="324"/>
      <c r="M2477" s="294"/>
      <c r="N2477" s="321" t="s">
        <v>1152</v>
      </c>
      <c r="O2477" s="172" t="s">
        <v>1152</v>
      </c>
      <c r="P2477" s="441"/>
      <c r="Q2477" s="442"/>
      <c r="R2477" s="439"/>
      <c r="S2477" s="440"/>
      <c r="T2477" s="296"/>
      <c r="U2477" s="297"/>
      <c r="V2477" s="298"/>
    </row>
    <row r="2478" spans="1:23" s="26" customFormat="1" ht="24.95" customHeight="1">
      <c r="A2478" s="25" t="s">
        <v>1159</v>
      </c>
      <c r="B2478" s="307" t="s">
        <v>1152</v>
      </c>
      <c r="C2478" s="301"/>
      <c r="D2478" s="301"/>
      <c r="E2478" s="301"/>
      <c r="F2478" s="301"/>
      <c r="G2478" s="293"/>
      <c r="H2478" s="293"/>
      <c r="I2478" s="299"/>
      <c r="J2478" s="300" t="s">
        <v>1152</v>
      </c>
      <c r="K2478" s="324"/>
      <c r="L2478" s="324"/>
      <c r="M2478" s="294"/>
      <c r="N2478" s="321" t="s">
        <v>1152</v>
      </c>
      <c r="O2478" s="172" t="s">
        <v>1152</v>
      </c>
      <c r="P2478" s="441"/>
      <c r="Q2478" s="442"/>
      <c r="R2478" s="439"/>
      <c r="S2478" s="440"/>
      <c r="T2478" s="296"/>
      <c r="U2478" s="297"/>
      <c r="V2478" s="298"/>
    </row>
    <row r="2479" spans="1:23" s="26" customFormat="1" ht="24.95" customHeight="1">
      <c r="A2479" s="25" t="s">
        <v>1160</v>
      </c>
      <c r="B2479" s="307" t="s">
        <v>1152</v>
      </c>
      <c r="C2479" s="301"/>
      <c r="D2479" s="301"/>
      <c r="E2479" s="301"/>
      <c r="F2479" s="301"/>
      <c r="G2479" s="293"/>
      <c r="H2479" s="293"/>
      <c r="I2479" s="299"/>
      <c r="J2479" s="300" t="s">
        <v>1152</v>
      </c>
      <c r="K2479" s="324"/>
      <c r="L2479" s="324"/>
      <c r="M2479" s="294"/>
      <c r="N2479" s="321" t="s">
        <v>1152</v>
      </c>
      <c r="O2479" s="172" t="s">
        <v>1152</v>
      </c>
      <c r="P2479" s="441"/>
      <c r="Q2479" s="442"/>
      <c r="R2479" s="439"/>
      <c r="S2479" s="440"/>
      <c r="T2479" s="296"/>
      <c r="U2479" s="297"/>
      <c r="V2479" s="298"/>
    </row>
    <row r="2480" spans="1:23" s="26" customFormat="1" ht="24.95" customHeight="1">
      <c r="A2480" s="25"/>
      <c r="B2480" s="307" t="s">
        <v>1152</v>
      </c>
      <c r="C2480" s="301"/>
      <c r="D2480" s="301"/>
      <c r="E2480" s="301"/>
      <c r="F2480" s="301"/>
      <c r="G2480" s="293"/>
      <c r="H2480" s="293"/>
      <c r="I2480" s="299"/>
      <c r="J2480" s="300" t="s">
        <v>1152</v>
      </c>
      <c r="K2480" s="324"/>
      <c r="L2480" s="324"/>
      <c r="M2480" s="294"/>
      <c r="N2480" s="321" t="s">
        <v>1152</v>
      </c>
      <c r="O2480" s="172" t="s">
        <v>1152</v>
      </c>
      <c r="P2480" s="441"/>
      <c r="Q2480" s="442"/>
      <c r="R2480" s="439"/>
      <c r="S2480" s="440"/>
      <c r="T2480" s="296"/>
      <c r="U2480" s="297"/>
      <c r="V2480" s="298"/>
    </row>
    <row r="2481" spans="1:23" s="26" customFormat="1" ht="24.95" customHeight="1">
      <c r="A2481" s="25"/>
      <c r="B2481" s="307" t="s">
        <v>1152</v>
      </c>
      <c r="C2481" s="301"/>
      <c r="D2481" s="301"/>
      <c r="E2481" s="301"/>
      <c r="F2481" s="301"/>
      <c r="G2481" s="293"/>
      <c r="H2481" s="293"/>
      <c r="I2481" s="299"/>
      <c r="J2481" s="300" t="s">
        <v>1152</v>
      </c>
      <c r="K2481" s="324"/>
      <c r="L2481" s="324"/>
      <c r="M2481" s="294"/>
      <c r="N2481" s="321" t="s">
        <v>1152</v>
      </c>
      <c r="O2481" s="172" t="s">
        <v>1152</v>
      </c>
      <c r="P2481" s="441"/>
      <c r="Q2481" s="442"/>
      <c r="R2481" s="439"/>
      <c r="S2481" s="440"/>
      <c r="T2481" s="296"/>
      <c r="U2481" s="297"/>
      <c r="V2481" s="298"/>
    </row>
    <row r="2482" spans="1:23" s="26" customFormat="1" ht="24.95" customHeight="1">
      <c r="A2482" s="25"/>
      <c r="B2482" s="307" t="s">
        <v>1152</v>
      </c>
      <c r="C2482" s="301"/>
      <c r="D2482" s="301"/>
      <c r="E2482" s="301"/>
      <c r="F2482" s="301"/>
      <c r="G2482" s="293"/>
      <c r="H2482" s="293"/>
      <c r="I2482" s="299"/>
      <c r="J2482" s="300" t="s">
        <v>1152</v>
      </c>
      <c r="K2482" s="324"/>
      <c r="L2482" s="324"/>
      <c r="M2482" s="294"/>
      <c r="N2482" s="321" t="s">
        <v>1152</v>
      </c>
      <c r="O2482" s="172" t="s">
        <v>1152</v>
      </c>
      <c r="P2482" s="441"/>
      <c r="Q2482" s="442"/>
      <c r="R2482" s="439"/>
      <c r="S2482" s="440"/>
      <c r="T2482" s="296"/>
      <c r="U2482" s="297"/>
      <c r="V2482" s="298"/>
    </row>
    <row r="2483" spans="1:23" s="26" customFormat="1" ht="24.95" customHeight="1">
      <c r="A2483" s="25"/>
      <c r="B2483" s="307" t="s">
        <v>1152</v>
      </c>
      <c r="C2483" s="301"/>
      <c r="D2483" s="301"/>
      <c r="E2483" s="301"/>
      <c r="F2483" s="301"/>
      <c r="G2483" s="293"/>
      <c r="H2483" s="293"/>
      <c r="I2483" s="299"/>
      <c r="J2483" s="300" t="s">
        <v>1152</v>
      </c>
      <c r="K2483" s="324"/>
      <c r="L2483" s="324"/>
      <c r="M2483" s="294"/>
      <c r="N2483" s="321" t="s">
        <v>1152</v>
      </c>
      <c r="O2483" s="172" t="s">
        <v>1152</v>
      </c>
      <c r="P2483" s="441"/>
      <c r="Q2483" s="442"/>
      <c r="R2483" s="439"/>
      <c r="S2483" s="440"/>
      <c r="T2483" s="296"/>
      <c r="U2483" s="297"/>
      <c r="V2483" s="298"/>
    </row>
    <row r="2484" spans="1:23" s="26" customFormat="1" ht="24.95" customHeight="1">
      <c r="A2484" s="25"/>
      <c r="B2484" s="307" t="s">
        <v>1152</v>
      </c>
      <c r="C2484" s="301"/>
      <c r="D2484" s="301"/>
      <c r="E2484" s="301"/>
      <c r="F2484" s="301"/>
      <c r="G2484" s="293"/>
      <c r="H2484" s="293"/>
      <c r="I2484" s="299"/>
      <c r="J2484" s="300" t="s">
        <v>1152</v>
      </c>
      <c r="K2484" s="324"/>
      <c r="L2484" s="324"/>
      <c r="M2484" s="294"/>
      <c r="N2484" s="321" t="s">
        <v>1152</v>
      </c>
      <c r="O2484" s="172" t="s">
        <v>1152</v>
      </c>
      <c r="P2484" s="441"/>
      <c r="Q2484" s="442"/>
      <c r="R2484" s="439"/>
      <c r="S2484" s="440"/>
      <c r="T2484" s="296"/>
      <c r="U2484" s="297"/>
      <c r="V2484" s="298"/>
    </row>
    <row r="2485" spans="1:23" s="26" customFormat="1" ht="24.95" customHeight="1">
      <c r="A2485" s="25" t="s">
        <v>2287</v>
      </c>
      <c r="B2485" s="307" t="s">
        <v>1152</v>
      </c>
      <c r="C2485" s="301"/>
      <c r="D2485" s="301"/>
      <c r="E2485" s="301"/>
      <c r="F2485" s="301"/>
      <c r="G2485" s="293"/>
      <c r="H2485" s="293"/>
      <c r="I2485" s="299"/>
      <c r="J2485" s="300" t="s">
        <v>1152</v>
      </c>
      <c r="K2485" s="324"/>
      <c r="L2485" s="324"/>
      <c r="M2485" s="294"/>
      <c r="N2485" s="322" t="s">
        <v>1152</v>
      </c>
      <c r="O2485" s="172" t="s">
        <v>1152</v>
      </c>
      <c r="P2485" s="441"/>
      <c r="Q2485" s="442"/>
      <c r="R2485" s="439"/>
      <c r="S2485" s="440"/>
      <c r="T2485" s="296"/>
      <c r="U2485" s="297"/>
      <c r="V2485" s="298"/>
    </row>
    <row r="2486" spans="1:23" s="26" customFormat="1" ht="24.95" customHeight="1">
      <c r="A2486" s="25" t="s">
        <v>2288</v>
      </c>
      <c r="B2486" s="307" t="s">
        <v>1152</v>
      </c>
      <c r="C2486" s="301"/>
      <c r="D2486" s="301"/>
      <c r="E2486" s="301"/>
      <c r="F2486" s="301"/>
      <c r="G2486" s="293"/>
      <c r="H2486" s="293"/>
      <c r="I2486" s="299"/>
      <c r="J2486" s="300" t="s">
        <v>1152</v>
      </c>
      <c r="K2486" s="324"/>
      <c r="L2486" s="324"/>
      <c r="M2486" s="295"/>
      <c r="N2486" s="322" t="s">
        <v>1152</v>
      </c>
      <c r="O2486" s="172" t="s">
        <v>1152</v>
      </c>
      <c r="P2486" s="441"/>
      <c r="Q2486" s="442"/>
      <c r="R2486" s="439"/>
      <c r="S2486" s="440"/>
      <c r="T2486" s="296"/>
      <c r="U2486" s="297"/>
      <c r="V2486" s="298"/>
    </row>
    <row r="2487" spans="1:23" s="26" customFormat="1" ht="24.95" customHeight="1">
      <c r="A2487" s="25" t="s">
        <v>2289</v>
      </c>
      <c r="B2487" s="307" t="s">
        <v>1152</v>
      </c>
      <c r="C2487" s="301"/>
      <c r="D2487" s="301"/>
      <c r="E2487" s="301"/>
      <c r="F2487" s="301"/>
      <c r="G2487" s="293"/>
      <c r="H2487" s="293"/>
      <c r="I2487" s="299"/>
      <c r="J2487" s="300" t="s">
        <v>1152</v>
      </c>
      <c r="K2487" s="324"/>
      <c r="L2487" s="324"/>
      <c r="M2487" s="295"/>
      <c r="N2487" s="322" t="s">
        <v>1152</v>
      </c>
      <c r="O2487" s="172" t="s">
        <v>1152</v>
      </c>
      <c r="P2487" s="441"/>
      <c r="Q2487" s="442"/>
      <c r="R2487" s="439"/>
      <c r="S2487" s="440"/>
      <c r="T2487" s="296"/>
      <c r="U2487" s="297"/>
      <c r="V2487" s="298"/>
    </row>
    <row r="2488" spans="1:23" s="26" customFormat="1" ht="24.95" customHeight="1" thickBot="1">
      <c r="A2488" s="25" t="s">
        <v>2290</v>
      </c>
      <c r="B2488" s="310" t="s">
        <v>1152</v>
      </c>
      <c r="C2488" s="302"/>
      <c r="D2488" s="302"/>
      <c r="E2488" s="302"/>
      <c r="F2488" s="302"/>
      <c r="G2488" s="303"/>
      <c r="H2488" s="303"/>
      <c r="I2488" s="304"/>
      <c r="J2488" s="305" t="s">
        <v>1152</v>
      </c>
      <c r="K2488" s="325"/>
      <c r="L2488" s="325"/>
      <c r="M2488" s="306"/>
      <c r="N2488" s="322" t="s">
        <v>1152</v>
      </c>
      <c r="O2488" s="172" t="s">
        <v>1152</v>
      </c>
      <c r="P2488" s="441"/>
      <c r="Q2488" s="442"/>
      <c r="R2488" s="439"/>
      <c r="S2488" s="440"/>
      <c r="T2488" s="296"/>
      <c r="U2488" s="297"/>
      <c r="V2488" s="298"/>
    </row>
    <row r="2489" spans="1:23" s="16" customFormat="1" ht="12" customHeight="1">
      <c r="A2489" s="25"/>
      <c r="B2489" s="27"/>
      <c r="C2489" s="28"/>
      <c r="D2489" s="28"/>
      <c r="E2489" s="28"/>
      <c r="F2489" s="28"/>
      <c r="G2489" s="28"/>
      <c r="H2489" s="308"/>
      <c r="I2489" s="28"/>
      <c r="J2489" s="28"/>
      <c r="K2489" s="28"/>
      <c r="L2489" s="28"/>
      <c r="M2489" s="28"/>
      <c r="N2489" s="28"/>
      <c r="O2489" s="171"/>
      <c r="P2489" s="28"/>
      <c r="Q2489" s="28"/>
      <c r="R2489" s="171"/>
      <c r="S2489" s="28"/>
      <c r="T2489" s="28"/>
      <c r="U2489" s="29"/>
      <c r="V2489" s="30"/>
    </row>
    <row r="2490" spans="1:23" s="16" customFormat="1" ht="17.25" customHeight="1" thickBot="1">
      <c r="A2490" s="25" t="s">
        <v>2291</v>
      </c>
      <c r="B2490" s="346"/>
      <c r="C2490" s="347"/>
      <c r="D2490" s="347"/>
      <c r="E2490" s="347"/>
      <c r="F2490" s="347"/>
      <c r="G2490" s="347"/>
      <c r="H2490" s="347"/>
      <c r="I2490" s="347"/>
      <c r="J2490" s="347"/>
      <c r="K2490" s="347"/>
      <c r="L2490" s="347"/>
      <c r="M2490" s="347"/>
      <c r="N2490" s="728" t="s">
        <v>251</v>
      </c>
      <c r="O2490" s="729">
        <v>1370.9626666666666</v>
      </c>
      <c r="P2490" s="371"/>
      <c r="Q2490" s="371"/>
      <c r="R2490" s="372"/>
      <c r="S2490" s="372"/>
      <c r="T2490" s="373"/>
      <c r="U2490" s="374"/>
      <c r="V2490" s="375"/>
      <c r="W2490" s="186"/>
    </row>
    <row r="2491" spans="1:23" ht="17.25" customHeight="1">
      <c r="B2491" s="731"/>
      <c r="C2491" s="731"/>
      <c r="D2491" s="731"/>
      <c r="E2491" s="731"/>
      <c r="F2491" s="731"/>
      <c r="G2491" s="732"/>
      <c r="H2491" s="732"/>
      <c r="I2491" s="732"/>
      <c r="J2491" s="732"/>
      <c r="K2491" s="732"/>
      <c r="L2491" s="732"/>
      <c r="M2491" s="732"/>
      <c r="N2491" s="732"/>
      <c r="O2491" s="732"/>
      <c r="P2491" s="732"/>
      <c r="Q2491" s="732"/>
      <c r="R2491" s="732"/>
      <c r="S2491" s="732"/>
      <c r="T2491" s="732"/>
      <c r="U2491" s="732"/>
      <c r="V2491" s="732"/>
      <c r="W2491" s="732"/>
    </row>
    <row r="2492" spans="1:23" s="16" customFormat="1" ht="16.5" customHeight="1" thickBot="1">
      <c r="A2492" s="14"/>
      <c r="B2492" s="443" t="s">
        <v>61</v>
      </c>
      <c r="C2492" s="443"/>
      <c r="D2492" s="443"/>
      <c r="E2492" s="443"/>
      <c r="F2492" s="443"/>
      <c r="G2492" s="443"/>
      <c r="H2492" s="443"/>
      <c r="I2492" s="443"/>
      <c r="J2492" s="443"/>
      <c r="K2492" s="443"/>
      <c r="L2492" s="443"/>
      <c r="M2492" s="443"/>
      <c r="N2492" s="443"/>
      <c r="O2492" s="443"/>
      <c r="P2492" s="443"/>
      <c r="Q2492" s="443"/>
      <c r="R2492" s="443"/>
      <c r="S2492" s="443"/>
      <c r="T2492" s="443"/>
      <c r="U2492" s="443"/>
      <c r="V2492" s="443"/>
      <c r="W2492" s="187"/>
    </row>
    <row r="2493" spans="1:23" s="18" customFormat="1" ht="22.5" customHeight="1">
      <c r="A2493" s="87" t="s">
        <v>2292</v>
      </c>
      <c r="B2493" s="445" t="s">
        <v>58</v>
      </c>
      <c r="C2493" s="733" t="s">
        <v>78</v>
      </c>
      <c r="D2493" s="734"/>
      <c r="E2493" s="734"/>
      <c r="F2493" s="734"/>
      <c r="G2493" s="734"/>
      <c r="H2493" s="734"/>
      <c r="I2493" s="734"/>
      <c r="J2493" s="734"/>
      <c r="K2493" s="734"/>
      <c r="L2493" s="734"/>
      <c r="M2493" s="706"/>
      <c r="N2493" s="735"/>
      <c r="O2493" s="736"/>
      <c r="P2493" s="733" t="s">
        <v>84</v>
      </c>
      <c r="Q2493" s="734"/>
      <c r="R2493" s="734"/>
      <c r="S2493" s="706"/>
      <c r="T2493" s="705" t="s">
        <v>279</v>
      </c>
      <c r="U2493" s="706"/>
      <c r="V2493" s="448" t="s">
        <v>6</v>
      </c>
      <c r="W2493" s="185"/>
    </row>
    <row r="2494" spans="1:23" s="18" customFormat="1" ht="22.5" customHeight="1">
      <c r="A2494" s="87" t="s">
        <v>2293</v>
      </c>
      <c r="B2494" s="446"/>
      <c r="C2494" s="737" t="s">
        <v>79</v>
      </c>
      <c r="D2494" s="738"/>
      <c r="E2494" s="739"/>
      <c r="F2494" s="740">
        <v>2</v>
      </c>
      <c r="G2494" s="741" t="s">
        <v>223</v>
      </c>
      <c r="H2494" s="714" t="s">
        <v>222</v>
      </c>
      <c r="I2494" s="714"/>
      <c r="J2494" s="737" t="s">
        <v>221</v>
      </c>
      <c r="K2494" s="742"/>
      <c r="L2494" s="743"/>
      <c r="M2494" s="743"/>
      <c r="N2494" s="744"/>
      <c r="O2494" s="745"/>
      <c r="P2494" s="746"/>
      <c r="Q2494" s="747"/>
      <c r="R2494" s="747"/>
      <c r="S2494" s="748"/>
      <c r="T2494" s="718"/>
      <c r="U2494" s="719"/>
      <c r="V2494" s="449"/>
      <c r="W2494" s="185"/>
    </row>
    <row r="2495" spans="1:23" s="18" customFormat="1" ht="51.75" customHeight="1" thickBot="1">
      <c r="A2495" s="87" t="s">
        <v>2294</v>
      </c>
      <c r="B2495" s="446"/>
      <c r="C2495" s="738" t="s">
        <v>77</v>
      </c>
      <c r="D2495" s="739"/>
      <c r="E2495" s="749" t="s">
        <v>80</v>
      </c>
      <c r="F2495" s="750" t="s">
        <v>242</v>
      </c>
      <c r="G2495" s="741"/>
      <c r="H2495" s="714"/>
      <c r="I2495" s="714"/>
      <c r="J2495" s="711" t="s">
        <v>220</v>
      </c>
      <c r="K2495" s="751" t="s">
        <v>228</v>
      </c>
      <c r="L2495" s="752" t="s">
        <v>290</v>
      </c>
      <c r="M2495" s="752"/>
      <c r="N2495" s="753" t="s">
        <v>260</v>
      </c>
      <c r="O2495" s="754"/>
      <c r="P2495" s="755" t="s">
        <v>1169</v>
      </c>
      <c r="Q2495" s="756" t="s">
        <v>85</v>
      </c>
      <c r="R2495" s="757"/>
      <c r="S2495" s="88">
        <v>3</v>
      </c>
      <c r="T2495" s="758"/>
      <c r="U2495" s="759"/>
      <c r="V2495" s="450"/>
      <c r="W2495" s="185"/>
    </row>
    <row r="2496" spans="1:23" s="18" customFormat="1" ht="15.75" customHeight="1">
      <c r="A2496" s="87" t="s">
        <v>2295</v>
      </c>
      <c r="B2496" s="446"/>
      <c r="C2496" s="33">
        <v>1</v>
      </c>
      <c r="D2496" s="76" t="s">
        <v>1022</v>
      </c>
      <c r="E2496" s="82">
        <v>0.95</v>
      </c>
      <c r="F2496" s="233">
        <v>4112.8879999999999</v>
      </c>
      <c r="G2496" s="233">
        <v>1532.67</v>
      </c>
      <c r="H2496" s="451" t="s">
        <v>6</v>
      </c>
      <c r="I2496" s="452"/>
      <c r="J2496" s="83" t="s">
        <v>6</v>
      </c>
      <c r="K2496" s="81" t="s">
        <v>1152</v>
      </c>
      <c r="L2496" s="344"/>
      <c r="M2496" s="345" t="s">
        <v>1152</v>
      </c>
      <c r="N2496" s="760" t="s">
        <v>22</v>
      </c>
      <c r="O2496" s="761" t="s">
        <v>15</v>
      </c>
      <c r="P2496" s="762"/>
      <c r="Q2496" s="763">
        <v>71</v>
      </c>
      <c r="R2496" s="764" t="s">
        <v>1152</v>
      </c>
      <c r="S2496" s="765"/>
      <c r="T2496" s="705" t="s">
        <v>64</v>
      </c>
      <c r="U2496" s="734"/>
      <c r="V2496" s="706"/>
      <c r="W2496" s="184"/>
    </row>
    <row r="2497" spans="1:23" s="18" customFormat="1" ht="15.75" customHeight="1" thickBot="1">
      <c r="A2497" s="87" t="s">
        <v>2296</v>
      </c>
      <c r="B2497" s="446"/>
      <c r="C2497" s="33">
        <v>2</v>
      </c>
      <c r="D2497" s="76" t="s">
        <v>1023</v>
      </c>
      <c r="E2497" s="82">
        <v>0.05</v>
      </c>
      <c r="F2497" s="233" t="s">
        <v>1188</v>
      </c>
      <c r="G2497" s="233">
        <v>1532.67</v>
      </c>
      <c r="H2497" s="451" t="s">
        <v>27</v>
      </c>
      <c r="I2497" s="452"/>
      <c r="J2497" s="83" t="s">
        <v>6</v>
      </c>
      <c r="K2497" s="81" t="s">
        <v>1152</v>
      </c>
      <c r="L2497" s="344"/>
      <c r="M2497" s="345" t="s">
        <v>1152</v>
      </c>
      <c r="N2497" s="760" t="s">
        <v>22</v>
      </c>
      <c r="O2497" s="761"/>
      <c r="P2497" s="762"/>
      <c r="Q2497" s="766"/>
      <c r="R2497" s="767"/>
      <c r="S2497" s="768"/>
      <c r="T2497" s="758"/>
      <c r="U2497" s="769"/>
      <c r="V2497" s="759"/>
      <c r="W2497" s="184"/>
    </row>
    <row r="2498" spans="1:23" s="18" customFormat="1" ht="15.75" customHeight="1">
      <c r="A2498" s="87" t="s">
        <v>2297</v>
      </c>
      <c r="B2498" s="446"/>
      <c r="C2498" s="33">
        <v>3</v>
      </c>
      <c r="D2498" s="76" t="s">
        <v>1152</v>
      </c>
      <c r="E2498" s="82" t="s">
        <v>1152</v>
      </c>
      <c r="F2498" s="233" t="s">
        <v>1152</v>
      </c>
      <c r="G2498" s="233" t="s">
        <v>1152</v>
      </c>
      <c r="H2498" s="451" t="s">
        <v>1152</v>
      </c>
      <c r="I2498" s="452"/>
      <c r="J2498" s="83" t="s">
        <v>1152</v>
      </c>
      <c r="K2498" s="81" t="s">
        <v>1152</v>
      </c>
      <c r="L2498" s="344"/>
      <c r="M2498" s="345" t="s">
        <v>1152</v>
      </c>
      <c r="N2498" s="760"/>
      <c r="O2498" s="770"/>
      <c r="P2498" s="771"/>
      <c r="Q2498" s="772"/>
      <c r="R2498" s="773"/>
      <c r="S2498" s="774"/>
      <c r="T2498" s="191"/>
      <c r="U2498" s="191"/>
      <c r="V2498" s="192"/>
      <c r="W2498" s="185"/>
    </row>
    <row r="2499" spans="1:23" s="18" customFormat="1" ht="15.75" customHeight="1">
      <c r="A2499" s="87" t="s">
        <v>2298</v>
      </c>
      <c r="B2499" s="446"/>
      <c r="C2499" s="33">
        <v>4</v>
      </c>
      <c r="D2499" s="76" t="s">
        <v>1152</v>
      </c>
      <c r="E2499" s="82" t="s">
        <v>1152</v>
      </c>
      <c r="F2499" s="233" t="s">
        <v>1152</v>
      </c>
      <c r="G2499" s="233" t="s">
        <v>1152</v>
      </c>
      <c r="H2499" s="451" t="s">
        <v>1152</v>
      </c>
      <c r="I2499" s="452"/>
      <c r="J2499" s="83" t="s">
        <v>1152</v>
      </c>
      <c r="K2499" s="81" t="s">
        <v>1152</v>
      </c>
      <c r="L2499" s="344"/>
      <c r="M2499" s="345" t="s">
        <v>1152</v>
      </c>
      <c r="N2499" s="760"/>
      <c r="O2499" s="775" t="s">
        <v>246</v>
      </c>
      <c r="P2499" s="737" t="s">
        <v>245</v>
      </c>
      <c r="Q2499" s="738"/>
      <c r="R2499" s="738"/>
      <c r="S2499" s="739"/>
      <c r="T2499" s="185"/>
      <c r="U2499" s="185"/>
      <c r="V2499" s="193"/>
      <c r="W2499" s="185"/>
    </row>
    <row r="2500" spans="1:23" s="18" customFormat="1" ht="17.25" customHeight="1">
      <c r="A2500" s="87" t="s">
        <v>2299</v>
      </c>
      <c r="B2500" s="446"/>
      <c r="C2500" s="33">
        <v>5</v>
      </c>
      <c r="D2500" s="76" t="s">
        <v>1152</v>
      </c>
      <c r="E2500" s="82" t="s">
        <v>1152</v>
      </c>
      <c r="F2500" s="233" t="s">
        <v>1152</v>
      </c>
      <c r="G2500" s="233" t="s">
        <v>1152</v>
      </c>
      <c r="H2500" s="451" t="s">
        <v>1152</v>
      </c>
      <c r="I2500" s="452"/>
      <c r="J2500" s="83" t="s">
        <v>1152</v>
      </c>
      <c r="K2500" s="81" t="s">
        <v>1152</v>
      </c>
      <c r="L2500" s="344"/>
      <c r="M2500" s="345" t="s">
        <v>1152</v>
      </c>
      <c r="N2500" s="760"/>
      <c r="O2500" s="776"/>
      <c r="P2500" s="711" t="s">
        <v>86</v>
      </c>
      <c r="Q2500" s="711" t="s">
        <v>230</v>
      </c>
      <c r="R2500" s="714" t="s">
        <v>243</v>
      </c>
      <c r="S2500" s="714"/>
      <c r="T2500" s="185"/>
      <c r="U2500" s="185"/>
      <c r="V2500" s="193"/>
      <c r="W2500" s="185"/>
    </row>
    <row r="2501" spans="1:23" s="18" customFormat="1" ht="16.5" customHeight="1" thickBot="1">
      <c r="A2501" s="87" t="s">
        <v>2300</v>
      </c>
      <c r="B2501" s="446"/>
      <c r="C2501" s="84">
        <v>6</v>
      </c>
      <c r="D2501" s="85" t="s">
        <v>1152</v>
      </c>
      <c r="E2501" s="86" t="s">
        <v>1152</v>
      </c>
      <c r="F2501" s="233" t="s">
        <v>1152</v>
      </c>
      <c r="G2501" s="233" t="s">
        <v>1152</v>
      </c>
      <c r="H2501" s="451" t="s">
        <v>1152</v>
      </c>
      <c r="I2501" s="452"/>
      <c r="J2501" s="83" t="s">
        <v>1152</v>
      </c>
      <c r="K2501" s="81" t="s">
        <v>1152</v>
      </c>
      <c r="L2501" s="344"/>
      <c r="M2501" s="345" t="s">
        <v>1152</v>
      </c>
      <c r="N2501" s="777"/>
      <c r="O2501" s="248" t="s">
        <v>6</v>
      </c>
      <c r="P2501" s="778">
        <v>1</v>
      </c>
      <c r="Q2501" s="779">
        <v>3065.3425115</v>
      </c>
      <c r="R2501" s="780">
        <v>4112.8879999999999</v>
      </c>
      <c r="S2501" s="780"/>
      <c r="T2501" s="185"/>
      <c r="U2501" s="185"/>
      <c r="V2501" s="193"/>
      <c r="W2501" s="185"/>
    </row>
    <row r="2502" spans="1:23" s="18" customFormat="1" ht="16.5" customHeight="1" thickBot="1">
      <c r="A2502" s="87" t="s">
        <v>2301</v>
      </c>
      <c r="B2502" s="447"/>
      <c r="C2502" s="781" t="s">
        <v>82</v>
      </c>
      <c r="D2502" s="782"/>
      <c r="E2502" s="782"/>
      <c r="F2502" s="783"/>
      <c r="G2502" s="784"/>
      <c r="H2502" s="453" t="s">
        <v>6</v>
      </c>
      <c r="I2502" s="454"/>
      <c r="J2502" s="314" t="s">
        <v>6</v>
      </c>
      <c r="K2502" s="194" t="s">
        <v>6</v>
      </c>
      <c r="L2502" s="351"/>
      <c r="M2502" s="370"/>
      <c r="N2502" s="352"/>
      <c r="O2502" s="455" t="s">
        <v>1152</v>
      </c>
      <c r="P2502" s="455"/>
      <c r="Q2502" s="455"/>
      <c r="R2502" s="455"/>
      <c r="S2502" s="455"/>
      <c r="T2502" s="348"/>
      <c r="U2502" s="349"/>
      <c r="V2502" s="350"/>
      <c r="W2502" s="185"/>
    </row>
    <row r="2503" spans="1:23" ht="24.95" customHeight="1"/>
    <row r="2504" spans="1:23" ht="24.95" customHeight="1"/>
    <row r="2505" spans="1:23" s="16" customFormat="1" ht="24" thickBot="1">
      <c r="A2505" s="694">
        <v>72</v>
      </c>
      <c r="B2505" s="456" t="s">
        <v>45</v>
      </c>
      <c r="C2505" s="456"/>
      <c r="D2505" s="456"/>
      <c r="E2505" s="22">
        <v>72</v>
      </c>
      <c r="F2505" s="23" t="s">
        <v>1033</v>
      </c>
      <c r="G2505" s="19"/>
      <c r="H2505" s="19"/>
      <c r="I2505" s="23"/>
      <c r="J2505" s="23"/>
      <c r="K2505" s="23"/>
      <c r="L2505" s="23"/>
      <c r="M2505" s="24"/>
      <c r="N2505" s="24"/>
      <c r="O2505" s="19"/>
      <c r="P2505" s="19"/>
      <c r="Q2505" s="685"/>
      <c r="R2505" s="685"/>
      <c r="S2505" s="685"/>
      <c r="T2505" s="685"/>
      <c r="U2505" s="186"/>
    </row>
    <row r="2506" spans="1:23" s="16" customFormat="1" ht="24.75" customHeight="1">
      <c r="A2506" s="14"/>
      <c r="B2506" s="695" t="s">
        <v>50</v>
      </c>
      <c r="C2506" s="696" t="s">
        <v>51</v>
      </c>
      <c r="D2506" s="697" t="s">
        <v>16</v>
      </c>
      <c r="E2506" s="697"/>
      <c r="F2506" s="697" t="s">
        <v>52</v>
      </c>
      <c r="G2506" s="698"/>
      <c r="H2506" s="699" t="s">
        <v>53</v>
      </c>
      <c r="I2506" s="700" t="s">
        <v>266</v>
      </c>
      <c r="J2506" s="699" t="s">
        <v>17</v>
      </c>
      <c r="K2506" s="699" t="s">
        <v>229</v>
      </c>
      <c r="L2506" s="699" t="s">
        <v>54</v>
      </c>
      <c r="M2506" s="699" t="s">
        <v>150</v>
      </c>
      <c r="N2506" s="701" t="s">
        <v>244</v>
      </c>
      <c r="O2506" s="702"/>
      <c r="P2506" s="703" t="s">
        <v>19</v>
      </c>
      <c r="Q2506" s="704"/>
      <c r="R2506" s="705" t="s">
        <v>152</v>
      </c>
      <c r="S2506" s="706"/>
      <c r="T2506" s="707" t="s">
        <v>138</v>
      </c>
      <c r="U2506" s="708"/>
      <c r="V2506" s="709"/>
    </row>
    <row r="2507" spans="1:23" s="16" customFormat="1" ht="92.25" customHeight="1">
      <c r="A2507" s="14"/>
      <c r="B2507" s="710"/>
      <c r="C2507" s="711" t="s">
        <v>55</v>
      </c>
      <c r="D2507" s="712" t="s">
        <v>3</v>
      </c>
      <c r="E2507" s="712" t="s">
        <v>18</v>
      </c>
      <c r="F2507" s="712" t="s">
        <v>56</v>
      </c>
      <c r="G2507" s="713" t="s">
        <v>57</v>
      </c>
      <c r="H2507" s="714"/>
      <c r="I2507" s="715"/>
      <c r="J2507" s="714"/>
      <c r="K2507" s="714"/>
      <c r="L2507" s="714"/>
      <c r="M2507" s="714"/>
      <c r="N2507" s="711" t="s">
        <v>149</v>
      </c>
      <c r="O2507" s="712" t="s">
        <v>68</v>
      </c>
      <c r="P2507" s="716"/>
      <c r="Q2507" s="717"/>
      <c r="R2507" s="718"/>
      <c r="S2507" s="719"/>
      <c r="T2507" s="720" t="s">
        <v>139</v>
      </c>
      <c r="U2507" s="721" t="s">
        <v>148</v>
      </c>
      <c r="V2507" s="722" t="s">
        <v>164</v>
      </c>
    </row>
    <row r="2508" spans="1:23" s="16" customFormat="1" ht="26.25" customHeight="1">
      <c r="A2508" s="14"/>
      <c r="B2508" s="723"/>
      <c r="C2508" s="724">
        <v>3</v>
      </c>
      <c r="D2508" s="724">
        <v>4</v>
      </c>
      <c r="E2508" s="724">
        <v>5</v>
      </c>
      <c r="F2508" s="724">
        <v>6</v>
      </c>
      <c r="G2508" s="724">
        <v>7</v>
      </c>
      <c r="H2508" s="724">
        <v>8</v>
      </c>
      <c r="I2508" s="724">
        <v>9</v>
      </c>
      <c r="J2508" s="724">
        <v>10</v>
      </c>
      <c r="K2508" s="724">
        <v>11</v>
      </c>
      <c r="L2508" s="724">
        <v>12</v>
      </c>
      <c r="M2508" s="724">
        <v>13</v>
      </c>
      <c r="N2508" s="724">
        <v>14</v>
      </c>
      <c r="O2508" s="724">
        <v>15</v>
      </c>
      <c r="P2508" s="19">
        <v>16</v>
      </c>
      <c r="Q2508" s="725">
        <v>17</v>
      </c>
      <c r="R2508" s="19">
        <v>18</v>
      </c>
      <c r="S2508" s="725">
        <v>19</v>
      </c>
      <c r="T2508" s="726">
        <v>20</v>
      </c>
      <c r="U2508" s="624">
        <v>21</v>
      </c>
      <c r="V2508" s="727">
        <v>22</v>
      </c>
    </row>
    <row r="2509" spans="1:23" s="26" customFormat="1" ht="52.15" customHeight="1">
      <c r="A2509" s="25" t="s">
        <v>2302</v>
      </c>
      <c r="B2509" s="307">
        <v>1</v>
      </c>
      <c r="C2509" s="301" t="s">
        <v>1027</v>
      </c>
      <c r="D2509" s="301" t="s">
        <v>1028</v>
      </c>
      <c r="E2509" s="301" t="s">
        <v>1029</v>
      </c>
      <c r="F2509" s="301" t="s">
        <v>321</v>
      </c>
      <c r="G2509" s="293">
        <v>0.35</v>
      </c>
      <c r="H2509" s="293" t="s">
        <v>22</v>
      </c>
      <c r="I2509" s="299">
        <v>1</v>
      </c>
      <c r="J2509" s="300" t="s">
        <v>1034</v>
      </c>
      <c r="K2509" s="324">
        <v>43486</v>
      </c>
      <c r="L2509" s="324">
        <v>44184</v>
      </c>
      <c r="M2509" s="294">
        <v>1464.09</v>
      </c>
      <c r="N2509" s="321">
        <v>512.43149999999991</v>
      </c>
      <c r="O2509" s="172">
        <v>512.43150000000003</v>
      </c>
      <c r="P2509" s="441"/>
      <c r="Q2509" s="442"/>
      <c r="R2509" s="439"/>
      <c r="S2509" s="440"/>
      <c r="T2509" s="296" t="s">
        <v>22</v>
      </c>
      <c r="U2509" s="297">
        <v>476</v>
      </c>
      <c r="V2509" s="298" t="s">
        <v>22</v>
      </c>
    </row>
    <row r="2510" spans="1:23" s="26" customFormat="1" ht="24.95" customHeight="1">
      <c r="A2510" s="25" t="s">
        <v>1157</v>
      </c>
      <c r="B2510" s="457">
        <v>2</v>
      </c>
      <c r="C2510" s="459" t="s">
        <v>1027</v>
      </c>
      <c r="D2510" s="459" t="s">
        <v>1030</v>
      </c>
      <c r="E2510" s="459" t="s">
        <v>1031</v>
      </c>
      <c r="F2510" s="459" t="s">
        <v>321</v>
      </c>
      <c r="G2510" s="293">
        <v>0.7</v>
      </c>
      <c r="H2510" s="437" t="s">
        <v>22</v>
      </c>
      <c r="I2510" s="299">
        <v>3</v>
      </c>
      <c r="J2510" s="300" t="s">
        <v>1036</v>
      </c>
      <c r="K2510" s="324">
        <v>39679</v>
      </c>
      <c r="L2510" s="324">
        <v>40287</v>
      </c>
      <c r="M2510" s="294">
        <v>1755.4</v>
      </c>
      <c r="N2510" s="321">
        <v>1228.78</v>
      </c>
      <c r="O2510" s="172">
        <v>1228.78</v>
      </c>
      <c r="P2510" s="441"/>
      <c r="Q2510" s="442"/>
      <c r="R2510" s="439"/>
      <c r="S2510" s="440"/>
      <c r="T2510" s="296" t="s">
        <v>22</v>
      </c>
      <c r="U2510" s="297">
        <v>44</v>
      </c>
      <c r="V2510" s="298" t="s">
        <v>22</v>
      </c>
    </row>
    <row r="2511" spans="1:23" s="26" customFormat="1" ht="24.95" customHeight="1">
      <c r="A2511" s="25" t="s">
        <v>321</v>
      </c>
      <c r="B2511" s="458"/>
      <c r="C2511" s="460"/>
      <c r="D2511" s="460"/>
      <c r="E2511" s="460"/>
      <c r="F2511" s="460"/>
      <c r="G2511" s="293">
        <v>0.3</v>
      </c>
      <c r="H2511" s="438"/>
      <c r="I2511" s="299">
        <v>4</v>
      </c>
      <c r="J2511" s="300" t="s">
        <v>1037</v>
      </c>
      <c r="K2511" s="324">
        <v>39679</v>
      </c>
      <c r="L2511" s="324">
        <v>40287</v>
      </c>
      <c r="M2511" s="294">
        <v>1755.4</v>
      </c>
      <c r="N2511" s="321">
        <v>526.62</v>
      </c>
      <c r="O2511" s="172">
        <v>526.62</v>
      </c>
      <c r="P2511" s="441"/>
      <c r="Q2511" s="442"/>
      <c r="R2511" s="439"/>
      <c r="S2511" s="440"/>
      <c r="T2511" s="296" t="s">
        <v>22</v>
      </c>
      <c r="U2511" s="297">
        <v>37</v>
      </c>
      <c r="V2511" s="298" t="s">
        <v>22</v>
      </c>
    </row>
    <row r="2512" spans="1:23" s="26" customFormat="1" ht="66.75" customHeight="1">
      <c r="A2512" s="25" t="s">
        <v>1158</v>
      </c>
      <c r="B2512" s="307">
        <v>3</v>
      </c>
      <c r="C2512" s="301" t="s">
        <v>1127</v>
      </c>
      <c r="D2512" s="301" t="s">
        <v>151</v>
      </c>
      <c r="E2512" s="301" t="s">
        <v>1032</v>
      </c>
      <c r="F2512" s="301" t="s">
        <v>304</v>
      </c>
      <c r="G2512" s="293">
        <v>1</v>
      </c>
      <c r="H2512" s="293" t="s">
        <v>22</v>
      </c>
      <c r="I2512" s="299">
        <v>2</v>
      </c>
      <c r="J2512" s="300" t="s">
        <v>1035</v>
      </c>
      <c r="K2512" s="389">
        <v>42265</v>
      </c>
      <c r="L2512" s="324">
        <v>43101</v>
      </c>
      <c r="M2512" s="294">
        <v>7131.43</v>
      </c>
      <c r="N2512" s="321">
        <v>7131.43</v>
      </c>
      <c r="O2512" s="172">
        <v>7131.43</v>
      </c>
      <c r="P2512" s="441"/>
      <c r="Q2512" s="442"/>
      <c r="R2512" s="439"/>
      <c r="S2512" s="440"/>
      <c r="T2512" s="296" t="s">
        <v>22</v>
      </c>
      <c r="U2512" s="297">
        <v>59</v>
      </c>
      <c r="V2512" s="298" t="s">
        <v>22</v>
      </c>
    </row>
    <row r="2513" spans="1:23" s="26" customFormat="1" ht="24.95" customHeight="1">
      <c r="A2513" s="25" t="s">
        <v>1159</v>
      </c>
      <c r="B2513" s="307" t="s">
        <v>1152</v>
      </c>
      <c r="C2513" s="301"/>
      <c r="D2513" s="301"/>
      <c r="E2513" s="301"/>
      <c r="F2513" s="301"/>
      <c r="G2513" s="293"/>
      <c r="H2513" s="293"/>
      <c r="I2513" s="299"/>
      <c r="J2513" s="300" t="s">
        <v>1152</v>
      </c>
      <c r="K2513" s="324"/>
      <c r="L2513" s="324"/>
      <c r="M2513" s="294"/>
      <c r="N2513" s="321" t="s">
        <v>1152</v>
      </c>
      <c r="O2513" s="172" t="s">
        <v>1152</v>
      </c>
      <c r="P2513" s="441"/>
      <c r="Q2513" s="442"/>
      <c r="R2513" s="439"/>
      <c r="S2513" s="440"/>
      <c r="T2513" s="296"/>
      <c r="U2513" s="297"/>
      <c r="V2513" s="298"/>
    </row>
    <row r="2514" spans="1:23" s="26" customFormat="1" ht="24.95" customHeight="1">
      <c r="A2514" s="25" t="s">
        <v>1160</v>
      </c>
      <c r="B2514" s="307" t="s">
        <v>1152</v>
      </c>
      <c r="C2514" s="301"/>
      <c r="D2514" s="301"/>
      <c r="E2514" s="301"/>
      <c r="F2514" s="301"/>
      <c r="G2514" s="293"/>
      <c r="H2514" s="293"/>
      <c r="I2514" s="299"/>
      <c r="J2514" s="300" t="s">
        <v>1152</v>
      </c>
      <c r="K2514" s="324"/>
      <c r="L2514" s="324"/>
      <c r="M2514" s="294"/>
      <c r="N2514" s="321" t="s">
        <v>1152</v>
      </c>
      <c r="O2514" s="172" t="s">
        <v>1152</v>
      </c>
      <c r="P2514" s="441"/>
      <c r="Q2514" s="442"/>
      <c r="R2514" s="439"/>
      <c r="S2514" s="440"/>
      <c r="T2514" s="296"/>
      <c r="U2514" s="297"/>
      <c r="V2514" s="298"/>
    </row>
    <row r="2515" spans="1:23" s="26" customFormat="1" ht="24.95" customHeight="1">
      <c r="A2515" s="25"/>
      <c r="B2515" s="307" t="s">
        <v>1152</v>
      </c>
      <c r="C2515" s="301"/>
      <c r="D2515" s="301"/>
      <c r="E2515" s="301"/>
      <c r="F2515" s="301"/>
      <c r="G2515" s="293"/>
      <c r="H2515" s="293"/>
      <c r="I2515" s="299"/>
      <c r="J2515" s="300" t="s">
        <v>1152</v>
      </c>
      <c r="K2515" s="324"/>
      <c r="L2515" s="324"/>
      <c r="M2515" s="294"/>
      <c r="N2515" s="321" t="s">
        <v>1152</v>
      </c>
      <c r="O2515" s="172" t="s">
        <v>1152</v>
      </c>
      <c r="P2515" s="441"/>
      <c r="Q2515" s="442"/>
      <c r="R2515" s="439"/>
      <c r="S2515" s="440"/>
      <c r="T2515" s="296"/>
      <c r="U2515" s="297"/>
      <c r="V2515" s="298"/>
    </row>
    <row r="2516" spans="1:23" s="26" customFormat="1" ht="24.95" customHeight="1">
      <c r="A2516" s="25"/>
      <c r="B2516" s="307" t="s">
        <v>1152</v>
      </c>
      <c r="C2516" s="301"/>
      <c r="D2516" s="301"/>
      <c r="E2516" s="301"/>
      <c r="F2516" s="301"/>
      <c r="G2516" s="293"/>
      <c r="H2516" s="293"/>
      <c r="I2516" s="299"/>
      <c r="J2516" s="300" t="s">
        <v>1152</v>
      </c>
      <c r="K2516" s="324"/>
      <c r="L2516" s="324"/>
      <c r="M2516" s="294"/>
      <c r="N2516" s="321" t="s">
        <v>1152</v>
      </c>
      <c r="O2516" s="172" t="s">
        <v>1152</v>
      </c>
      <c r="P2516" s="441"/>
      <c r="Q2516" s="442"/>
      <c r="R2516" s="439"/>
      <c r="S2516" s="440"/>
      <c r="T2516" s="296"/>
      <c r="U2516" s="297"/>
      <c r="V2516" s="298"/>
    </row>
    <row r="2517" spans="1:23" s="26" customFormat="1" ht="24.95" customHeight="1">
      <c r="A2517" s="25"/>
      <c r="B2517" s="307" t="s">
        <v>1152</v>
      </c>
      <c r="C2517" s="301"/>
      <c r="D2517" s="301"/>
      <c r="E2517" s="301"/>
      <c r="F2517" s="301"/>
      <c r="G2517" s="293"/>
      <c r="H2517" s="293"/>
      <c r="I2517" s="299"/>
      <c r="J2517" s="300" t="s">
        <v>1152</v>
      </c>
      <c r="K2517" s="324"/>
      <c r="L2517" s="324"/>
      <c r="M2517" s="294"/>
      <c r="N2517" s="321" t="s">
        <v>1152</v>
      </c>
      <c r="O2517" s="172" t="s">
        <v>1152</v>
      </c>
      <c r="P2517" s="441"/>
      <c r="Q2517" s="442"/>
      <c r="R2517" s="439"/>
      <c r="S2517" s="440"/>
      <c r="T2517" s="296"/>
      <c r="U2517" s="297"/>
      <c r="V2517" s="298"/>
    </row>
    <row r="2518" spans="1:23" s="26" customFormat="1" ht="24.95" customHeight="1">
      <c r="A2518" s="25"/>
      <c r="B2518" s="307" t="s">
        <v>1152</v>
      </c>
      <c r="C2518" s="301"/>
      <c r="D2518" s="301"/>
      <c r="E2518" s="301"/>
      <c r="F2518" s="301"/>
      <c r="G2518" s="293"/>
      <c r="H2518" s="293"/>
      <c r="I2518" s="299"/>
      <c r="J2518" s="300" t="s">
        <v>1152</v>
      </c>
      <c r="K2518" s="324"/>
      <c r="L2518" s="324"/>
      <c r="M2518" s="294"/>
      <c r="N2518" s="321" t="s">
        <v>1152</v>
      </c>
      <c r="O2518" s="172" t="s">
        <v>1152</v>
      </c>
      <c r="P2518" s="441"/>
      <c r="Q2518" s="442"/>
      <c r="R2518" s="439"/>
      <c r="S2518" s="440"/>
      <c r="T2518" s="296"/>
      <c r="U2518" s="297"/>
      <c r="V2518" s="298"/>
    </row>
    <row r="2519" spans="1:23" s="26" customFormat="1" ht="24.95" customHeight="1">
      <c r="A2519" s="25"/>
      <c r="B2519" s="307" t="s">
        <v>1152</v>
      </c>
      <c r="C2519" s="301"/>
      <c r="D2519" s="301"/>
      <c r="E2519" s="301"/>
      <c r="F2519" s="301"/>
      <c r="G2519" s="293"/>
      <c r="H2519" s="293"/>
      <c r="I2519" s="299"/>
      <c r="J2519" s="300" t="s">
        <v>1152</v>
      </c>
      <c r="K2519" s="324"/>
      <c r="L2519" s="324"/>
      <c r="M2519" s="294"/>
      <c r="N2519" s="321" t="s">
        <v>1152</v>
      </c>
      <c r="O2519" s="172" t="s">
        <v>1152</v>
      </c>
      <c r="P2519" s="441"/>
      <c r="Q2519" s="442"/>
      <c r="R2519" s="439"/>
      <c r="S2519" s="440"/>
      <c r="T2519" s="296"/>
      <c r="U2519" s="297"/>
      <c r="V2519" s="298"/>
    </row>
    <row r="2520" spans="1:23" s="26" customFormat="1" ht="24.95" customHeight="1">
      <c r="A2520" s="25" t="s">
        <v>2303</v>
      </c>
      <c r="B2520" s="307" t="s">
        <v>1152</v>
      </c>
      <c r="C2520" s="301"/>
      <c r="D2520" s="301"/>
      <c r="E2520" s="301"/>
      <c r="F2520" s="301"/>
      <c r="G2520" s="293"/>
      <c r="H2520" s="293"/>
      <c r="I2520" s="299"/>
      <c r="J2520" s="300" t="s">
        <v>1152</v>
      </c>
      <c r="K2520" s="324"/>
      <c r="L2520" s="324"/>
      <c r="M2520" s="294"/>
      <c r="N2520" s="322" t="s">
        <v>1152</v>
      </c>
      <c r="O2520" s="172" t="s">
        <v>1152</v>
      </c>
      <c r="P2520" s="441"/>
      <c r="Q2520" s="442"/>
      <c r="R2520" s="439"/>
      <c r="S2520" s="440"/>
      <c r="T2520" s="296"/>
      <c r="U2520" s="297"/>
      <c r="V2520" s="298"/>
    </row>
    <row r="2521" spans="1:23" s="26" customFormat="1" ht="24.95" customHeight="1">
      <c r="A2521" s="25" t="s">
        <v>2304</v>
      </c>
      <c r="B2521" s="307" t="s">
        <v>1152</v>
      </c>
      <c r="C2521" s="301"/>
      <c r="D2521" s="301"/>
      <c r="E2521" s="301"/>
      <c r="F2521" s="301"/>
      <c r="G2521" s="293"/>
      <c r="H2521" s="293"/>
      <c r="I2521" s="299"/>
      <c r="J2521" s="300" t="s">
        <v>1152</v>
      </c>
      <c r="K2521" s="324"/>
      <c r="L2521" s="324"/>
      <c r="M2521" s="295"/>
      <c r="N2521" s="322" t="s">
        <v>1152</v>
      </c>
      <c r="O2521" s="172" t="s">
        <v>1152</v>
      </c>
      <c r="P2521" s="441"/>
      <c r="Q2521" s="442"/>
      <c r="R2521" s="439"/>
      <c r="S2521" s="440"/>
      <c r="T2521" s="296"/>
      <c r="U2521" s="297"/>
      <c r="V2521" s="298"/>
    </row>
    <row r="2522" spans="1:23" s="26" customFormat="1" ht="24.95" customHeight="1">
      <c r="A2522" s="25" t="s">
        <v>2305</v>
      </c>
      <c r="B2522" s="307" t="s">
        <v>1152</v>
      </c>
      <c r="C2522" s="301"/>
      <c r="D2522" s="301"/>
      <c r="E2522" s="301"/>
      <c r="F2522" s="301"/>
      <c r="G2522" s="293"/>
      <c r="H2522" s="293"/>
      <c r="I2522" s="299"/>
      <c r="J2522" s="300" t="s">
        <v>1152</v>
      </c>
      <c r="K2522" s="324"/>
      <c r="L2522" s="324"/>
      <c r="M2522" s="295"/>
      <c r="N2522" s="322" t="s">
        <v>1152</v>
      </c>
      <c r="O2522" s="172" t="s">
        <v>1152</v>
      </c>
      <c r="P2522" s="441"/>
      <c r="Q2522" s="442"/>
      <c r="R2522" s="439"/>
      <c r="S2522" s="440"/>
      <c r="T2522" s="296"/>
      <c r="U2522" s="297"/>
      <c r="V2522" s="298"/>
    </row>
    <row r="2523" spans="1:23" s="26" customFormat="1" ht="24.95" customHeight="1" thickBot="1">
      <c r="A2523" s="25" t="s">
        <v>2306</v>
      </c>
      <c r="B2523" s="310" t="s">
        <v>1152</v>
      </c>
      <c r="C2523" s="302"/>
      <c r="D2523" s="302"/>
      <c r="E2523" s="302"/>
      <c r="F2523" s="302"/>
      <c r="G2523" s="303"/>
      <c r="H2523" s="303"/>
      <c r="I2523" s="304"/>
      <c r="J2523" s="305" t="s">
        <v>1152</v>
      </c>
      <c r="K2523" s="325"/>
      <c r="L2523" s="325"/>
      <c r="M2523" s="306"/>
      <c r="N2523" s="322" t="s">
        <v>1152</v>
      </c>
      <c r="O2523" s="172" t="s">
        <v>1152</v>
      </c>
      <c r="P2523" s="441"/>
      <c r="Q2523" s="442"/>
      <c r="R2523" s="439"/>
      <c r="S2523" s="440"/>
      <c r="T2523" s="296"/>
      <c r="U2523" s="297"/>
      <c r="V2523" s="298"/>
    </row>
    <row r="2524" spans="1:23" s="16" customFormat="1" ht="12" customHeight="1">
      <c r="A2524" s="25"/>
      <c r="B2524" s="27"/>
      <c r="C2524" s="28"/>
      <c r="D2524" s="28"/>
      <c r="E2524" s="28"/>
      <c r="F2524" s="28"/>
      <c r="G2524" s="28"/>
      <c r="H2524" s="308"/>
      <c r="I2524" s="28"/>
      <c r="J2524" s="28"/>
      <c r="K2524" s="28"/>
      <c r="L2524" s="28"/>
      <c r="M2524" s="28"/>
      <c r="N2524" s="28"/>
      <c r="O2524" s="171"/>
      <c r="P2524" s="28"/>
      <c r="Q2524" s="28"/>
      <c r="R2524" s="171"/>
      <c r="S2524" s="28"/>
      <c r="T2524" s="28"/>
      <c r="U2524" s="29"/>
      <c r="V2524" s="30"/>
    </row>
    <row r="2525" spans="1:23" s="16" customFormat="1" ht="17.25" customHeight="1" thickBot="1">
      <c r="A2525" s="25" t="s">
        <v>2307</v>
      </c>
      <c r="B2525" s="346"/>
      <c r="C2525" s="347"/>
      <c r="D2525" s="347"/>
      <c r="E2525" s="347"/>
      <c r="F2525" s="347"/>
      <c r="G2525" s="347"/>
      <c r="H2525" s="347"/>
      <c r="I2525" s="347"/>
      <c r="J2525" s="347"/>
      <c r="K2525" s="347"/>
      <c r="L2525" s="347"/>
      <c r="M2525" s="347"/>
      <c r="N2525" s="728" t="s">
        <v>251</v>
      </c>
      <c r="O2525" s="729">
        <v>3133.0871666666667</v>
      </c>
      <c r="P2525" s="371"/>
      <c r="Q2525" s="371"/>
      <c r="R2525" s="372"/>
      <c r="S2525" s="372"/>
      <c r="T2525" s="373"/>
      <c r="U2525" s="374"/>
      <c r="V2525" s="375"/>
      <c r="W2525" s="186"/>
    </row>
    <row r="2526" spans="1:23" ht="17.25" customHeight="1">
      <c r="B2526" s="731"/>
      <c r="C2526" s="731"/>
      <c r="D2526" s="731"/>
      <c r="E2526" s="731"/>
      <c r="F2526" s="731"/>
      <c r="G2526" s="732"/>
      <c r="H2526" s="732"/>
      <c r="I2526" s="732"/>
      <c r="J2526" s="732"/>
      <c r="K2526" s="732"/>
      <c r="L2526" s="732"/>
      <c r="M2526" s="732"/>
      <c r="N2526" s="732"/>
      <c r="O2526" s="732"/>
      <c r="P2526" s="732"/>
      <c r="Q2526" s="732"/>
      <c r="R2526" s="732"/>
      <c r="S2526" s="732"/>
      <c r="T2526" s="732"/>
      <c r="U2526" s="732"/>
      <c r="V2526" s="732"/>
      <c r="W2526" s="732"/>
    </row>
    <row r="2527" spans="1:23" s="16" customFormat="1" ht="16.5" customHeight="1" thickBot="1">
      <c r="A2527" s="14"/>
      <c r="B2527" s="443" t="s">
        <v>61</v>
      </c>
      <c r="C2527" s="443"/>
      <c r="D2527" s="443"/>
      <c r="E2527" s="443"/>
      <c r="F2527" s="443"/>
      <c r="G2527" s="443"/>
      <c r="H2527" s="443"/>
      <c r="I2527" s="443"/>
      <c r="J2527" s="443"/>
      <c r="K2527" s="443"/>
      <c r="L2527" s="443"/>
      <c r="M2527" s="443"/>
      <c r="N2527" s="443"/>
      <c r="O2527" s="443"/>
      <c r="P2527" s="443"/>
      <c r="Q2527" s="443"/>
      <c r="R2527" s="443"/>
      <c r="S2527" s="443"/>
      <c r="T2527" s="443"/>
      <c r="U2527" s="443"/>
      <c r="V2527" s="443"/>
      <c r="W2527" s="187"/>
    </row>
    <row r="2528" spans="1:23" s="18" customFormat="1" ht="22.5" customHeight="1">
      <c r="A2528" s="87" t="s">
        <v>2308</v>
      </c>
      <c r="B2528" s="445" t="s">
        <v>58</v>
      </c>
      <c r="C2528" s="733" t="s">
        <v>78</v>
      </c>
      <c r="D2528" s="734"/>
      <c r="E2528" s="734"/>
      <c r="F2528" s="734"/>
      <c r="G2528" s="734"/>
      <c r="H2528" s="734"/>
      <c r="I2528" s="734"/>
      <c r="J2528" s="734"/>
      <c r="K2528" s="734"/>
      <c r="L2528" s="734"/>
      <c r="M2528" s="706"/>
      <c r="N2528" s="735"/>
      <c r="O2528" s="736"/>
      <c r="P2528" s="733" t="s">
        <v>84</v>
      </c>
      <c r="Q2528" s="734"/>
      <c r="R2528" s="734"/>
      <c r="S2528" s="706"/>
      <c r="T2528" s="705" t="s">
        <v>279</v>
      </c>
      <c r="U2528" s="706"/>
      <c r="V2528" s="448" t="s">
        <v>27</v>
      </c>
      <c r="W2528" s="185"/>
    </row>
    <row r="2529" spans="1:23" s="18" customFormat="1" ht="22.5" customHeight="1">
      <c r="A2529" s="87" t="s">
        <v>2309</v>
      </c>
      <c r="B2529" s="446"/>
      <c r="C2529" s="737" t="s">
        <v>79</v>
      </c>
      <c r="D2529" s="738"/>
      <c r="E2529" s="739"/>
      <c r="F2529" s="740">
        <v>4</v>
      </c>
      <c r="G2529" s="741" t="s">
        <v>223</v>
      </c>
      <c r="H2529" s="714" t="s">
        <v>222</v>
      </c>
      <c r="I2529" s="714"/>
      <c r="J2529" s="737" t="s">
        <v>221</v>
      </c>
      <c r="K2529" s="742"/>
      <c r="L2529" s="743"/>
      <c r="M2529" s="743"/>
      <c r="N2529" s="744"/>
      <c r="O2529" s="745"/>
      <c r="P2529" s="746"/>
      <c r="Q2529" s="747"/>
      <c r="R2529" s="747"/>
      <c r="S2529" s="748"/>
      <c r="T2529" s="718"/>
      <c r="U2529" s="719"/>
      <c r="V2529" s="449"/>
      <c r="W2529" s="185"/>
    </row>
    <row r="2530" spans="1:23" s="18" customFormat="1" ht="51.75" customHeight="1" thickBot="1">
      <c r="A2530" s="87" t="s">
        <v>2310</v>
      </c>
      <c r="B2530" s="446"/>
      <c r="C2530" s="738" t="s">
        <v>77</v>
      </c>
      <c r="D2530" s="739"/>
      <c r="E2530" s="749" t="s">
        <v>80</v>
      </c>
      <c r="F2530" s="750" t="s">
        <v>242</v>
      </c>
      <c r="G2530" s="741"/>
      <c r="H2530" s="714"/>
      <c r="I2530" s="714"/>
      <c r="J2530" s="711" t="s">
        <v>220</v>
      </c>
      <c r="K2530" s="751" t="s">
        <v>228</v>
      </c>
      <c r="L2530" s="752" t="s">
        <v>290</v>
      </c>
      <c r="M2530" s="752"/>
      <c r="N2530" s="753" t="s">
        <v>260</v>
      </c>
      <c r="O2530" s="754"/>
      <c r="P2530" s="755" t="s">
        <v>1169</v>
      </c>
      <c r="Q2530" s="756" t="s">
        <v>85</v>
      </c>
      <c r="R2530" s="757"/>
      <c r="S2530" s="88">
        <v>3</v>
      </c>
      <c r="T2530" s="758"/>
      <c r="U2530" s="759"/>
      <c r="V2530" s="450"/>
      <c r="W2530" s="185"/>
    </row>
    <row r="2531" spans="1:23" s="18" customFormat="1" ht="15.75" customHeight="1">
      <c r="A2531" s="87" t="s">
        <v>2311</v>
      </c>
      <c r="B2531" s="446"/>
      <c r="C2531" s="33">
        <v>1</v>
      </c>
      <c r="D2531" s="76" t="s">
        <v>1034</v>
      </c>
      <c r="E2531" s="82">
        <v>0.25</v>
      </c>
      <c r="F2531" s="233">
        <v>512.43150000000003</v>
      </c>
      <c r="G2531" s="233">
        <v>1532.67</v>
      </c>
      <c r="H2531" s="451" t="s">
        <v>27</v>
      </c>
      <c r="I2531" s="452"/>
      <c r="J2531" s="83" t="s">
        <v>6</v>
      </c>
      <c r="K2531" s="81" t="s">
        <v>1152</v>
      </c>
      <c r="L2531" s="344"/>
      <c r="M2531" s="345" t="s">
        <v>1152</v>
      </c>
      <c r="N2531" s="760" t="s">
        <v>22</v>
      </c>
      <c r="O2531" s="761" t="s">
        <v>15</v>
      </c>
      <c r="P2531" s="762"/>
      <c r="Q2531" s="763">
        <v>72</v>
      </c>
      <c r="R2531" s="764" t="s">
        <v>1152</v>
      </c>
      <c r="S2531" s="765"/>
      <c r="T2531" s="705" t="s">
        <v>64</v>
      </c>
      <c r="U2531" s="734"/>
      <c r="V2531" s="706"/>
      <c r="W2531" s="184"/>
    </row>
    <row r="2532" spans="1:23" s="18" customFormat="1" ht="15.75" customHeight="1" thickBot="1">
      <c r="A2532" s="87" t="s">
        <v>2312</v>
      </c>
      <c r="B2532" s="446"/>
      <c r="C2532" s="33">
        <v>2</v>
      </c>
      <c r="D2532" s="76" t="s">
        <v>1035</v>
      </c>
      <c r="E2532" s="82">
        <v>0.25</v>
      </c>
      <c r="F2532" s="233">
        <v>7131.43</v>
      </c>
      <c r="G2532" s="233">
        <v>1532.67</v>
      </c>
      <c r="H2532" s="451" t="s">
        <v>6</v>
      </c>
      <c r="I2532" s="452"/>
      <c r="J2532" s="83" t="s">
        <v>6</v>
      </c>
      <c r="K2532" s="81" t="s">
        <v>1152</v>
      </c>
      <c r="L2532" s="344"/>
      <c r="M2532" s="345" t="s">
        <v>1152</v>
      </c>
      <c r="N2532" s="760" t="s">
        <v>22</v>
      </c>
      <c r="O2532" s="761"/>
      <c r="P2532" s="762"/>
      <c r="Q2532" s="766"/>
      <c r="R2532" s="767"/>
      <c r="S2532" s="768"/>
      <c r="T2532" s="758"/>
      <c r="U2532" s="769"/>
      <c r="V2532" s="759"/>
      <c r="W2532" s="184"/>
    </row>
    <row r="2533" spans="1:23" s="18" customFormat="1" ht="15.75" customHeight="1">
      <c r="A2533" s="87" t="s">
        <v>2313</v>
      </c>
      <c r="B2533" s="446"/>
      <c r="C2533" s="33">
        <v>3</v>
      </c>
      <c r="D2533" s="76" t="s">
        <v>1036</v>
      </c>
      <c r="E2533" s="82">
        <v>0.25</v>
      </c>
      <c r="F2533" s="233">
        <v>1228.78</v>
      </c>
      <c r="G2533" s="233">
        <v>1532.67</v>
      </c>
      <c r="H2533" s="451" t="s">
        <v>27</v>
      </c>
      <c r="I2533" s="452"/>
      <c r="J2533" s="83" t="s">
        <v>6</v>
      </c>
      <c r="K2533" s="81" t="s">
        <v>1152</v>
      </c>
      <c r="L2533" s="344"/>
      <c r="M2533" s="345" t="s">
        <v>1152</v>
      </c>
      <c r="N2533" s="760" t="s">
        <v>22</v>
      </c>
      <c r="O2533" s="770"/>
      <c r="P2533" s="771"/>
      <c r="Q2533" s="772"/>
      <c r="R2533" s="773"/>
      <c r="S2533" s="774"/>
      <c r="T2533" s="191"/>
      <c r="U2533" s="191"/>
      <c r="V2533" s="192"/>
      <c r="W2533" s="185"/>
    </row>
    <row r="2534" spans="1:23" s="18" customFormat="1" ht="15.75" customHeight="1">
      <c r="A2534" s="87" t="s">
        <v>2314</v>
      </c>
      <c r="B2534" s="446"/>
      <c r="C2534" s="33">
        <v>4</v>
      </c>
      <c r="D2534" s="76" t="s">
        <v>1037</v>
      </c>
      <c r="E2534" s="82">
        <v>0.25</v>
      </c>
      <c r="F2534" s="233">
        <v>526.62</v>
      </c>
      <c r="G2534" s="233">
        <v>1532.67</v>
      </c>
      <c r="H2534" s="451" t="s">
        <v>27</v>
      </c>
      <c r="I2534" s="452"/>
      <c r="J2534" s="83" t="s">
        <v>6</v>
      </c>
      <c r="K2534" s="81" t="s">
        <v>1152</v>
      </c>
      <c r="L2534" s="344"/>
      <c r="M2534" s="345" t="s">
        <v>1152</v>
      </c>
      <c r="N2534" s="760" t="s">
        <v>22</v>
      </c>
      <c r="O2534" s="775" t="s">
        <v>246</v>
      </c>
      <c r="P2534" s="737" t="s">
        <v>245</v>
      </c>
      <c r="Q2534" s="738"/>
      <c r="R2534" s="738"/>
      <c r="S2534" s="739"/>
      <c r="T2534" s="185"/>
      <c r="U2534" s="185"/>
      <c r="V2534" s="193"/>
      <c r="W2534" s="185"/>
    </row>
    <row r="2535" spans="1:23" s="18" customFormat="1" ht="17.25" customHeight="1">
      <c r="A2535" s="87" t="s">
        <v>2315</v>
      </c>
      <c r="B2535" s="446"/>
      <c r="C2535" s="33">
        <v>5</v>
      </c>
      <c r="D2535" s="76" t="s">
        <v>1152</v>
      </c>
      <c r="E2535" s="82" t="s">
        <v>1152</v>
      </c>
      <c r="F2535" s="233" t="s">
        <v>1152</v>
      </c>
      <c r="G2535" s="233" t="s">
        <v>1152</v>
      </c>
      <c r="H2535" s="451" t="s">
        <v>1152</v>
      </c>
      <c r="I2535" s="452"/>
      <c r="J2535" s="83" t="s">
        <v>1152</v>
      </c>
      <c r="K2535" s="81" t="s">
        <v>1152</v>
      </c>
      <c r="L2535" s="344"/>
      <c r="M2535" s="345" t="s">
        <v>1152</v>
      </c>
      <c r="N2535" s="760"/>
      <c r="O2535" s="776"/>
      <c r="P2535" s="711" t="s">
        <v>86</v>
      </c>
      <c r="Q2535" s="711" t="s">
        <v>230</v>
      </c>
      <c r="R2535" s="714" t="s">
        <v>243</v>
      </c>
      <c r="S2535" s="714"/>
      <c r="T2535" s="185"/>
      <c r="U2535" s="185"/>
      <c r="V2535" s="193"/>
      <c r="W2535" s="185"/>
    </row>
    <row r="2536" spans="1:23" s="18" customFormat="1" ht="16.5" customHeight="1" thickBot="1">
      <c r="A2536" s="87" t="s">
        <v>2316</v>
      </c>
      <c r="B2536" s="446"/>
      <c r="C2536" s="84">
        <v>6</v>
      </c>
      <c r="D2536" s="85" t="s">
        <v>1152</v>
      </c>
      <c r="E2536" s="86" t="s">
        <v>1152</v>
      </c>
      <c r="F2536" s="233" t="s">
        <v>1152</v>
      </c>
      <c r="G2536" s="233" t="s">
        <v>1152</v>
      </c>
      <c r="H2536" s="451" t="s">
        <v>1152</v>
      </c>
      <c r="I2536" s="452"/>
      <c r="J2536" s="83" t="s">
        <v>1152</v>
      </c>
      <c r="K2536" s="81" t="s">
        <v>1152</v>
      </c>
      <c r="L2536" s="344"/>
      <c r="M2536" s="345" t="s">
        <v>1152</v>
      </c>
      <c r="N2536" s="777"/>
      <c r="O2536" s="248" t="s">
        <v>6</v>
      </c>
      <c r="P2536" s="778">
        <v>1</v>
      </c>
      <c r="Q2536" s="779">
        <v>3065.3425115</v>
      </c>
      <c r="R2536" s="780">
        <v>9399.2615000000005</v>
      </c>
      <c r="S2536" s="780"/>
      <c r="T2536" s="185"/>
      <c r="U2536" s="185"/>
      <c r="V2536" s="193"/>
      <c r="W2536" s="185"/>
    </row>
    <row r="2537" spans="1:23" s="18" customFormat="1" ht="16.5" customHeight="1" thickBot="1">
      <c r="A2537" s="87" t="s">
        <v>2317</v>
      </c>
      <c r="B2537" s="447"/>
      <c r="C2537" s="781" t="s">
        <v>82</v>
      </c>
      <c r="D2537" s="782"/>
      <c r="E2537" s="782"/>
      <c r="F2537" s="783"/>
      <c r="G2537" s="784"/>
      <c r="H2537" s="453" t="s">
        <v>6</v>
      </c>
      <c r="I2537" s="454"/>
      <c r="J2537" s="314" t="s">
        <v>6</v>
      </c>
      <c r="K2537" s="194" t="s">
        <v>27</v>
      </c>
      <c r="L2537" s="351"/>
      <c r="M2537" s="370"/>
      <c r="N2537" s="352"/>
      <c r="O2537" s="455" t="s">
        <v>1152</v>
      </c>
      <c r="P2537" s="455"/>
      <c r="Q2537" s="455"/>
      <c r="R2537" s="455"/>
      <c r="S2537" s="455"/>
      <c r="T2537" s="348"/>
      <c r="U2537" s="349"/>
      <c r="V2537" s="350"/>
      <c r="W2537" s="185"/>
    </row>
    <row r="2538" spans="1:23" ht="24.95" customHeight="1"/>
    <row r="2539" spans="1:23" ht="24.95" customHeight="1"/>
    <row r="2540" spans="1:23" s="16" customFormat="1" ht="24" thickBot="1">
      <c r="A2540" s="694">
        <v>73</v>
      </c>
      <c r="B2540" s="456" t="s">
        <v>45</v>
      </c>
      <c r="C2540" s="456"/>
      <c r="D2540" s="456"/>
      <c r="E2540" s="22">
        <v>73</v>
      </c>
      <c r="F2540" s="23" t="s">
        <v>1038</v>
      </c>
      <c r="G2540" s="19"/>
      <c r="H2540" s="19"/>
      <c r="I2540" s="23"/>
      <c r="J2540" s="23"/>
      <c r="K2540" s="23"/>
      <c r="L2540" s="23"/>
      <c r="M2540" s="24"/>
      <c r="N2540" s="24"/>
      <c r="O2540" s="19"/>
      <c r="P2540" s="19"/>
      <c r="Q2540" s="685"/>
      <c r="R2540" s="685"/>
      <c r="S2540" s="685"/>
      <c r="T2540" s="685"/>
      <c r="U2540" s="186"/>
    </row>
    <row r="2541" spans="1:23" s="16" customFormat="1" ht="24.75" customHeight="1">
      <c r="A2541" s="14"/>
      <c r="B2541" s="695" t="s">
        <v>50</v>
      </c>
      <c r="C2541" s="696" t="s">
        <v>51</v>
      </c>
      <c r="D2541" s="697" t="s">
        <v>16</v>
      </c>
      <c r="E2541" s="697"/>
      <c r="F2541" s="697" t="s">
        <v>52</v>
      </c>
      <c r="G2541" s="698"/>
      <c r="H2541" s="699" t="s">
        <v>53</v>
      </c>
      <c r="I2541" s="700" t="s">
        <v>266</v>
      </c>
      <c r="J2541" s="699" t="s">
        <v>17</v>
      </c>
      <c r="K2541" s="699" t="s">
        <v>229</v>
      </c>
      <c r="L2541" s="699" t="s">
        <v>54</v>
      </c>
      <c r="M2541" s="699" t="s">
        <v>150</v>
      </c>
      <c r="N2541" s="701" t="s">
        <v>244</v>
      </c>
      <c r="O2541" s="702"/>
      <c r="P2541" s="703" t="s">
        <v>19</v>
      </c>
      <c r="Q2541" s="704"/>
      <c r="R2541" s="705" t="s">
        <v>152</v>
      </c>
      <c r="S2541" s="706"/>
      <c r="T2541" s="707" t="s">
        <v>138</v>
      </c>
      <c r="U2541" s="708"/>
      <c r="V2541" s="709"/>
    </row>
    <row r="2542" spans="1:23" s="16" customFormat="1" ht="92.25" customHeight="1">
      <c r="A2542" s="14"/>
      <c r="B2542" s="710"/>
      <c r="C2542" s="711" t="s">
        <v>55</v>
      </c>
      <c r="D2542" s="712" t="s">
        <v>3</v>
      </c>
      <c r="E2542" s="712" t="s">
        <v>18</v>
      </c>
      <c r="F2542" s="712" t="s">
        <v>56</v>
      </c>
      <c r="G2542" s="713" t="s">
        <v>57</v>
      </c>
      <c r="H2542" s="714"/>
      <c r="I2542" s="715"/>
      <c r="J2542" s="714"/>
      <c r="K2542" s="714"/>
      <c r="L2542" s="714"/>
      <c r="M2542" s="714"/>
      <c r="N2542" s="711" t="s">
        <v>149</v>
      </c>
      <c r="O2542" s="712" t="s">
        <v>68</v>
      </c>
      <c r="P2542" s="716"/>
      <c r="Q2542" s="717"/>
      <c r="R2542" s="718"/>
      <c r="S2542" s="719"/>
      <c r="T2542" s="720" t="s">
        <v>139</v>
      </c>
      <c r="U2542" s="721" t="s">
        <v>148</v>
      </c>
      <c r="V2542" s="722" t="s">
        <v>164</v>
      </c>
    </row>
    <row r="2543" spans="1:23" s="16" customFormat="1" ht="26.25" customHeight="1">
      <c r="A2543" s="14"/>
      <c r="B2543" s="723"/>
      <c r="C2543" s="724">
        <v>3</v>
      </c>
      <c r="D2543" s="724">
        <v>4</v>
      </c>
      <c r="E2543" s="724">
        <v>5</v>
      </c>
      <c r="F2543" s="724">
        <v>6</v>
      </c>
      <c r="G2543" s="724">
        <v>7</v>
      </c>
      <c r="H2543" s="724">
        <v>8</v>
      </c>
      <c r="I2543" s="724">
        <v>9</v>
      </c>
      <c r="J2543" s="724">
        <v>10</v>
      </c>
      <c r="K2543" s="724">
        <v>11</v>
      </c>
      <c r="L2543" s="724">
        <v>12</v>
      </c>
      <c r="M2543" s="724">
        <v>13</v>
      </c>
      <c r="N2543" s="724">
        <v>14</v>
      </c>
      <c r="O2543" s="724">
        <v>15</v>
      </c>
      <c r="P2543" s="19">
        <v>16</v>
      </c>
      <c r="Q2543" s="725">
        <v>17</v>
      </c>
      <c r="R2543" s="19">
        <v>18</v>
      </c>
      <c r="S2543" s="725">
        <v>19</v>
      </c>
      <c r="T2543" s="726">
        <v>20</v>
      </c>
      <c r="U2543" s="624">
        <v>21</v>
      </c>
      <c r="V2543" s="727">
        <v>22</v>
      </c>
    </row>
    <row r="2544" spans="1:23" s="26" customFormat="1" ht="43.9" customHeight="1">
      <c r="A2544" s="25" t="s">
        <v>2318</v>
      </c>
      <c r="B2544" s="457">
        <v>1</v>
      </c>
      <c r="C2544" s="459" t="s">
        <v>300</v>
      </c>
      <c r="D2544" s="459" t="s">
        <v>1041</v>
      </c>
      <c r="E2544" s="459" t="s">
        <v>1044</v>
      </c>
      <c r="F2544" s="459" t="s">
        <v>321</v>
      </c>
      <c r="G2544" s="293">
        <v>0.6</v>
      </c>
      <c r="H2544" s="437" t="s">
        <v>22</v>
      </c>
      <c r="I2544" s="299">
        <v>1</v>
      </c>
      <c r="J2544" s="300" t="s">
        <v>1039</v>
      </c>
      <c r="K2544" s="324">
        <v>43826</v>
      </c>
      <c r="L2544" s="324">
        <v>45138</v>
      </c>
      <c r="M2544" s="294">
        <v>1899.16</v>
      </c>
      <c r="N2544" s="321">
        <v>1139.4960000000001</v>
      </c>
      <c r="O2544" s="172">
        <v>1139.4960000000001</v>
      </c>
      <c r="P2544" s="441"/>
      <c r="Q2544" s="442"/>
      <c r="R2544" s="439"/>
      <c r="S2544" s="440"/>
      <c r="T2544" s="296" t="s">
        <v>22</v>
      </c>
      <c r="U2544" s="297">
        <v>337</v>
      </c>
      <c r="V2544" s="298" t="s">
        <v>22</v>
      </c>
    </row>
    <row r="2545" spans="1:23" s="26" customFormat="1" ht="43.9" customHeight="1">
      <c r="A2545" s="25" t="s">
        <v>1157</v>
      </c>
      <c r="B2545" s="458"/>
      <c r="C2545" s="460"/>
      <c r="D2545" s="460"/>
      <c r="E2545" s="460"/>
      <c r="F2545" s="460"/>
      <c r="G2545" s="293">
        <v>0.4</v>
      </c>
      <c r="H2545" s="438"/>
      <c r="I2545" s="299">
        <v>2</v>
      </c>
      <c r="J2545" s="300" t="s">
        <v>1040</v>
      </c>
      <c r="K2545" s="324">
        <v>43826</v>
      </c>
      <c r="L2545" s="324">
        <v>45138</v>
      </c>
      <c r="M2545" s="294">
        <v>1899.16</v>
      </c>
      <c r="N2545" s="321">
        <v>759.6640000000001</v>
      </c>
      <c r="O2545" s="172">
        <v>759.66399999999999</v>
      </c>
      <c r="P2545" s="441"/>
      <c r="Q2545" s="442"/>
      <c r="R2545" s="439"/>
      <c r="S2545" s="440"/>
      <c r="T2545" s="296" t="s">
        <v>22</v>
      </c>
      <c r="U2545" s="297">
        <v>56</v>
      </c>
      <c r="V2545" s="298" t="s">
        <v>22</v>
      </c>
    </row>
    <row r="2546" spans="1:23" s="26" customFormat="1" ht="43.9" customHeight="1">
      <c r="A2546" s="25" t="s">
        <v>321</v>
      </c>
      <c r="B2546" s="307">
        <v>2</v>
      </c>
      <c r="C2546" s="301" t="s">
        <v>300</v>
      </c>
      <c r="D2546" s="301" t="s">
        <v>1042</v>
      </c>
      <c r="E2546" s="301" t="s">
        <v>1045</v>
      </c>
      <c r="F2546" s="301" t="s">
        <v>321</v>
      </c>
      <c r="G2546" s="293">
        <v>0.6</v>
      </c>
      <c r="H2546" s="293" t="s">
        <v>22</v>
      </c>
      <c r="I2546" s="299">
        <v>1</v>
      </c>
      <c r="J2546" s="300" t="s">
        <v>1039</v>
      </c>
      <c r="K2546" s="324">
        <v>42716</v>
      </c>
      <c r="L2546" s="324">
        <v>43621</v>
      </c>
      <c r="M2546" s="294">
        <v>1662.43</v>
      </c>
      <c r="N2546" s="321">
        <v>997.45799999999997</v>
      </c>
      <c r="O2546" s="172">
        <v>997.45799999999997</v>
      </c>
      <c r="P2546" s="441"/>
      <c r="Q2546" s="442"/>
      <c r="R2546" s="439"/>
      <c r="S2546" s="440"/>
      <c r="T2546" s="296" t="s">
        <v>22</v>
      </c>
      <c r="U2546" s="297">
        <v>210</v>
      </c>
      <c r="V2546" s="298" t="s">
        <v>22</v>
      </c>
    </row>
    <row r="2547" spans="1:23" s="26" customFormat="1" ht="43.9" customHeight="1">
      <c r="A2547" s="25" t="s">
        <v>1158</v>
      </c>
      <c r="B2547" s="307">
        <v>3</v>
      </c>
      <c r="C2547" s="301" t="s">
        <v>300</v>
      </c>
      <c r="D2547" s="301" t="s">
        <v>1043</v>
      </c>
      <c r="E2547" s="301" t="s">
        <v>1046</v>
      </c>
      <c r="F2547" s="301" t="s">
        <v>304</v>
      </c>
      <c r="G2547" s="293">
        <v>1</v>
      </c>
      <c r="H2547" s="293" t="s">
        <v>22</v>
      </c>
      <c r="I2547" s="299">
        <v>1</v>
      </c>
      <c r="J2547" s="300" t="s">
        <v>1039</v>
      </c>
      <c r="K2547" s="389">
        <v>34366</v>
      </c>
      <c r="L2547" s="324">
        <v>34486</v>
      </c>
      <c r="M2547" s="294">
        <v>3870.31</v>
      </c>
      <c r="N2547" s="321">
        <v>3870.31</v>
      </c>
      <c r="O2547" s="172">
        <v>3870.31</v>
      </c>
      <c r="P2547" s="441"/>
      <c r="Q2547" s="442"/>
      <c r="R2547" s="439"/>
      <c r="S2547" s="440"/>
      <c r="T2547" s="296" t="s">
        <v>22</v>
      </c>
      <c r="U2547" s="297">
        <v>90</v>
      </c>
      <c r="V2547" s="298" t="s">
        <v>22</v>
      </c>
    </row>
    <row r="2548" spans="1:23" s="26" customFormat="1" ht="24.95" customHeight="1">
      <c r="A2548" s="25" t="s">
        <v>1159</v>
      </c>
      <c r="B2548" s="307" t="s">
        <v>1152</v>
      </c>
      <c r="C2548" s="301"/>
      <c r="D2548" s="301"/>
      <c r="E2548" s="301"/>
      <c r="F2548" s="301"/>
      <c r="G2548" s="293"/>
      <c r="H2548" s="293"/>
      <c r="I2548" s="299"/>
      <c r="J2548" s="300" t="s">
        <v>1152</v>
      </c>
      <c r="K2548" s="324"/>
      <c r="L2548" s="324"/>
      <c r="M2548" s="294"/>
      <c r="N2548" s="321" t="s">
        <v>1152</v>
      </c>
      <c r="O2548" s="172" t="s">
        <v>1152</v>
      </c>
      <c r="P2548" s="441"/>
      <c r="Q2548" s="442"/>
      <c r="R2548" s="439"/>
      <c r="S2548" s="440"/>
      <c r="T2548" s="296"/>
      <c r="U2548" s="297"/>
      <c r="V2548" s="298"/>
    </row>
    <row r="2549" spans="1:23" s="26" customFormat="1" ht="24.95" customHeight="1">
      <c r="A2549" s="25" t="s">
        <v>1160</v>
      </c>
      <c r="B2549" s="307" t="s">
        <v>1152</v>
      </c>
      <c r="C2549" s="301"/>
      <c r="D2549" s="301"/>
      <c r="E2549" s="301"/>
      <c r="F2549" s="301"/>
      <c r="G2549" s="293"/>
      <c r="H2549" s="293"/>
      <c r="I2549" s="299"/>
      <c r="J2549" s="300" t="s">
        <v>1152</v>
      </c>
      <c r="K2549" s="324"/>
      <c r="L2549" s="324"/>
      <c r="M2549" s="294"/>
      <c r="N2549" s="321" t="s">
        <v>1152</v>
      </c>
      <c r="O2549" s="172" t="s">
        <v>1152</v>
      </c>
      <c r="P2549" s="441"/>
      <c r="Q2549" s="442"/>
      <c r="R2549" s="439"/>
      <c r="S2549" s="440"/>
      <c r="T2549" s="296"/>
      <c r="U2549" s="297"/>
      <c r="V2549" s="298"/>
    </row>
    <row r="2550" spans="1:23" s="26" customFormat="1" ht="24.95" customHeight="1">
      <c r="A2550" s="25"/>
      <c r="B2550" s="307" t="s">
        <v>1152</v>
      </c>
      <c r="C2550" s="301"/>
      <c r="D2550" s="301"/>
      <c r="E2550" s="301"/>
      <c r="F2550" s="301"/>
      <c r="G2550" s="293"/>
      <c r="H2550" s="293"/>
      <c r="I2550" s="299"/>
      <c r="J2550" s="300" t="s">
        <v>1152</v>
      </c>
      <c r="K2550" s="324"/>
      <c r="L2550" s="324"/>
      <c r="M2550" s="294"/>
      <c r="N2550" s="321" t="s">
        <v>1152</v>
      </c>
      <c r="O2550" s="172" t="s">
        <v>1152</v>
      </c>
      <c r="P2550" s="441"/>
      <c r="Q2550" s="442"/>
      <c r="R2550" s="439"/>
      <c r="S2550" s="440"/>
      <c r="T2550" s="296"/>
      <c r="U2550" s="297"/>
      <c r="V2550" s="298"/>
    </row>
    <row r="2551" spans="1:23" s="26" customFormat="1" ht="24.95" customHeight="1">
      <c r="A2551" s="25"/>
      <c r="B2551" s="307" t="s">
        <v>1152</v>
      </c>
      <c r="C2551" s="301"/>
      <c r="D2551" s="301"/>
      <c r="E2551" s="301"/>
      <c r="F2551" s="301"/>
      <c r="G2551" s="293"/>
      <c r="H2551" s="293"/>
      <c r="I2551" s="299"/>
      <c r="J2551" s="300" t="s">
        <v>1152</v>
      </c>
      <c r="K2551" s="324"/>
      <c r="L2551" s="324"/>
      <c r="M2551" s="294"/>
      <c r="N2551" s="321" t="s">
        <v>1152</v>
      </c>
      <c r="O2551" s="172" t="s">
        <v>1152</v>
      </c>
      <c r="P2551" s="441"/>
      <c r="Q2551" s="442"/>
      <c r="R2551" s="439"/>
      <c r="S2551" s="440"/>
      <c r="T2551" s="296"/>
      <c r="U2551" s="297"/>
      <c r="V2551" s="298"/>
    </row>
    <row r="2552" spans="1:23" s="26" customFormat="1" ht="24.95" customHeight="1">
      <c r="A2552" s="25"/>
      <c r="B2552" s="307" t="s">
        <v>1152</v>
      </c>
      <c r="C2552" s="301"/>
      <c r="D2552" s="301"/>
      <c r="E2552" s="301"/>
      <c r="F2552" s="301"/>
      <c r="G2552" s="293"/>
      <c r="H2552" s="293"/>
      <c r="I2552" s="299"/>
      <c r="J2552" s="300" t="s">
        <v>1152</v>
      </c>
      <c r="K2552" s="324"/>
      <c r="L2552" s="324"/>
      <c r="M2552" s="294"/>
      <c r="N2552" s="321" t="s">
        <v>1152</v>
      </c>
      <c r="O2552" s="172" t="s">
        <v>1152</v>
      </c>
      <c r="P2552" s="441"/>
      <c r="Q2552" s="442"/>
      <c r="R2552" s="439"/>
      <c r="S2552" s="440"/>
      <c r="T2552" s="296"/>
      <c r="U2552" s="297"/>
      <c r="V2552" s="298"/>
    </row>
    <row r="2553" spans="1:23" s="26" customFormat="1" ht="24.95" customHeight="1">
      <c r="A2553" s="25"/>
      <c r="B2553" s="307" t="s">
        <v>1152</v>
      </c>
      <c r="C2553" s="301"/>
      <c r="D2553" s="301"/>
      <c r="E2553" s="301"/>
      <c r="F2553" s="301"/>
      <c r="G2553" s="293"/>
      <c r="H2553" s="293"/>
      <c r="I2553" s="299"/>
      <c r="J2553" s="300" t="s">
        <v>1152</v>
      </c>
      <c r="K2553" s="324"/>
      <c r="L2553" s="324"/>
      <c r="M2553" s="294"/>
      <c r="N2553" s="321" t="s">
        <v>1152</v>
      </c>
      <c r="O2553" s="172" t="s">
        <v>1152</v>
      </c>
      <c r="P2553" s="441"/>
      <c r="Q2553" s="442"/>
      <c r="R2553" s="439"/>
      <c r="S2553" s="440"/>
      <c r="T2553" s="296"/>
      <c r="U2553" s="297"/>
      <c r="V2553" s="298"/>
    </row>
    <row r="2554" spans="1:23" s="26" customFormat="1" ht="24.95" customHeight="1">
      <c r="A2554" s="25"/>
      <c r="B2554" s="307" t="s">
        <v>1152</v>
      </c>
      <c r="C2554" s="301"/>
      <c r="D2554" s="301"/>
      <c r="E2554" s="301"/>
      <c r="F2554" s="301"/>
      <c r="G2554" s="293"/>
      <c r="H2554" s="293"/>
      <c r="I2554" s="299"/>
      <c r="J2554" s="300" t="s">
        <v>1152</v>
      </c>
      <c r="K2554" s="324"/>
      <c r="L2554" s="324"/>
      <c r="M2554" s="294"/>
      <c r="N2554" s="321" t="s">
        <v>1152</v>
      </c>
      <c r="O2554" s="172" t="s">
        <v>1152</v>
      </c>
      <c r="P2554" s="441"/>
      <c r="Q2554" s="442"/>
      <c r="R2554" s="439"/>
      <c r="S2554" s="440"/>
      <c r="T2554" s="296"/>
      <c r="U2554" s="297"/>
      <c r="V2554" s="298"/>
    </row>
    <row r="2555" spans="1:23" s="26" customFormat="1" ht="24.95" customHeight="1">
      <c r="A2555" s="25" t="s">
        <v>2319</v>
      </c>
      <c r="B2555" s="307" t="s">
        <v>1152</v>
      </c>
      <c r="C2555" s="301"/>
      <c r="D2555" s="301"/>
      <c r="E2555" s="301"/>
      <c r="F2555" s="301"/>
      <c r="G2555" s="293"/>
      <c r="H2555" s="293"/>
      <c r="I2555" s="299"/>
      <c r="J2555" s="300" t="s">
        <v>1152</v>
      </c>
      <c r="K2555" s="324"/>
      <c r="L2555" s="324"/>
      <c r="M2555" s="294"/>
      <c r="N2555" s="322" t="s">
        <v>1152</v>
      </c>
      <c r="O2555" s="172" t="s">
        <v>1152</v>
      </c>
      <c r="P2555" s="441"/>
      <c r="Q2555" s="442"/>
      <c r="R2555" s="439"/>
      <c r="S2555" s="440"/>
      <c r="T2555" s="296"/>
      <c r="U2555" s="297"/>
      <c r="V2555" s="298"/>
    </row>
    <row r="2556" spans="1:23" s="26" customFormat="1" ht="24.95" customHeight="1">
      <c r="A2556" s="25" t="s">
        <v>2320</v>
      </c>
      <c r="B2556" s="307" t="s">
        <v>1152</v>
      </c>
      <c r="C2556" s="301"/>
      <c r="D2556" s="301"/>
      <c r="E2556" s="301"/>
      <c r="F2556" s="301"/>
      <c r="G2556" s="293"/>
      <c r="H2556" s="293"/>
      <c r="I2556" s="299"/>
      <c r="J2556" s="300" t="s">
        <v>1152</v>
      </c>
      <c r="K2556" s="324"/>
      <c r="L2556" s="324"/>
      <c r="M2556" s="295"/>
      <c r="N2556" s="322" t="s">
        <v>1152</v>
      </c>
      <c r="O2556" s="172" t="s">
        <v>1152</v>
      </c>
      <c r="P2556" s="441"/>
      <c r="Q2556" s="442"/>
      <c r="R2556" s="439"/>
      <c r="S2556" s="440"/>
      <c r="T2556" s="296"/>
      <c r="U2556" s="297"/>
      <c r="V2556" s="298"/>
    </row>
    <row r="2557" spans="1:23" s="26" customFormat="1" ht="24.95" customHeight="1">
      <c r="A2557" s="25" t="s">
        <v>2321</v>
      </c>
      <c r="B2557" s="307" t="s">
        <v>1152</v>
      </c>
      <c r="C2557" s="301"/>
      <c r="D2557" s="301"/>
      <c r="E2557" s="301"/>
      <c r="F2557" s="301"/>
      <c r="G2557" s="293"/>
      <c r="H2557" s="293"/>
      <c r="I2557" s="299"/>
      <c r="J2557" s="300" t="s">
        <v>1152</v>
      </c>
      <c r="K2557" s="324"/>
      <c r="L2557" s="324"/>
      <c r="M2557" s="295"/>
      <c r="N2557" s="322" t="s">
        <v>1152</v>
      </c>
      <c r="O2557" s="172" t="s">
        <v>1152</v>
      </c>
      <c r="P2557" s="441"/>
      <c r="Q2557" s="442"/>
      <c r="R2557" s="439"/>
      <c r="S2557" s="440"/>
      <c r="T2557" s="296"/>
      <c r="U2557" s="297"/>
      <c r="V2557" s="298"/>
    </row>
    <row r="2558" spans="1:23" s="26" customFormat="1" ht="24.95" customHeight="1" thickBot="1">
      <c r="A2558" s="25" t="s">
        <v>2322</v>
      </c>
      <c r="B2558" s="310" t="s">
        <v>1152</v>
      </c>
      <c r="C2558" s="302"/>
      <c r="D2558" s="302"/>
      <c r="E2558" s="302"/>
      <c r="F2558" s="302"/>
      <c r="G2558" s="303"/>
      <c r="H2558" s="303"/>
      <c r="I2558" s="304"/>
      <c r="J2558" s="305" t="s">
        <v>1152</v>
      </c>
      <c r="K2558" s="325"/>
      <c r="L2558" s="325"/>
      <c r="M2558" s="306"/>
      <c r="N2558" s="322" t="s">
        <v>1152</v>
      </c>
      <c r="O2558" s="172" t="s">
        <v>1152</v>
      </c>
      <c r="P2558" s="441"/>
      <c r="Q2558" s="442"/>
      <c r="R2558" s="439"/>
      <c r="S2558" s="440"/>
      <c r="T2558" s="296"/>
      <c r="U2558" s="297"/>
      <c r="V2558" s="298"/>
    </row>
    <row r="2559" spans="1:23" s="16" customFormat="1" ht="12" customHeight="1">
      <c r="A2559" s="25"/>
      <c r="B2559" s="27"/>
      <c r="C2559" s="28"/>
      <c r="D2559" s="28"/>
      <c r="E2559" s="28"/>
      <c r="F2559" s="28"/>
      <c r="G2559" s="28"/>
      <c r="H2559" s="308"/>
      <c r="I2559" s="28"/>
      <c r="J2559" s="28"/>
      <c r="K2559" s="28"/>
      <c r="L2559" s="28"/>
      <c r="M2559" s="28"/>
      <c r="N2559" s="28"/>
      <c r="O2559" s="171"/>
      <c r="P2559" s="28"/>
      <c r="Q2559" s="28"/>
      <c r="R2559" s="171"/>
      <c r="S2559" s="28"/>
      <c r="T2559" s="28"/>
      <c r="U2559" s="29"/>
      <c r="V2559" s="30"/>
    </row>
    <row r="2560" spans="1:23" s="16" customFormat="1" ht="17.25" customHeight="1" thickBot="1">
      <c r="A2560" s="25" t="s">
        <v>2323</v>
      </c>
      <c r="B2560" s="346"/>
      <c r="C2560" s="347"/>
      <c r="D2560" s="347"/>
      <c r="E2560" s="347"/>
      <c r="F2560" s="347"/>
      <c r="G2560" s="347"/>
      <c r="H2560" s="347"/>
      <c r="I2560" s="347"/>
      <c r="J2560" s="347"/>
      <c r="K2560" s="347"/>
      <c r="L2560" s="347"/>
      <c r="M2560" s="347"/>
      <c r="N2560" s="728" t="s">
        <v>251</v>
      </c>
      <c r="O2560" s="729">
        <v>2255.6426666666666</v>
      </c>
      <c r="P2560" s="371"/>
      <c r="Q2560" s="371"/>
      <c r="R2560" s="372"/>
      <c r="S2560" s="372"/>
      <c r="T2560" s="373"/>
      <c r="U2560" s="374"/>
      <c r="V2560" s="375"/>
      <c r="W2560" s="186"/>
    </row>
    <row r="2561" spans="1:23" ht="17.25" customHeight="1">
      <c r="B2561" s="731"/>
      <c r="C2561" s="731"/>
      <c r="D2561" s="731"/>
      <c r="E2561" s="731"/>
      <c r="F2561" s="731"/>
      <c r="G2561" s="732"/>
      <c r="H2561" s="732"/>
      <c r="I2561" s="732"/>
      <c r="J2561" s="732"/>
      <c r="K2561" s="732"/>
      <c r="L2561" s="732"/>
      <c r="M2561" s="732"/>
      <c r="N2561" s="732"/>
      <c r="O2561" s="732"/>
      <c r="P2561" s="732"/>
      <c r="Q2561" s="732"/>
      <c r="R2561" s="732"/>
      <c r="S2561" s="732"/>
      <c r="T2561" s="732"/>
      <c r="U2561" s="732"/>
      <c r="V2561" s="732"/>
      <c r="W2561" s="732"/>
    </row>
    <row r="2562" spans="1:23" s="16" customFormat="1" ht="16.5" customHeight="1" thickBot="1">
      <c r="A2562" s="14"/>
      <c r="B2562" s="443" t="s">
        <v>61</v>
      </c>
      <c r="C2562" s="443"/>
      <c r="D2562" s="443"/>
      <c r="E2562" s="443"/>
      <c r="F2562" s="443"/>
      <c r="G2562" s="443"/>
      <c r="H2562" s="443"/>
      <c r="I2562" s="443"/>
      <c r="J2562" s="443"/>
      <c r="K2562" s="443"/>
      <c r="L2562" s="443"/>
      <c r="M2562" s="443"/>
      <c r="N2562" s="443"/>
      <c r="O2562" s="443"/>
      <c r="P2562" s="443"/>
      <c r="Q2562" s="443"/>
      <c r="R2562" s="443"/>
      <c r="S2562" s="443"/>
      <c r="T2562" s="443"/>
      <c r="U2562" s="443"/>
      <c r="V2562" s="443"/>
      <c r="W2562" s="187"/>
    </row>
    <row r="2563" spans="1:23" s="18" customFormat="1" ht="22.5" customHeight="1">
      <c r="A2563" s="87" t="s">
        <v>2324</v>
      </c>
      <c r="B2563" s="445" t="s">
        <v>58</v>
      </c>
      <c r="C2563" s="733" t="s">
        <v>78</v>
      </c>
      <c r="D2563" s="734"/>
      <c r="E2563" s="734"/>
      <c r="F2563" s="734"/>
      <c r="G2563" s="734"/>
      <c r="H2563" s="734"/>
      <c r="I2563" s="734"/>
      <c r="J2563" s="734"/>
      <c r="K2563" s="734"/>
      <c r="L2563" s="734"/>
      <c r="M2563" s="706"/>
      <c r="N2563" s="735"/>
      <c r="O2563" s="736"/>
      <c r="P2563" s="733" t="s">
        <v>84</v>
      </c>
      <c r="Q2563" s="734"/>
      <c r="R2563" s="734"/>
      <c r="S2563" s="706"/>
      <c r="T2563" s="705" t="s">
        <v>279</v>
      </c>
      <c r="U2563" s="706"/>
      <c r="V2563" s="448" t="s">
        <v>6</v>
      </c>
      <c r="W2563" s="185"/>
    </row>
    <row r="2564" spans="1:23" s="18" customFormat="1" ht="22.5" customHeight="1">
      <c r="A2564" s="87" t="s">
        <v>2325</v>
      </c>
      <c r="B2564" s="446"/>
      <c r="C2564" s="737" t="s">
        <v>79</v>
      </c>
      <c r="D2564" s="738"/>
      <c r="E2564" s="739"/>
      <c r="F2564" s="740">
        <v>2</v>
      </c>
      <c r="G2564" s="741" t="s">
        <v>223</v>
      </c>
      <c r="H2564" s="714" t="s">
        <v>222</v>
      </c>
      <c r="I2564" s="714"/>
      <c r="J2564" s="737" t="s">
        <v>221</v>
      </c>
      <c r="K2564" s="742"/>
      <c r="L2564" s="743"/>
      <c r="M2564" s="743"/>
      <c r="N2564" s="744"/>
      <c r="O2564" s="745"/>
      <c r="P2564" s="746"/>
      <c r="Q2564" s="747"/>
      <c r="R2564" s="747"/>
      <c r="S2564" s="748"/>
      <c r="T2564" s="718"/>
      <c r="U2564" s="719"/>
      <c r="V2564" s="449"/>
      <c r="W2564" s="185"/>
    </row>
    <row r="2565" spans="1:23" s="18" customFormat="1" ht="51.75" customHeight="1" thickBot="1">
      <c r="A2565" s="87" t="s">
        <v>2326</v>
      </c>
      <c r="B2565" s="446"/>
      <c r="C2565" s="738" t="s">
        <v>77</v>
      </c>
      <c r="D2565" s="739"/>
      <c r="E2565" s="749" t="s">
        <v>80</v>
      </c>
      <c r="F2565" s="750" t="s">
        <v>242</v>
      </c>
      <c r="G2565" s="741"/>
      <c r="H2565" s="714"/>
      <c r="I2565" s="714"/>
      <c r="J2565" s="711" t="s">
        <v>220</v>
      </c>
      <c r="K2565" s="751" t="s">
        <v>228</v>
      </c>
      <c r="L2565" s="752" t="s">
        <v>290</v>
      </c>
      <c r="M2565" s="752"/>
      <c r="N2565" s="753" t="s">
        <v>260</v>
      </c>
      <c r="O2565" s="754"/>
      <c r="P2565" s="755" t="s">
        <v>1169</v>
      </c>
      <c r="Q2565" s="756" t="s">
        <v>85</v>
      </c>
      <c r="R2565" s="757"/>
      <c r="S2565" s="88">
        <v>3</v>
      </c>
      <c r="T2565" s="758"/>
      <c r="U2565" s="759"/>
      <c r="V2565" s="450"/>
      <c r="W2565" s="185"/>
    </row>
    <row r="2566" spans="1:23" s="18" customFormat="1" ht="15.75" customHeight="1">
      <c r="A2566" s="87" t="s">
        <v>2327</v>
      </c>
      <c r="B2566" s="446"/>
      <c r="C2566" s="33">
        <v>1</v>
      </c>
      <c r="D2566" s="76" t="s">
        <v>1039</v>
      </c>
      <c r="E2566" s="82">
        <v>0.5</v>
      </c>
      <c r="F2566" s="233">
        <v>6007.2640000000001</v>
      </c>
      <c r="G2566" s="233">
        <v>1532.67</v>
      </c>
      <c r="H2566" s="451" t="s">
        <v>6</v>
      </c>
      <c r="I2566" s="452"/>
      <c r="J2566" s="83" t="s">
        <v>6</v>
      </c>
      <c r="K2566" s="81" t="s">
        <v>1152</v>
      </c>
      <c r="L2566" s="344"/>
      <c r="M2566" s="345" t="s">
        <v>1152</v>
      </c>
      <c r="N2566" s="760" t="s">
        <v>22</v>
      </c>
      <c r="O2566" s="761" t="s">
        <v>15</v>
      </c>
      <c r="P2566" s="762"/>
      <c r="Q2566" s="763">
        <v>73</v>
      </c>
      <c r="R2566" s="764" t="s">
        <v>1152</v>
      </c>
      <c r="S2566" s="765"/>
      <c r="T2566" s="705" t="s">
        <v>64</v>
      </c>
      <c r="U2566" s="734"/>
      <c r="V2566" s="706"/>
      <c r="W2566" s="184"/>
    </row>
    <row r="2567" spans="1:23" s="18" customFormat="1" ht="15.75" customHeight="1" thickBot="1">
      <c r="A2567" s="87" t="s">
        <v>2328</v>
      </c>
      <c r="B2567" s="446"/>
      <c r="C2567" s="33">
        <v>2</v>
      </c>
      <c r="D2567" s="76" t="s">
        <v>1040</v>
      </c>
      <c r="E2567" s="82">
        <v>0.5</v>
      </c>
      <c r="F2567" s="233">
        <v>759.66399999999999</v>
      </c>
      <c r="G2567" s="233">
        <v>1532.67</v>
      </c>
      <c r="H2567" s="451" t="s">
        <v>27</v>
      </c>
      <c r="I2567" s="452"/>
      <c r="J2567" s="83" t="s">
        <v>6</v>
      </c>
      <c r="K2567" s="81" t="s">
        <v>1152</v>
      </c>
      <c r="L2567" s="344"/>
      <c r="M2567" s="345" t="s">
        <v>1152</v>
      </c>
      <c r="N2567" s="760" t="s">
        <v>22</v>
      </c>
      <c r="O2567" s="761"/>
      <c r="P2567" s="762"/>
      <c r="Q2567" s="766"/>
      <c r="R2567" s="767"/>
      <c r="S2567" s="768"/>
      <c r="T2567" s="758"/>
      <c r="U2567" s="769"/>
      <c r="V2567" s="759"/>
      <c r="W2567" s="184"/>
    </row>
    <row r="2568" spans="1:23" s="18" customFormat="1" ht="15.75" customHeight="1">
      <c r="A2568" s="87" t="s">
        <v>2329</v>
      </c>
      <c r="B2568" s="446"/>
      <c r="C2568" s="33">
        <v>3</v>
      </c>
      <c r="D2568" s="76" t="s">
        <v>1152</v>
      </c>
      <c r="E2568" s="82" t="s">
        <v>1152</v>
      </c>
      <c r="F2568" s="233" t="s">
        <v>1152</v>
      </c>
      <c r="G2568" s="233" t="s">
        <v>1152</v>
      </c>
      <c r="H2568" s="451" t="s">
        <v>1152</v>
      </c>
      <c r="I2568" s="452"/>
      <c r="J2568" s="83" t="s">
        <v>1152</v>
      </c>
      <c r="K2568" s="81" t="s">
        <v>1152</v>
      </c>
      <c r="L2568" s="344"/>
      <c r="M2568" s="345" t="s">
        <v>1152</v>
      </c>
      <c r="N2568" s="760"/>
      <c r="O2568" s="770"/>
      <c r="P2568" s="771"/>
      <c r="Q2568" s="772"/>
      <c r="R2568" s="773"/>
      <c r="S2568" s="774"/>
      <c r="T2568" s="191"/>
      <c r="U2568" s="191"/>
      <c r="V2568" s="192"/>
      <c r="W2568" s="185"/>
    </row>
    <row r="2569" spans="1:23" s="18" customFormat="1" ht="15.75" customHeight="1">
      <c r="A2569" s="87" t="s">
        <v>2330</v>
      </c>
      <c r="B2569" s="446"/>
      <c r="C2569" s="33">
        <v>4</v>
      </c>
      <c r="D2569" s="76" t="s">
        <v>1152</v>
      </c>
      <c r="E2569" s="82" t="s">
        <v>1152</v>
      </c>
      <c r="F2569" s="233" t="s">
        <v>1152</v>
      </c>
      <c r="G2569" s="233" t="s">
        <v>1152</v>
      </c>
      <c r="H2569" s="451" t="s">
        <v>1152</v>
      </c>
      <c r="I2569" s="452"/>
      <c r="J2569" s="83" t="s">
        <v>1152</v>
      </c>
      <c r="K2569" s="81" t="s">
        <v>1152</v>
      </c>
      <c r="L2569" s="344"/>
      <c r="M2569" s="345" t="s">
        <v>1152</v>
      </c>
      <c r="N2569" s="760"/>
      <c r="O2569" s="775" t="s">
        <v>246</v>
      </c>
      <c r="P2569" s="737" t="s">
        <v>245</v>
      </c>
      <c r="Q2569" s="738"/>
      <c r="R2569" s="738"/>
      <c r="S2569" s="739"/>
      <c r="T2569" s="185"/>
      <c r="U2569" s="185"/>
      <c r="V2569" s="193"/>
      <c r="W2569" s="185"/>
    </row>
    <row r="2570" spans="1:23" s="18" customFormat="1" ht="17.25" customHeight="1">
      <c r="A2570" s="87" t="s">
        <v>2331</v>
      </c>
      <c r="B2570" s="446"/>
      <c r="C2570" s="33">
        <v>5</v>
      </c>
      <c r="D2570" s="76" t="s">
        <v>1152</v>
      </c>
      <c r="E2570" s="82" t="s">
        <v>1152</v>
      </c>
      <c r="F2570" s="233" t="s">
        <v>1152</v>
      </c>
      <c r="G2570" s="233" t="s">
        <v>1152</v>
      </c>
      <c r="H2570" s="451" t="s">
        <v>1152</v>
      </c>
      <c r="I2570" s="452"/>
      <c r="J2570" s="83" t="s">
        <v>1152</v>
      </c>
      <c r="K2570" s="81" t="s">
        <v>1152</v>
      </c>
      <c r="L2570" s="344"/>
      <c r="M2570" s="345" t="s">
        <v>1152</v>
      </c>
      <c r="N2570" s="760"/>
      <c r="O2570" s="776"/>
      <c r="P2570" s="711" t="s">
        <v>86</v>
      </c>
      <c r="Q2570" s="711" t="s">
        <v>230</v>
      </c>
      <c r="R2570" s="714" t="s">
        <v>243</v>
      </c>
      <c r="S2570" s="714"/>
      <c r="T2570" s="185"/>
      <c r="U2570" s="185"/>
      <c r="V2570" s="193"/>
      <c r="W2570" s="185"/>
    </row>
    <row r="2571" spans="1:23" s="18" customFormat="1" ht="16.5" customHeight="1" thickBot="1">
      <c r="A2571" s="87" t="s">
        <v>2332</v>
      </c>
      <c r="B2571" s="446"/>
      <c r="C2571" s="84">
        <v>6</v>
      </c>
      <c r="D2571" s="85" t="s">
        <v>1152</v>
      </c>
      <c r="E2571" s="86" t="s">
        <v>1152</v>
      </c>
      <c r="F2571" s="233" t="s">
        <v>1152</v>
      </c>
      <c r="G2571" s="233" t="s">
        <v>1152</v>
      </c>
      <c r="H2571" s="451" t="s">
        <v>1152</v>
      </c>
      <c r="I2571" s="452"/>
      <c r="J2571" s="83" t="s">
        <v>1152</v>
      </c>
      <c r="K2571" s="81" t="s">
        <v>1152</v>
      </c>
      <c r="L2571" s="344"/>
      <c r="M2571" s="345" t="s">
        <v>1152</v>
      </c>
      <c r="N2571" s="777"/>
      <c r="O2571" s="248" t="s">
        <v>6</v>
      </c>
      <c r="P2571" s="778">
        <v>1</v>
      </c>
      <c r="Q2571" s="779">
        <v>3065.3425115</v>
      </c>
      <c r="R2571" s="780">
        <v>6766.9279999999999</v>
      </c>
      <c r="S2571" s="780"/>
      <c r="T2571" s="185"/>
      <c r="U2571" s="185"/>
      <c r="V2571" s="193"/>
      <c r="W2571" s="185"/>
    </row>
    <row r="2572" spans="1:23" s="18" customFormat="1" ht="16.5" customHeight="1" thickBot="1">
      <c r="A2572" s="87" t="s">
        <v>2333</v>
      </c>
      <c r="B2572" s="447"/>
      <c r="C2572" s="781" t="s">
        <v>82</v>
      </c>
      <c r="D2572" s="782"/>
      <c r="E2572" s="782"/>
      <c r="F2572" s="783"/>
      <c r="G2572" s="784"/>
      <c r="H2572" s="453" t="s">
        <v>6</v>
      </c>
      <c r="I2572" s="454"/>
      <c r="J2572" s="314" t="s">
        <v>6</v>
      </c>
      <c r="K2572" s="194" t="s">
        <v>6</v>
      </c>
      <c r="L2572" s="351"/>
      <c r="M2572" s="370"/>
      <c r="N2572" s="352"/>
      <c r="O2572" s="455" t="s">
        <v>1152</v>
      </c>
      <c r="P2572" s="455"/>
      <c r="Q2572" s="455"/>
      <c r="R2572" s="455"/>
      <c r="S2572" s="455"/>
      <c r="T2572" s="348"/>
      <c r="U2572" s="349"/>
      <c r="V2572" s="350"/>
      <c r="W2572" s="185"/>
    </row>
    <row r="2573" spans="1:23" ht="24.95" customHeight="1"/>
    <row r="2574" spans="1:23" ht="24.95" customHeight="1"/>
    <row r="2575" spans="1:23" s="16" customFormat="1" ht="24" thickBot="1">
      <c r="A2575" s="694">
        <v>74</v>
      </c>
      <c r="B2575" s="456" t="s">
        <v>45</v>
      </c>
      <c r="C2575" s="456"/>
      <c r="D2575" s="456"/>
      <c r="E2575" s="22">
        <v>74</v>
      </c>
      <c r="F2575" s="23" t="s">
        <v>1047</v>
      </c>
      <c r="G2575" s="19"/>
      <c r="H2575" s="19"/>
      <c r="I2575" s="23"/>
      <c r="J2575" s="23"/>
      <c r="K2575" s="23"/>
      <c r="L2575" s="23"/>
      <c r="M2575" s="24"/>
      <c r="N2575" s="24"/>
      <c r="O2575" s="19"/>
      <c r="P2575" s="19"/>
      <c r="Q2575" s="685"/>
      <c r="R2575" s="685"/>
      <c r="S2575" s="685"/>
      <c r="T2575" s="685"/>
      <c r="U2575" s="186"/>
    </row>
    <row r="2576" spans="1:23" s="16" customFormat="1" ht="24.75" customHeight="1">
      <c r="A2576" s="14"/>
      <c r="B2576" s="695" t="s">
        <v>50</v>
      </c>
      <c r="C2576" s="696" t="s">
        <v>51</v>
      </c>
      <c r="D2576" s="697" t="s">
        <v>16</v>
      </c>
      <c r="E2576" s="697"/>
      <c r="F2576" s="697" t="s">
        <v>52</v>
      </c>
      <c r="G2576" s="698"/>
      <c r="H2576" s="699" t="s">
        <v>53</v>
      </c>
      <c r="I2576" s="700" t="s">
        <v>266</v>
      </c>
      <c r="J2576" s="699" t="s">
        <v>17</v>
      </c>
      <c r="K2576" s="699" t="s">
        <v>229</v>
      </c>
      <c r="L2576" s="699" t="s">
        <v>54</v>
      </c>
      <c r="M2576" s="699" t="s">
        <v>150</v>
      </c>
      <c r="N2576" s="701" t="s">
        <v>244</v>
      </c>
      <c r="O2576" s="702"/>
      <c r="P2576" s="703" t="s">
        <v>19</v>
      </c>
      <c r="Q2576" s="704"/>
      <c r="R2576" s="705" t="s">
        <v>152</v>
      </c>
      <c r="S2576" s="706"/>
      <c r="T2576" s="707" t="s">
        <v>138</v>
      </c>
      <c r="U2576" s="708"/>
      <c r="V2576" s="709"/>
    </row>
    <row r="2577" spans="1:22" s="16" customFormat="1" ht="92.25" customHeight="1">
      <c r="A2577" s="14"/>
      <c r="B2577" s="710"/>
      <c r="C2577" s="711" t="s">
        <v>55</v>
      </c>
      <c r="D2577" s="712" t="s">
        <v>3</v>
      </c>
      <c r="E2577" s="712" t="s">
        <v>18</v>
      </c>
      <c r="F2577" s="712" t="s">
        <v>56</v>
      </c>
      <c r="G2577" s="713" t="s">
        <v>57</v>
      </c>
      <c r="H2577" s="714"/>
      <c r="I2577" s="715"/>
      <c r="J2577" s="714"/>
      <c r="K2577" s="714"/>
      <c r="L2577" s="714"/>
      <c r="M2577" s="714"/>
      <c r="N2577" s="711" t="s">
        <v>149</v>
      </c>
      <c r="O2577" s="712" t="s">
        <v>68</v>
      </c>
      <c r="P2577" s="716"/>
      <c r="Q2577" s="717"/>
      <c r="R2577" s="718"/>
      <c r="S2577" s="719"/>
      <c r="T2577" s="720" t="s">
        <v>139</v>
      </c>
      <c r="U2577" s="721" t="s">
        <v>148</v>
      </c>
      <c r="V2577" s="722" t="s">
        <v>164</v>
      </c>
    </row>
    <row r="2578" spans="1:22" s="16" customFormat="1" ht="26.25" customHeight="1">
      <c r="A2578" s="14"/>
      <c r="B2578" s="723"/>
      <c r="C2578" s="724">
        <v>3</v>
      </c>
      <c r="D2578" s="724">
        <v>4</v>
      </c>
      <c r="E2578" s="724">
        <v>5</v>
      </c>
      <c r="F2578" s="724">
        <v>6</v>
      </c>
      <c r="G2578" s="724">
        <v>7</v>
      </c>
      <c r="H2578" s="724">
        <v>8</v>
      </c>
      <c r="I2578" s="724">
        <v>9</v>
      </c>
      <c r="J2578" s="724">
        <v>10</v>
      </c>
      <c r="K2578" s="724">
        <v>11</v>
      </c>
      <c r="L2578" s="724">
        <v>12</v>
      </c>
      <c r="M2578" s="724">
        <v>13</v>
      </c>
      <c r="N2578" s="724">
        <v>14</v>
      </c>
      <c r="O2578" s="724">
        <v>15</v>
      </c>
      <c r="P2578" s="19">
        <v>16</v>
      </c>
      <c r="Q2578" s="725">
        <v>17</v>
      </c>
      <c r="R2578" s="19">
        <v>18</v>
      </c>
      <c r="S2578" s="725">
        <v>19</v>
      </c>
      <c r="T2578" s="726">
        <v>20</v>
      </c>
      <c r="U2578" s="624">
        <v>21</v>
      </c>
      <c r="V2578" s="727">
        <v>22</v>
      </c>
    </row>
    <row r="2579" spans="1:22" s="26" customFormat="1" ht="46.9" customHeight="1">
      <c r="A2579" s="25" t="s">
        <v>2334</v>
      </c>
      <c r="B2579" s="307">
        <v>1</v>
      </c>
      <c r="C2579" s="301" t="s">
        <v>300</v>
      </c>
      <c r="D2579" s="301" t="s">
        <v>1051</v>
      </c>
      <c r="E2579" s="301" t="s">
        <v>1052</v>
      </c>
      <c r="F2579" s="301" t="s">
        <v>321</v>
      </c>
      <c r="G2579" s="293">
        <v>0.99</v>
      </c>
      <c r="H2579" s="293" t="s">
        <v>22</v>
      </c>
      <c r="I2579" s="299">
        <v>2</v>
      </c>
      <c r="J2579" s="300" t="s">
        <v>1049</v>
      </c>
      <c r="K2579" s="324">
        <v>39832</v>
      </c>
      <c r="L2579" s="324">
        <v>40740</v>
      </c>
      <c r="M2579" s="294">
        <v>1939.19</v>
      </c>
      <c r="N2579" s="321">
        <v>1919.7981</v>
      </c>
      <c r="O2579" s="172">
        <v>1919.7981</v>
      </c>
      <c r="P2579" s="441"/>
      <c r="Q2579" s="442"/>
      <c r="R2579" s="439"/>
      <c r="S2579" s="440"/>
      <c r="T2579" s="296" t="s">
        <v>22</v>
      </c>
      <c r="U2579" s="297">
        <v>4</v>
      </c>
      <c r="V2579" s="298" t="s">
        <v>22</v>
      </c>
    </row>
    <row r="2580" spans="1:22" s="26" customFormat="1" ht="46.9" customHeight="1">
      <c r="A2580" s="25" t="s">
        <v>1157</v>
      </c>
      <c r="B2580" s="307">
        <v>2</v>
      </c>
      <c r="C2580" s="301" t="s">
        <v>300</v>
      </c>
      <c r="D2580" s="301" t="s">
        <v>1053</v>
      </c>
      <c r="E2580" s="301" t="s">
        <v>1054</v>
      </c>
      <c r="F2580" s="301" t="s">
        <v>304</v>
      </c>
      <c r="G2580" s="293">
        <v>1</v>
      </c>
      <c r="H2580" s="293" t="s">
        <v>22</v>
      </c>
      <c r="I2580" s="299">
        <v>3</v>
      </c>
      <c r="J2580" s="300" t="s">
        <v>1050</v>
      </c>
      <c r="K2580" s="324">
        <v>35278</v>
      </c>
      <c r="L2580" s="324">
        <v>35826</v>
      </c>
      <c r="M2580" s="294">
        <v>864.33</v>
      </c>
      <c r="N2580" s="321">
        <v>864.33</v>
      </c>
      <c r="O2580" s="172">
        <v>864.33</v>
      </c>
      <c r="P2580" s="441"/>
      <c r="Q2580" s="442"/>
      <c r="R2580" s="439"/>
      <c r="S2580" s="440"/>
      <c r="T2580" s="296" t="s">
        <v>22</v>
      </c>
      <c r="U2580" s="297">
        <v>1</v>
      </c>
      <c r="V2580" s="298" t="s">
        <v>22</v>
      </c>
    </row>
    <row r="2581" spans="1:22" s="26" customFormat="1" ht="46.9" customHeight="1">
      <c r="A2581" s="25" t="s">
        <v>321</v>
      </c>
      <c r="B2581" s="307">
        <v>3</v>
      </c>
      <c r="C2581" s="301" t="s">
        <v>300</v>
      </c>
      <c r="D2581" s="301" t="s">
        <v>1055</v>
      </c>
      <c r="E2581" s="301" t="s">
        <v>1056</v>
      </c>
      <c r="F2581" s="301" t="s">
        <v>321</v>
      </c>
      <c r="G2581" s="293">
        <v>0.6</v>
      </c>
      <c r="H2581" s="293" t="s">
        <v>22</v>
      </c>
      <c r="I2581" s="299">
        <v>1</v>
      </c>
      <c r="J2581" s="300" t="s">
        <v>1048</v>
      </c>
      <c r="K2581" s="324">
        <v>42030</v>
      </c>
      <c r="L2581" s="324">
        <v>42536</v>
      </c>
      <c r="M2581" s="294">
        <v>953.47</v>
      </c>
      <c r="N2581" s="321">
        <v>572.08199999999999</v>
      </c>
      <c r="O2581" s="172">
        <v>572.08199999999999</v>
      </c>
      <c r="P2581" s="441"/>
      <c r="Q2581" s="442"/>
      <c r="R2581" s="439"/>
      <c r="S2581" s="440"/>
      <c r="T2581" s="296" t="s">
        <v>22</v>
      </c>
      <c r="U2581" s="297">
        <v>2</v>
      </c>
      <c r="V2581" s="298" t="s">
        <v>22</v>
      </c>
    </row>
    <row r="2582" spans="1:22" s="26" customFormat="1" ht="24.95" customHeight="1">
      <c r="A2582" s="25" t="s">
        <v>1158</v>
      </c>
      <c r="B2582" s="307" t="s">
        <v>1152</v>
      </c>
      <c r="C2582" s="301"/>
      <c r="D2582" s="301"/>
      <c r="E2582" s="301"/>
      <c r="F2582" s="301"/>
      <c r="G2582" s="293"/>
      <c r="H2582" s="293"/>
      <c r="I2582" s="299"/>
      <c r="J2582" s="300" t="s">
        <v>1152</v>
      </c>
      <c r="K2582" s="389"/>
      <c r="L2582" s="324"/>
      <c r="M2582" s="294"/>
      <c r="N2582" s="321" t="s">
        <v>1152</v>
      </c>
      <c r="O2582" s="172" t="s">
        <v>1152</v>
      </c>
      <c r="P2582" s="441"/>
      <c r="Q2582" s="442"/>
      <c r="R2582" s="439"/>
      <c r="S2582" s="440"/>
      <c r="T2582" s="296"/>
      <c r="U2582" s="297"/>
      <c r="V2582" s="298"/>
    </row>
    <row r="2583" spans="1:22" s="26" customFormat="1" ht="24.95" customHeight="1">
      <c r="A2583" s="25" t="s">
        <v>1159</v>
      </c>
      <c r="B2583" s="307" t="s">
        <v>1152</v>
      </c>
      <c r="C2583" s="301"/>
      <c r="D2583" s="301"/>
      <c r="E2583" s="301"/>
      <c r="F2583" s="301"/>
      <c r="G2583" s="293"/>
      <c r="H2583" s="293"/>
      <c r="I2583" s="299"/>
      <c r="J2583" s="300" t="s">
        <v>1152</v>
      </c>
      <c r="K2583" s="324"/>
      <c r="L2583" s="324"/>
      <c r="M2583" s="294"/>
      <c r="N2583" s="321" t="s">
        <v>1152</v>
      </c>
      <c r="O2583" s="172" t="s">
        <v>1152</v>
      </c>
      <c r="P2583" s="441"/>
      <c r="Q2583" s="442"/>
      <c r="R2583" s="439"/>
      <c r="S2583" s="440"/>
      <c r="T2583" s="296"/>
      <c r="U2583" s="297"/>
      <c r="V2583" s="298"/>
    </row>
    <row r="2584" spans="1:22" s="26" customFormat="1" ht="24.95" customHeight="1">
      <c r="A2584" s="25" t="s">
        <v>1160</v>
      </c>
      <c r="B2584" s="307" t="s">
        <v>1152</v>
      </c>
      <c r="C2584" s="301"/>
      <c r="D2584" s="301"/>
      <c r="E2584" s="301"/>
      <c r="F2584" s="301"/>
      <c r="G2584" s="293"/>
      <c r="H2584" s="293"/>
      <c r="I2584" s="299"/>
      <c r="J2584" s="300" t="s">
        <v>1152</v>
      </c>
      <c r="K2584" s="324"/>
      <c r="L2584" s="324"/>
      <c r="M2584" s="294"/>
      <c r="N2584" s="321" t="s">
        <v>1152</v>
      </c>
      <c r="O2584" s="172" t="s">
        <v>1152</v>
      </c>
      <c r="P2584" s="441"/>
      <c r="Q2584" s="442"/>
      <c r="R2584" s="439"/>
      <c r="S2584" s="440"/>
      <c r="T2584" s="296"/>
      <c r="U2584" s="297"/>
      <c r="V2584" s="298"/>
    </row>
    <row r="2585" spans="1:22" s="26" customFormat="1" ht="24.95" customHeight="1">
      <c r="A2585" s="25"/>
      <c r="B2585" s="307" t="s">
        <v>1152</v>
      </c>
      <c r="C2585" s="301"/>
      <c r="D2585" s="301"/>
      <c r="E2585" s="301"/>
      <c r="F2585" s="301"/>
      <c r="G2585" s="293"/>
      <c r="H2585" s="293"/>
      <c r="I2585" s="299"/>
      <c r="J2585" s="300" t="s">
        <v>1152</v>
      </c>
      <c r="K2585" s="324"/>
      <c r="L2585" s="324"/>
      <c r="M2585" s="294"/>
      <c r="N2585" s="321" t="s">
        <v>1152</v>
      </c>
      <c r="O2585" s="172" t="s">
        <v>1152</v>
      </c>
      <c r="P2585" s="441"/>
      <c r="Q2585" s="442"/>
      <c r="R2585" s="439"/>
      <c r="S2585" s="440"/>
      <c r="T2585" s="296"/>
      <c r="U2585" s="297"/>
      <c r="V2585" s="298"/>
    </row>
    <row r="2586" spans="1:22" s="26" customFormat="1" ht="24.95" customHeight="1">
      <c r="A2586" s="25"/>
      <c r="B2586" s="307" t="s">
        <v>1152</v>
      </c>
      <c r="C2586" s="301"/>
      <c r="D2586" s="301"/>
      <c r="E2586" s="301"/>
      <c r="F2586" s="301"/>
      <c r="G2586" s="293"/>
      <c r="H2586" s="293"/>
      <c r="I2586" s="299"/>
      <c r="J2586" s="300" t="s">
        <v>1152</v>
      </c>
      <c r="K2586" s="324"/>
      <c r="L2586" s="324"/>
      <c r="M2586" s="294"/>
      <c r="N2586" s="321" t="s">
        <v>1152</v>
      </c>
      <c r="O2586" s="172" t="s">
        <v>1152</v>
      </c>
      <c r="P2586" s="441"/>
      <c r="Q2586" s="442"/>
      <c r="R2586" s="439"/>
      <c r="S2586" s="440"/>
      <c r="T2586" s="296"/>
      <c r="U2586" s="297"/>
      <c r="V2586" s="298"/>
    </row>
    <row r="2587" spans="1:22" s="26" customFormat="1" ht="24.95" customHeight="1">
      <c r="A2587" s="25"/>
      <c r="B2587" s="307" t="s">
        <v>1152</v>
      </c>
      <c r="C2587" s="301"/>
      <c r="D2587" s="301"/>
      <c r="E2587" s="301"/>
      <c r="F2587" s="301"/>
      <c r="G2587" s="293"/>
      <c r="H2587" s="293"/>
      <c r="I2587" s="299"/>
      <c r="J2587" s="300" t="s">
        <v>1152</v>
      </c>
      <c r="K2587" s="324"/>
      <c r="L2587" s="324"/>
      <c r="M2587" s="294"/>
      <c r="N2587" s="321" t="s">
        <v>1152</v>
      </c>
      <c r="O2587" s="172" t="s">
        <v>1152</v>
      </c>
      <c r="P2587" s="441"/>
      <c r="Q2587" s="442"/>
      <c r="R2587" s="439"/>
      <c r="S2587" s="440"/>
      <c r="T2587" s="296"/>
      <c r="U2587" s="297"/>
      <c r="V2587" s="298"/>
    </row>
    <row r="2588" spans="1:22" s="26" customFormat="1" ht="24.95" customHeight="1">
      <c r="A2588" s="25"/>
      <c r="B2588" s="307" t="s">
        <v>1152</v>
      </c>
      <c r="C2588" s="301"/>
      <c r="D2588" s="301"/>
      <c r="E2588" s="301"/>
      <c r="F2588" s="301"/>
      <c r="G2588" s="293"/>
      <c r="H2588" s="293"/>
      <c r="I2588" s="299"/>
      <c r="J2588" s="300" t="s">
        <v>1152</v>
      </c>
      <c r="K2588" s="324"/>
      <c r="L2588" s="324"/>
      <c r="M2588" s="294"/>
      <c r="N2588" s="321" t="s">
        <v>1152</v>
      </c>
      <c r="O2588" s="172" t="s">
        <v>1152</v>
      </c>
      <c r="P2588" s="441"/>
      <c r="Q2588" s="442"/>
      <c r="R2588" s="439"/>
      <c r="S2588" s="440"/>
      <c r="T2588" s="296"/>
      <c r="U2588" s="297"/>
      <c r="V2588" s="298"/>
    </row>
    <row r="2589" spans="1:22" s="26" customFormat="1" ht="24.95" customHeight="1">
      <c r="A2589" s="25"/>
      <c r="B2589" s="307" t="s">
        <v>1152</v>
      </c>
      <c r="C2589" s="301"/>
      <c r="D2589" s="301"/>
      <c r="E2589" s="301"/>
      <c r="F2589" s="301"/>
      <c r="G2589" s="293"/>
      <c r="H2589" s="293"/>
      <c r="I2589" s="299"/>
      <c r="J2589" s="300" t="s">
        <v>1152</v>
      </c>
      <c r="K2589" s="324"/>
      <c r="L2589" s="324"/>
      <c r="M2589" s="294"/>
      <c r="N2589" s="321" t="s">
        <v>1152</v>
      </c>
      <c r="O2589" s="172" t="s">
        <v>1152</v>
      </c>
      <c r="P2589" s="441"/>
      <c r="Q2589" s="442"/>
      <c r="R2589" s="439"/>
      <c r="S2589" s="440"/>
      <c r="T2589" s="296"/>
      <c r="U2589" s="297"/>
      <c r="V2589" s="298"/>
    </row>
    <row r="2590" spans="1:22" s="26" customFormat="1" ht="24.95" customHeight="1">
      <c r="A2590" s="25" t="s">
        <v>2335</v>
      </c>
      <c r="B2590" s="307" t="s">
        <v>1152</v>
      </c>
      <c r="C2590" s="301"/>
      <c r="D2590" s="301"/>
      <c r="E2590" s="301"/>
      <c r="F2590" s="301"/>
      <c r="G2590" s="293"/>
      <c r="H2590" s="293"/>
      <c r="I2590" s="299"/>
      <c r="J2590" s="300" t="s">
        <v>1152</v>
      </c>
      <c r="K2590" s="324"/>
      <c r="L2590" s="324"/>
      <c r="M2590" s="294"/>
      <c r="N2590" s="322" t="s">
        <v>1152</v>
      </c>
      <c r="O2590" s="172" t="s">
        <v>1152</v>
      </c>
      <c r="P2590" s="441"/>
      <c r="Q2590" s="442"/>
      <c r="R2590" s="439"/>
      <c r="S2590" s="440"/>
      <c r="T2590" s="296"/>
      <c r="U2590" s="297"/>
      <c r="V2590" s="298"/>
    </row>
    <row r="2591" spans="1:22" s="26" customFormat="1" ht="24.95" customHeight="1">
      <c r="A2591" s="25" t="s">
        <v>2336</v>
      </c>
      <c r="B2591" s="307" t="s">
        <v>1152</v>
      </c>
      <c r="C2591" s="301"/>
      <c r="D2591" s="301"/>
      <c r="E2591" s="301"/>
      <c r="F2591" s="301"/>
      <c r="G2591" s="293"/>
      <c r="H2591" s="293"/>
      <c r="I2591" s="299"/>
      <c r="J2591" s="300" t="s">
        <v>1152</v>
      </c>
      <c r="K2591" s="324"/>
      <c r="L2591" s="324"/>
      <c r="M2591" s="295"/>
      <c r="N2591" s="322" t="s">
        <v>1152</v>
      </c>
      <c r="O2591" s="172" t="s">
        <v>1152</v>
      </c>
      <c r="P2591" s="441"/>
      <c r="Q2591" s="442"/>
      <c r="R2591" s="439"/>
      <c r="S2591" s="440"/>
      <c r="T2591" s="296"/>
      <c r="U2591" s="297"/>
      <c r="V2591" s="298"/>
    </row>
    <row r="2592" spans="1:22" s="26" customFormat="1" ht="24.95" customHeight="1">
      <c r="A2592" s="25" t="s">
        <v>2337</v>
      </c>
      <c r="B2592" s="307" t="s">
        <v>1152</v>
      </c>
      <c r="C2592" s="301"/>
      <c r="D2592" s="301"/>
      <c r="E2592" s="301"/>
      <c r="F2592" s="301"/>
      <c r="G2592" s="293"/>
      <c r="H2592" s="293"/>
      <c r="I2592" s="299"/>
      <c r="J2592" s="300" t="s">
        <v>1152</v>
      </c>
      <c r="K2592" s="324"/>
      <c r="L2592" s="324"/>
      <c r="M2592" s="295"/>
      <c r="N2592" s="322" t="s">
        <v>1152</v>
      </c>
      <c r="O2592" s="172" t="s">
        <v>1152</v>
      </c>
      <c r="P2592" s="441"/>
      <c r="Q2592" s="442"/>
      <c r="R2592" s="439"/>
      <c r="S2592" s="440"/>
      <c r="T2592" s="296"/>
      <c r="U2592" s="297"/>
      <c r="V2592" s="298"/>
    </row>
    <row r="2593" spans="1:23" s="26" customFormat="1" ht="24.95" customHeight="1" thickBot="1">
      <c r="A2593" s="25" t="s">
        <v>2338</v>
      </c>
      <c r="B2593" s="310" t="s">
        <v>1152</v>
      </c>
      <c r="C2593" s="302"/>
      <c r="D2593" s="302"/>
      <c r="E2593" s="302"/>
      <c r="F2593" s="302"/>
      <c r="G2593" s="303"/>
      <c r="H2593" s="303"/>
      <c r="I2593" s="304"/>
      <c r="J2593" s="305" t="s">
        <v>1152</v>
      </c>
      <c r="K2593" s="325"/>
      <c r="L2593" s="325"/>
      <c r="M2593" s="306"/>
      <c r="N2593" s="322" t="s">
        <v>1152</v>
      </c>
      <c r="O2593" s="172" t="s">
        <v>1152</v>
      </c>
      <c r="P2593" s="441"/>
      <c r="Q2593" s="442"/>
      <c r="R2593" s="439"/>
      <c r="S2593" s="440"/>
      <c r="T2593" s="296"/>
      <c r="U2593" s="297"/>
      <c r="V2593" s="298"/>
    </row>
    <row r="2594" spans="1:23" s="16" customFormat="1" ht="12" customHeight="1">
      <c r="A2594" s="25"/>
      <c r="B2594" s="27"/>
      <c r="C2594" s="28"/>
      <c r="D2594" s="28"/>
      <c r="E2594" s="28"/>
      <c r="F2594" s="28"/>
      <c r="G2594" s="28"/>
      <c r="H2594" s="308"/>
      <c r="I2594" s="28"/>
      <c r="J2594" s="28"/>
      <c r="K2594" s="28"/>
      <c r="L2594" s="28"/>
      <c r="M2594" s="28"/>
      <c r="N2594" s="28"/>
      <c r="O2594" s="171"/>
      <c r="P2594" s="28"/>
      <c r="Q2594" s="28"/>
      <c r="R2594" s="171"/>
      <c r="S2594" s="28"/>
      <c r="T2594" s="28"/>
      <c r="U2594" s="29"/>
      <c r="V2594" s="30"/>
    </row>
    <row r="2595" spans="1:23" s="16" customFormat="1" ht="17.25" customHeight="1" thickBot="1">
      <c r="A2595" s="25" t="s">
        <v>2339</v>
      </c>
      <c r="B2595" s="346"/>
      <c r="C2595" s="347"/>
      <c r="D2595" s="347"/>
      <c r="E2595" s="347"/>
      <c r="F2595" s="347"/>
      <c r="G2595" s="347"/>
      <c r="H2595" s="347"/>
      <c r="I2595" s="347"/>
      <c r="J2595" s="347"/>
      <c r="K2595" s="347"/>
      <c r="L2595" s="347"/>
      <c r="M2595" s="347"/>
      <c r="N2595" s="728" t="s">
        <v>251</v>
      </c>
      <c r="O2595" s="729">
        <v>1118.7366999999999</v>
      </c>
      <c r="P2595" s="371"/>
      <c r="Q2595" s="371"/>
      <c r="R2595" s="372"/>
      <c r="S2595" s="372"/>
      <c r="T2595" s="373"/>
      <c r="U2595" s="374"/>
      <c r="V2595" s="375"/>
      <c r="W2595" s="186"/>
    </row>
    <row r="2596" spans="1:23" ht="17.25" customHeight="1">
      <c r="B2596" s="731"/>
      <c r="C2596" s="731"/>
      <c r="D2596" s="731"/>
      <c r="E2596" s="731"/>
      <c r="F2596" s="731"/>
      <c r="G2596" s="732"/>
      <c r="H2596" s="732"/>
      <c r="I2596" s="732"/>
      <c r="J2596" s="732"/>
      <c r="K2596" s="732"/>
      <c r="L2596" s="732"/>
      <c r="M2596" s="732"/>
      <c r="N2596" s="732"/>
      <c r="O2596" s="732"/>
      <c r="P2596" s="732"/>
      <c r="Q2596" s="732"/>
      <c r="R2596" s="732"/>
      <c r="S2596" s="732"/>
      <c r="T2596" s="732"/>
      <c r="U2596" s="732"/>
      <c r="V2596" s="732"/>
      <c r="W2596" s="732"/>
    </row>
    <row r="2597" spans="1:23" s="16" customFormat="1" ht="16.5" customHeight="1" thickBot="1">
      <c r="A2597" s="14"/>
      <c r="B2597" s="443" t="s">
        <v>61</v>
      </c>
      <c r="C2597" s="443"/>
      <c r="D2597" s="443"/>
      <c r="E2597" s="443"/>
      <c r="F2597" s="443"/>
      <c r="G2597" s="443"/>
      <c r="H2597" s="443"/>
      <c r="I2597" s="443"/>
      <c r="J2597" s="443"/>
      <c r="K2597" s="443"/>
      <c r="L2597" s="443"/>
      <c r="M2597" s="443"/>
      <c r="N2597" s="443"/>
      <c r="O2597" s="443"/>
      <c r="P2597" s="443"/>
      <c r="Q2597" s="443"/>
      <c r="R2597" s="443"/>
      <c r="S2597" s="443"/>
      <c r="T2597" s="443"/>
      <c r="U2597" s="443"/>
      <c r="V2597" s="443"/>
      <c r="W2597" s="187"/>
    </row>
    <row r="2598" spans="1:23" s="18" customFormat="1" ht="22.5" customHeight="1">
      <c r="A2598" s="87" t="s">
        <v>2340</v>
      </c>
      <c r="B2598" s="445" t="s">
        <v>58</v>
      </c>
      <c r="C2598" s="733" t="s">
        <v>78</v>
      </c>
      <c r="D2598" s="734"/>
      <c r="E2598" s="734"/>
      <c r="F2598" s="734"/>
      <c r="G2598" s="734"/>
      <c r="H2598" s="734"/>
      <c r="I2598" s="734"/>
      <c r="J2598" s="734"/>
      <c r="K2598" s="734"/>
      <c r="L2598" s="734"/>
      <c r="M2598" s="706"/>
      <c r="N2598" s="735"/>
      <c r="O2598" s="736"/>
      <c r="P2598" s="733" t="s">
        <v>84</v>
      </c>
      <c r="Q2598" s="734"/>
      <c r="R2598" s="734"/>
      <c r="S2598" s="706"/>
      <c r="T2598" s="705" t="s">
        <v>279</v>
      </c>
      <c r="U2598" s="706"/>
      <c r="V2598" s="448" t="s">
        <v>6</v>
      </c>
      <c r="W2598" s="185"/>
    </row>
    <row r="2599" spans="1:23" s="18" customFormat="1" ht="22.5" customHeight="1">
      <c r="A2599" s="87" t="s">
        <v>2341</v>
      </c>
      <c r="B2599" s="446"/>
      <c r="C2599" s="737" t="s">
        <v>79</v>
      </c>
      <c r="D2599" s="738"/>
      <c r="E2599" s="739"/>
      <c r="F2599" s="740">
        <v>3</v>
      </c>
      <c r="G2599" s="741" t="s">
        <v>223</v>
      </c>
      <c r="H2599" s="714" t="s">
        <v>222</v>
      </c>
      <c r="I2599" s="714"/>
      <c r="J2599" s="737" t="s">
        <v>221</v>
      </c>
      <c r="K2599" s="742"/>
      <c r="L2599" s="743"/>
      <c r="M2599" s="743"/>
      <c r="N2599" s="744"/>
      <c r="O2599" s="745"/>
      <c r="P2599" s="746"/>
      <c r="Q2599" s="747"/>
      <c r="R2599" s="747"/>
      <c r="S2599" s="748"/>
      <c r="T2599" s="718"/>
      <c r="U2599" s="719"/>
      <c r="V2599" s="449"/>
      <c r="W2599" s="185"/>
    </row>
    <row r="2600" spans="1:23" s="18" customFormat="1" ht="51.75" customHeight="1" thickBot="1">
      <c r="A2600" s="87" t="s">
        <v>2342</v>
      </c>
      <c r="B2600" s="446"/>
      <c r="C2600" s="738" t="s">
        <v>77</v>
      </c>
      <c r="D2600" s="739"/>
      <c r="E2600" s="749" t="s">
        <v>80</v>
      </c>
      <c r="F2600" s="750" t="s">
        <v>242</v>
      </c>
      <c r="G2600" s="741"/>
      <c r="H2600" s="714"/>
      <c r="I2600" s="714"/>
      <c r="J2600" s="711" t="s">
        <v>220</v>
      </c>
      <c r="K2600" s="751" t="s">
        <v>228</v>
      </c>
      <c r="L2600" s="752" t="s">
        <v>290</v>
      </c>
      <c r="M2600" s="752"/>
      <c r="N2600" s="753" t="s">
        <v>260</v>
      </c>
      <c r="O2600" s="754"/>
      <c r="P2600" s="755" t="s">
        <v>1169</v>
      </c>
      <c r="Q2600" s="756" t="s">
        <v>85</v>
      </c>
      <c r="R2600" s="757"/>
      <c r="S2600" s="88">
        <v>3</v>
      </c>
      <c r="T2600" s="758"/>
      <c r="U2600" s="759"/>
      <c r="V2600" s="450"/>
      <c r="W2600" s="185"/>
    </row>
    <row r="2601" spans="1:23" s="18" customFormat="1" ht="15.75" customHeight="1">
      <c r="A2601" s="87" t="s">
        <v>2343</v>
      </c>
      <c r="B2601" s="446"/>
      <c r="C2601" s="33">
        <v>1</v>
      </c>
      <c r="D2601" s="76" t="s">
        <v>1048</v>
      </c>
      <c r="E2601" s="82">
        <v>0.6</v>
      </c>
      <c r="F2601" s="233">
        <v>572.08199999999999</v>
      </c>
      <c r="G2601" s="233">
        <v>1532.67</v>
      </c>
      <c r="H2601" s="451" t="s">
        <v>27</v>
      </c>
      <c r="I2601" s="452"/>
      <c r="J2601" s="83" t="s">
        <v>6</v>
      </c>
      <c r="K2601" s="81" t="s">
        <v>1152</v>
      </c>
      <c r="L2601" s="344"/>
      <c r="M2601" s="345" t="s">
        <v>1152</v>
      </c>
      <c r="N2601" s="760" t="s">
        <v>22</v>
      </c>
      <c r="O2601" s="761" t="s">
        <v>15</v>
      </c>
      <c r="P2601" s="762"/>
      <c r="Q2601" s="763">
        <v>74</v>
      </c>
      <c r="R2601" s="764" t="s">
        <v>1152</v>
      </c>
      <c r="S2601" s="765"/>
      <c r="T2601" s="705" t="s">
        <v>64</v>
      </c>
      <c r="U2601" s="734"/>
      <c r="V2601" s="706"/>
      <c r="W2601" s="184"/>
    </row>
    <row r="2602" spans="1:23" s="18" customFormat="1" ht="15.75" customHeight="1" thickBot="1">
      <c r="A2602" s="87" t="s">
        <v>2344</v>
      </c>
      <c r="B2602" s="446"/>
      <c r="C2602" s="33">
        <v>2</v>
      </c>
      <c r="D2602" s="76" t="s">
        <v>1049</v>
      </c>
      <c r="E2602" s="82">
        <v>0.2</v>
      </c>
      <c r="F2602" s="233">
        <v>1919.7981</v>
      </c>
      <c r="G2602" s="233">
        <v>1532.67</v>
      </c>
      <c r="H2602" s="451" t="s">
        <v>6</v>
      </c>
      <c r="I2602" s="452"/>
      <c r="J2602" s="83" t="s">
        <v>6</v>
      </c>
      <c r="K2602" s="81" t="s">
        <v>1152</v>
      </c>
      <c r="L2602" s="344"/>
      <c r="M2602" s="345" t="s">
        <v>1152</v>
      </c>
      <c r="N2602" s="760" t="s">
        <v>22</v>
      </c>
      <c r="O2602" s="761"/>
      <c r="P2602" s="762"/>
      <c r="Q2602" s="766"/>
      <c r="R2602" s="767"/>
      <c r="S2602" s="768"/>
      <c r="T2602" s="758"/>
      <c r="U2602" s="769"/>
      <c r="V2602" s="759"/>
      <c r="W2602" s="184"/>
    </row>
    <row r="2603" spans="1:23" s="18" customFormat="1" ht="15.75" customHeight="1">
      <c r="A2603" s="87" t="s">
        <v>2345</v>
      </c>
      <c r="B2603" s="446"/>
      <c r="C2603" s="33">
        <v>3</v>
      </c>
      <c r="D2603" s="76" t="s">
        <v>1050</v>
      </c>
      <c r="E2603" s="82">
        <v>0.2</v>
      </c>
      <c r="F2603" s="233">
        <v>864.33</v>
      </c>
      <c r="G2603" s="233">
        <v>1532.67</v>
      </c>
      <c r="H2603" s="451" t="s">
        <v>27</v>
      </c>
      <c r="I2603" s="452"/>
      <c r="J2603" s="83" t="s">
        <v>6</v>
      </c>
      <c r="K2603" s="81" t="s">
        <v>1152</v>
      </c>
      <c r="L2603" s="344"/>
      <c r="M2603" s="345" t="s">
        <v>1152</v>
      </c>
      <c r="N2603" s="760" t="s">
        <v>22</v>
      </c>
      <c r="O2603" s="770"/>
      <c r="P2603" s="771"/>
      <c r="Q2603" s="772"/>
      <c r="R2603" s="773"/>
      <c r="S2603" s="774"/>
      <c r="T2603" s="191"/>
      <c r="U2603" s="191"/>
      <c r="V2603" s="192"/>
      <c r="W2603" s="185"/>
    </row>
    <row r="2604" spans="1:23" s="18" customFormat="1" ht="15.75" customHeight="1">
      <c r="A2604" s="87" t="s">
        <v>2346</v>
      </c>
      <c r="B2604" s="446"/>
      <c r="C2604" s="33">
        <v>4</v>
      </c>
      <c r="D2604" s="76" t="s">
        <v>1152</v>
      </c>
      <c r="E2604" s="82" t="s">
        <v>1152</v>
      </c>
      <c r="F2604" s="233" t="s">
        <v>1152</v>
      </c>
      <c r="G2604" s="233" t="s">
        <v>1152</v>
      </c>
      <c r="H2604" s="451" t="s">
        <v>1152</v>
      </c>
      <c r="I2604" s="452"/>
      <c r="J2604" s="83" t="s">
        <v>1152</v>
      </c>
      <c r="K2604" s="81" t="s">
        <v>1152</v>
      </c>
      <c r="L2604" s="344"/>
      <c r="M2604" s="345" t="s">
        <v>1152</v>
      </c>
      <c r="N2604" s="760"/>
      <c r="O2604" s="775" t="s">
        <v>246</v>
      </c>
      <c r="P2604" s="737" t="s">
        <v>245</v>
      </c>
      <c r="Q2604" s="738"/>
      <c r="R2604" s="738"/>
      <c r="S2604" s="739"/>
      <c r="T2604" s="185"/>
      <c r="U2604" s="185"/>
      <c r="V2604" s="193"/>
      <c r="W2604" s="185"/>
    </row>
    <row r="2605" spans="1:23" s="18" customFormat="1" ht="17.25" customHeight="1">
      <c r="A2605" s="87" t="s">
        <v>2347</v>
      </c>
      <c r="B2605" s="446"/>
      <c r="C2605" s="33">
        <v>5</v>
      </c>
      <c r="D2605" s="76" t="s">
        <v>1152</v>
      </c>
      <c r="E2605" s="82" t="s">
        <v>1152</v>
      </c>
      <c r="F2605" s="233" t="s">
        <v>1152</v>
      </c>
      <c r="G2605" s="233" t="s">
        <v>1152</v>
      </c>
      <c r="H2605" s="451" t="s">
        <v>1152</v>
      </c>
      <c r="I2605" s="452"/>
      <c r="J2605" s="83" t="s">
        <v>1152</v>
      </c>
      <c r="K2605" s="81" t="s">
        <v>1152</v>
      </c>
      <c r="L2605" s="344"/>
      <c r="M2605" s="345" t="s">
        <v>1152</v>
      </c>
      <c r="N2605" s="760"/>
      <c r="O2605" s="776"/>
      <c r="P2605" s="711" t="s">
        <v>86</v>
      </c>
      <c r="Q2605" s="711" t="s">
        <v>230</v>
      </c>
      <c r="R2605" s="714" t="s">
        <v>243</v>
      </c>
      <c r="S2605" s="714"/>
      <c r="T2605" s="185"/>
      <c r="U2605" s="185"/>
      <c r="V2605" s="193"/>
      <c r="W2605" s="185"/>
    </row>
    <row r="2606" spans="1:23" s="18" customFormat="1" ht="16.5" customHeight="1" thickBot="1">
      <c r="A2606" s="87" t="s">
        <v>2348</v>
      </c>
      <c r="B2606" s="446"/>
      <c r="C2606" s="84">
        <v>6</v>
      </c>
      <c r="D2606" s="85" t="s">
        <v>1152</v>
      </c>
      <c r="E2606" s="86" t="s">
        <v>1152</v>
      </c>
      <c r="F2606" s="233" t="s">
        <v>1152</v>
      </c>
      <c r="G2606" s="233" t="s">
        <v>1152</v>
      </c>
      <c r="H2606" s="451" t="s">
        <v>1152</v>
      </c>
      <c r="I2606" s="452"/>
      <c r="J2606" s="83" t="s">
        <v>1152</v>
      </c>
      <c r="K2606" s="81" t="s">
        <v>1152</v>
      </c>
      <c r="L2606" s="344"/>
      <c r="M2606" s="345" t="s">
        <v>1152</v>
      </c>
      <c r="N2606" s="777"/>
      <c r="O2606" s="248" t="s">
        <v>6</v>
      </c>
      <c r="P2606" s="778">
        <v>1</v>
      </c>
      <c r="Q2606" s="779">
        <v>3065.3425115</v>
      </c>
      <c r="R2606" s="780">
        <v>3356.2100999999998</v>
      </c>
      <c r="S2606" s="780"/>
      <c r="T2606" s="185"/>
      <c r="U2606" s="185"/>
      <c r="V2606" s="193"/>
      <c r="W2606" s="185"/>
    </row>
    <row r="2607" spans="1:23" s="18" customFormat="1" ht="16.5" customHeight="1" thickBot="1">
      <c r="A2607" s="87" t="s">
        <v>2349</v>
      </c>
      <c r="B2607" s="447"/>
      <c r="C2607" s="781" t="s">
        <v>82</v>
      </c>
      <c r="D2607" s="782"/>
      <c r="E2607" s="782"/>
      <c r="F2607" s="783"/>
      <c r="G2607" s="784"/>
      <c r="H2607" s="453" t="s">
        <v>6</v>
      </c>
      <c r="I2607" s="454"/>
      <c r="J2607" s="314" t="s">
        <v>6</v>
      </c>
      <c r="K2607" s="194" t="s">
        <v>6</v>
      </c>
      <c r="L2607" s="351"/>
      <c r="M2607" s="370"/>
      <c r="N2607" s="352"/>
      <c r="O2607" s="455" t="s">
        <v>1152</v>
      </c>
      <c r="P2607" s="455"/>
      <c r="Q2607" s="455"/>
      <c r="R2607" s="455"/>
      <c r="S2607" s="455"/>
      <c r="T2607" s="348"/>
      <c r="U2607" s="349"/>
      <c r="V2607" s="350"/>
      <c r="W2607" s="185"/>
    </row>
    <row r="2608" spans="1:23" ht="24.95" customHeight="1"/>
    <row r="2609" spans="1:22" ht="24.95" customHeight="1"/>
    <row r="2610" spans="1:22" s="16" customFormat="1" ht="24" thickBot="1">
      <c r="A2610" s="694">
        <v>75</v>
      </c>
      <c r="B2610" s="456" t="s">
        <v>45</v>
      </c>
      <c r="C2610" s="456"/>
      <c r="D2610" s="456"/>
      <c r="E2610" s="22">
        <v>75</v>
      </c>
      <c r="F2610" s="23" t="s">
        <v>1057</v>
      </c>
      <c r="G2610" s="19"/>
      <c r="H2610" s="19"/>
      <c r="I2610" s="23"/>
      <c r="J2610" s="23"/>
      <c r="K2610" s="23"/>
      <c r="L2610" s="23"/>
      <c r="M2610" s="24"/>
      <c r="N2610" s="24"/>
      <c r="O2610" s="19"/>
      <c r="P2610" s="19"/>
      <c r="Q2610" s="685"/>
      <c r="R2610" s="685"/>
      <c r="S2610" s="685"/>
      <c r="T2610" s="685"/>
      <c r="U2610" s="186"/>
    </row>
    <row r="2611" spans="1:22" s="16" customFormat="1" ht="24.75" customHeight="1">
      <c r="A2611" s="14"/>
      <c r="B2611" s="695" t="s">
        <v>50</v>
      </c>
      <c r="C2611" s="696" t="s">
        <v>51</v>
      </c>
      <c r="D2611" s="697" t="s">
        <v>16</v>
      </c>
      <c r="E2611" s="697"/>
      <c r="F2611" s="697" t="s">
        <v>52</v>
      </c>
      <c r="G2611" s="698"/>
      <c r="H2611" s="699" t="s">
        <v>53</v>
      </c>
      <c r="I2611" s="700" t="s">
        <v>266</v>
      </c>
      <c r="J2611" s="699" t="s">
        <v>17</v>
      </c>
      <c r="K2611" s="699" t="s">
        <v>229</v>
      </c>
      <c r="L2611" s="699" t="s">
        <v>54</v>
      </c>
      <c r="M2611" s="699" t="s">
        <v>150</v>
      </c>
      <c r="N2611" s="701" t="s">
        <v>244</v>
      </c>
      <c r="O2611" s="702"/>
      <c r="P2611" s="703" t="s">
        <v>19</v>
      </c>
      <c r="Q2611" s="704"/>
      <c r="R2611" s="705" t="s">
        <v>152</v>
      </c>
      <c r="S2611" s="706"/>
      <c r="T2611" s="707" t="s">
        <v>138</v>
      </c>
      <c r="U2611" s="708"/>
      <c r="V2611" s="709"/>
    </row>
    <row r="2612" spans="1:22" s="16" customFormat="1" ht="92.25" customHeight="1">
      <c r="A2612" s="14"/>
      <c r="B2612" s="710"/>
      <c r="C2612" s="711" t="s">
        <v>55</v>
      </c>
      <c r="D2612" s="712" t="s">
        <v>3</v>
      </c>
      <c r="E2612" s="712" t="s">
        <v>18</v>
      </c>
      <c r="F2612" s="712" t="s">
        <v>56</v>
      </c>
      <c r="G2612" s="713" t="s">
        <v>57</v>
      </c>
      <c r="H2612" s="714"/>
      <c r="I2612" s="715"/>
      <c r="J2612" s="714"/>
      <c r="K2612" s="714"/>
      <c r="L2612" s="714"/>
      <c r="M2612" s="714"/>
      <c r="N2612" s="711" t="s">
        <v>149</v>
      </c>
      <c r="O2612" s="712" t="s">
        <v>68</v>
      </c>
      <c r="P2612" s="716"/>
      <c r="Q2612" s="717"/>
      <c r="R2612" s="718"/>
      <c r="S2612" s="719"/>
      <c r="T2612" s="720" t="s">
        <v>139</v>
      </c>
      <c r="U2612" s="721" t="s">
        <v>148</v>
      </c>
      <c r="V2612" s="722" t="s">
        <v>164</v>
      </c>
    </row>
    <row r="2613" spans="1:22" s="16" customFormat="1" ht="26.25" customHeight="1">
      <c r="A2613" s="14"/>
      <c r="B2613" s="723"/>
      <c r="C2613" s="724">
        <v>3</v>
      </c>
      <c r="D2613" s="724">
        <v>4</v>
      </c>
      <c r="E2613" s="724">
        <v>5</v>
      </c>
      <c r="F2613" s="724">
        <v>6</v>
      </c>
      <c r="G2613" s="724">
        <v>7</v>
      </c>
      <c r="H2613" s="724">
        <v>8</v>
      </c>
      <c r="I2613" s="724">
        <v>9</v>
      </c>
      <c r="J2613" s="724">
        <v>10</v>
      </c>
      <c r="K2613" s="724">
        <v>11</v>
      </c>
      <c r="L2613" s="724">
        <v>12</v>
      </c>
      <c r="M2613" s="724">
        <v>13</v>
      </c>
      <c r="N2613" s="724">
        <v>14</v>
      </c>
      <c r="O2613" s="724">
        <v>15</v>
      </c>
      <c r="P2613" s="19">
        <v>16</v>
      </c>
      <c r="Q2613" s="725">
        <v>17</v>
      </c>
      <c r="R2613" s="19">
        <v>18</v>
      </c>
      <c r="S2613" s="725">
        <v>19</v>
      </c>
      <c r="T2613" s="726">
        <v>20</v>
      </c>
      <c r="U2613" s="624">
        <v>21</v>
      </c>
      <c r="V2613" s="727">
        <v>22</v>
      </c>
    </row>
    <row r="2614" spans="1:22" s="26" customFormat="1" ht="53.45" customHeight="1">
      <c r="A2614" s="25" t="s">
        <v>2350</v>
      </c>
      <c r="B2614" s="307">
        <v>1</v>
      </c>
      <c r="C2614" s="301" t="s">
        <v>300</v>
      </c>
      <c r="D2614" s="301" t="s">
        <v>1060</v>
      </c>
      <c r="E2614" s="301" t="s">
        <v>1061</v>
      </c>
      <c r="F2614" s="301" t="s">
        <v>304</v>
      </c>
      <c r="G2614" s="293">
        <v>1</v>
      </c>
      <c r="H2614" s="293" t="s">
        <v>22</v>
      </c>
      <c r="I2614" s="299">
        <v>1</v>
      </c>
      <c r="J2614" s="300" t="s">
        <v>1058</v>
      </c>
      <c r="K2614" s="324">
        <v>37083</v>
      </c>
      <c r="L2614" s="324">
        <v>38199</v>
      </c>
      <c r="M2614" s="294">
        <v>1723</v>
      </c>
      <c r="N2614" s="321">
        <v>1723</v>
      </c>
      <c r="O2614" s="172">
        <v>1723</v>
      </c>
      <c r="P2614" s="441"/>
      <c r="Q2614" s="442"/>
      <c r="R2614" s="439"/>
      <c r="S2614" s="440"/>
      <c r="T2614" s="296" t="s">
        <v>22</v>
      </c>
      <c r="U2614" s="297">
        <v>15</v>
      </c>
      <c r="V2614" s="298" t="s">
        <v>22</v>
      </c>
    </row>
    <row r="2615" spans="1:22" s="26" customFormat="1" ht="53.45" customHeight="1">
      <c r="A2615" s="25" t="s">
        <v>1157</v>
      </c>
      <c r="B2615" s="307">
        <v>2</v>
      </c>
      <c r="C2615" s="301" t="s">
        <v>1062</v>
      </c>
      <c r="D2615" s="301" t="s">
        <v>1063</v>
      </c>
      <c r="E2615" s="301" t="s">
        <v>1064</v>
      </c>
      <c r="F2615" s="301" t="s">
        <v>321</v>
      </c>
      <c r="G2615" s="293">
        <v>0.8</v>
      </c>
      <c r="H2615" s="293" t="s">
        <v>22</v>
      </c>
      <c r="I2615" s="299">
        <v>2</v>
      </c>
      <c r="J2615" s="300" t="s">
        <v>1059</v>
      </c>
      <c r="K2615" s="324">
        <v>39888</v>
      </c>
      <c r="L2615" s="324">
        <v>40268</v>
      </c>
      <c r="M2615" s="294">
        <v>3569.37</v>
      </c>
      <c r="N2615" s="321">
        <v>2855.4960000000001</v>
      </c>
      <c r="O2615" s="172">
        <v>2855.4960000000001</v>
      </c>
      <c r="P2615" s="441"/>
      <c r="Q2615" s="442"/>
      <c r="R2615" s="439"/>
      <c r="S2615" s="440"/>
      <c r="T2615" s="296" t="s">
        <v>22</v>
      </c>
      <c r="U2615" s="297">
        <v>4</v>
      </c>
      <c r="V2615" s="298" t="s">
        <v>22</v>
      </c>
    </row>
    <row r="2616" spans="1:22" s="26" customFormat="1" ht="53.45" customHeight="1">
      <c r="A2616" s="25" t="s">
        <v>321</v>
      </c>
      <c r="B2616" s="307">
        <v>3</v>
      </c>
      <c r="C2616" s="301" t="s">
        <v>300</v>
      </c>
      <c r="D2616" s="301" t="s">
        <v>692</v>
      </c>
      <c r="E2616" s="301" t="s">
        <v>1065</v>
      </c>
      <c r="F2616" s="301" t="s">
        <v>321</v>
      </c>
      <c r="G2616" s="293">
        <v>0.3</v>
      </c>
      <c r="H2616" s="293" t="s">
        <v>22</v>
      </c>
      <c r="I2616" s="299">
        <v>2</v>
      </c>
      <c r="J2616" s="300" t="s">
        <v>1059</v>
      </c>
      <c r="K2616" s="324">
        <v>44532</v>
      </c>
      <c r="L2616" s="324">
        <v>44651</v>
      </c>
      <c r="M2616" s="294">
        <v>4288.82</v>
      </c>
      <c r="N2616" s="321">
        <v>1286.646</v>
      </c>
      <c r="O2616" s="172">
        <v>1286.646</v>
      </c>
      <c r="P2616" s="441"/>
      <c r="Q2616" s="442"/>
      <c r="R2616" s="439"/>
      <c r="S2616" s="440"/>
      <c r="T2616" s="296" t="s">
        <v>22</v>
      </c>
      <c r="U2616" s="297">
        <v>77</v>
      </c>
      <c r="V2616" s="298" t="s">
        <v>22</v>
      </c>
    </row>
    <row r="2617" spans="1:22" s="26" customFormat="1" ht="24.95" customHeight="1">
      <c r="A2617" s="25" t="s">
        <v>1158</v>
      </c>
      <c r="B2617" s="307" t="s">
        <v>1152</v>
      </c>
      <c r="C2617" s="301"/>
      <c r="D2617" s="301"/>
      <c r="E2617" s="301"/>
      <c r="F2617" s="301"/>
      <c r="G2617" s="293"/>
      <c r="H2617" s="293"/>
      <c r="I2617" s="299"/>
      <c r="J2617" s="300" t="s">
        <v>1152</v>
      </c>
      <c r="K2617" s="389"/>
      <c r="L2617" s="324"/>
      <c r="M2617" s="294"/>
      <c r="N2617" s="321" t="s">
        <v>1152</v>
      </c>
      <c r="O2617" s="172" t="s">
        <v>1152</v>
      </c>
      <c r="P2617" s="441"/>
      <c r="Q2617" s="442"/>
      <c r="R2617" s="439"/>
      <c r="S2617" s="440"/>
      <c r="T2617" s="296"/>
      <c r="U2617" s="297"/>
      <c r="V2617" s="298"/>
    </row>
    <row r="2618" spans="1:22" s="26" customFormat="1" ht="24.95" customHeight="1">
      <c r="A2618" s="25" t="s">
        <v>1159</v>
      </c>
      <c r="B2618" s="307" t="s">
        <v>1152</v>
      </c>
      <c r="C2618" s="301"/>
      <c r="D2618" s="301"/>
      <c r="E2618" s="301"/>
      <c r="F2618" s="301"/>
      <c r="G2618" s="293"/>
      <c r="H2618" s="293"/>
      <c r="I2618" s="299"/>
      <c r="J2618" s="300" t="s">
        <v>1152</v>
      </c>
      <c r="K2618" s="324"/>
      <c r="L2618" s="324"/>
      <c r="M2618" s="294"/>
      <c r="N2618" s="321" t="s">
        <v>1152</v>
      </c>
      <c r="O2618" s="172" t="s">
        <v>1152</v>
      </c>
      <c r="P2618" s="441"/>
      <c r="Q2618" s="442"/>
      <c r="R2618" s="439"/>
      <c r="S2618" s="440"/>
      <c r="T2618" s="296"/>
      <c r="U2618" s="297"/>
      <c r="V2618" s="298"/>
    </row>
    <row r="2619" spans="1:22" s="26" customFormat="1" ht="24.95" customHeight="1">
      <c r="A2619" s="25" t="s">
        <v>1160</v>
      </c>
      <c r="B2619" s="307" t="s">
        <v>1152</v>
      </c>
      <c r="C2619" s="301"/>
      <c r="D2619" s="301"/>
      <c r="E2619" s="301"/>
      <c r="F2619" s="301"/>
      <c r="G2619" s="293"/>
      <c r="H2619" s="293"/>
      <c r="I2619" s="299"/>
      <c r="J2619" s="300" t="s">
        <v>1152</v>
      </c>
      <c r="K2619" s="324"/>
      <c r="L2619" s="324"/>
      <c r="M2619" s="294"/>
      <c r="N2619" s="321" t="s">
        <v>1152</v>
      </c>
      <c r="O2619" s="172" t="s">
        <v>1152</v>
      </c>
      <c r="P2619" s="441"/>
      <c r="Q2619" s="442"/>
      <c r="R2619" s="439"/>
      <c r="S2619" s="440"/>
      <c r="T2619" s="296"/>
      <c r="U2619" s="297"/>
      <c r="V2619" s="298"/>
    </row>
    <row r="2620" spans="1:22" s="26" customFormat="1" ht="24.95" customHeight="1">
      <c r="A2620" s="25"/>
      <c r="B2620" s="307" t="s">
        <v>1152</v>
      </c>
      <c r="C2620" s="301"/>
      <c r="D2620" s="301"/>
      <c r="E2620" s="301"/>
      <c r="F2620" s="301"/>
      <c r="G2620" s="293"/>
      <c r="H2620" s="293"/>
      <c r="I2620" s="299"/>
      <c r="J2620" s="300" t="s">
        <v>1152</v>
      </c>
      <c r="K2620" s="324"/>
      <c r="L2620" s="324"/>
      <c r="M2620" s="294"/>
      <c r="N2620" s="321" t="s">
        <v>1152</v>
      </c>
      <c r="O2620" s="172" t="s">
        <v>1152</v>
      </c>
      <c r="P2620" s="441"/>
      <c r="Q2620" s="442"/>
      <c r="R2620" s="439"/>
      <c r="S2620" s="440"/>
      <c r="T2620" s="296"/>
      <c r="U2620" s="297"/>
      <c r="V2620" s="298"/>
    </row>
    <row r="2621" spans="1:22" s="26" customFormat="1" ht="24.95" customHeight="1">
      <c r="A2621" s="25"/>
      <c r="B2621" s="307" t="s">
        <v>1152</v>
      </c>
      <c r="C2621" s="301"/>
      <c r="D2621" s="301"/>
      <c r="E2621" s="301"/>
      <c r="F2621" s="301"/>
      <c r="G2621" s="293"/>
      <c r="H2621" s="293"/>
      <c r="I2621" s="299"/>
      <c r="J2621" s="300" t="s">
        <v>1152</v>
      </c>
      <c r="K2621" s="324"/>
      <c r="L2621" s="324"/>
      <c r="M2621" s="294"/>
      <c r="N2621" s="321" t="s">
        <v>1152</v>
      </c>
      <c r="O2621" s="172" t="s">
        <v>1152</v>
      </c>
      <c r="P2621" s="441"/>
      <c r="Q2621" s="442"/>
      <c r="R2621" s="439"/>
      <c r="S2621" s="440"/>
      <c r="T2621" s="296"/>
      <c r="U2621" s="297"/>
      <c r="V2621" s="298"/>
    </row>
    <row r="2622" spans="1:22" s="26" customFormat="1" ht="24.95" customHeight="1">
      <c r="A2622" s="25"/>
      <c r="B2622" s="307" t="s">
        <v>1152</v>
      </c>
      <c r="C2622" s="301"/>
      <c r="D2622" s="301"/>
      <c r="E2622" s="301"/>
      <c r="F2622" s="301"/>
      <c r="G2622" s="293"/>
      <c r="H2622" s="293"/>
      <c r="I2622" s="299"/>
      <c r="J2622" s="300" t="s">
        <v>1152</v>
      </c>
      <c r="K2622" s="324"/>
      <c r="L2622" s="324"/>
      <c r="M2622" s="294"/>
      <c r="N2622" s="321" t="s">
        <v>1152</v>
      </c>
      <c r="O2622" s="172" t="s">
        <v>1152</v>
      </c>
      <c r="P2622" s="441"/>
      <c r="Q2622" s="442"/>
      <c r="R2622" s="439"/>
      <c r="S2622" s="440"/>
      <c r="T2622" s="296"/>
      <c r="U2622" s="297"/>
      <c r="V2622" s="298"/>
    </row>
    <row r="2623" spans="1:22" s="26" customFormat="1" ht="24.95" customHeight="1">
      <c r="A2623" s="25"/>
      <c r="B2623" s="307" t="s">
        <v>1152</v>
      </c>
      <c r="C2623" s="301"/>
      <c r="D2623" s="301"/>
      <c r="E2623" s="301"/>
      <c r="F2623" s="301"/>
      <c r="G2623" s="293"/>
      <c r="H2623" s="293"/>
      <c r="I2623" s="299"/>
      <c r="J2623" s="300" t="s">
        <v>1152</v>
      </c>
      <c r="K2623" s="324"/>
      <c r="L2623" s="324"/>
      <c r="M2623" s="294"/>
      <c r="N2623" s="321" t="s">
        <v>1152</v>
      </c>
      <c r="O2623" s="172" t="s">
        <v>1152</v>
      </c>
      <c r="P2623" s="441"/>
      <c r="Q2623" s="442"/>
      <c r="R2623" s="439"/>
      <c r="S2623" s="440"/>
      <c r="T2623" s="296"/>
      <c r="U2623" s="297"/>
      <c r="V2623" s="298"/>
    </row>
    <row r="2624" spans="1:22" s="26" customFormat="1" ht="24.95" customHeight="1">
      <c r="A2624" s="25"/>
      <c r="B2624" s="307" t="s">
        <v>1152</v>
      </c>
      <c r="C2624" s="301"/>
      <c r="D2624" s="301"/>
      <c r="E2624" s="301"/>
      <c r="F2624" s="301"/>
      <c r="G2624" s="293"/>
      <c r="H2624" s="293"/>
      <c r="I2624" s="299"/>
      <c r="J2624" s="300" t="s">
        <v>1152</v>
      </c>
      <c r="K2624" s="324"/>
      <c r="L2624" s="324"/>
      <c r="M2624" s="294"/>
      <c r="N2624" s="321" t="s">
        <v>1152</v>
      </c>
      <c r="O2624" s="172" t="s">
        <v>1152</v>
      </c>
      <c r="P2624" s="441"/>
      <c r="Q2624" s="442"/>
      <c r="R2624" s="439"/>
      <c r="S2624" s="440"/>
      <c r="T2624" s="296"/>
      <c r="U2624" s="297"/>
      <c r="V2624" s="298"/>
    </row>
    <row r="2625" spans="1:23" s="26" customFormat="1" ht="24.95" customHeight="1">
      <c r="A2625" s="25" t="s">
        <v>2351</v>
      </c>
      <c r="B2625" s="307" t="s">
        <v>1152</v>
      </c>
      <c r="C2625" s="301"/>
      <c r="D2625" s="301"/>
      <c r="E2625" s="301"/>
      <c r="F2625" s="301"/>
      <c r="G2625" s="293"/>
      <c r="H2625" s="293"/>
      <c r="I2625" s="299"/>
      <c r="J2625" s="300" t="s">
        <v>1152</v>
      </c>
      <c r="K2625" s="324"/>
      <c r="L2625" s="324"/>
      <c r="M2625" s="294"/>
      <c r="N2625" s="322" t="s">
        <v>1152</v>
      </c>
      <c r="O2625" s="172" t="s">
        <v>1152</v>
      </c>
      <c r="P2625" s="441"/>
      <c r="Q2625" s="442"/>
      <c r="R2625" s="439"/>
      <c r="S2625" s="440"/>
      <c r="T2625" s="296"/>
      <c r="U2625" s="297"/>
      <c r="V2625" s="298"/>
    </row>
    <row r="2626" spans="1:23" s="26" customFormat="1" ht="24.95" customHeight="1">
      <c r="A2626" s="25" t="s">
        <v>2352</v>
      </c>
      <c r="B2626" s="307" t="s">
        <v>1152</v>
      </c>
      <c r="C2626" s="301"/>
      <c r="D2626" s="301"/>
      <c r="E2626" s="301"/>
      <c r="F2626" s="301"/>
      <c r="G2626" s="293"/>
      <c r="H2626" s="293"/>
      <c r="I2626" s="299"/>
      <c r="J2626" s="300" t="s">
        <v>1152</v>
      </c>
      <c r="K2626" s="324"/>
      <c r="L2626" s="324"/>
      <c r="M2626" s="295"/>
      <c r="N2626" s="322" t="s">
        <v>1152</v>
      </c>
      <c r="O2626" s="172" t="s">
        <v>1152</v>
      </c>
      <c r="P2626" s="441"/>
      <c r="Q2626" s="442"/>
      <c r="R2626" s="439"/>
      <c r="S2626" s="440"/>
      <c r="T2626" s="296"/>
      <c r="U2626" s="297"/>
      <c r="V2626" s="298"/>
    </row>
    <row r="2627" spans="1:23" s="26" customFormat="1" ht="24.95" customHeight="1">
      <c r="A2627" s="25" t="s">
        <v>2353</v>
      </c>
      <c r="B2627" s="307" t="s">
        <v>1152</v>
      </c>
      <c r="C2627" s="301"/>
      <c r="D2627" s="301"/>
      <c r="E2627" s="301"/>
      <c r="F2627" s="301"/>
      <c r="G2627" s="293"/>
      <c r="H2627" s="293"/>
      <c r="I2627" s="299"/>
      <c r="J2627" s="300" t="s">
        <v>1152</v>
      </c>
      <c r="K2627" s="324"/>
      <c r="L2627" s="324"/>
      <c r="M2627" s="295"/>
      <c r="N2627" s="322" t="s">
        <v>1152</v>
      </c>
      <c r="O2627" s="172" t="s">
        <v>1152</v>
      </c>
      <c r="P2627" s="441"/>
      <c r="Q2627" s="442"/>
      <c r="R2627" s="439"/>
      <c r="S2627" s="440"/>
      <c r="T2627" s="296"/>
      <c r="U2627" s="297"/>
      <c r="V2627" s="298"/>
    </row>
    <row r="2628" spans="1:23" s="26" customFormat="1" ht="24.95" customHeight="1" thickBot="1">
      <c r="A2628" s="25" t="s">
        <v>2354</v>
      </c>
      <c r="B2628" s="310" t="s">
        <v>1152</v>
      </c>
      <c r="C2628" s="302"/>
      <c r="D2628" s="302"/>
      <c r="E2628" s="302"/>
      <c r="F2628" s="302"/>
      <c r="G2628" s="303"/>
      <c r="H2628" s="303"/>
      <c r="I2628" s="304"/>
      <c r="J2628" s="305" t="s">
        <v>1152</v>
      </c>
      <c r="K2628" s="325"/>
      <c r="L2628" s="325"/>
      <c r="M2628" s="306"/>
      <c r="N2628" s="322" t="s">
        <v>1152</v>
      </c>
      <c r="O2628" s="172" t="s">
        <v>1152</v>
      </c>
      <c r="P2628" s="441"/>
      <c r="Q2628" s="442"/>
      <c r="R2628" s="439"/>
      <c r="S2628" s="440"/>
      <c r="T2628" s="296"/>
      <c r="U2628" s="297"/>
      <c r="V2628" s="298"/>
    </row>
    <row r="2629" spans="1:23" s="16" customFormat="1" ht="12" customHeight="1">
      <c r="A2629" s="25"/>
      <c r="B2629" s="27"/>
      <c r="C2629" s="28"/>
      <c r="D2629" s="28"/>
      <c r="E2629" s="28"/>
      <c r="F2629" s="28"/>
      <c r="G2629" s="28"/>
      <c r="H2629" s="308"/>
      <c r="I2629" s="28"/>
      <c r="J2629" s="28"/>
      <c r="K2629" s="28"/>
      <c r="L2629" s="28"/>
      <c r="M2629" s="28"/>
      <c r="N2629" s="28"/>
      <c r="O2629" s="171"/>
      <c r="P2629" s="28"/>
      <c r="Q2629" s="28"/>
      <c r="R2629" s="171"/>
      <c r="S2629" s="28"/>
      <c r="T2629" s="28"/>
      <c r="U2629" s="29"/>
      <c r="V2629" s="30"/>
    </row>
    <row r="2630" spans="1:23" s="16" customFormat="1" ht="17.25" customHeight="1" thickBot="1">
      <c r="A2630" s="25" t="s">
        <v>2355</v>
      </c>
      <c r="B2630" s="346"/>
      <c r="C2630" s="347"/>
      <c r="D2630" s="347"/>
      <c r="E2630" s="347"/>
      <c r="F2630" s="347"/>
      <c r="G2630" s="347"/>
      <c r="H2630" s="347"/>
      <c r="I2630" s="347"/>
      <c r="J2630" s="347"/>
      <c r="K2630" s="347"/>
      <c r="L2630" s="347"/>
      <c r="M2630" s="347"/>
      <c r="N2630" s="728" t="s">
        <v>251</v>
      </c>
      <c r="O2630" s="729">
        <v>1955.0473333333332</v>
      </c>
      <c r="P2630" s="371"/>
      <c r="Q2630" s="371"/>
      <c r="R2630" s="372"/>
      <c r="S2630" s="372"/>
      <c r="T2630" s="373"/>
      <c r="U2630" s="374"/>
      <c r="V2630" s="375"/>
      <c r="W2630" s="186"/>
    </row>
    <row r="2631" spans="1:23" ht="17.25" customHeight="1">
      <c r="B2631" s="731"/>
      <c r="C2631" s="731"/>
      <c r="D2631" s="731"/>
      <c r="E2631" s="731"/>
      <c r="F2631" s="731"/>
      <c r="G2631" s="732"/>
      <c r="H2631" s="732"/>
      <c r="I2631" s="732"/>
      <c r="J2631" s="732"/>
      <c r="K2631" s="732"/>
      <c r="L2631" s="732"/>
      <c r="M2631" s="732"/>
      <c r="N2631" s="732"/>
      <c r="O2631" s="732"/>
      <c r="P2631" s="732"/>
      <c r="Q2631" s="732"/>
      <c r="R2631" s="732"/>
      <c r="S2631" s="732"/>
      <c r="T2631" s="732"/>
      <c r="U2631" s="732"/>
      <c r="V2631" s="732"/>
      <c r="W2631" s="732"/>
    </row>
    <row r="2632" spans="1:23" s="16" customFormat="1" ht="16.5" customHeight="1" thickBot="1">
      <c r="A2632" s="14"/>
      <c r="B2632" s="443" t="s">
        <v>61</v>
      </c>
      <c r="C2632" s="443"/>
      <c r="D2632" s="443"/>
      <c r="E2632" s="443"/>
      <c r="F2632" s="443"/>
      <c r="G2632" s="443"/>
      <c r="H2632" s="443"/>
      <c r="I2632" s="443"/>
      <c r="J2632" s="443"/>
      <c r="K2632" s="443"/>
      <c r="L2632" s="443"/>
      <c r="M2632" s="443"/>
      <c r="N2632" s="443"/>
      <c r="O2632" s="443"/>
      <c r="P2632" s="443"/>
      <c r="Q2632" s="443"/>
      <c r="R2632" s="443"/>
      <c r="S2632" s="443"/>
      <c r="T2632" s="443"/>
      <c r="U2632" s="443"/>
      <c r="V2632" s="443"/>
      <c r="W2632" s="187"/>
    </row>
    <row r="2633" spans="1:23" s="18" customFormat="1" ht="22.5" customHeight="1">
      <c r="A2633" s="87" t="s">
        <v>2356</v>
      </c>
      <c r="B2633" s="445" t="s">
        <v>58</v>
      </c>
      <c r="C2633" s="733" t="s">
        <v>78</v>
      </c>
      <c r="D2633" s="734"/>
      <c r="E2633" s="734"/>
      <c r="F2633" s="734"/>
      <c r="G2633" s="734"/>
      <c r="H2633" s="734"/>
      <c r="I2633" s="734"/>
      <c r="J2633" s="734"/>
      <c r="K2633" s="734"/>
      <c r="L2633" s="734"/>
      <c r="M2633" s="706"/>
      <c r="N2633" s="735"/>
      <c r="O2633" s="736"/>
      <c r="P2633" s="733" t="s">
        <v>84</v>
      </c>
      <c r="Q2633" s="734"/>
      <c r="R2633" s="734"/>
      <c r="S2633" s="706"/>
      <c r="T2633" s="705" t="s">
        <v>279</v>
      </c>
      <c r="U2633" s="706"/>
      <c r="V2633" s="448" t="s">
        <v>6</v>
      </c>
      <c r="W2633" s="185"/>
    </row>
    <row r="2634" spans="1:23" s="18" customFormat="1" ht="22.5" customHeight="1">
      <c r="A2634" s="87" t="s">
        <v>2357</v>
      </c>
      <c r="B2634" s="446"/>
      <c r="C2634" s="737" t="s">
        <v>79</v>
      </c>
      <c r="D2634" s="738"/>
      <c r="E2634" s="739"/>
      <c r="F2634" s="740">
        <v>2</v>
      </c>
      <c r="G2634" s="741" t="s">
        <v>223</v>
      </c>
      <c r="H2634" s="714" t="s">
        <v>222</v>
      </c>
      <c r="I2634" s="714"/>
      <c r="J2634" s="737" t="s">
        <v>221</v>
      </c>
      <c r="K2634" s="742"/>
      <c r="L2634" s="743"/>
      <c r="M2634" s="743"/>
      <c r="N2634" s="744"/>
      <c r="O2634" s="745"/>
      <c r="P2634" s="746"/>
      <c r="Q2634" s="747"/>
      <c r="R2634" s="747"/>
      <c r="S2634" s="748"/>
      <c r="T2634" s="718"/>
      <c r="U2634" s="719"/>
      <c r="V2634" s="449"/>
      <c r="W2634" s="185"/>
    </row>
    <row r="2635" spans="1:23" s="18" customFormat="1" ht="51.75" customHeight="1" thickBot="1">
      <c r="A2635" s="87" t="s">
        <v>2358</v>
      </c>
      <c r="B2635" s="446"/>
      <c r="C2635" s="738" t="s">
        <v>77</v>
      </c>
      <c r="D2635" s="739"/>
      <c r="E2635" s="749" t="s">
        <v>80</v>
      </c>
      <c r="F2635" s="750" t="s">
        <v>242</v>
      </c>
      <c r="G2635" s="741"/>
      <c r="H2635" s="714"/>
      <c r="I2635" s="714"/>
      <c r="J2635" s="711" t="s">
        <v>220</v>
      </c>
      <c r="K2635" s="751" t="s">
        <v>228</v>
      </c>
      <c r="L2635" s="752" t="s">
        <v>290</v>
      </c>
      <c r="M2635" s="752"/>
      <c r="N2635" s="753" t="s">
        <v>260</v>
      </c>
      <c r="O2635" s="754"/>
      <c r="P2635" s="755" t="s">
        <v>1169</v>
      </c>
      <c r="Q2635" s="756" t="s">
        <v>85</v>
      </c>
      <c r="R2635" s="757"/>
      <c r="S2635" s="88">
        <v>3</v>
      </c>
      <c r="T2635" s="758"/>
      <c r="U2635" s="759"/>
      <c r="V2635" s="450"/>
      <c r="W2635" s="185"/>
    </row>
    <row r="2636" spans="1:23" s="18" customFormat="1" ht="15.75" customHeight="1">
      <c r="A2636" s="87" t="s">
        <v>2359</v>
      </c>
      <c r="B2636" s="446"/>
      <c r="C2636" s="33">
        <v>1</v>
      </c>
      <c r="D2636" s="76" t="s">
        <v>1058</v>
      </c>
      <c r="E2636" s="82">
        <v>0.7</v>
      </c>
      <c r="F2636" s="233">
        <v>1723</v>
      </c>
      <c r="G2636" s="233">
        <v>1532.67</v>
      </c>
      <c r="H2636" s="451" t="s">
        <v>6</v>
      </c>
      <c r="I2636" s="452"/>
      <c r="J2636" s="83" t="s">
        <v>6</v>
      </c>
      <c r="K2636" s="81" t="s">
        <v>1152</v>
      </c>
      <c r="L2636" s="344"/>
      <c r="M2636" s="345" t="s">
        <v>1152</v>
      </c>
      <c r="N2636" s="760" t="s">
        <v>22</v>
      </c>
      <c r="O2636" s="761" t="s">
        <v>15</v>
      </c>
      <c r="P2636" s="762"/>
      <c r="Q2636" s="763">
        <v>75</v>
      </c>
      <c r="R2636" s="764" t="s">
        <v>1152</v>
      </c>
      <c r="S2636" s="765"/>
      <c r="T2636" s="705" t="s">
        <v>64</v>
      </c>
      <c r="U2636" s="734"/>
      <c r="V2636" s="706"/>
      <c r="W2636" s="184"/>
    </row>
    <row r="2637" spans="1:23" s="18" customFormat="1" ht="15.75" customHeight="1" thickBot="1">
      <c r="A2637" s="87" t="s">
        <v>2360</v>
      </c>
      <c r="B2637" s="446"/>
      <c r="C2637" s="33">
        <v>2</v>
      </c>
      <c r="D2637" s="76" t="s">
        <v>1059</v>
      </c>
      <c r="E2637" s="82">
        <v>0.3</v>
      </c>
      <c r="F2637" s="233">
        <v>4142.1419999999998</v>
      </c>
      <c r="G2637" s="233">
        <v>1532.67</v>
      </c>
      <c r="H2637" s="451" t="s">
        <v>6</v>
      </c>
      <c r="I2637" s="452"/>
      <c r="J2637" s="83" t="s">
        <v>6</v>
      </c>
      <c r="K2637" s="81" t="s">
        <v>1152</v>
      </c>
      <c r="L2637" s="344"/>
      <c r="M2637" s="345" t="s">
        <v>1152</v>
      </c>
      <c r="N2637" s="760" t="s">
        <v>22</v>
      </c>
      <c r="O2637" s="761"/>
      <c r="P2637" s="762"/>
      <c r="Q2637" s="766"/>
      <c r="R2637" s="767"/>
      <c r="S2637" s="768"/>
      <c r="T2637" s="758"/>
      <c r="U2637" s="769"/>
      <c r="V2637" s="759"/>
      <c r="W2637" s="184"/>
    </row>
    <row r="2638" spans="1:23" s="18" customFormat="1" ht="15.75" customHeight="1">
      <c r="A2638" s="87" t="s">
        <v>2361</v>
      </c>
      <c r="B2638" s="446"/>
      <c r="C2638" s="33">
        <v>3</v>
      </c>
      <c r="D2638" s="76" t="s">
        <v>1152</v>
      </c>
      <c r="E2638" s="82" t="s">
        <v>1152</v>
      </c>
      <c r="F2638" s="233" t="s">
        <v>1152</v>
      </c>
      <c r="G2638" s="233" t="s">
        <v>1152</v>
      </c>
      <c r="H2638" s="451" t="s">
        <v>1152</v>
      </c>
      <c r="I2638" s="452"/>
      <c r="J2638" s="83" t="s">
        <v>1152</v>
      </c>
      <c r="K2638" s="81" t="s">
        <v>1152</v>
      </c>
      <c r="L2638" s="344"/>
      <c r="M2638" s="345" t="s">
        <v>1152</v>
      </c>
      <c r="N2638" s="760"/>
      <c r="O2638" s="770"/>
      <c r="P2638" s="771"/>
      <c r="Q2638" s="772"/>
      <c r="R2638" s="773"/>
      <c r="S2638" s="774"/>
      <c r="T2638" s="191"/>
      <c r="U2638" s="191"/>
      <c r="V2638" s="192"/>
      <c r="W2638" s="185"/>
    </row>
    <row r="2639" spans="1:23" s="18" customFormat="1" ht="15.75" customHeight="1">
      <c r="A2639" s="87" t="s">
        <v>2362</v>
      </c>
      <c r="B2639" s="446"/>
      <c r="C2639" s="33">
        <v>4</v>
      </c>
      <c r="D2639" s="76" t="s">
        <v>1152</v>
      </c>
      <c r="E2639" s="82" t="s">
        <v>1152</v>
      </c>
      <c r="F2639" s="233" t="s">
        <v>1152</v>
      </c>
      <c r="G2639" s="233" t="s">
        <v>1152</v>
      </c>
      <c r="H2639" s="451" t="s">
        <v>1152</v>
      </c>
      <c r="I2639" s="452"/>
      <c r="J2639" s="83" t="s">
        <v>1152</v>
      </c>
      <c r="K2639" s="81" t="s">
        <v>1152</v>
      </c>
      <c r="L2639" s="344"/>
      <c r="M2639" s="345" t="s">
        <v>1152</v>
      </c>
      <c r="N2639" s="760"/>
      <c r="O2639" s="775" t="s">
        <v>246</v>
      </c>
      <c r="P2639" s="737" t="s">
        <v>245</v>
      </c>
      <c r="Q2639" s="738"/>
      <c r="R2639" s="738"/>
      <c r="S2639" s="739"/>
      <c r="T2639" s="185"/>
      <c r="U2639" s="185"/>
      <c r="V2639" s="193"/>
      <c r="W2639" s="185"/>
    </row>
    <row r="2640" spans="1:23" s="18" customFormat="1" ht="17.25" customHeight="1">
      <c r="A2640" s="87" t="s">
        <v>2363</v>
      </c>
      <c r="B2640" s="446"/>
      <c r="C2640" s="33">
        <v>5</v>
      </c>
      <c r="D2640" s="76" t="s">
        <v>1152</v>
      </c>
      <c r="E2640" s="82" t="s">
        <v>1152</v>
      </c>
      <c r="F2640" s="233" t="s">
        <v>1152</v>
      </c>
      <c r="G2640" s="233" t="s">
        <v>1152</v>
      </c>
      <c r="H2640" s="451" t="s">
        <v>1152</v>
      </c>
      <c r="I2640" s="452"/>
      <c r="J2640" s="83" t="s">
        <v>1152</v>
      </c>
      <c r="K2640" s="81" t="s">
        <v>1152</v>
      </c>
      <c r="L2640" s="344"/>
      <c r="M2640" s="345" t="s">
        <v>1152</v>
      </c>
      <c r="N2640" s="760"/>
      <c r="O2640" s="776"/>
      <c r="P2640" s="711" t="s">
        <v>86</v>
      </c>
      <c r="Q2640" s="711" t="s">
        <v>230</v>
      </c>
      <c r="R2640" s="714" t="s">
        <v>243</v>
      </c>
      <c r="S2640" s="714"/>
      <c r="T2640" s="185"/>
      <c r="U2640" s="185"/>
      <c r="V2640" s="193"/>
      <c r="W2640" s="185"/>
    </row>
    <row r="2641" spans="1:23" s="18" customFormat="1" ht="16.5" customHeight="1" thickBot="1">
      <c r="A2641" s="87" t="s">
        <v>2364</v>
      </c>
      <c r="B2641" s="446"/>
      <c r="C2641" s="84">
        <v>6</v>
      </c>
      <c r="D2641" s="85" t="s">
        <v>1152</v>
      </c>
      <c r="E2641" s="86" t="s">
        <v>1152</v>
      </c>
      <c r="F2641" s="233" t="s">
        <v>1152</v>
      </c>
      <c r="G2641" s="233" t="s">
        <v>1152</v>
      </c>
      <c r="H2641" s="451" t="s">
        <v>1152</v>
      </c>
      <c r="I2641" s="452"/>
      <c r="J2641" s="83" t="s">
        <v>1152</v>
      </c>
      <c r="K2641" s="81" t="s">
        <v>1152</v>
      </c>
      <c r="L2641" s="344"/>
      <c r="M2641" s="345" t="s">
        <v>1152</v>
      </c>
      <c r="N2641" s="777"/>
      <c r="O2641" s="248" t="s">
        <v>6</v>
      </c>
      <c r="P2641" s="778">
        <v>1</v>
      </c>
      <c r="Q2641" s="779">
        <v>3065.3425115</v>
      </c>
      <c r="R2641" s="780">
        <v>5865.1419999999998</v>
      </c>
      <c r="S2641" s="780"/>
      <c r="T2641" s="185"/>
      <c r="U2641" s="185"/>
      <c r="V2641" s="193"/>
      <c r="W2641" s="185"/>
    </row>
    <row r="2642" spans="1:23" s="18" customFormat="1" ht="16.5" customHeight="1" thickBot="1">
      <c r="A2642" s="87" t="s">
        <v>2365</v>
      </c>
      <c r="B2642" s="447"/>
      <c r="C2642" s="781" t="s">
        <v>82</v>
      </c>
      <c r="D2642" s="782"/>
      <c r="E2642" s="782"/>
      <c r="F2642" s="783"/>
      <c r="G2642" s="784"/>
      <c r="H2642" s="453" t="s">
        <v>6</v>
      </c>
      <c r="I2642" s="454"/>
      <c r="J2642" s="314" t="s">
        <v>6</v>
      </c>
      <c r="K2642" s="194" t="s">
        <v>6</v>
      </c>
      <c r="L2642" s="351"/>
      <c r="M2642" s="370"/>
      <c r="N2642" s="352"/>
      <c r="O2642" s="455" t="s">
        <v>1152</v>
      </c>
      <c r="P2642" s="455"/>
      <c r="Q2642" s="455"/>
      <c r="R2642" s="455"/>
      <c r="S2642" s="455"/>
      <c r="T2642" s="348"/>
      <c r="U2642" s="349"/>
      <c r="V2642" s="350"/>
      <c r="W2642" s="185"/>
    </row>
    <row r="2643" spans="1:23" ht="24.95" customHeight="1"/>
    <row r="2644" spans="1:23" ht="24.95" customHeight="1"/>
    <row r="2645" spans="1:23" s="16" customFormat="1" ht="24" thickBot="1">
      <c r="A2645" s="694">
        <v>76</v>
      </c>
      <c r="B2645" s="456" t="s">
        <v>45</v>
      </c>
      <c r="C2645" s="456"/>
      <c r="D2645" s="456"/>
      <c r="E2645" s="22">
        <v>76</v>
      </c>
      <c r="F2645" s="23" t="s">
        <v>1066</v>
      </c>
      <c r="G2645" s="19"/>
      <c r="H2645" s="19"/>
      <c r="I2645" s="23"/>
      <c r="J2645" s="23"/>
      <c r="K2645" s="23"/>
      <c r="L2645" s="23"/>
      <c r="M2645" s="24"/>
      <c r="N2645" s="24"/>
      <c r="O2645" s="19"/>
      <c r="P2645" s="19"/>
      <c r="Q2645" s="685"/>
      <c r="R2645" s="685"/>
      <c r="S2645" s="685"/>
      <c r="T2645" s="685"/>
      <c r="U2645" s="186"/>
    </row>
    <row r="2646" spans="1:23" s="16" customFormat="1" ht="24.75" customHeight="1">
      <c r="A2646" s="14"/>
      <c r="B2646" s="695" t="s">
        <v>50</v>
      </c>
      <c r="C2646" s="696" t="s">
        <v>51</v>
      </c>
      <c r="D2646" s="697" t="s">
        <v>16</v>
      </c>
      <c r="E2646" s="697"/>
      <c r="F2646" s="697" t="s">
        <v>52</v>
      </c>
      <c r="G2646" s="698"/>
      <c r="H2646" s="699" t="s">
        <v>53</v>
      </c>
      <c r="I2646" s="700" t="s">
        <v>266</v>
      </c>
      <c r="J2646" s="699" t="s">
        <v>17</v>
      </c>
      <c r="K2646" s="699" t="s">
        <v>229</v>
      </c>
      <c r="L2646" s="699" t="s">
        <v>54</v>
      </c>
      <c r="M2646" s="699" t="s">
        <v>150</v>
      </c>
      <c r="N2646" s="701" t="s">
        <v>244</v>
      </c>
      <c r="O2646" s="702"/>
      <c r="P2646" s="703" t="s">
        <v>19</v>
      </c>
      <c r="Q2646" s="704"/>
      <c r="R2646" s="705" t="s">
        <v>152</v>
      </c>
      <c r="S2646" s="706"/>
      <c r="T2646" s="707" t="s">
        <v>138</v>
      </c>
      <c r="U2646" s="708"/>
      <c r="V2646" s="709"/>
    </row>
    <row r="2647" spans="1:23" s="16" customFormat="1" ht="92.25" customHeight="1">
      <c r="A2647" s="14"/>
      <c r="B2647" s="710"/>
      <c r="C2647" s="711" t="s">
        <v>55</v>
      </c>
      <c r="D2647" s="712" t="s">
        <v>3</v>
      </c>
      <c r="E2647" s="712" t="s">
        <v>18</v>
      </c>
      <c r="F2647" s="712" t="s">
        <v>56</v>
      </c>
      <c r="G2647" s="713" t="s">
        <v>57</v>
      </c>
      <c r="H2647" s="714"/>
      <c r="I2647" s="715"/>
      <c r="J2647" s="714"/>
      <c r="K2647" s="714"/>
      <c r="L2647" s="714"/>
      <c r="M2647" s="714"/>
      <c r="N2647" s="711" t="s">
        <v>149</v>
      </c>
      <c r="O2647" s="712" t="s">
        <v>68</v>
      </c>
      <c r="P2647" s="716"/>
      <c r="Q2647" s="717"/>
      <c r="R2647" s="718"/>
      <c r="S2647" s="719"/>
      <c r="T2647" s="720" t="s">
        <v>139</v>
      </c>
      <c r="U2647" s="721" t="s">
        <v>148</v>
      </c>
      <c r="V2647" s="722" t="s">
        <v>164</v>
      </c>
    </row>
    <row r="2648" spans="1:23" s="16" customFormat="1" ht="26.25" customHeight="1">
      <c r="A2648" s="14"/>
      <c r="B2648" s="723"/>
      <c r="C2648" s="724">
        <v>3</v>
      </c>
      <c r="D2648" s="724">
        <v>4</v>
      </c>
      <c r="E2648" s="724">
        <v>5</v>
      </c>
      <c r="F2648" s="724">
        <v>6</v>
      </c>
      <c r="G2648" s="724">
        <v>7</v>
      </c>
      <c r="H2648" s="724">
        <v>8</v>
      </c>
      <c r="I2648" s="724">
        <v>9</v>
      </c>
      <c r="J2648" s="724">
        <v>10</v>
      </c>
      <c r="K2648" s="724">
        <v>11</v>
      </c>
      <c r="L2648" s="724">
        <v>12</v>
      </c>
      <c r="M2648" s="724">
        <v>13</v>
      </c>
      <c r="N2648" s="724">
        <v>14</v>
      </c>
      <c r="O2648" s="724">
        <v>15</v>
      </c>
      <c r="P2648" s="19">
        <v>16</v>
      </c>
      <c r="Q2648" s="725">
        <v>17</v>
      </c>
      <c r="R2648" s="19">
        <v>18</v>
      </c>
      <c r="S2648" s="725">
        <v>19</v>
      </c>
      <c r="T2648" s="726">
        <v>20</v>
      </c>
      <c r="U2648" s="624">
        <v>21</v>
      </c>
      <c r="V2648" s="727">
        <v>22</v>
      </c>
    </row>
    <row r="2649" spans="1:23" s="26" customFormat="1" ht="50.45" customHeight="1">
      <c r="A2649" s="25" t="s">
        <v>2366</v>
      </c>
      <c r="B2649" s="307">
        <v>1</v>
      </c>
      <c r="C2649" s="301" t="s">
        <v>300</v>
      </c>
      <c r="D2649" s="301" t="s">
        <v>1069</v>
      </c>
      <c r="E2649" s="301" t="s">
        <v>1070</v>
      </c>
      <c r="F2649" s="301" t="s">
        <v>304</v>
      </c>
      <c r="G2649" s="293">
        <v>1</v>
      </c>
      <c r="H2649" s="293" t="s">
        <v>22</v>
      </c>
      <c r="I2649" s="299">
        <v>1</v>
      </c>
      <c r="J2649" s="300" t="s">
        <v>1067</v>
      </c>
      <c r="K2649" s="324">
        <v>36723</v>
      </c>
      <c r="L2649" s="324">
        <v>36950</v>
      </c>
      <c r="M2649" s="294">
        <v>415.72</v>
      </c>
      <c r="N2649" s="321">
        <v>415.72</v>
      </c>
      <c r="O2649" s="172">
        <v>415.72</v>
      </c>
      <c r="P2649" s="441"/>
      <c r="Q2649" s="442"/>
      <c r="R2649" s="439"/>
      <c r="S2649" s="440" t="s">
        <v>1067</v>
      </c>
      <c r="T2649" s="296" t="s">
        <v>22</v>
      </c>
      <c r="U2649" s="297">
        <v>2</v>
      </c>
      <c r="V2649" s="298" t="s">
        <v>22</v>
      </c>
    </row>
    <row r="2650" spans="1:23" s="26" customFormat="1" ht="50.45" customHeight="1">
      <c r="A2650" s="25" t="s">
        <v>1157</v>
      </c>
      <c r="B2650" s="307">
        <v>2</v>
      </c>
      <c r="C2650" s="301" t="s">
        <v>300</v>
      </c>
      <c r="D2650" s="301" t="s">
        <v>1071</v>
      </c>
      <c r="E2650" s="301" t="s">
        <v>1070</v>
      </c>
      <c r="F2650" s="301" t="s">
        <v>304</v>
      </c>
      <c r="G2650" s="293">
        <v>1</v>
      </c>
      <c r="H2650" s="293" t="s">
        <v>22</v>
      </c>
      <c r="I2650" s="299">
        <v>1</v>
      </c>
      <c r="J2650" s="300" t="s">
        <v>1067</v>
      </c>
      <c r="K2650" s="324">
        <v>37078</v>
      </c>
      <c r="L2650" s="324">
        <v>38199</v>
      </c>
      <c r="M2650" s="294">
        <v>1653.71</v>
      </c>
      <c r="N2650" s="321">
        <v>1653.71</v>
      </c>
      <c r="O2650" s="172">
        <v>1653.71</v>
      </c>
      <c r="P2650" s="441"/>
      <c r="Q2650" s="442"/>
      <c r="R2650" s="439"/>
      <c r="S2650" s="440" t="s">
        <v>1067</v>
      </c>
      <c r="T2650" s="296" t="s">
        <v>22</v>
      </c>
      <c r="U2650" s="297">
        <v>4</v>
      </c>
      <c r="V2650" s="298" t="s">
        <v>22</v>
      </c>
    </row>
    <row r="2651" spans="1:23" s="26" customFormat="1" ht="50.45" customHeight="1">
      <c r="A2651" s="25" t="s">
        <v>321</v>
      </c>
      <c r="B2651" s="307">
        <v>3</v>
      </c>
      <c r="C2651" s="301" t="s">
        <v>300</v>
      </c>
      <c r="D2651" s="301" t="s">
        <v>1072</v>
      </c>
      <c r="E2651" s="301" t="s">
        <v>1073</v>
      </c>
      <c r="F2651" s="301" t="s">
        <v>321</v>
      </c>
      <c r="G2651" s="293">
        <v>0.95</v>
      </c>
      <c r="H2651" s="293" t="s">
        <v>22</v>
      </c>
      <c r="I2651" s="299">
        <v>1</v>
      </c>
      <c r="J2651" s="300" t="s">
        <v>1067</v>
      </c>
      <c r="K2651" s="324">
        <v>43830</v>
      </c>
      <c r="L2651" s="324">
        <v>45138</v>
      </c>
      <c r="M2651" s="294">
        <v>2283.46</v>
      </c>
      <c r="N2651" s="321">
        <v>2169.2869999999998</v>
      </c>
      <c r="O2651" s="172">
        <v>2169.2869999999998</v>
      </c>
      <c r="P2651" s="441"/>
      <c r="Q2651" s="442"/>
      <c r="R2651" s="439"/>
      <c r="S2651" s="440" t="s">
        <v>1067</v>
      </c>
      <c r="T2651" s="296" t="s">
        <v>22</v>
      </c>
      <c r="U2651" s="297">
        <v>11</v>
      </c>
      <c r="V2651" s="298" t="s">
        <v>22</v>
      </c>
    </row>
    <row r="2652" spans="1:23" s="26" customFormat="1" ht="24.95" customHeight="1">
      <c r="A2652" s="25" t="s">
        <v>1158</v>
      </c>
      <c r="B2652" s="307" t="s">
        <v>1152</v>
      </c>
      <c r="C2652" s="301"/>
      <c r="D2652" s="301"/>
      <c r="E2652" s="301"/>
      <c r="F2652" s="301"/>
      <c r="G2652" s="293"/>
      <c r="H2652" s="293"/>
      <c r="I2652" s="299"/>
      <c r="J2652" s="300" t="s">
        <v>1152</v>
      </c>
      <c r="K2652" s="389"/>
      <c r="L2652" s="324"/>
      <c r="M2652" s="294"/>
      <c r="N2652" s="321" t="s">
        <v>1152</v>
      </c>
      <c r="O2652" s="172" t="s">
        <v>1152</v>
      </c>
      <c r="P2652" s="441"/>
      <c r="Q2652" s="442"/>
      <c r="R2652" s="439"/>
      <c r="S2652" s="440"/>
      <c r="T2652" s="296"/>
      <c r="U2652" s="297"/>
      <c r="V2652" s="298"/>
    </row>
    <row r="2653" spans="1:23" s="26" customFormat="1" ht="24.95" customHeight="1">
      <c r="A2653" s="25" t="s">
        <v>1159</v>
      </c>
      <c r="B2653" s="307" t="s">
        <v>1152</v>
      </c>
      <c r="C2653" s="301"/>
      <c r="D2653" s="301"/>
      <c r="E2653" s="301"/>
      <c r="F2653" s="301"/>
      <c r="G2653" s="293"/>
      <c r="H2653" s="293"/>
      <c r="I2653" s="299"/>
      <c r="J2653" s="300" t="s">
        <v>1152</v>
      </c>
      <c r="K2653" s="324"/>
      <c r="L2653" s="324"/>
      <c r="M2653" s="294"/>
      <c r="N2653" s="321" t="s">
        <v>1152</v>
      </c>
      <c r="O2653" s="172" t="s">
        <v>1152</v>
      </c>
      <c r="P2653" s="441"/>
      <c r="Q2653" s="442"/>
      <c r="R2653" s="439"/>
      <c r="S2653" s="440"/>
      <c r="T2653" s="296"/>
      <c r="U2653" s="297"/>
      <c r="V2653" s="298"/>
    </row>
    <row r="2654" spans="1:23" s="26" customFormat="1" ht="24.95" customHeight="1">
      <c r="A2654" s="25" t="s">
        <v>1160</v>
      </c>
      <c r="B2654" s="307" t="s">
        <v>1152</v>
      </c>
      <c r="C2654" s="301"/>
      <c r="D2654" s="301"/>
      <c r="E2654" s="301"/>
      <c r="F2654" s="301"/>
      <c r="G2654" s="293"/>
      <c r="H2654" s="293"/>
      <c r="I2654" s="299"/>
      <c r="J2654" s="300" t="s">
        <v>1152</v>
      </c>
      <c r="K2654" s="324"/>
      <c r="L2654" s="324"/>
      <c r="M2654" s="294"/>
      <c r="N2654" s="321" t="s">
        <v>1152</v>
      </c>
      <c r="O2654" s="172" t="s">
        <v>1152</v>
      </c>
      <c r="P2654" s="441"/>
      <c r="Q2654" s="442"/>
      <c r="R2654" s="439"/>
      <c r="S2654" s="440"/>
      <c r="T2654" s="296"/>
      <c r="U2654" s="297"/>
      <c r="V2654" s="298"/>
    </row>
    <row r="2655" spans="1:23" s="26" customFormat="1" ht="24.95" customHeight="1">
      <c r="A2655" s="25"/>
      <c r="B2655" s="307" t="s">
        <v>1152</v>
      </c>
      <c r="C2655" s="301"/>
      <c r="D2655" s="301"/>
      <c r="E2655" s="301"/>
      <c r="F2655" s="301"/>
      <c r="G2655" s="293"/>
      <c r="H2655" s="293"/>
      <c r="I2655" s="299"/>
      <c r="J2655" s="300" t="s">
        <v>1152</v>
      </c>
      <c r="K2655" s="324"/>
      <c r="L2655" s="324"/>
      <c r="M2655" s="294"/>
      <c r="N2655" s="321" t="s">
        <v>1152</v>
      </c>
      <c r="O2655" s="172" t="s">
        <v>1152</v>
      </c>
      <c r="P2655" s="441"/>
      <c r="Q2655" s="442"/>
      <c r="R2655" s="439"/>
      <c r="S2655" s="440"/>
      <c r="T2655" s="296"/>
      <c r="U2655" s="297"/>
      <c r="V2655" s="298"/>
    </row>
    <row r="2656" spans="1:23" s="26" customFormat="1" ht="24.95" customHeight="1">
      <c r="A2656" s="25"/>
      <c r="B2656" s="307" t="s">
        <v>1152</v>
      </c>
      <c r="C2656" s="301"/>
      <c r="D2656" s="301"/>
      <c r="E2656" s="301"/>
      <c r="F2656" s="301"/>
      <c r="G2656" s="293"/>
      <c r="H2656" s="293"/>
      <c r="I2656" s="299"/>
      <c r="J2656" s="300" t="s">
        <v>1152</v>
      </c>
      <c r="K2656" s="324"/>
      <c r="L2656" s="324"/>
      <c r="M2656" s="294"/>
      <c r="N2656" s="321" t="s">
        <v>1152</v>
      </c>
      <c r="O2656" s="172" t="s">
        <v>1152</v>
      </c>
      <c r="P2656" s="441"/>
      <c r="Q2656" s="442"/>
      <c r="R2656" s="439"/>
      <c r="S2656" s="440"/>
      <c r="T2656" s="296"/>
      <c r="U2656" s="297"/>
      <c r="V2656" s="298"/>
    </row>
    <row r="2657" spans="1:23" s="26" customFormat="1" ht="24.95" customHeight="1">
      <c r="A2657" s="25"/>
      <c r="B2657" s="307" t="s">
        <v>1152</v>
      </c>
      <c r="C2657" s="301"/>
      <c r="D2657" s="301"/>
      <c r="E2657" s="301"/>
      <c r="F2657" s="301"/>
      <c r="G2657" s="293"/>
      <c r="H2657" s="293"/>
      <c r="I2657" s="299"/>
      <c r="J2657" s="300" t="s">
        <v>1152</v>
      </c>
      <c r="K2657" s="324"/>
      <c r="L2657" s="324"/>
      <c r="M2657" s="294"/>
      <c r="N2657" s="321" t="s">
        <v>1152</v>
      </c>
      <c r="O2657" s="172" t="s">
        <v>1152</v>
      </c>
      <c r="P2657" s="441"/>
      <c r="Q2657" s="442"/>
      <c r="R2657" s="439"/>
      <c r="S2657" s="440"/>
      <c r="T2657" s="296"/>
      <c r="U2657" s="297"/>
      <c r="V2657" s="298"/>
    </row>
    <row r="2658" spans="1:23" s="26" customFormat="1" ht="24.95" customHeight="1">
      <c r="A2658" s="25"/>
      <c r="B2658" s="307" t="s">
        <v>1152</v>
      </c>
      <c r="C2658" s="301"/>
      <c r="D2658" s="301"/>
      <c r="E2658" s="301"/>
      <c r="F2658" s="301"/>
      <c r="G2658" s="293"/>
      <c r="H2658" s="293"/>
      <c r="I2658" s="299"/>
      <c r="J2658" s="300" t="s">
        <v>1152</v>
      </c>
      <c r="K2658" s="324"/>
      <c r="L2658" s="324"/>
      <c r="M2658" s="294"/>
      <c r="N2658" s="321" t="s">
        <v>1152</v>
      </c>
      <c r="O2658" s="172" t="s">
        <v>1152</v>
      </c>
      <c r="P2658" s="441"/>
      <c r="Q2658" s="442"/>
      <c r="R2658" s="439"/>
      <c r="S2658" s="440"/>
      <c r="T2658" s="296"/>
      <c r="U2658" s="297"/>
      <c r="V2658" s="298"/>
    </row>
    <row r="2659" spans="1:23" s="26" customFormat="1" ht="24.95" customHeight="1">
      <c r="A2659" s="25"/>
      <c r="B2659" s="307" t="s">
        <v>1152</v>
      </c>
      <c r="C2659" s="301"/>
      <c r="D2659" s="301"/>
      <c r="E2659" s="301"/>
      <c r="F2659" s="301"/>
      <c r="G2659" s="293"/>
      <c r="H2659" s="293"/>
      <c r="I2659" s="299"/>
      <c r="J2659" s="300" t="s">
        <v>1152</v>
      </c>
      <c r="K2659" s="324"/>
      <c r="L2659" s="324"/>
      <c r="M2659" s="294"/>
      <c r="N2659" s="321" t="s">
        <v>1152</v>
      </c>
      <c r="O2659" s="172" t="s">
        <v>1152</v>
      </c>
      <c r="P2659" s="441"/>
      <c r="Q2659" s="442"/>
      <c r="R2659" s="439"/>
      <c r="S2659" s="440"/>
      <c r="T2659" s="296"/>
      <c r="U2659" s="297"/>
      <c r="V2659" s="298"/>
    </row>
    <row r="2660" spans="1:23" s="26" customFormat="1" ht="24.95" customHeight="1">
      <c r="A2660" s="25" t="s">
        <v>2367</v>
      </c>
      <c r="B2660" s="307" t="s">
        <v>1152</v>
      </c>
      <c r="C2660" s="301"/>
      <c r="D2660" s="301"/>
      <c r="E2660" s="301"/>
      <c r="F2660" s="301"/>
      <c r="G2660" s="293"/>
      <c r="H2660" s="293"/>
      <c r="I2660" s="299"/>
      <c r="J2660" s="300" t="s">
        <v>1152</v>
      </c>
      <c r="K2660" s="324"/>
      <c r="L2660" s="324"/>
      <c r="M2660" s="294"/>
      <c r="N2660" s="322" t="s">
        <v>1152</v>
      </c>
      <c r="O2660" s="172" t="s">
        <v>1152</v>
      </c>
      <c r="P2660" s="441"/>
      <c r="Q2660" s="442"/>
      <c r="R2660" s="439"/>
      <c r="S2660" s="440"/>
      <c r="T2660" s="296"/>
      <c r="U2660" s="297"/>
      <c r="V2660" s="298"/>
    </row>
    <row r="2661" spans="1:23" s="26" customFormat="1" ht="24.95" customHeight="1">
      <c r="A2661" s="25" t="s">
        <v>2368</v>
      </c>
      <c r="B2661" s="307" t="s">
        <v>1152</v>
      </c>
      <c r="C2661" s="301"/>
      <c r="D2661" s="301"/>
      <c r="E2661" s="301"/>
      <c r="F2661" s="301"/>
      <c r="G2661" s="293"/>
      <c r="H2661" s="293"/>
      <c r="I2661" s="299"/>
      <c r="J2661" s="300" t="s">
        <v>1152</v>
      </c>
      <c r="K2661" s="324"/>
      <c r="L2661" s="324"/>
      <c r="M2661" s="295"/>
      <c r="N2661" s="322" t="s">
        <v>1152</v>
      </c>
      <c r="O2661" s="172" t="s">
        <v>1152</v>
      </c>
      <c r="P2661" s="441"/>
      <c r="Q2661" s="442"/>
      <c r="R2661" s="439"/>
      <c r="S2661" s="440"/>
      <c r="T2661" s="296"/>
      <c r="U2661" s="297"/>
      <c r="V2661" s="298"/>
    </row>
    <row r="2662" spans="1:23" s="26" customFormat="1" ht="24.95" customHeight="1">
      <c r="A2662" s="25" t="s">
        <v>2369</v>
      </c>
      <c r="B2662" s="307" t="s">
        <v>1152</v>
      </c>
      <c r="C2662" s="301"/>
      <c r="D2662" s="301"/>
      <c r="E2662" s="301"/>
      <c r="F2662" s="301"/>
      <c r="G2662" s="293"/>
      <c r="H2662" s="293"/>
      <c r="I2662" s="299"/>
      <c r="J2662" s="300" t="s">
        <v>1152</v>
      </c>
      <c r="K2662" s="324"/>
      <c r="L2662" s="324"/>
      <c r="M2662" s="295"/>
      <c r="N2662" s="322" t="s">
        <v>1152</v>
      </c>
      <c r="O2662" s="172" t="s">
        <v>1152</v>
      </c>
      <c r="P2662" s="441"/>
      <c r="Q2662" s="442"/>
      <c r="R2662" s="439"/>
      <c r="S2662" s="440"/>
      <c r="T2662" s="296"/>
      <c r="U2662" s="297"/>
      <c r="V2662" s="298"/>
    </row>
    <row r="2663" spans="1:23" s="26" customFormat="1" ht="24.95" customHeight="1" thickBot="1">
      <c r="A2663" s="25" t="s">
        <v>2370</v>
      </c>
      <c r="B2663" s="310" t="s">
        <v>1152</v>
      </c>
      <c r="C2663" s="302"/>
      <c r="D2663" s="302"/>
      <c r="E2663" s="302"/>
      <c r="F2663" s="302"/>
      <c r="G2663" s="303"/>
      <c r="H2663" s="303"/>
      <c r="I2663" s="304"/>
      <c r="J2663" s="305" t="s">
        <v>1152</v>
      </c>
      <c r="K2663" s="325"/>
      <c r="L2663" s="325"/>
      <c r="M2663" s="306"/>
      <c r="N2663" s="322" t="s">
        <v>1152</v>
      </c>
      <c r="O2663" s="172" t="s">
        <v>1152</v>
      </c>
      <c r="P2663" s="441"/>
      <c r="Q2663" s="442"/>
      <c r="R2663" s="439"/>
      <c r="S2663" s="440"/>
      <c r="T2663" s="296"/>
      <c r="U2663" s="297"/>
      <c r="V2663" s="298"/>
    </row>
    <row r="2664" spans="1:23" s="16" customFormat="1" ht="12" customHeight="1">
      <c r="A2664" s="25"/>
      <c r="B2664" s="27"/>
      <c r="C2664" s="28"/>
      <c r="D2664" s="28"/>
      <c r="E2664" s="28"/>
      <c r="F2664" s="28"/>
      <c r="G2664" s="28"/>
      <c r="H2664" s="308"/>
      <c r="I2664" s="28"/>
      <c r="J2664" s="28"/>
      <c r="K2664" s="28"/>
      <c r="L2664" s="28"/>
      <c r="M2664" s="28"/>
      <c r="N2664" s="28"/>
      <c r="O2664" s="171"/>
      <c r="P2664" s="28"/>
      <c r="Q2664" s="28"/>
      <c r="R2664" s="171"/>
      <c r="S2664" s="28"/>
      <c r="T2664" s="28"/>
      <c r="U2664" s="29"/>
      <c r="V2664" s="30"/>
    </row>
    <row r="2665" spans="1:23" s="16" customFormat="1" ht="17.25" customHeight="1" thickBot="1">
      <c r="A2665" s="25" t="s">
        <v>2371</v>
      </c>
      <c r="B2665" s="346"/>
      <c r="C2665" s="347"/>
      <c r="D2665" s="347"/>
      <c r="E2665" s="347"/>
      <c r="F2665" s="347"/>
      <c r="G2665" s="347"/>
      <c r="H2665" s="347"/>
      <c r="I2665" s="347"/>
      <c r="J2665" s="347"/>
      <c r="K2665" s="347"/>
      <c r="L2665" s="347"/>
      <c r="M2665" s="347"/>
      <c r="N2665" s="728" t="s">
        <v>251</v>
      </c>
      <c r="O2665" s="729">
        <v>1412.9056666666668</v>
      </c>
      <c r="P2665" s="371"/>
      <c r="Q2665" s="371"/>
      <c r="R2665" s="372"/>
      <c r="S2665" s="372"/>
      <c r="T2665" s="373"/>
      <c r="U2665" s="374"/>
      <c r="V2665" s="375"/>
      <c r="W2665" s="186"/>
    </row>
    <row r="2666" spans="1:23" ht="17.25" customHeight="1">
      <c r="B2666" s="731"/>
      <c r="C2666" s="731"/>
      <c r="D2666" s="731"/>
      <c r="E2666" s="731"/>
      <c r="F2666" s="731"/>
      <c r="G2666" s="732"/>
      <c r="H2666" s="732"/>
      <c r="I2666" s="732"/>
      <c r="J2666" s="732"/>
      <c r="K2666" s="732"/>
      <c r="L2666" s="732"/>
      <c r="M2666" s="732"/>
      <c r="N2666" s="732"/>
      <c r="O2666" s="732"/>
      <c r="P2666" s="732"/>
      <c r="Q2666" s="732"/>
      <c r="R2666" s="732"/>
      <c r="S2666" s="732"/>
      <c r="T2666" s="732"/>
      <c r="U2666" s="732"/>
      <c r="V2666" s="732"/>
      <c r="W2666" s="732"/>
    </row>
    <row r="2667" spans="1:23" s="16" customFormat="1" ht="16.5" customHeight="1" thickBot="1">
      <c r="A2667" s="14"/>
      <c r="B2667" s="443" t="s">
        <v>61</v>
      </c>
      <c r="C2667" s="443"/>
      <c r="D2667" s="443"/>
      <c r="E2667" s="443"/>
      <c r="F2667" s="443"/>
      <c r="G2667" s="443"/>
      <c r="H2667" s="443"/>
      <c r="I2667" s="443"/>
      <c r="J2667" s="443"/>
      <c r="K2667" s="443"/>
      <c r="L2667" s="443"/>
      <c r="M2667" s="443"/>
      <c r="N2667" s="443"/>
      <c r="O2667" s="443"/>
      <c r="P2667" s="443"/>
      <c r="Q2667" s="443"/>
      <c r="R2667" s="443"/>
      <c r="S2667" s="443"/>
      <c r="T2667" s="443"/>
      <c r="U2667" s="443"/>
      <c r="V2667" s="443"/>
      <c r="W2667" s="187"/>
    </row>
    <row r="2668" spans="1:23" s="18" customFormat="1" ht="22.5" customHeight="1">
      <c r="A2668" s="87" t="s">
        <v>2372</v>
      </c>
      <c r="B2668" s="445" t="s">
        <v>58</v>
      </c>
      <c r="C2668" s="733" t="s">
        <v>78</v>
      </c>
      <c r="D2668" s="734"/>
      <c r="E2668" s="734"/>
      <c r="F2668" s="734"/>
      <c r="G2668" s="734"/>
      <c r="H2668" s="734"/>
      <c r="I2668" s="734"/>
      <c r="J2668" s="734"/>
      <c r="K2668" s="734"/>
      <c r="L2668" s="734"/>
      <c r="M2668" s="706"/>
      <c r="N2668" s="735"/>
      <c r="O2668" s="736"/>
      <c r="P2668" s="733" t="s">
        <v>84</v>
      </c>
      <c r="Q2668" s="734"/>
      <c r="R2668" s="734"/>
      <c r="S2668" s="706"/>
      <c r="T2668" s="705" t="s">
        <v>279</v>
      </c>
      <c r="U2668" s="706"/>
      <c r="V2668" s="448" t="s">
        <v>6</v>
      </c>
      <c r="W2668" s="185"/>
    </row>
    <row r="2669" spans="1:23" s="18" customFormat="1" ht="22.5" customHeight="1">
      <c r="A2669" s="87" t="s">
        <v>2373</v>
      </c>
      <c r="B2669" s="446"/>
      <c r="C2669" s="737" t="s">
        <v>79</v>
      </c>
      <c r="D2669" s="738"/>
      <c r="E2669" s="739"/>
      <c r="F2669" s="740">
        <v>2</v>
      </c>
      <c r="G2669" s="741" t="s">
        <v>223</v>
      </c>
      <c r="H2669" s="714" t="s">
        <v>222</v>
      </c>
      <c r="I2669" s="714"/>
      <c r="J2669" s="737" t="s">
        <v>221</v>
      </c>
      <c r="K2669" s="742"/>
      <c r="L2669" s="743"/>
      <c r="M2669" s="743"/>
      <c r="N2669" s="744"/>
      <c r="O2669" s="745"/>
      <c r="P2669" s="746"/>
      <c r="Q2669" s="747"/>
      <c r="R2669" s="747"/>
      <c r="S2669" s="748"/>
      <c r="T2669" s="718"/>
      <c r="U2669" s="719"/>
      <c r="V2669" s="449"/>
      <c r="W2669" s="185"/>
    </row>
    <row r="2670" spans="1:23" s="18" customFormat="1" ht="51.75" customHeight="1" thickBot="1">
      <c r="A2670" s="87" t="s">
        <v>2374</v>
      </c>
      <c r="B2670" s="446"/>
      <c r="C2670" s="738" t="s">
        <v>77</v>
      </c>
      <c r="D2670" s="739"/>
      <c r="E2670" s="749" t="s">
        <v>80</v>
      </c>
      <c r="F2670" s="750" t="s">
        <v>242</v>
      </c>
      <c r="G2670" s="741"/>
      <c r="H2670" s="714"/>
      <c r="I2670" s="714"/>
      <c r="J2670" s="711" t="s">
        <v>220</v>
      </c>
      <c r="K2670" s="751" t="s">
        <v>228</v>
      </c>
      <c r="L2670" s="752" t="s">
        <v>290</v>
      </c>
      <c r="M2670" s="752"/>
      <c r="N2670" s="753" t="s">
        <v>260</v>
      </c>
      <c r="O2670" s="754"/>
      <c r="P2670" s="755" t="s">
        <v>1169</v>
      </c>
      <c r="Q2670" s="756" t="s">
        <v>85</v>
      </c>
      <c r="R2670" s="757"/>
      <c r="S2670" s="88">
        <v>3</v>
      </c>
      <c r="T2670" s="758"/>
      <c r="U2670" s="759"/>
      <c r="V2670" s="450"/>
      <c r="W2670" s="185"/>
    </row>
    <row r="2671" spans="1:23" s="18" customFormat="1" ht="15.75" customHeight="1">
      <c r="A2671" s="87" t="s">
        <v>2375</v>
      </c>
      <c r="B2671" s="446"/>
      <c r="C2671" s="33">
        <v>1</v>
      </c>
      <c r="D2671" s="76" t="s">
        <v>1067</v>
      </c>
      <c r="E2671" s="82">
        <v>0.9</v>
      </c>
      <c r="F2671" s="233">
        <v>4238.7170000000006</v>
      </c>
      <c r="G2671" s="233">
        <v>1532.67</v>
      </c>
      <c r="H2671" s="451" t="s">
        <v>6</v>
      </c>
      <c r="I2671" s="452"/>
      <c r="J2671" s="83" t="s">
        <v>6</v>
      </c>
      <c r="K2671" s="81" t="s">
        <v>1152</v>
      </c>
      <c r="L2671" s="344"/>
      <c r="M2671" s="345" t="s">
        <v>1152</v>
      </c>
      <c r="N2671" s="760" t="s">
        <v>22</v>
      </c>
      <c r="O2671" s="761" t="s">
        <v>15</v>
      </c>
      <c r="P2671" s="762"/>
      <c r="Q2671" s="763">
        <v>76</v>
      </c>
      <c r="R2671" s="764" t="s">
        <v>1152</v>
      </c>
      <c r="S2671" s="765"/>
      <c r="T2671" s="705" t="s">
        <v>64</v>
      </c>
      <c r="U2671" s="734"/>
      <c r="V2671" s="706"/>
      <c r="W2671" s="184"/>
    </row>
    <row r="2672" spans="1:23" s="18" customFormat="1" ht="15.75" customHeight="1" thickBot="1">
      <c r="A2672" s="87" t="s">
        <v>2376</v>
      </c>
      <c r="B2672" s="446"/>
      <c r="C2672" s="33">
        <v>2</v>
      </c>
      <c r="D2672" s="76" t="s">
        <v>1068</v>
      </c>
      <c r="E2672" s="82">
        <v>0.1</v>
      </c>
      <c r="F2672" s="233" t="s">
        <v>1188</v>
      </c>
      <c r="G2672" s="233">
        <v>1532.67</v>
      </c>
      <c r="H2672" s="451" t="s">
        <v>27</v>
      </c>
      <c r="I2672" s="452"/>
      <c r="J2672" s="83" t="s">
        <v>6</v>
      </c>
      <c r="K2672" s="81" t="s">
        <v>1152</v>
      </c>
      <c r="L2672" s="344"/>
      <c r="M2672" s="345" t="s">
        <v>1152</v>
      </c>
      <c r="N2672" s="760" t="s">
        <v>22</v>
      </c>
      <c r="O2672" s="761"/>
      <c r="P2672" s="762"/>
      <c r="Q2672" s="766"/>
      <c r="R2672" s="767"/>
      <c r="S2672" s="768"/>
      <c r="T2672" s="758"/>
      <c r="U2672" s="769"/>
      <c r="V2672" s="759"/>
      <c r="W2672" s="184"/>
    </row>
    <row r="2673" spans="1:23" s="18" customFormat="1" ht="15.75" customHeight="1">
      <c r="A2673" s="87" t="s">
        <v>2377</v>
      </c>
      <c r="B2673" s="446"/>
      <c r="C2673" s="33">
        <v>3</v>
      </c>
      <c r="D2673" s="76" t="s">
        <v>1152</v>
      </c>
      <c r="E2673" s="82" t="s">
        <v>1152</v>
      </c>
      <c r="F2673" s="233" t="s">
        <v>1152</v>
      </c>
      <c r="G2673" s="233" t="s">
        <v>1152</v>
      </c>
      <c r="H2673" s="451" t="s">
        <v>1152</v>
      </c>
      <c r="I2673" s="452"/>
      <c r="J2673" s="83" t="s">
        <v>1152</v>
      </c>
      <c r="K2673" s="81" t="s">
        <v>1152</v>
      </c>
      <c r="L2673" s="344"/>
      <c r="M2673" s="345" t="s">
        <v>1152</v>
      </c>
      <c r="N2673" s="760"/>
      <c r="O2673" s="770"/>
      <c r="P2673" s="771"/>
      <c r="Q2673" s="772"/>
      <c r="R2673" s="773"/>
      <c r="S2673" s="774"/>
      <c r="T2673" s="191"/>
      <c r="U2673" s="191"/>
      <c r="V2673" s="192"/>
      <c r="W2673" s="185"/>
    </row>
    <row r="2674" spans="1:23" s="18" customFormat="1" ht="15.75" customHeight="1">
      <c r="A2674" s="87" t="s">
        <v>2378</v>
      </c>
      <c r="B2674" s="446"/>
      <c r="C2674" s="33">
        <v>4</v>
      </c>
      <c r="D2674" s="76" t="s">
        <v>1152</v>
      </c>
      <c r="E2674" s="82" t="s">
        <v>1152</v>
      </c>
      <c r="F2674" s="233" t="s">
        <v>1152</v>
      </c>
      <c r="G2674" s="233" t="s">
        <v>1152</v>
      </c>
      <c r="H2674" s="451" t="s">
        <v>1152</v>
      </c>
      <c r="I2674" s="452"/>
      <c r="J2674" s="83" t="s">
        <v>1152</v>
      </c>
      <c r="K2674" s="81" t="s">
        <v>1152</v>
      </c>
      <c r="L2674" s="344"/>
      <c r="M2674" s="345" t="s">
        <v>1152</v>
      </c>
      <c r="N2674" s="760"/>
      <c r="O2674" s="775" t="s">
        <v>246</v>
      </c>
      <c r="P2674" s="737" t="s">
        <v>245</v>
      </c>
      <c r="Q2674" s="738"/>
      <c r="R2674" s="738"/>
      <c r="S2674" s="739"/>
      <c r="T2674" s="185"/>
      <c r="U2674" s="185"/>
      <c r="V2674" s="193"/>
      <c r="W2674" s="185"/>
    </row>
    <row r="2675" spans="1:23" s="18" customFormat="1" ht="17.25" customHeight="1">
      <c r="A2675" s="87" t="s">
        <v>2379</v>
      </c>
      <c r="B2675" s="446"/>
      <c r="C2675" s="33">
        <v>5</v>
      </c>
      <c r="D2675" s="76" t="s">
        <v>1152</v>
      </c>
      <c r="E2675" s="82" t="s">
        <v>1152</v>
      </c>
      <c r="F2675" s="233" t="s">
        <v>1152</v>
      </c>
      <c r="G2675" s="233" t="s">
        <v>1152</v>
      </c>
      <c r="H2675" s="451" t="s">
        <v>1152</v>
      </c>
      <c r="I2675" s="452"/>
      <c r="J2675" s="83" t="s">
        <v>1152</v>
      </c>
      <c r="K2675" s="81" t="s">
        <v>1152</v>
      </c>
      <c r="L2675" s="344"/>
      <c r="M2675" s="345" t="s">
        <v>1152</v>
      </c>
      <c r="N2675" s="760"/>
      <c r="O2675" s="776"/>
      <c r="P2675" s="711" t="s">
        <v>86</v>
      </c>
      <c r="Q2675" s="711" t="s">
        <v>230</v>
      </c>
      <c r="R2675" s="714" t="s">
        <v>243</v>
      </c>
      <c r="S2675" s="714"/>
      <c r="T2675" s="185"/>
      <c r="U2675" s="185"/>
      <c r="V2675" s="193"/>
      <c r="W2675" s="185"/>
    </row>
    <row r="2676" spans="1:23" s="18" customFormat="1" ht="16.5" customHeight="1" thickBot="1">
      <c r="A2676" s="87" t="s">
        <v>2380</v>
      </c>
      <c r="B2676" s="446"/>
      <c r="C2676" s="84">
        <v>6</v>
      </c>
      <c r="D2676" s="85" t="s">
        <v>1152</v>
      </c>
      <c r="E2676" s="86" t="s">
        <v>1152</v>
      </c>
      <c r="F2676" s="233" t="s">
        <v>1152</v>
      </c>
      <c r="G2676" s="233" t="s">
        <v>1152</v>
      </c>
      <c r="H2676" s="451" t="s">
        <v>1152</v>
      </c>
      <c r="I2676" s="452"/>
      <c r="J2676" s="83" t="s">
        <v>1152</v>
      </c>
      <c r="K2676" s="81" t="s">
        <v>1152</v>
      </c>
      <c r="L2676" s="344"/>
      <c r="M2676" s="345" t="s">
        <v>1152</v>
      </c>
      <c r="N2676" s="777"/>
      <c r="O2676" s="248" t="s">
        <v>6</v>
      </c>
      <c r="P2676" s="778">
        <v>1</v>
      </c>
      <c r="Q2676" s="779">
        <v>3065.3425115</v>
      </c>
      <c r="R2676" s="780">
        <v>4238.7170000000006</v>
      </c>
      <c r="S2676" s="780"/>
      <c r="T2676" s="185"/>
      <c r="U2676" s="185"/>
      <c r="V2676" s="193"/>
      <c r="W2676" s="185"/>
    </row>
    <row r="2677" spans="1:23" s="18" customFormat="1" ht="16.5" customHeight="1" thickBot="1">
      <c r="A2677" s="87" t="s">
        <v>2381</v>
      </c>
      <c r="B2677" s="447"/>
      <c r="C2677" s="781" t="s">
        <v>82</v>
      </c>
      <c r="D2677" s="782"/>
      <c r="E2677" s="782"/>
      <c r="F2677" s="783"/>
      <c r="G2677" s="784"/>
      <c r="H2677" s="453" t="s">
        <v>6</v>
      </c>
      <c r="I2677" s="454"/>
      <c r="J2677" s="314" t="s">
        <v>6</v>
      </c>
      <c r="K2677" s="194" t="s">
        <v>6</v>
      </c>
      <c r="L2677" s="351"/>
      <c r="M2677" s="370"/>
      <c r="N2677" s="352"/>
      <c r="O2677" s="455" t="s">
        <v>1152</v>
      </c>
      <c r="P2677" s="455"/>
      <c r="Q2677" s="455"/>
      <c r="R2677" s="455"/>
      <c r="S2677" s="455"/>
      <c r="T2677" s="348"/>
      <c r="U2677" s="349"/>
      <c r="V2677" s="350"/>
      <c r="W2677" s="185"/>
    </row>
    <row r="2678" spans="1:23" ht="24.95" customHeight="1"/>
    <row r="2679" spans="1:23" ht="24.95" customHeight="1"/>
    <row r="2680" spans="1:23" s="16" customFormat="1" ht="24" thickBot="1">
      <c r="A2680" s="694">
        <v>77</v>
      </c>
      <c r="B2680" s="456" t="s">
        <v>45</v>
      </c>
      <c r="C2680" s="456"/>
      <c r="D2680" s="456"/>
      <c r="E2680" s="22">
        <v>77</v>
      </c>
      <c r="F2680" s="23" t="s">
        <v>1074</v>
      </c>
      <c r="G2680" s="19"/>
      <c r="H2680" s="19"/>
      <c r="I2680" s="23"/>
      <c r="J2680" s="23"/>
      <c r="K2680" s="23"/>
      <c r="L2680" s="23"/>
      <c r="M2680" s="24"/>
      <c r="N2680" s="24"/>
      <c r="O2680" s="19"/>
      <c r="P2680" s="19"/>
      <c r="Q2680" s="685"/>
      <c r="R2680" s="685"/>
      <c r="S2680" s="685"/>
      <c r="T2680" s="685"/>
      <c r="U2680" s="186"/>
    </row>
    <row r="2681" spans="1:23" s="16" customFormat="1" ht="24.75" customHeight="1">
      <c r="A2681" s="14"/>
      <c r="B2681" s="695" t="s">
        <v>50</v>
      </c>
      <c r="C2681" s="696" t="s">
        <v>51</v>
      </c>
      <c r="D2681" s="697" t="s">
        <v>16</v>
      </c>
      <c r="E2681" s="697"/>
      <c r="F2681" s="697" t="s">
        <v>52</v>
      </c>
      <c r="G2681" s="698"/>
      <c r="H2681" s="699" t="s">
        <v>53</v>
      </c>
      <c r="I2681" s="700" t="s">
        <v>266</v>
      </c>
      <c r="J2681" s="699" t="s">
        <v>17</v>
      </c>
      <c r="K2681" s="699" t="s">
        <v>229</v>
      </c>
      <c r="L2681" s="699" t="s">
        <v>54</v>
      </c>
      <c r="M2681" s="699" t="s">
        <v>150</v>
      </c>
      <c r="N2681" s="701" t="s">
        <v>244</v>
      </c>
      <c r="O2681" s="702"/>
      <c r="P2681" s="703" t="s">
        <v>19</v>
      </c>
      <c r="Q2681" s="704"/>
      <c r="R2681" s="705" t="s">
        <v>152</v>
      </c>
      <c r="S2681" s="706"/>
      <c r="T2681" s="707" t="s">
        <v>138</v>
      </c>
      <c r="U2681" s="708"/>
      <c r="V2681" s="709"/>
    </row>
    <row r="2682" spans="1:23" s="16" customFormat="1" ht="92.25" customHeight="1">
      <c r="A2682" s="14"/>
      <c r="B2682" s="710"/>
      <c r="C2682" s="711" t="s">
        <v>55</v>
      </c>
      <c r="D2682" s="712" t="s">
        <v>3</v>
      </c>
      <c r="E2682" s="712" t="s">
        <v>18</v>
      </c>
      <c r="F2682" s="712" t="s">
        <v>56</v>
      </c>
      <c r="G2682" s="713" t="s">
        <v>57</v>
      </c>
      <c r="H2682" s="714"/>
      <c r="I2682" s="715"/>
      <c r="J2682" s="714"/>
      <c r="K2682" s="714"/>
      <c r="L2682" s="714"/>
      <c r="M2682" s="714"/>
      <c r="N2682" s="711" t="s">
        <v>149</v>
      </c>
      <c r="O2682" s="712" t="s">
        <v>68</v>
      </c>
      <c r="P2682" s="716"/>
      <c r="Q2682" s="717"/>
      <c r="R2682" s="718"/>
      <c r="S2682" s="719"/>
      <c r="T2682" s="720" t="s">
        <v>139</v>
      </c>
      <c r="U2682" s="721" t="s">
        <v>148</v>
      </c>
      <c r="V2682" s="722" t="s">
        <v>164</v>
      </c>
    </row>
    <row r="2683" spans="1:23" s="16" customFormat="1" ht="26.25" customHeight="1">
      <c r="A2683" s="14"/>
      <c r="B2683" s="723"/>
      <c r="C2683" s="724">
        <v>3</v>
      </c>
      <c r="D2683" s="724">
        <v>4</v>
      </c>
      <c r="E2683" s="724">
        <v>5</v>
      </c>
      <c r="F2683" s="724">
        <v>6</v>
      </c>
      <c r="G2683" s="724">
        <v>7</v>
      </c>
      <c r="H2683" s="724">
        <v>8</v>
      </c>
      <c r="I2683" s="724">
        <v>9</v>
      </c>
      <c r="J2683" s="724">
        <v>10</v>
      </c>
      <c r="K2683" s="724">
        <v>11</v>
      </c>
      <c r="L2683" s="724">
        <v>12</v>
      </c>
      <c r="M2683" s="724">
        <v>13</v>
      </c>
      <c r="N2683" s="724">
        <v>14</v>
      </c>
      <c r="O2683" s="724">
        <v>15</v>
      </c>
      <c r="P2683" s="19">
        <v>16</v>
      </c>
      <c r="Q2683" s="725">
        <v>17</v>
      </c>
      <c r="R2683" s="19">
        <v>18</v>
      </c>
      <c r="S2683" s="725">
        <v>19</v>
      </c>
      <c r="T2683" s="726">
        <v>20</v>
      </c>
      <c r="U2683" s="624">
        <v>21</v>
      </c>
      <c r="V2683" s="727">
        <v>22</v>
      </c>
    </row>
    <row r="2684" spans="1:23" s="26" customFormat="1" ht="58.15" customHeight="1">
      <c r="A2684" s="25" t="s">
        <v>2382</v>
      </c>
      <c r="B2684" s="307">
        <v>1</v>
      </c>
      <c r="C2684" s="301" t="s">
        <v>300</v>
      </c>
      <c r="D2684" s="301" t="s">
        <v>1075</v>
      </c>
      <c r="E2684" s="301" t="s">
        <v>1076</v>
      </c>
      <c r="F2684" s="301" t="s">
        <v>304</v>
      </c>
      <c r="G2684" s="293">
        <v>1</v>
      </c>
      <c r="H2684" s="293" t="s">
        <v>22</v>
      </c>
      <c r="I2684" s="299"/>
      <c r="J2684" s="300" t="s">
        <v>1074</v>
      </c>
      <c r="K2684" s="324">
        <v>36662</v>
      </c>
      <c r="L2684" s="324">
        <v>36981</v>
      </c>
      <c r="M2684" s="294">
        <v>538.64</v>
      </c>
      <c r="N2684" s="321">
        <v>538.64</v>
      </c>
      <c r="O2684" s="172">
        <v>538.64</v>
      </c>
      <c r="P2684" s="441"/>
      <c r="Q2684" s="442"/>
      <c r="R2684" s="439"/>
      <c r="S2684" s="440"/>
      <c r="T2684" s="296" t="s">
        <v>22</v>
      </c>
      <c r="U2684" s="297">
        <v>2</v>
      </c>
      <c r="V2684" s="298" t="s">
        <v>22</v>
      </c>
    </row>
    <row r="2685" spans="1:23" s="26" customFormat="1" ht="58.15" customHeight="1">
      <c r="A2685" s="25" t="s">
        <v>1157</v>
      </c>
      <c r="B2685" s="307">
        <v>2</v>
      </c>
      <c r="C2685" s="301" t="s">
        <v>300</v>
      </c>
      <c r="D2685" s="301" t="s">
        <v>1077</v>
      </c>
      <c r="E2685" s="301" t="s">
        <v>1078</v>
      </c>
      <c r="F2685" s="301" t="s">
        <v>304</v>
      </c>
      <c r="G2685" s="293">
        <v>1</v>
      </c>
      <c r="H2685" s="293" t="s">
        <v>22</v>
      </c>
      <c r="I2685" s="299"/>
      <c r="J2685" s="300" t="s">
        <v>1074</v>
      </c>
      <c r="K2685" s="324">
        <v>44510</v>
      </c>
      <c r="L2685" s="324">
        <v>44859</v>
      </c>
      <c r="M2685" s="294">
        <v>480.21</v>
      </c>
      <c r="N2685" s="321">
        <v>480.21</v>
      </c>
      <c r="O2685" s="172">
        <v>480.21</v>
      </c>
      <c r="P2685" s="441"/>
      <c r="Q2685" s="442"/>
      <c r="R2685" s="439"/>
      <c r="S2685" s="440"/>
      <c r="T2685" s="296" t="s">
        <v>22</v>
      </c>
      <c r="U2685" s="297">
        <v>57</v>
      </c>
      <c r="V2685" s="298" t="s">
        <v>22</v>
      </c>
    </row>
    <row r="2686" spans="1:23" s="26" customFormat="1" ht="58.15" customHeight="1">
      <c r="A2686" s="25" t="s">
        <v>321</v>
      </c>
      <c r="B2686" s="307">
        <v>3</v>
      </c>
      <c r="C2686" s="301" t="s">
        <v>300</v>
      </c>
      <c r="D2686" s="301" t="s">
        <v>1079</v>
      </c>
      <c r="E2686" s="301" t="s">
        <v>1080</v>
      </c>
      <c r="F2686" s="301" t="s">
        <v>321</v>
      </c>
      <c r="G2686" s="293">
        <v>0.9</v>
      </c>
      <c r="H2686" s="293" t="s">
        <v>22</v>
      </c>
      <c r="I2686" s="299"/>
      <c r="J2686" s="300" t="s">
        <v>1074</v>
      </c>
      <c r="K2686" s="324">
        <v>43830</v>
      </c>
      <c r="L2686" s="324">
        <v>45138</v>
      </c>
      <c r="M2686" s="294">
        <v>3097.21</v>
      </c>
      <c r="N2686" s="321">
        <v>2787.489</v>
      </c>
      <c r="O2686" s="172">
        <v>2787.489</v>
      </c>
      <c r="P2686" s="441"/>
      <c r="Q2686" s="442"/>
      <c r="R2686" s="439"/>
      <c r="S2686" s="440"/>
      <c r="T2686" s="296" t="s">
        <v>22</v>
      </c>
      <c r="U2686" s="297">
        <v>59</v>
      </c>
      <c r="V2686" s="298" t="s">
        <v>22</v>
      </c>
    </row>
    <row r="2687" spans="1:23" s="26" customFormat="1" ht="24.95" customHeight="1">
      <c r="A2687" s="25" t="s">
        <v>1158</v>
      </c>
      <c r="B2687" s="307" t="s">
        <v>1152</v>
      </c>
      <c r="C2687" s="301"/>
      <c r="D2687" s="301"/>
      <c r="E2687" s="301"/>
      <c r="F2687" s="301"/>
      <c r="G2687" s="293"/>
      <c r="H2687" s="293"/>
      <c r="I2687" s="299"/>
      <c r="J2687" s="300" t="s">
        <v>1152</v>
      </c>
      <c r="K2687" s="389"/>
      <c r="L2687" s="324"/>
      <c r="M2687" s="294"/>
      <c r="N2687" s="321" t="s">
        <v>1152</v>
      </c>
      <c r="O2687" s="172" t="s">
        <v>1152</v>
      </c>
      <c r="P2687" s="441"/>
      <c r="Q2687" s="442"/>
      <c r="R2687" s="439"/>
      <c r="S2687" s="440"/>
      <c r="T2687" s="296"/>
      <c r="U2687" s="297"/>
      <c r="V2687" s="298"/>
    </row>
    <row r="2688" spans="1:23" s="26" customFormat="1" ht="24.95" customHeight="1">
      <c r="A2688" s="25" t="s">
        <v>1159</v>
      </c>
      <c r="B2688" s="307" t="s">
        <v>1152</v>
      </c>
      <c r="C2688" s="301"/>
      <c r="D2688" s="301"/>
      <c r="E2688" s="301"/>
      <c r="F2688" s="301"/>
      <c r="G2688" s="293"/>
      <c r="H2688" s="293"/>
      <c r="I2688" s="299"/>
      <c r="J2688" s="300" t="s">
        <v>1152</v>
      </c>
      <c r="K2688" s="324"/>
      <c r="L2688" s="324"/>
      <c r="M2688" s="294"/>
      <c r="N2688" s="321" t="s">
        <v>1152</v>
      </c>
      <c r="O2688" s="172" t="s">
        <v>1152</v>
      </c>
      <c r="P2688" s="441"/>
      <c r="Q2688" s="442"/>
      <c r="R2688" s="439"/>
      <c r="S2688" s="440"/>
      <c r="T2688" s="296"/>
      <c r="U2688" s="297"/>
      <c r="V2688" s="298"/>
    </row>
    <row r="2689" spans="1:23" s="26" customFormat="1" ht="24.95" customHeight="1">
      <c r="A2689" s="25" t="s">
        <v>1160</v>
      </c>
      <c r="B2689" s="307" t="s">
        <v>1152</v>
      </c>
      <c r="C2689" s="301"/>
      <c r="D2689" s="301"/>
      <c r="E2689" s="301"/>
      <c r="F2689" s="301"/>
      <c r="G2689" s="293"/>
      <c r="H2689" s="293"/>
      <c r="I2689" s="299"/>
      <c r="J2689" s="300" t="s">
        <v>1152</v>
      </c>
      <c r="K2689" s="324"/>
      <c r="L2689" s="324"/>
      <c r="M2689" s="294"/>
      <c r="N2689" s="321" t="s">
        <v>1152</v>
      </c>
      <c r="O2689" s="172" t="s">
        <v>1152</v>
      </c>
      <c r="P2689" s="441"/>
      <c r="Q2689" s="442"/>
      <c r="R2689" s="439"/>
      <c r="S2689" s="440"/>
      <c r="T2689" s="296"/>
      <c r="U2689" s="297"/>
      <c r="V2689" s="298"/>
    </row>
    <row r="2690" spans="1:23" s="26" customFormat="1" ht="24.95" customHeight="1">
      <c r="A2690" s="25"/>
      <c r="B2690" s="307" t="s">
        <v>1152</v>
      </c>
      <c r="C2690" s="301"/>
      <c r="D2690" s="301"/>
      <c r="E2690" s="301"/>
      <c r="F2690" s="301"/>
      <c r="G2690" s="293"/>
      <c r="H2690" s="293"/>
      <c r="I2690" s="299"/>
      <c r="J2690" s="300" t="s">
        <v>1152</v>
      </c>
      <c r="K2690" s="324"/>
      <c r="L2690" s="324"/>
      <c r="M2690" s="294"/>
      <c r="N2690" s="321" t="s">
        <v>1152</v>
      </c>
      <c r="O2690" s="172" t="s">
        <v>1152</v>
      </c>
      <c r="P2690" s="441"/>
      <c r="Q2690" s="442"/>
      <c r="R2690" s="439"/>
      <c r="S2690" s="440"/>
      <c r="T2690" s="296"/>
      <c r="U2690" s="297"/>
      <c r="V2690" s="298"/>
    </row>
    <row r="2691" spans="1:23" s="26" customFormat="1" ht="24.95" customHeight="1">
      <c r="A2691" s="25"/>
      <c r="B2691" s="307" t="s">
        <v>1152</v>
      </c>
      <c r="C2691" s="301"/>
      <c r="D2691" s="301"/>
      <c r="E2691" s="301"/>
      <c r="F2691" s="301"/>
      <c r="G2691" s="293"/>
      <c r="H2691" s="293"/>
      <c r="I2691" s="299"/>
      <c r="J2691" s="300" t="s">
        <v>1152</v>
      </c>
      <c r="K2691" s="324"/>
      <c r="L2691" s="324"/>
      <c r="M2691" s="294"/>
      <c r="N2691" s="321" t="s">
        <v>1152</v>
      </c>
      <c r="O2691" s="172" t="s">
        <v>1152</v>
      </c>
      <c r="P2691" s="441"/>
      <c r="Q2691" s="442"/>
      <c r="R2691" s="439"/>
      <c r="S2691" s="440"/>
      <c r="T2691" s="296"/>
      <c r="U2691" s="297"/>
      <c r="V2691" s="298"/>
    </row>
    <row r="2692" spans="1:23" s="26" customFormat="1" ht="24.95" customHeight="1">
      <c r="A2692" s="25"/>
      <c r="B2692" s="307" t="s">
        <v>1152</v>
      </c>
      <c r="C2692" s="301"/>
      <c r="D2692" s="301"/>
      <c r="E2692" s="301"/>
      <c r="F2692" s="301"/>
      <c r="G2692" s="293"/>
      <c r="H2692" s="293"/>
      <c r="I2692" s="299"/>
      <c r="J2692" s="300" t="s">
        <v>1152</v>
      </c>
      <c r="K2692" s="324"/>
      <c r="L2692" s="324"/>
      <c r="M2692" s="294"/>
      <c r="N2692" s="321" t="s">
        <v>1152</v>
      </c>
      <c r="O2692" s="172" t="s">
        <v>1152</v>
      </c>
      <c r="P2692" s="441"/>
      <c r="Q2692" s="442"/>
      <c r="R2692" s="439"/>
      <c r="S2692" s="440"/>
      <c r="T2692" s="296"/>
      <c r="U2692" s="297"/>
      <c r="V2692" s="298"/>
    </row>
    <row r="2693" spans="1:23" s="26" customFormat="1" ht="24.95" customHeight="1">
      <c r="A2693" s="25"/>
      <c r="B2693" s="307" t="s">
        <v>1152</v>
      </c>
      <c r="C2693" s="301"/>
      <c r="D2693" s="301"/>
      <c r="E2693" s="301"/>
      <c r="F2693" s="301"/>
      <c r="G2693" s="293"/>
      <c r="H2693" s="293"/>
      <c r="I2693" s="299"/>
      <c r="J2693" s="300" t="s">
        <v>1152</v>
      </c>
      <c r="K2693" s="324"/>
      <c r="L2693" s="324"/>
      <c r="M2693" s="294"/>
      <c r="N2693" s="321" t="s">
        <v>1152</v>
      </c>
      <c r="O2693" s="172" t="s">
        <v>1152</v>
      </c>
      <c r="P2693" s="441"/>
      <c r="Q2693" s="442"/>
      <c r="R2693" s="439"/>
      <c r="S2693" s="440"/>
      <c r="T2693" s="296"/>
      <c r="U2693" s="297"/>
      <c r="V2693" s="298"/>
    </row>
    <row r="2694" spans="1:23" s="26" customFormat="1" ht="24.95" customHeight="1">
      <c r="A2694" s="25"/>
      <c r="B2694" s="307" t="s">
        <v>1152</v>
      </c>
      <c r="C2694" s="301"/>
      <c r="D2694" s="301"/>
      <c r="E2694" s="301"/>
      <c r="F2694" s="301"/>
      <c r="G2694" s="293"/>
      <c r="H2694" s="293"/>
      <c r="I2694" s="299"/>
      <c r="J2694" s="300" t="s">
        <v>1152</v>
      </c>
      <c r="K2694" s="324"/>
      <c r="L2694" s="324"/>
      <c r="M2694" s="294"/>
      <c r="N2694" s="321" t="s">
        <v>1152</v>
      </c>
      <c r="O2694" s="172" t="s">
        <v>1152</v>
      </c>
      <c r="P2694" s="441"/>
      <c r="Q2694" s="442"/>
      <c r="R2694" s="439"/>
      <c r="S2694" s="440"/>
      <c r="T2694" s="296"/>
      <c r="U2694" s="297"/>
      <c r="V2694" s="298"/>
    </row>
    <row r="2695" spans="1:23" s="26" customFormat="1" ht="24.95" customHeight="1">
      <c r="A2695" s="25" t="s">
        <v>2383</v>
      </c>
      <c r="B2695" s="307" t="s">
        <v>1152</v>
      </c>
      <c r="C2695" s="301"/>
      <c r="D2695" s="301"/>
      <c r="E2695" s="301"/>
      <c r="F2695" s="301"/>
      <c r="G2695" s="293"/>
      <c r="H2695" s="293"/>
      <c r="I2695" s="299"/>
      <c r="J2695" s="300" t="s">
        <v>1152</v>
      </c>
      <c r="K2695" s="324"/>
      <c r="L2695" s="324"/>
      <c r="M2695" s="294"/>
      <c r="N2695" s="322" t="s">
        <v>1152</v>
      </c>
      <c r="O2695" s="172" t="s">
        <v>1152</v>
      </c>
      <c r="P2695" s="441"/>
      <c r="Q2695" s="442"/>
      <c r="R2695" s="439"/>
      <c r="S2695" s="440"/>
      <c r="T2695" s="296"/>
      <c r="U2695" s="297"/>
      <c r="V2695" s="298"/>
    </row>
    <row r="2696" spans="1:23" s="26" customFormat="1" ht="24.95" customHeight="1">
      <c r="A2696" s="25" t="s">
        <v>2384</v>
      </c>
      <c r="B2696" s="307" t="s">
        <v>1152</v>
      </c>
      <c r="C2696" s="301"/>
      <c r="D2696" s="301"/>
      <c r="E2696" s="301"/>
      <c r="F2696" s="301"/>
      <c r="G2696" s="293"/>
      <c r="H2696" s="293"/>
      <c r="I2696" s="299"/>
      <c r="J2696" s="300" t="s">
        <v>1152</v>
      </c>
      <c r="K2696" s="324"/>
      <c r="L2696" s="324"/>
      <c r="M2696" s="295"/>
      <c r="N2696" s="322" t="s">
        <v>1152</v>
      </c>
      <c r="O2696" s="172" t="s">
        <v>1152</v>
      </c>
      <c r="P2696" s="441"/>
      <c r="Q2696" s="442"/>
      <c r="R2696" s="439"/>
      <c r="S2696" s="440"/>
      <c r="T2696" s="296"/>
      <c r="U2696" s="297"/>
      <c r="V2696" s="298"/>
    </row>
    <row r="2697" spans="1:23" s="26" customFormat="1" ht="24.95" customHeight="1">
      <c r="A2697" s="25" t="s">
        <v>2385</v>
      </c>
      <c r="B2697" s="307" t="s">
        <v>1152</v>
      </c>
      <c r="C2697" s="301"/>
      <c r="D2697" s="301"/>
      <c r="E2697" s="301"/>
      <c r="F2697" s="301"/>
      <c r="G2697" s="293"/>
      <c r="H2697" s="293"/>
      <c r="I2697" s="299"/>
      <c r="J2697" s="300" t="s">
        <v>1152</v>
      </c>
      <c r="K2697" s="324"/>
      <c r="L2697" s="324"/>
      <c r="M2697" s="295"/>
      <c r="N2697" s="322" t="s">
        <v>1152</v>
      </c>
      <c r="O2697" s="172" t="s">
        <v>1152</v>
      </c>
      <c r="P2697" s="441"/>
      <c r="Q2697" s="442"/>
      <c r="R2697" s="439"/>
      <c r="S2697" s="440"/>
      <c r="T2697" s="296"/>
      <c r="U2697" s="297"/>
      <c r="V2697" s="298"/>
    </row>
    <row r="2698" spans="1:23" s="26" customFormat="1" ht="24.95" customHeight="1" thickBot="1">
      <c r="A2698" s="25" t="s">
        <v>2386</v>
      </c>
      <c r="B2698" s="310" t="s">
        <v>1152</v>
      </c>
      <c r="C2698" s="302"/>
      <c r="D2698" s="302"/>
      <c r="E2698" s="302"/>
      <c r="F2698" s="302"/>
      <c r="G2698" s="303"/>
      <c r="H2698" s="303"/>
      <c r="I2698" s="304"/>
      <c r="J2698" s="305" t="s">
        <v>1152</v>
      </c>
      <c r="K2698" s="325"/>
      <c r="L2698" s="325"/>
      <c r="M2698" s="306"/>
      <c r="N2698" s="322" t="s">
        <v>1152</v>
      </c>
      <c r="O2698" s="172" t="s">
        <v>1152</v>
      </c>
      <c r="P2698" s="441"/>
      <c r="Q2698" s="442"/>
      <c r="R2698" s="439"/>
      <c r="S2698" s="440"/>
      <c r="T2698" s="296"/>
      <c r="U2698" s="297"/>
      <c r="V2698" s="298"/>
    </row>
    <row r="2699" spans="1:23" s="16" customFormat="1" ht="12" customHeight="1">
      <c r="A2699" s="25"/>
      <c r="B2699" s="27"/>
      <c r="C2699" s="28"/>
      <c r="D2699" s="28"/>
      <c r="E2699" s="28"/>
      <c r="F2699" s="28"/>
      <c r="G2699" s="28"/>
      <c r="H2699" s="308"/>
      <c r="I2699" s="28"/>
      <c r="J2699" s="28"/>
      <c r="K2699" s="28"/>
      <c r="L2699" s="28"/>
      <c r="M2699" s="28"/>
      <c r="N2699" s="28"/>
      <c r="O2699" s="171"/>
      <c r="P2699" s="28"/>
      <c r="Q2699" s="28"/>
      <c r="R2699" s="171"/>
      <c r="S2699" s="28"/>
      <c r="T2699" s="28"/>
      <c r="U2699" s="29"/>
      <c r="V2699" s="30"/>
    </row>
    <row r="2700" spans="1:23" s="16" customFormat="1" ht="17.25" customHeight="1" thickBot="1">
      <c r="A2700" s="25" t="s">
        <v>2387</v>
      </c>
      <c r="B2700" s="346"/>
      <c r="C2700" s="347"/>
      <c r="D2700" s="347"/>
      <c r="E2700" s="347"/>
      <c r="F2700" s="347"/>
      <c r="G2700" s="347"/>
      <c r="H2700" s="347"/>
      <c r="I2700" s="347"/>
      <c r="J2700" s="347"/>
      <c r="K2700" s="347"/>
      <c r="L2700" s="347"/>
      <c r="M2700" s="347"/>
      <c r="N2700" s="728" t="s">
        <v>251</v>
      </c>
      <c r="O2700" s="729">
        <v>1268.7796666666666</v>
      </c>
      <c r="P2700" s="371"/>
      <c r="Q2700" s="371"/>
      <c r="R2700" s="372"/>
      <c r="S2700" s="372"/>
      <c r="T2700" s="373"/>
      <c r="U2700" s="374"/>
      <c r="V2700" s="375"/>
      <c r="W2700" s="186"/>
    </row>
    <row r="2701" spans="1:23" ht="17.25" customHeight="1">
      <c r="B2701" s="731"/>
      <c r="C2701" s="731"/>
      <c r="D2701" s="731"/>
      <c r="E2701" s="731"/>
      <c r="F2701" s="731"/>
      <c r="G2701" s="732"/>
      <c r="H2701" s="732"/>
      <c r="I2701" s="732"/>
      <c r="J2701" s="732"/>
      <c r="K2701" s="732"/>
      <c r="L2701" s="732"/>
      <c r="M2701" s="732"/>
      <c r="N2701" s="732"/>
      <c r="O2701" s="732"/>
      <c r="P2701" s="732"/>
      <c r="Q2701" s="732"/>
      <c r="R2701" s="732"/>
      <c r="S2701" s="732"/>
      <c r="T2701" s="732"/>
      <c r="U2701" s="732"/>
      <c r="V2701" s="732"/>
      <c r="W2701" s="732"/>
    </row>
    <row r="2702" spans="1:23" s="16" customFormat="1" ht="16.5" customHeight="1" thickBot="1">
      <c r="A2702" s="14"/>
      <c r="B2702" s="443" t="s">
        <v>61</v>
      </c>
      <c r="C2702" s="443"/>
      <c r="D2702" s="443"/>
      <c r="E2702" s="443"/>
      <c r="F2702" s="443"/>
      <c r="G2702" s="443"/>
      <c r="H2702" s="443"/>
      <c r="I2702" s="443"/>
      <c r="J2702" s="443"/>
      <c r="K2702" s="443"/>
      <c r="L2702" s="443"/>
      <c r="M2702" s="443"/>
      <c r="N2702" s="443"/>
      <c r="O2702" s="443"/>
      <c r="P2702" s="443"/>
      <c r="Q2702" s="443"/>
      <c r="R2702" s="443"/>
      <c r="S2702" s="443"/>
      <c r="T2702" s="443"/>
      <c r="U2702" s="443"/>
      <c r="V2702" s="443"/>
      <c r="W2702" s="187"/>
    </row>
    <row r="2703" spans="1:23" s="18" customFormat="1" ht="22.5" customHeight="1">
      <c r="A2703" s="87" t="s">
        <v>2388</v>
      </c>
      <c r="B2703" s="445" t="s">
        <v>58</v>
      </c>
      <c r="C2703" s="733" t="s">
        <v>78</v>
      </c>
      <c r="D2703" s="734"/>
      <c r="E2703" s="734"/>
      <c r="F2703" s="734"/>
      <c r="G2703" s="734"/>
      <c r="H2703" s="734"/>
      <c r="I2703" s="734"/>
      <c r="J2703" s="734"/>
      <c r="K2703" s="734"/>
      <c r="L2703" s="734"/>
      <c r="M2703" s="706"/>
      <c r="N2703" s="735"/>
      <c r="O2703" s="736"/>
      <c r="P2703" s="733" t="s">
        <v>84</v>
      </c>
      <c r="Q2703" s="734"/>
      <c r="R2703" s="734"/>
      <c r="S2703" s="706"/>
      <c r="T2703" s="705" t="s">
        <v>279</v>
      </c>
      <c r="U2703" s="706"/>
      <c r="V2703" s="448" t="s">
        <v>6</v>
      </c>
      <c r="W2703" s="185"/>
    </row>
    <row r="2704" spans="1:23" s="18" customFormat="1" ht="22.5" customHeight="1">
      <c r="A2704" s="87" t="s">
        <v>2389</v>
      </c>
      <c r="B2704" s="446"/>
      <c r="C2704" s="737" t="s">
        <v>79</v>
      </c>
      <c r="D2704" s="738"/>
      <c r="E2704" s="739"/>
      <c r="F2704" s="740">
        <v>1</v>
      </c>
      <c r="G2704" s="741" t="s">
        <v>223</v>
      </c>
      <c r="H2704" s="714" t="s">
        <v>222</v>
      </c>
      <c r="I2704" s="714"/>
      <c r="J2704" s="737" t="s">
        <v>221</v>
      </c>
      <c r="K2704" s="742"/>
      <c r="L2704" s="743"/>
      <c r="M2704" s="743"/>
      <c r="N2704" s="744"/>
      <c r="O2704" s="745"/>
      <c r="P2704" s="746"/>
      <c r="Q2704" s="747"/>
      <c r="R2704" s="747"/>
      <c r="S2704" s="748"/>
      <c r="T2704" s="718"/>
      <c r="U2704" s="719"/>
      <c r="V2704" s="449"/>
      <c r="W2704" s="185"/>
    </row>
    <row r="2705" spans="1:23" s="18" customFormat="1" ht="51.75" customHeight="1" thickBot="1">
      <c r="A2705" s="87" t="s">
        <v>2390</v>
      </c>
      <c r="B2705" s="446"/>
      <c r="C2705" s="738" t="s">
        <v>77</v>
      </c>
      <c r="D2705" s="739"/>
      <c r="E2705" s="749" t="s">
        <v>80</v>
      </c>
      <c r="F2705" s="750" t="s">
        <v>242</v>
      </c>
      <c r="G2705" s="741"/>
      <c r="H2705" s="714"/>
      <c r="I2705" s="714"/>
      <c r="J2705" s="711" t="s">
        <v>220</v>
      </c>
      <c r="K2705" s="751" t="s">
        <v>228</v>
      </c>
      <c r="L2705" s="752" t="s">
        <v>290</v>
      </c>
      <c r="M2705" s="752"/>
      <c r="N2705" s="753" t="s">
        <v>260</v>
      </c>
      <c r="O2705" s="754"/>
      <c r="P2705" s="755" t="s">
        <v>1169</v>
      </c>
      <c r="Q2705" s="756" t="s">
        <v>85</v>
      </c>
      <c r="R2705" s="757"/>
      <c r="S2705" s="88">
        <v>3</v>
      </c>
      <c r="T2705" s="758"/>
      <c r="U2705" s="759"/>
      <c r="V2705" s="450"/>
      <c r="W2705" s="185"/>
    </row>
    <row r="2706" spans="1:23" s="18" customFormat="1" ht="15.75" customHeight="1">
      <c r="A2706" s="87" t="s">
        <v>2391</v>
      </c>
      <c r="B2706" s="446"/>
      <c r="C2706" s="33">
        <v>1</v>
      </c>
      <c r="D2706" s="76" t="s">
        <v>1152</v>
      </c>
      <c r="E2706" s="82" t="s">
        <v>1152</v>
      </c>
      <c r="F2706" s="233" t="s">
        <v>1152</v>
      </c>
      <c r="G2706" s="233" t="s">
        <v>1152</v>
      </c>
      <c r="H2706" s="451" t="s">
        <v>1152</v>
      </c>
      <c r="I2706" s="452"/>
      <c r="J2706" s="83" t="s">
        <v>1152</v>
      </c>
      <c r="K2706" s="81" t="s">
        <v>1152</v>
      </c>
      <c r="L2706" s="344"/>
      <c r="M2706" s="345" t="s">
        <v>1152</v>
      </c>
      <c r="N2706" s="760" t="s">
        <v>22</v>
      </c>
      <c r="O2706" s="761" t="s">
        <v>15</v>
      </c>
      <c r="P2706" s="762"/>
      <c r="Q2706" s="763">
        <v>77</v>
      </c>
      <c r="R2706" s="764" t="s">
        <v>1152</v>
      </c>
      <c r="S2706" s="765"/>
      <c r="T2706" s="705" t="s">
        <v>64</v>
      </c>
      <c r="U2706" s="734"/>
      <c r="V2706" s="706"/>
      <c r="W2706" s="184"/>
    </row>
    <row r="2707" spans="1:23" s="18" customFormat="1" ht="15.75" customHeight="1" thickBot="1">
      <c r="A2707" s="87" t="s">
        <v>2392</v>
      </c>
      <c r="B2707" s="446"/>
      <c r="C2707" s="33">
        <v>2</v>
      </c>
      <c r="D2707" s="76" t="s">
        <v>1152</v>
      </c>
      <c r="E2707" s="82" t="s">
        <v>1152</v>
      </c>
      <c r="F2707" s="233" t="s">
        <v>1152</v>
      </c>
      <c r="G2707" s="233" t="s">
        <v>1152</v>
      </c>
      <c r="H2707" s="451" t="s">
        <v>1152</v>
      </c>
      <c r="I2707" s="452"/>
      <c r="J2707" s="83" t="s">
        <v>1152</v>
      </c>
      <c r="K2707" s="81" t="s">
        <v>1152</v>
      </c>
      <c r="L2707" s="344"/>
      <c r="M2707" s="345" t="s">
        <v>1152</v>
      </c>
      <c r="N2707" s="760" t="s">
        <v>22</v>
      </c>
      <c r="O2707" s="761"/>
      <c r="P2707" s="762"/>
      <c r="Q2707" s="766"/>
      <c r="R2707" s="767"/>
      <c r="S2707" s="768"/>
      <c r="T2707" s="758"/>
      <c r="U2707" s="769"/>
      <c r="V2707" s="759"/>
      <c r="W2707" s="184"/>
    </row>
    <row r="2708" spans="1:23" s="18" customFormat="1" ht="15.75" customHeight="1">
      <c r="A2708" s="87" t="s">
        <v>2393</v>
      </c>
      <c r="B2708" s="446"/>
      <c r="C2708" s="33">
        <v>3</v>
      </c>
      <c r="D2708" s="76" t="s">
        <v>1152</v>
      </c>
      <c r="E2708" s="82" t="s">
        <v>1152</v>
      </c>
      <c r="F2708" s="233" t="s">
        <v>1152</v>
      </c>
      <c r="G2708" s="233" t="s">
        <v>1152</v>
      </c>
      <c r="H2708" s="451" t="s">
        <v>1152</v>
      </c>
      <c r="I2708" s="452"/>
      <c r="J2708" s="83" t="s">
        <v>1152</v>
      </c>
      <c r="K2708" s="81" t="s">
        <v>1152</v>
      </c>
      <c r="L2708" s="344"/>
      <c r="M2708" s="345" t="s">
        <v>1152</v>
      </c>
      <c r="N2708" s="760"/>
      <c r="O2708" s="770"/>
      <c r="P2708" s="771"/>
      <c r="Q2708" s="772"/>
      <c r="R2708" s="773"/>
      <c r="S2708" s="774"/>
      <c r="T2708" s="191"/>
      <c r="U2708" s="191"/>
      <c r="V2708" s="192"/>
      <c r="W2708" s="185"/>
    </row>
    <row r="2709" spans="1:23" s="18" customFormat="1" ht="15.75" customHeight="1">
      <c r="A2709" s="87" t="s">
        <v>2394</v>
      </c>
      <c r="B2709" s="446"/>
      <c r="C2709" s="33">
        <v>4</v>
      </c>
      <c r="D2709" s="76" t="s">
        <v>1152</v>
      </c>
      <c r="E2709" s="82" t="s">
        <v>1152</v>
      </c>
      <c r="F2709" s="233" t="s">
        <v>1152</v>
      </c>
      <c r="G2709" s="233" t="s">
        <v>1152</v>
      </c>
      <c r="H2709" s="451" t="s">
        <v>1152</v>
      </c>
      <c r="I2709" s="452"/>
      <c r="J2709" s="83" t="s">
        <v>1152</v>
      </c>
      <c r="K2709" s="81" t="s">
        <v>1152</v>
      </c>
      <c r="L2709" s="344"/>
      <c r="M2709" s="345" t="s">
        <v>1152</v>
      </c>
      <c r="N2709" s="760"/>
      <c r="O2709" s="775" t="s">
        <v>246</v>
      </c>
      <c r="P2709" s="737" t="s">
        <v>245</v>
      </c>
      <c r="Q2709" s="738"/>
      <c r="R2709" s="738"/>
      <c r="S2709" s="739"/>
      <c r="T2709" s="185"/>
      <c r="U2709" s="185"/>
      <c r="V2709" s="193"/>
      <c r="W2709" s="185"/>
    </row>
    <row r="2710" spans="1:23" s="18" customFormat="1" ht="17.25" customHeight="1">
      <c r="A2710" s="87" t="s">
        <v>2395</v>
      </c>
      <c r="B2710" s="446"/>
      <c r="C2710" s="33">
        <v>5</v>
      </c>
      <c r="D2710" s="76" t="s">
        <v>1152</v>
      </c>
      <c r="E2710" s="82" t="s">
        <v>1152</v>
      </c>
      <c r="F2710" s="233" t="s">
        <v>1152</v>
      </c>
      <c r="G2710" s="233" t="s">
        <v>1152</v>
      </c>
      <c r="H2710" s="451" t="s">
        <v>1152</v>
      </c>
      <c r="I2710" s="452"/>
      <c r="J2710" s="83" t="s">
        <v>1152</v>
      </c>
      <c r="K2710" s="81" t="s">
        <v>1152</v>
      </c>
      <c r="L2710" s="344"/>
      <c r="M2710" s="345" t="s">
        <v>1152</v>
      </c>
      <c r="N2710" s="760"/>
      <c r="O2710" s="776"/>
      <c r="P2710" s="711" t="s">
        <v>86</v>
      </c>
      <c r="Q2710" s="711" t="s">
        <v>230</v>
      </c>
      <c r="R2710" s="714" t="s">
        <v>243</v>
      </c>
      <c r="S2710" s="714"/>
      <c r="T2710" s="185"/>
      <c r="U2710" s="185"/>
      <c r="V2710" s="193"/>
      <c r="W2710" s="185"/>
    </row>
    <row r="2711" spans="1:23" s="18" customFormat="1" ht="16.5" customHeight="1" thickBot="1">
      <c r="A2711" s="87" t="s">
        <v>2396</v>
      </c>
      <c r="B2711" s="446"/>
      <c r="C2711" s="84">
        <v>6</v>
      </c>
      <c r="D2711" s="85" t="s">
        <v>1152</v>
      </c>
      <c r="E2711" s="86" t="s">
        <v>1152</v>
      </c>
      <c r="F2711" s="233" t="s">
        <v>1152</v>
      </c>
      <c r="G2711" s="233" t="s">
        <v>1152</v>
      </c>
      <c r="H2711" s="451" t="s">
        <v>1152</v>
      </c>
      <c r="I2711" s="452"/>
      <c r="J2711" s="83" t="s">
        <v>1152</v>
      </c>
      <c r="K2711" s="81" t="s">
        <v>1152</v>
      </c>
      <c r="L2711" s="344"/>
      <c r="M2711" s="345" t="s">
        <v>1152</v>
      </c>
      <c r="N2711" s="777"/>
      <c r="O2711" s="248" t="s">
        <v>6</v>
      </c>
      <c r="P2711" s="778">
        <v>1</v>
      </c>
      <c r="Q2711" s="779">
        <v>3065.3425115</v>
      </c>
      <c r="R2711" s="780">
        <v>3806.3389999999999</v>
      </c>
      <c r="S2711" s="780"/>
      <c r="T2711" s="185"/>
      <c r="U2711" s="185"/>
      <c r="V2711" s="193"/>
      <c r="W2711" s="185"/>
    </row>
    <row r="2712" spans="1:23" s="18" customFormat="1" ht="16.5" customHeight="1" thickBot="1">
      <c r="A2712" s="87" t="s">
        <v>2397</v>
      </c>
      <c r="B2712" s="447"/>
      <c r="C2712" s="781" t="s">
        <v>82</v>
      </c>
      <c r="D2712" s="782"/>
      <c r="E2712" s="782"/>
      <c r="F2712" s="783"/>
      <c r="G2712" s="784"/>
      <c r="H2712" s="453" t="s">
        <v>1152</v>
      </c>
      <c r="I2712" s="454"/>
      <c r="J2712" s="314" t="s">
        <v>1152</v>
      </c>
      <c r="K2712" s="194" t="s">
        <v>6</v>
      </c>
      <c r="L2712" s="351"/>
      <c r="M2712" s="370"/>
      <c r="N2712" s="352"/>
      <c r="O2712" s="455" t="s">
        <v>1152</v>
      </c>
      <c r="P2712" s="455"/>
      <c r="Q2712" s="455"/>
      <c r="R2712" s="455"/>
      <c r="S2712" s="455"/>
      <c r="T2712" s="348"/>
      <c r="U2712" s="349"/>
      <c r="V2712" s="350"/>
      <c r="W2712" s="185"/>
    </row>
    <row r="2713" spans="1:23" ht="24.95" customHeight="1"/>
    <row r="2714" spans="1:23" ht="24.95" customHeight="1"/>
    <row r="2715" spans="1:23" s="16" customFormat="1" ht="24" thickBot="1">
      <c r="A2715" s="694">
        <v>78</v>
      </c>
      <c r="B2715" s="456" t="s">
        <v>45</v>
      </c>
      <c r="C2715" s="456"/>
      <c r="D2715" s="456"/>
      <c r="E2715" s="22">
        <v>78</v>
      </c>
      <c r="F2715" s="23" t="s">
        <v>1081</v>
      </c>
      <c r="G2715" s="19"/>
      <c r="H2715" s="19"/>
      <c r="I2715" s="23"/>
      <c r="J2715" s="23"/>
      <c r="K2715" s="23"/>
      <c r="L2715" s="23"/>
      <c r="M2715" s="24"/>
      <c r="N2715" s="24"/>
      <c r="O2715" s="19"/>
      <c r="P2715" s="19"/>
      <c r="Q2715" s="685"/>
      <c r="R2715" s="685"/>
      <c r="S2715" s="685"/>
      <c r="T2715" s="685"/>
      <c r="U2715" s="186"/>
    </row>
    <row r="2716" spans="1:23" s="16" customFormat="1" ht="24.75" customHeight="1">
      <c r="A2716" s="14"/>
      <c r="B2716" s="695" t="s">
        <v>50</v>
      </c>
      <c r="C2716" s="696" t="s">
        <v>51</v>
      </c>
      <c r="D2716" s="697" t="s">
        <v>16</v>
      </c>
      <c r="E2716" s="697"/>
      <c r="F2716" s="697" t="s">
        <v>52</v>
      </c>
      <c r="G2716" s="698"/>
      <c r="H2716" s="699" t="s">
        <v>53</v>
      </c>
      <c r="I2716" s="700" t="s">
        <v>266</v>
      </c>
      <c r="J2716" s="699" t="s">
        <v>17</v>
      </c>
      <c r="K2716" s="699" t="s">
        <v>229</v>
      </c>
      <c r="L2716" s="699" t="s">
        <v>54</v>
      </c>
      <c r="M2716" s="699" t="s">
        <v>150</v>
      </c>
      <c r="N2716" s="701" t="s">
        <v>244</v>
      </c>
      <c r="O2716" s="702"/>
      <c r="P2716" s="703" t="s">
        <v>19</v>
      </c>
      <c r="Q2716" s="704"/>
      <c r="R2716" s="705" t="s">
        <v>152</v>
      </c>
      <c r="S2716" s="706"/>
      <c r="T2716" s="707" t="s">
        <v>138</v>
      </c>
      <c r="U2716" s="708"/>
      <c r="V2716" s="709"/>
    </row>
    <row r="2717" spans="1:23" s="16" customFormat="1" ht="92.25" customHeight="1">
      <c r="A2717" s="14"/>
      <c r="B2717" s="710"/>
      <c r="C2717" s="711" t="s">
        <v>55</v>
      </c>
      <c r="D2717" s="712" t="s">
        <v>3</v>
      </c>
      <c r="E2717" s="712" t="s">
        <v>18</v>
      </c>
      <c r="F2717" s="712" t="s">
        <v>56</v>
      </c>
      <c r="G2717" s="713" t="s">
        <v>57</v>
      </c>
      <c r="H2717" s="714"/>
      <c r="I2717" s="715"/>
      <c r="J2717" s="714"/>
      <c r="K2717" s="714"/>
      <c r="L2717" s="714"/>
      <c r="M2717" s="714"/>
      <c r="N2717" s="711" t="s">
        <v>149</v>
      </c>
      <c r="O2717" s="712" t="s">
        <v>68</v>
      </c>
      <c r="P2717" s="716"/>
      <c r="Q2717" s="717"/>
      <c r="R2717" s="718"/>
      <c r="S2717" s="719"/>
      <c r="T2717" s="720" t="s">
        <v>139</v>
      </c>
      <c r="U2717" s="721" t="s">
        <v>148</v>
      </c>
      <c r="V2717" s="722" t="s">
        <v>164</v>
      </c>
    </row>
    <row r="2718" spans="1:23" s="16" customFormat="1" ht="26.25" customHeight="1">
      <c r="A2718" s="14"/>
      <c r="B2718" s="723"/>
      <c r="C2718" s="724">
        <v>3</v>
      </c>
      <c r="D2718" s="724">
        <v>4</v>
      </c>
      <c r="E2718" s="724">
        <v>5</v>
      </c>
      <c r="F2718" s="724">
        <v>6</v>
      </c>
      <c r="G2718" s="724">
        <v>7</v>
      </c>
      <c r="H2718" s="724">
        <v>8</v>
      </c>
      <c r="I2718" s="724">
        <v>9</v>
      </c>
      <c r="J2718" s="724">
        <v>10</v>
      </c>
      <c r="K2718" s="724">
        <v>11</v>
      </c>
      <c r="L2718" s="724">
        <v>12</v>
      </c>
      <c r="M2718" s="724">
        <v>13</v>
      </c>
      <c r="N2718" s="724">
        <v>14</v>
      </c>
      <c r="O2718" s="724">
        <v>15</v>
      </c>
      <c r="P2718" s="19">
        <v>16</v>
      </c>
      <c r="Q2718" s="725">
        <v>17</v>
      </c>
      <c r="R2718" s="19">
        <v>18</v>
      </c>
      <c r="S2718" s="725">
        <v>19</v>
      </c>
      <c r="T2718" s="726">
        <v>20</v>
      </c>
      <c r="U2718" s="624">
        <v>21</v>
      </c>
      <c r="V2718" s="727">
        <v>22</v>
      </c>
    </row>
    <row r="2719" spans="1:23" s="26" customFormat="1" ht="72" customHeight="1">
      <c r="A2719" s="25" t="s">
        <v>2398</v>
      </c>
      <c r="B2719" s="307">
        <v>1</v>
      </c>
      <c r="C2719" s="301" t="s">
        <v>300</v>
      </c>
      <c r="D2719" s="301" t="s">
        <v>1084</v>
      </c>
      <c r="E2719" s="301" t="s">
        <v>1085</v>
      </c>
      <c r="F2719" s="301" t="s">
        <v>304</v>
      </c>
      <c r="G2719" s="293">
        <v>1</v>
      </c>
      <c r="H2719" s="293" t="s">
        <v>22</v>
      </c>
      <c r="I2719" s="299">
        <v>2</v>
      </c>
      <c r="J2719" s="300" t="s">
        <v>1083</v>
      </c>
      <c r="K2719" s="324">
        <v>44365</v>
      </c>
      <c r="L2719" s="324">
        <v>44650</v>
      </c>
      <c r="M2719" s="294">
        <v>1712.85</v>
      </c>
      <c r="N2719" s="321">
        <v>1712.85</v>
      </c>
      <c r="O2719" s="172">
        <v>1712.85</v>
      </c>
      <c r="P2719" s="441"/>
      <c r="Q2719" s="442"/>
      <c r="R2719" s="439"/>
      <c r="S2719" s="440"/>
      <c r="T2719" s="296" t="s">
        <v>22</v>
      </c>
      <c r="U2719" s="297">
        <v>40</v>
      </c>
      <c r="V2719" s="298" t="s">
        <v>22</v>
      </c>
    </row>
    <row r="2720" spans="1:23" s="26" customFormat="1" ht="72" customHeight="1">
      <c r="A2720" s="25" t="s">
        <v>1157</v>
      </c>
      <c r="B2720" s="307">
        <v>2</v>
      </c>
      <c r="C2720" s="301" t="s">
        <v>300</v>
      </c>
      <c r="D2720" s="301" t="s">
        <v>1086</v>
      </c>
      <c r="E2720" s="301" t="s">
        <v>1087</v>
      </c>
      <c r="F2720" s="301" t="s">
        <v>321</v>
      </c>
      <c r="G2720" s="293">
        <v>0.6</v>
      </c>
      <c r="H2720" s="293" t="s">
        <v>22</v>
      </c>
      <c r="I2720" s="299">
        <v>1</v>
      </c>
      <c r="J2720" s="300" t="s">
        <v>1082</v>
      </c>
      <c r="K2720" s="324">
        <v>42401</v>
      </c>
      <c r="L2720" s="324">
        <v>43830</v>
      </c>
      <c r="M2720" s="294">
        <v>5181.22</v>
      </c>
      <c r="N2720" s="321">
        <v>3108.732</v>
      </c>
      <c r="O2720" s="172">
        <v>3108.732</v>
      </c>
      <c r="P2720" s="441"/>
      <c r="Q2720" s="442"/>
      <c r="R2720" s="439"/>
      <c r="S2720" s="440"/>
      <c r="T2720" s="296" t="s">
        <v>22</v>
      </c>
      <c r="U2720" s="297">
        <v>256</v>
      </c>
      <c r="V2720" s="298" t="s">
        <v>22</v>
      </c>
    </row>
    <row r="2721" spans="1:23" s="26" customFormat="1" ht="72" customHeight="1">
      <c r="A2721" s="25" t="s">
        <v>321</v>
      </c>
      <c r="B2721" s="307">
        <v>3</v>
      </c>
      <c r="C2721" s="301" t="s">
        <v>1120</v>
      </c>
      <c r="D2721" s="301" t="s">
        <v>1121</v>
      </c>
      <c r="E2721" s="301" t="s">
        <v>1088</v>
      </c>
      <c r="F2721" s="301" t="s">
        <v>304</v>
      </c>
      <c r="G2721" s="293">
        <v>1</v>
      </c>
      <c r="H2721" s="293" t="s">
        <v>22</v>
      </c>
      <c r="I2721" s="299">
        <v>1</v>
      </c>
      <c r="J2721" s="300" t="s">
        <v>1082</v>
      </c>
      <c r="K2721" s="324">
        <v>31817</v>
      </c>
      <c r="L2721" s="324">
        <v>32873</v>
      </c>
      <c r="M2721" s="294">
        <v>5942.9</v>
      </c>
      <c r="N2721" s="321">
        <v>5942.9</v>
      </c>
      <c r="O2721" s="172">
        <v>5942.9</v>
      </c>
      <c r="P2721" s="441"/>
      <c r="Q2721" s="442"/>
      <c r="R2721" s="439"/>
      <c r="S2721" s="440"/>
      <c r="T2721" s="296" t="s">
        <v>22</v>
      </c>
      <c r="U2721" s="297">
        <v>54</v>
      </c>
      <c r="V2721" s="298" t="s">
        <v>22</v>
      </c>
    </row>
    <row r="2722" spans="1:23" s="26" customFormat="1" ht="24.95" customHeight="1">
      <c r="A2722" s="25" t="s">
        <v>1158</v>
      </c>
      <c r="B2722" s="307" t="s">
        <v>1152</v>
      </c>
      <c r="C2722" s="301"/>
      <c r="D2722" s="301"/>
      <c r="E2722" s="301"/>
      <c r="F2722" s="301"/>
      <c r="G2722" s="293"/>
      <c r="H2722" s="293"/>
      <c r="I2722" s="299"/>
      <c r="J2722" s="300" t="s">
        <v>1152</v>
      </c>
      <c r="K2722" s="389"/>
      <c r="L2722" s="324"/>
      <c r="M2722" s="294"/>
      <c r="N2722" s="321" t="s">
        <v>1152</v>
      </c>
      <c r="O2722" s="172" t="s">
        <v>1152</v>
      </c>
      <c r="P2722" s="441"/>
      <c r="Q2722" s="442"/>
      <c r="R2722" s="439"/>
      <c r="S2722" s="440"/>
      <c r="T2722" s="296"/>
      <c r="U2722" s="297"/>
      <c r="V2722" s="298"/>
    </row>
    <row r="2723" spans="1:23" s="26" customFormat="1" ht="24.95" customHeight="1">
      <c r="A2723" s="25" t="s">
        <v>1159</v>
      </c>
      <c r="B2723" s="307" t="s">
        <v>1152</v>
      </c>
      <c r="C2723" s="301"/>
      <c r="D2723" s="301"/>
      <c r="E2723" s="301"/>
      <c r="F2723" s="301"/>
      <c r="G2723" s="293"/>
      <c r="H2723" s="293"/>
      <c r="I2723" s="299"/>
      <c r="J2723" s="300" t="s">
        <v>1152</v>
      </c>
      <c r="K2723" s="324"/>
      <c r="L2723" s="324"/>
      <c r="M2723" s="294"/>
      <c r="N2723" s="321" t="s">
        <v>1152</v>
      </c>
      <c r="O2723" s="172" t="s">
        <v>1152</v>
      </c>
      <c r="P2723" s="441"/>
      <c r="Q2723" s="442"/>
      <c r="R2723" s="439"/>
      <c r="S2723" s="440"/>
      <c r="T2723" s="296"/>
      <c r="U2723" s="297"/>
      <c r="V2723" s="298"/>
    </row>
    <row r="2724" spans="1:23" s="26" customFormat="1" ht="24.95" customHeight="1">
      <c r="A2724" s="25" t="s">
        <v>1160</v>
      </c>
      <c r="B2724" s="307" t="s">
        <v>1152</v>
      </c>
      <c r="C2724" s="301"/>
      <c r="D2724" s="301"/>
      <c r="E2724" s="301"/>
      <c r="F2724" s="301"/>
      <c r="G2724" s="293"/>
      <c r="H2724" s="293"/>
      <c r="I2724" s="299"/>
      <c r="J2724" s="300" t="s">
        <v>1152</v>
      </c>
      <c r="K2724" s="324"/>
      <c r="L2724" s="324"/>
      <c r="M2724" s="294"/>
      <c r="N2724" s="321" t="s">
        <v>1152</v>
      </c>
      <c r="O2724" s="172" t="s">
        <v>1152</v>
      </c>
      <c r="P2724" s="441"/>
      <c r="Q2724" s="442"/>
      <c r="R2724" s="439"/>
      <c r="S2724" s="440"/>
      <c r="T2724" s="296"/>
      <c r="U2724" s="297"/>
      <c r="V2724" s="298"/>
    </row>
    <row r="2725" spans="1:23" s="26" customFormat="1" ht="24.95" customHeight="1">
      <c r="A2725" s="25"/>
      <c r="B2725" s="307" t="s">
        <v>1152</v>
      </c>
      <c r="C2725" s="301"/>
      <c r="D2725" s="301"/>
      <c r="E2725" s="301"/>
      <c r="F2725" s="301"/>
      <c r="G2725" s="293"/>
      <c r="H2725" s="293"/>
      <c r="I2725" s="299"/>
      <c r="J2725" s="300" t="s">
        <v>1152</v>
      </c>
      <c r="K2725" s="324"/>
      <c r="L2725" s="324"/>
      <c r="M2725" s="294"/>
      <c r="N2725" s="321" t="s">
        <v>1152</v>
      </c>
      <c r="O2725" s="172" t="s">
        <v>1152</v>
      </c>
      <c r="P2725" s="441"/>
      <c r="Q2725" s="442"/>
      <c r="R2725" s="439"/>
      <c r="S2725" s="440"/>
      <c r="T2725" s="296"/>
      <c r="U2725" s="297"/>
      <c r="V2725" s="298"/>
    </row>
    <row r="2726" spans="1:23" s="26" customFormat="1" ht="24.95" customHeight="1">
      <c r="A2726" s="25"/>
      <c r="B2726" s="307" t="s">
        <v>1152</v>
      </c>
      <c r="C2726" s="301"/>
      <c r="D2726" s="301"/>
      <c r="E2726" s="301"/>
      <c r="F2726" s="301"/>
      <c r="G2726" s="293"/>
      <c r="H2726" s="293"/>
      <c r="I2726" s="299"/>
      <c r="J2726" s="300" t="s">
        <v>1152</v>
      </c>
      <c r="K2726" s="324"/>
      <c r="L2726" s="324"/>
      <c r="M2726" s="294"/>
      <c r="N2726" s="321" t="s">
        <v>1152</v>
      </c>
      <c r="O2726" s="172" t="s">
        <v>1152</v>
      </c>
      <c r="P2726" s="441"/>
      <c r="Q2726" s="442"/>
      <c r="R2726" s="439"/>
      <c r="S2726" s="440"/>
      <c r="T2726" s="296"/>
      <c r="U2726" s="297"/>
      <c r="V2726" s="298"/>
    </row>
    <row r="2727" spans="1:23" s="26" customFormat="1" ht="24.95" customHeight="1">
      <c r="A2727" s="25"/>
      <c r="B2727" s="307" t="s">
        <v>1152</v>
      </c>
      <c r="C2727" s="301"/>
      <c r="D2727" s="301"/>
      <c r="E2727" s="301"/>
      <c r="F2727" s="301"/>
      <c r="G2727" s="293"/>
      <c r="H2727" s="293"/>
      <c r="I2727" s="299"/>
      <c r="J2727" s="300" t="s">
        <v>1152</v>
      </c>
      <c r="K2727" s="324"/>
      <c r="L2727" s="324"/>
      <c r="M2727" s="294"/>
      <c r="N2727" s="321" t="s">
        <v>1152</v>
      </c>
      <c r="O2727" s="172" t="s">
        <v>1152</v>
      </c>
      <c r="P2727" s="441"/>
      <c r="Q2727" s="442"/>
      <c r="R2727" s="439"/>
      <c r="S2727" s="440"/>
      <c r="T2727" s="296"/>
      <c r="U2727" s="297"/>
      <c r="V2727" s="298"/>
    </row>
    <row r="2728" spans="1:23" s="26" customFormat="1" ht="24.95" customHeight="1">
      <c r="A2728" s="25"/>
      <c r="B2728" s="307" t="s">
        <v>1152</v>
      </c>
      <c r="C2728" s="301"/>
      <c r="D2728" s="301"/>
      <c r="E2728" s="301"/>
      <c r="F2728" s="301"/>
      <c r="G2728" s="293"/>
      <c r="H2728" s="293"/>
      <c r="I2728" s="299"/>
      <c r="J2728" s="300" t="s">
        <v>1152</v>
      </c>
      <c r="K2728" s="324"/>
      <c r="L2728" s="324"/>
      <c r="M2728" s="294"/>
      <c r="N2728" s="321" t="s">
        <v>1152</v>
      </c>
      <c r="O2728" s="172" t="s">
        <v>1152</v>
      </c>
      <c r="P2728" s="441"/>
      <c r="Q2728" s="442"/>
      <c r="R2728" s="439"/>
      <c r="S2728" s="440"/>
      <c r="T2728" s="296"/>
      <c r="U2728" s="297"/>
      <c r="V2728" s="298"/>
    </row>
    <row r="2729" spans="1:23" s="26" customFormat="1" ht="24.95" customHeight="1">
      <c r="A2729" s="25"/>
      <c r="B2729" s="307" t="s">
        <v>1152</v>
      </c>
      <c r="C2729" s="301"/>
      <c r="D2729" s="301"/>
      <c r="E2729" s="301"/>
      <c r="F2729" s="301"/>
      <c r="G2729" s="293"/>
      <c r="H2729" s="293"/>
      <c r="I2729" s="299"/>
      <c r="J2729" s="300" t="s">
        <v>1152</v>
      </c>
      <c r="K2729" s="324"/>
      <c r="L2729" s="324"/>
      <c r="M2729" s="294"/>
      <c r="N2729" s="321" t="s">
        <v>1152</v>
      </c>
      <c r="O2729" s="172" t="s">
        <v>1152</v>
      </c>
      <c r="P2729" s="441"/>
      <c r="Q2729" s="442"/>
      <c r="R2729" s="439"/>
      <c r="S2729" s="440"/>
      <c r="T2729" s="296"/>
      <c r="U2729" s="297"/>
      <c r="V2729" s="298"/>
    </row>
    <row r="2730" spans="1:23" s="26" customFormat="1" ht="24.95" customHeight="1">
      <c r="A2730" s="25" t="s">
        <v>2399</v>
      </c>
      <c r="B2730" s="307" t="s">
        <v>1152</v>
      </c>
      <c r="C2730" s="301"/>
      <c r="D2730" s="301"/>
      <c r="E2730" s="301"/>
      <c r="F2730" s="301"/>
      <c r="G2730" s="293"/>
      <c r="H2730" s="293"/>
      <c r="I2730" s="299"/>
      <c r="J2730" s="300" t="s">
        <v>1152</v>
      </c>
      <c r="K2730" s="324"/>
      <c r="L2730" s="324"/>
      <c r="M2730" s="294"/>
      <c r="N2730" s="322" t="s">
        <v>1152</v>
      </c>
      <c r="O2730" s="172" t="s">
        <v>1152</v>
      </c>
      <c r="P2730" s="441"/>
      <c r="Q2730" s="442"/>
      <c r="R2730" s="439"/>
      <c r="S2730" s="440"/>
      <c r="T2730" s="296"/>
      <c r="U2730" s="297"/>
      <c r="V2730" s="298"/>
    </row>
    <row r="2731" spans="1:23" s="26" customFormat="1" ht="24.95" customHeight="1">
      <c r="A2731" s="25" t="s">
        <v>2400</v>
      </c>
      <c r="B2731" s="307" t="s">
        <v>1152</v>
      </c>
      <c r="C2731" s="301"/>
      <c r="D2731" s="301"/>
      <c r="E2731" s="301"/>
      <c r="F2731" s="301"/>
      <c r="G2731" s="293"/>
      <c r="H2731" s="293"/>
      <c r="I2731" s="299"/>
      <c r="J2731" s="300" t="s">
        <v>1152</v>
      </c>
      <c r="K2731" s="324"/>
      <c r="L2731" s="324"/>
      <c r="M2731" s="295"/>
      <c r="N2731" s="322" t="s">
        <v>1152</v>
      </c>
      <c r="O2731" s="172" t="s">
        <v>1152</v>
      </c>
      <c r="P2731" s="441"/>
      <c r="Q2731" s="442"/>
      <c r="R2731" s="439"/>
      <c r="S2731" s="440"/>
      <c r="T2731" s="296"/>
      <c r="U2731" s="297"/>
      <c r="V2731" s="298"/>
    </row>
    <row r="2732" spans="1:23" s="26" customFormat="1" ht="24.95" customHeight="1">
      <c r="A2732" s="25" t="s">
        <v>2401</v>
      </c>
      <c r="B2732" s="307" t="s">
        <v>1152</v>
      </c>
      <c r="C2732" s="301"/>
      <c r="D2732" s="301"/>
      <c r="E2732" s="301"/>
      <c r="F2732" s="301"/>
      <c r="G2732" s="293"/>
      <c r="H2732" s="293"/>
      <c r="I2732" s="299"/>
      <c r="J2732" s="300" t="s">
        <v>1152</v>
      </c>
      <c r="K2732" s="324"/>
      <c r="L2732" s="324"/>
      <c r="M2732" s="295"/>
      <c r="N2732" s="322" t="s">
        <v>1152</v>
      </c>
      <c r="O2732" s="172" t="s">
        <v>1152</v>
      </c>
      <c r="P2732" s="441"/>
      <c r="Q2732" s="442"/>
      <c r="R2732" s="439"/>
      <c r="S2732" s="440"/>
      <c r="T2732" s="296"/>
      <c r="U2732" s="297"/>
      <c r="V2732" s="298"/>
    </row>
    <row r="2733" spans="1:23" s="26" customFormat="1" ht="24.95" customHeight="1" thickBot="1">
      <c r="A2733" s="25" t="s">
        <v>2402</v>
      </c>
      <c r="B2733" s="310" t="s">
        <v>1152</v>
      </c>
      <c r="C2733" s="302"/>
      <c r="D2733" s="302"/>
      <c r="E2733" s="302"/>
      <c r="F2733" s="302"/>
      <c r="G2733" s="303"/>
      <c r="H2733" s="303"/>
      <c r="I2733" s="304"/>
      <c r="J2733" s="305" t="s">
        <v>1152</v>
      </c>
      <c r="K2733" s="325"/>
      <c r="L2733" s="325"/>
      <c r="M2733" s="306"/>
      <c r="N2733" s="322" t="s">
        <v>1152</v>
      </c>
      <c r="O2733" s="172" t="s">
        <v>1152</v>
      </c>
      <c r="P2733" s="441"/>
      <c r="Q2733" s="442"/>
      <c r="R2733" s="439"/>
      <c r="S2733" s="440"/>
      <c r="T2733" s="296"/>
      <c r="U2733" s="297"/>
      <c r="V2733" s="298"/>
    </row>
    <row r="2734" spans="1:23" s="16" customFormat="1" ht="12" customHeight="1">
      <c r="A2734" s="25"/>
      <c r="B2734" s="27"/>
      <c r="C2734" s="28"/>
      <c r="D2734" s="28"/>
      <c r="E2734" s="28"/>
      <c r="F2734" s="28"/>
      <c r="G2734" s="28"/>
      <c r="H2734" s="308"/>
      <c r="I2734" s="28"/>
      <c r="J2734" s="28"/>
      <c r="K2734" s="28"/>
      <c r="L2734" s="28"/>
      <c r="M2734" s="28"/>
      <c r="N2734" s="28"/>
      <c r="O2734" s="171"/>
      <c r="P2734" s="28"/>
      <c r="Q2734" s="28"/>
      <c r="R2734" s="171"/>
      <c r="S2734" s="28"/>
      <c r="T2734" s="28"/>
      <c r="U2734" s="29"/>
      <c r="V2734" s="30"/>
    </row>
    <row r="2735" spans="1:23" s="16" customFormat="1" ht="17.25" customHeight="1" thickBot="1">
      <c r="A2735" s="25" t="s">
        <v>2403</v>
      </c>
      <c r="B2735" s="346"/>
      <c r="C2735" s="347"/>
      <c r="D2735" s="347"/>
      <c r="E2735" s="347"/>
      <c r="F2735" s="347"/>
      <c r="G2735" s="347"/>
      <c r="H2735" s="347"/>
      <c r="I2735" s="347"/>
      <c r="J2735" s="347"/>
      <c r="K2735" s="347"/>
      <c r="L2735" s="347"/>
      <c r="M2735" s="347"/>
      <c r="N2735" s="728" t="s">
        <v>251</v>
      </c>
      <c r="O2735" s="729">
        <v>3588.1606666666667</v>
      </c>
      <c r="P2735" s="371"/>
      <c r="Q2735" s="371"/>
      <c r="R2735" s="372"/>
      <c r="S2735" s="372"/>
      <c r="T2735" s="373"/>
      <c r="U2735" s="374"/>
      <c r="V2735" s="375"/>
      <c r="W2735" s="186"/>
    </row>
    <row r="2736" spans="1:23" ht="17.25" customHeight="1">
      <c r="B2736" s="731"/>
      <c r="C2736" s="731"/>
      <c r="D2736" s="731"/>
      <c r="E2736" s="731"/>
      <c r="F2736" s="731"/>
      <c r="G2736" s="732"/>
      <c r="H2736" s="732"/>
      <c r="I2736" s="732"/>
      <c r="J2736" s="732"/>
      <c r="K2736" s="732"/>
      <c r="L2736" s="732"/>
      <c r="M2736" s="732"/>
      <c r="N2736" s="732"/>
      <c r="O2736" s="732"/>
      <c r="P2736" s="732"/>
      <c r="Q2736" s="732"/>
      <c r="R2736" s="732"/>
      <c r="S2736" s="732"/>
      <c r="T2736" s="732"/>
      <c r="U2736" s="732"/>
      <c r="V2736" s="732"/>
      <c r="W2736" s="732"/>
    </row>
    <row r="2737" spans="1:23" s="16" customFormat="1" ht="16.5" customHeight="1" thickBot="1">
      <c r="A2737" s="14"/>
      <c r="B2737" s="443" t="s">
        <v>61</v>
      </c>
      <c r="C2737" s="443"/>
      <c r="D2737" s="443"/>
      <c r="E2737" s="443"/>
      <c r="F2737" s="443"/>
      <c r="G2737" s="443"/>
      <c r="H2737" s="443"/>
      <c r="I2737" s="443"/>
      <c r="J2737" s="443"/>
      <c r="K2737" s="443"/>
      <c r="L2737" s="443"/>
      <c r="M2737" s="443"/>
      <c r="N2737" s="443"/>
      <c r="O2737" s="443"/>
      <c r="P2737" s="443"/>
      <c r="Q2737" s="443"/>
      <c r="R2737" s="443"/>
      <c r="S2737" s="443"/>
      <c r="T2737" s="443"/>
      <c r="U2737" s="443"/>
      <c r="V2737" s="443"/>
      <c r="W2737" s="187"/>
    </row>
    <row r="2738" spans="1:23" s="18" customFormat="1" ht="22.5" customHeight="1">
      <c r="A2738" s="87" t="s">
        <v>2404</v>
      </c>
      <c r="B2738" s="445" t="s">
        <v>58</v>
      </c>
      <c r="C2738" s="733" t="s">
        <v>78</v>
      </c>
      <c r="D2738" s="734"/>
      <c r="E2738" s="734"/>
      <c r="F2738" s="734"/>
      <c r="G2738" s="734"/>
      <c r="H2738" s="734"/>
      <c r="I2738" s="734"/>
      <c r="J2738" s="734"/>
      <c r="K2738" s="734"/>
      <c r="L2738" s="734"/>
      <c r="M2738" s="706"/>
      <c r="N2738" s="735"/>
      <c r="O2738" s="736"/>
      <c r="P2738" s="733" t="s">
        <v>84</v>
      </c>
      <c r="Q2738" s="734"/>
      <c r="R2738" s="734"/>
      <c r="S2738" s="706"/>
      <c r="T2738" s="705" t="s">
        <v>279</v>
      </c>
      <c r="U2738" s="706"/>
      <c r="V2738" s="448" t="s">
        <v>6</v>
      </c>
      <c r="W2738" s="185"/>
    </row>
    <row r="2739" spans="1:23" s="18" customFormat="1" ht="22.5" customHeight="1">
      <c r="A2739" s="87" t="s">
        <v>2405</v>
      </c>
      <c r="B2739" s="446"/>
      <c r="C2739" s="737" t="s">
        <v>79</v>
      </c>
      <c r="D2739" s="738"/>
      <c r="E2739" s="739"/>
      <c r="F2739" s="740">
        <v>2</v>
      </c>
      <c r="G2739" s="741" t="s">
        <v>223</v>
      </c>
      <c r="H2739" s="714" t="s">
        <v>222</v>
      </c>
      <c r="I2739" s="714"/>
      <c r="J2739" s="737" t="s">
        <v>221</v>
      </c>
      <c r="K2739" s="742"/>
      <c r="L2739" s="743"/>
      <c r="M2739" s="743"/>
      <c r="N2739" s="744"/>
      <c r="O2739" s="745"/>
      <c r="P2739" s="746"/>
      <c r="Q2739" s="747"/>
      <c r="R2739" s="747"/>
      <c r="S2739" s="748"/>
      <c r="T2739" s="718"/>
      <c r="U2739" s="719"/>
      <c r="V2739" s="449"/>
      <c r="W2739" s="185"/>
    </row>
    <row r="2740" spans="1:23" s="18" customFormat="1" ht="51.75" customHeight="1" thickBot="1">
      <c r="A2740" s="87" t="s">
        <v>2406</v>
      </c>
      <c r="B2740" s="446"/>
      <c r="C2740" s="738" t="s">
        <v>77</v>
      </c>
      <c r="D2740" s="739"/>
      <c r="E2740" s="749" t="s">
        <v>80</v>
      </c>
      <c r="F2740" s="750" t="s">
        <v>242</v>
      </c>
      <c r="G2740" s="741"/>
      <c r="H2740" s="714"/>
      <c r="I2740" s="714"/>
      <c r="J2740" s="711" t="s">
        <v>220</v>
      </c>
      <c r="K2740" s="751" t="s">
        <v>228</v>
      </c>
      <c r="L2740" s="752" t="s">
        <v>290</v>
      </c>
      <c r="M2740" s="752"/>
      <c r="N2740" s="753" t="s">
        <v>260</v>
      </c>
      <c r="O2740" s="754"/>
      <c r="P2740" s="755" t="s">
        <v>1169</v>
      </c>
      <c r="Q2740" s="756" t="s">
        <v>85</v>
      </c>
      <c r="R2740" s="757"/>
      <c r="S2740" s="88">
        <v>3</v>
      </c>
      <c r="T2740" s="758"/>
      <c r="U2740" s="759"/>
      <c r="V2740" s="450"/>
      <c r="W2740" s="185"/>
    </row>
    <row r="2741" spans="1:23" s="18" customFormat="1" ht="21.75" customHeight="1">
      <c r="A2741" s="87" t="s">
        <v>2407</v>
      </c>
      <c r="B2741" s="446"/>
      <c r="C2741" s="33">
        <v>1</v>
      </c>
      <c r="D2741" s="76" t="s">
        <v>1082</v>
      </c>
      <c r="E2741" s="82">
        <v>0.75</v>
      </c>
      <c r="F2741" s="233">
        <v>9051.6319999999996</v>
      </c>
      <c r="G2741" s="233">
        <v>1532.67</v>
      </c>
      <c r="H2741" s="451" t="s">
        <v>6</v>
      </c>
      <c r="I2741" s="452"/>
      <c r="J2741" s="83" t="s">
        <v>6</v>
      </c>
      <c r="K2741" s="81" t="s">
        <v>1152</v>
      </c>
      <c r="L2741" s="344"/>
      <c r="M2741" s="345" t="s">
        <v>1152</v>
      </c>
      <c r="N2741" s="760" t="s">
        <v>22</v>
      </c>
      <c r="O2741" s="761" t="s">
        <v>15</v>
      </c>
      <c r="P2741" s="762"/>
      <c r="Q2741" s="763">
        <v>78</v>
      </c>
      <c r="R2741" s="764" t="s">
        <v>1152</v>
      </c>
      <c r="S2741" s="765"/>
      <c r="T2741" s="705" t="s">
        <v>64</v>
      </c>
      <c r="U2741" s="734"/>
      <c r="V2741" s="706"/>
      <c r="W2741" s="184"/>
    </row>
    <row r="2742" spans="1:23" s="18" customFormat="1" ht="33.75" customHeight="1" thickBot="1">
      <c r="A2742" s="87" t="s">
        <v>2408</v>
      </c>
      <c r="B2742" s="446"/>
      <c r="C2742" s="33">
        <v>2</v>
      </c>
      <c r="D2742" s="76" t="s">
        <v>1083</v>
      </c>
      <c r="E2742" s="82">
        <v>0.25</v>
      </c>
      <c r="F2742" s="233">
        <v>1712.85</v>
      </c>
      <c r="G2742" s="233">
        <v>1532.67</v>
      </c>
      <c r="H2742" s="451" t="s">
        <v>6</v>
      </c>
      <c r="I2742" s="452"/>
      <c r="J2742" s="83" t="s">
        <v>6</v>
      </c>
      <c r="K2742" s="81" t="s">
        <v>1152</v>
      </c>
      <c r="L2742" s="344"/>
      <c r="M2742" s="345" t="s">
        <v>1152</v>
      </c>
      <c r="N2742" s="760" t="s">
        <v>22</v>
      </c>
      <c r="O2742" s="761"/>
      <c r="P2742" s="762"/>
      <c r="Q2742" s="766"/>
      <c r="R2742" s="767"/>
      <c r="S2742" s="768"/>
      <c r="T2742" s="758"/>
      <c r="U2742" s="769"/>
      <c r="V2742" s="759"/>
      <c r="W2742" s="184"/>
    </row>
    <row r="2743" spans="1:23" s="18" customFormat="1" ht="15.75" customHeight="1">
      <c r="A2743" s="87" t="s">
        <v>2409</v>
      </c>
      <c r="B2743" s="446"/>
      <c r="C2743" s="33">
        <v>3</v>
      </c>
      <c r="D2743" s="76" t="s">
        <v>1152</v>
      </c>
      <c r="E2743" s="82" t="s">
        <v>1152</v>
      </c>
      <c r="F2743" s="233" t="s">
        <v>1152</v>
      </c>
      <c r="G2743" s="233" t="s">
        <v>1152</v>
      </c>
      <c r="H2743" s="451" t="s">
        <v>1152</v>
      </c>
      <c r="I2743" s="452"/>
      <c r="J2743" s="83" t="s">
        <v>1152</v>
      </c>
      <c r="K2743" s="81" t="s">
        <v>1152</v>
      </c>
      <c r="L2743" s="344"/>
      <c r="M2743" s="345" t="s">
        <v>1152</v>
      </c>
      <c r="N2743" s="760"/>
      <c r="O2743" s="770"/>
      <c r="P2743" s="771"/>
      <c r="Q2743" s="772"/>
      <c r="R2743" s="773"/>
      <c r="S2743" s="774"/>
      <c r="T2743" s="191"/>
      <c r="U2743" s="191"/>
      <c r="V2743" s="192"/>
      <c r="W2743" s="185"/>
    </row>
    <row r="2744" spans="1:23" s="18" customFormat="1" ht="15.75" customHeight="1">
      <c r="A2744" s="87" t="s">
        <v>2410</v>
      </c>
      <c r="B2744" s="446"/>
      <c r="C2744" s="33">
        <v>4</v>
      </c>
      <c r="D2744" s="76" t="s">
        <v>1152</v>
      </c>
      <c r="E2744" s="82" t="s">
        <v>1152</v>
      </c>
      <c r="F2744" s="233" t="s">
        <v>1152</v>
      </c>
      <c r="G2744" s="233" t="s">
        <v>1152</v>
      </c>
      <c r="H2744" s="451" t="s">
        <v>1152</v>
      </c>
      <c r="I2744" s="452"/>
      <c r="J2744" s="83" t="s">
        <v>1152</v>
      </c>
      <c r="K2744" s="81" t="s">
        <v>1152</v>
      </c>
      <c r="L2744" s="344"/>
      <c r="M2744" s="345" t="s">
        <v>1152</v>
      </c>
      <c r="N2744" s="760"/>
      <c r="O2744" s="775" t="s">
        <v>246</v>
      </c>
      <c r="P2744" s="737" t="s">
        <v>245</v>
      </c>
      <c r="Q2744" s="738"/>
      <c r="R2744" s="738"/>
      <c r="S2744" s="739"/>
      <c r="T2744" s="185"/>
      <c r="U2744" s="185"/>
      <c r="V2744" s="193"/>
      <c r="W2744" s="185"/>
    </row>
    <row r="2745" spans="1:23" s="18" customFormat="1" ht="17.25" customHeight="1">
      <c r="A2745" s="87" t="s">
        <v>2411</v>
      </c>
      <c r="B2745" s="446"/>
      <c r="C2745" s="33">
        <v>5</v>
      </c>
      <c r="D2745" s="76" t="s">
        <v>1152</v>
      </c>
      <c r="E2745" s="82" t="s">
        <v>1152</v>
      </c>
      <c r="F2745" s="233" t="s">
        <v>1152</v>
      </c>
      <c r="G2745" s="233" t="s">
        <v>1152</v>
      </c>
      <c r="H2745" s="451" t="s">
        <v>1152</v>
      </c>
      <c r="I2745" s="452"/>
      <c r="J2745" s="83" t="s">
        <v>1152</v>
      </c>
      <c r="K2745" s="81" t="s">
        <v>1152</v>
      </c>
      <c r="L2745" s="344"/>
      <c r="M2745" s="345" t="s">
        <v>1152</v>
      </c>
      <c r="N2745" s="760"/>
      <c r="O2745" s="776"/>
      <c r="P2745" s="711" t="s">
        <v>86</v>
      </c>
      <c r="Q2745" s="711" t="s">
        <v>230</v>
      </c>
      <c r="R2745" s="714" t="s">
        <v>243</v>
      </c>
      <c r="S2745" s="714"/>
      <c r="T2745" s="185"/>
      <c r="U2745" s="185"/>
      <c r="V2745" s="193"/>
      <c r="W2745" s="185"/>
    </row>
    <row r="2746" spans="1:23" s="18" customFormat="1" ht="16.5" customHeight="1" thickBot="1">
      <c r="A2746" s="87" t="s">
        <v>2412</v>
      </c>
      <c r="B2746" s="446"/>
      <c r="C2746" s="84">
        <v>6</v>
      </c>
      <c r="D2746" s="85" t="s">
        <v>1152</v>
      </c>
      <c r="E2746" s="86" t="s">
        <v>1152</v>
      </c>
      <c r="F2746" s="233" t="s">
        <v>1152</v>
      </c>
      <c r="G2746" s="233" t="s">
        <v>1152</v>
      </c>
      <c r="H2746" s="451" t="s">
        <v>1152</v>
      </c>
      <c r="I2746" s="452"/>
      <c r="J2746" s="83" t="s">
        <v>1152</v>
      </c>
      <c r="K2746" s="81" t="s">
        <v>1152</v>
      </c>
      <c r="L2746" s="344"/>
      <c r="M2746" s="345" t="s">
        <v>1152</v>
      </c>
      <c r="N2746" s="777"/>
      <c r="O2746" s="248" t="s">
        <v>6</v>
      </c>
      <c r="P2746" s="778">
        <v>1</v>
      </c>
      <c r="Q2746" s="779">
        <v>3065.3425115</v>
      </c>
      <c r="R2746" s="780">
        <v>10764.482</v>
      </c>
      <c r="S2746" s="780"/>
      <c r="T2746" s="185"/>
      <c r="U2746" s="185"/>
      <c r="V2746" s="193"/>
      <c r="W2746" s="185"/>
    </row>
    <row r="2747" spans="1:23" s="18" customFormat="1" ht="16.5" customHeight="1" thickBot="1">
      <c r="A2747" s="87" t="s">
        <v>2413</v>
      </c>
      <c r="B2747" s="447"/>
      <c r="C2747" s="781" t="s">
        <v>82</v>
      </c>
      <c r="D2747" s="782"/>
      <c r="E2747" s="782"/>
      <c r="F2747" s="783"/>
      <c r="G2747" s="784"/>
      <c r="H2747" s="453" t="s">
        <v>6</v>
      </c>
      <c r="I2747" s="454"/>
      <c r="J2747" s="314" t="s">
        <v>6</v>
      </c>
      <c r="K2747" s="194" t="s">
        <v>6</v>
      </c>
      <c r="L2747" s="351"/>
      <c r="M2747" s="370"/>
      <c r="N2747" s="352"/>
      <c r="O2747" s="455" t="s">
        <v>1152</v>
      </c>
      <c r="P2747" s="455"/>
      <c r="Q2747" s="455"/>
      <c r="R2747" s="455"/>
      <c r="S2747" s="455"/>
      <c r="T2747" s="348"/>
      <c r="U2747" s="349"/>
      <c r="V2747" s="350"/>
      <c r="W2747" s="185"/>
    </row>
    <row r="2748" spans="1:23" ht="24.95" customHeight="1"/>
    <row r="2749" spans="1:23" ht="24.95" customHeight="1"/>
    <row r="2750" spans="1:23" s="16" customFormat="1" ht="24" thickBot="1">
      <c r="A2750" s="694">
        <v>79</v>
      </c>
      <c r="B2750" s="456" t="s">
        <v>45</v>
      </c>
      <c r="C2750" s="456"/>
      <c r="D2750" s="456"/>
      <c r="E2750" s="22">
        <v>79</v>
      </c>
      <c r="F2750" s="23" t="s">
        <v>1089</v>
      </c>
      <c r="G2750" s="19"/>
      <c r="H2750" s="19"/>
      <c r="I2750" s="23"/>
      <c r="J2750" s="23"/>
      <c r="K2750" s="23"/>
      <c r="L2750" s="23"/>
      <c r="M2750" s="24"/>
      <c r="N2750" s="24"/>
      <c r="O2750" s="19"/>
      <c r="P2750" s="19"/>
      <c r="Q2750" s="685"/>
      <c r="R2750" s="685"/>
      <c r="S2750" s="685"/>
      <c r="T2750" s="685"/>
      <c r="U2750" s="186"/>
    </row>
    <row r="2751" spans="1:23" s="16" customFormat="1" ht="24.75" customHeight="1">
      <c r="A2751" s="14"/>
      <c r="B2751" s="695" t="s">
        <v>50</v>
      </c>
      <c r="C2751" s="696" t="s">
        <v>51</v>
      </c>
      <c r="D2751" s="697" t="s">
        <v>16</v>
      </c>
      <c r="E2751" s="697"/>
      <c r="F2751" s="697" t="s">
        <v>52</v>
      </c>
      <c r="G2751" s="698"/>
      <c r="H2751" s="699" t="s">
        <v>53</v>
      </c>
      <c r="I2751" s="700" t="s">
        <v>266</v>
      </c>
      <c r="J2751" s="699" t="s">
        <v>17</v>
      </c>
      <c r="K2751" s="699" t="s">
        <v>229</v>
      </c>
      <c r="L2751" s="699" t="s">
        <v>54</v>
      </c>
      <c r="M2751" s="699" t="s">
        <v>150</v>
      </c>
      <c r="N2751" s="701" t="s">
        <v>244</v>
      </c>
      <c r="O2751" s="702"/>
      <c r="P2751" s="703" t="s">
        <v>19</v>
      </c>
      <c r="Q2751" s="704"/>
      <c r="R2751" s="705" t="s">
        <v>152</v>
      </c>
      <c r="S2751" s="706"/>
      <c r="T2751" s="707" t="s">
        <v>138</v>
      </c>
      <c r="U2751" s="708"/>
      <c r="V2751" s="709"/>
    </row>
    <row r="2752" spans="1:23" s="16" customFormat="1" ht="92.25" customHeight="1">
      <c r="A2752" s="14"/>
      <c r="B2752" s="710"/>
      <c r="C2752" s="711" t="s">
        <v>55</v>
      </c>
      <c r="D2752" s="712" t="s">
        <v>3</v>
      </c>
      <c r="E2752" s="712" t="s">
        <v>18</v>
      </c>
      <c r="F2752" s="712" t="s">
        <v>56</v>
      </c>
      <c r="G2752" s="713" t="s">
        <v>57</v>
      </c>
      <c r="H2752" s="714"/>
      <c r="I2752" s="715"/>
      <c r="J2752" s="714"/>
      <c r="K2752" s="714"/>
      <c r="L2752" s="714"/>
      <c r="M2752" s="714"/>
      <c r="N2752" s="711" t="s">
        <v>149</v>
      </c>
      <c r="O2752" s="712" t="s">
        <v>68</v>
      </c>
      <c r="P2752" s="716"/>
      <c r="Q2752" s="717"/>
      <c r="R2752" s="718"/>
      <c r="S2752" s="719"/>
      <c r="T2752" s="720" t="s">
        <v>139</v>
      </c>
      <c r="U2752" s="721" t="s">
        <v>148</v>
      </c>
      <c r="V2752" s="722" t="s">
        <v>164</v>
      </c>
    </row>
    <row r="2753" spans="1:22" s="16" customFormat="1" ht="26.25" customHeight="1">
      <c r="A2753" s="14"/>
      <c r="B2753" s="723"/>
      <c r="C2753" s="724">
        <v>3</v>
      </c>
      <c r="D2753" s="724">
        <v>4</v>
      </c>
      <c r="E2753" s="724">
        <v>5</v>
      </c>
      <c r="F2753" s="724">
        <v>6</v>
      </c>
      <c r="G2753" s="724">
        <v>7</v>
      </c>
      <c r="H2753" s="724">
        <v>8</v>
      </c>
      <c r="I2753" s="724">
        <v>9</v>
      </c>
      <c r="J2753" s="724">
        <v>10</v>
      </c>
      <c r="K2753" s="724">
        <v>11</v>
      </c>
      <c r="L2753" s="724">
        <v>12</v>
      </c>
      <c r="M2753" s="724">
        <v>13</v>
      </c>
      <c r="N2753" s="724">
        <v>14</v>
      </c>
      <c r="O2753" s="724">
        <v>15</v>
      </c>
      <c r="P2753" s="19">
        <v>16</v>
      </c>
      <c r="Q2753" s="725">
        <v>17</v>
      </c>
      <c r="R2753" s="19">
        <v>18</v>
      </c>
      <c r="S2753" s="725">
        <v>19</v>
      </c>
      <c r="T2753" s="726">
        <v>20</v>
      </c>
      <c r="U2753" s="624">
        <v>21</v>
      </c>
      <c r="V2753" s="727">
        <v>22</v>
      </c>
    </row>
    <row r="2754" spans="1:22" s="26" customFormat="1" ht="65.25" customHeight="1">
      <c r="A2754" s="25" t="s">
        <v>2414</v>
      </c>
      <c r="B2754" s="307">
        <v>1</v>
      </c>
      <c r="C2754" s="301" t="s">
        <v>1093</v>
      </c>
      <c r="D2754" s="301" t="s">
        <v>1094</v>
      </c>
      <c r="E2754" s="301" t="s">
        <v>1095</v>
      </c>
      <c r="F2754" s="301" t="s">
        <v>321</v>
      </c>
      <c r="G2754" s="293">
        <v>0.5</v>
      </c>
      <c r="H2754" s="293" t="s">
        <v>22</v>
      </c>
      <c r="I2754" s="299">
        <v>2</v>
      </c>
      <c r="J2754" s="300" t="s">
        <v>1091</v>
      </c>
      <c r="K2754" s="324">
        <v>39841</v>
      </c>
      <c r="L2754" s="324">
        <v>40757</v>
      </c>
      <c r="M2754" s="294">
        <v>1172.8699999999999</v>
      </c>
      <c r="N2754" s="321">
        <v>586.43499999999995</v>
      </c>
      <c r="O2754" s="172">
        <v>586.43499999999995</v>
      </c>
      <c r="P2754" s="441"/>
      <c r="Q2754" s="442"/>
      <c r="R2754" s="439"/>
      <c r="S2754" s="440"/>
      <c r="T2754" s="296" t="s">
        <v>22</v>
      </c>
      <c r="U2754" s="297">
        <v>23</v>
      </c>
      <c r="V2754" s="298" t="s">
        <v>22</v>
      </c>
    </row>
    <row r="2755" spans="1:22" s="26" customFormat="1" ht="65.25" customHeight="1">
      <c r="A2755" s="25" t="s">
        <v>1157</v>
      </c>
      <c r="B2755" s="307">
        <v>2</v>
      </c>
      <c r="C2755" s="301" t="s">
        <v>1093</v>
      </c>
      <c r="D2755" s="301" t="s">
        <v>1096</v>
      </c>
      <c r="E2755" s="301" t="s">
        <v>1097</v>
      </c>
      <c r="F2755" s="301" t="s">
        <v>304</v>
      </c>
      <c r="G2755" s="293">
        <v>1</v>
      </c>
      <c r="H2755" s="293" t="s">
        <v>22</v>
      </c>
      <c r="I2755" s="299">
        <v>2</v>
      </c>
      <c r="J2755" s="300" t="s">
        <v>1091</v>
      </c>
      <c r="K2755" s="324">
        <v>42005</v>
      </c>
      <c r="L2755" s="324">
        <v>42551</v>
      </c>
      <c r="M2755" s="294">
        <v>1151.4000000000001</v>
      </c>
      <c r="N2755" s="321">
        <v>1151.4000000000001</v>
      </c>
      <c r="O2755" s="172">
        <v>1151.4000000000001</v>
      </c>
      <c r="P2755" s="441"/>
      <c r="Q2755" s="442"/>
      <c r="R2755" s="439"/>
      <c r="S2755" s="440"/>
      <c r="T2755" s="296" t="s">
        <v>22</v>
      </c>
      <c r="U2755" s="297">
        <v>85</v>
      </c>
      <c r="V2755" s="298" t="s">
        <v>22</v>
      </c>
    </row>
    <row r="2756" spans="1:22" s="26" customFormat="1" ht="65.25" customHeight="1">
      <c r="A2756" s="25" t="s">
        <v>321</v>
      </c>
      <c r="B2756" s="307">
        <v>3</v>
      </c>
      <c r="C2756" s="301" t="s">
        <v>1098</v>
      </c>
      <c r="D2756" s="301" t="s">
        <v>1099</v>
      </c>
      <c r="E2756" s="301" t="s">
        <v>1100</v>
      </c>
      <c r="F2756" s="301" t="s">
        <v>304</v>
      </c>
      <c r="G2756" s="293">
        <v>1</v>
      </c>
      <c r="H2756" s="293" t="s">
        <v>22</v>
      </c>
      <c r="I2756" s="299">
        <v>2</v>
      </c>
      <c r="J2756" s="300" t="s">
        <v>1091</v>
      </c>
      <c r="K2756" s="324">
        <v>40802</v>
      </c>
      <c r="L2756" s="324">
        <v>40907</v>
      </c>
      <c r="M2756" s="294">
        <v>201.48</v>
      </c>
      <c r="N2756" s="321">
        <v>201.48</v>
      </c>
      <c r="O2756" s="172">
        <v>201.48</v>
      </c>
      <c r="P2756" s="441"/>
      <c r="Q2756" s="442"/>
      <c r="R2756" s="439"/>
      <c r="S2756" s="440"/>
      <c r="T2756" s="296" t="s">
        <v>22</v>
      </c>
      <c r="U2756" s="297">
        <v>8</v>
      </c>
      <c r="V2756" s="298" t="s">
        <v>22</v>
      </c>
    </row>
    <row r="2757" spans="1:22" s="26" customFormat="1" ht="65.25" customHeight="1">
      <c r="A2757" s="25" t="s">
        <v>1158</v>
      </c>
      <c r="B2757" s="307">
        <v>4</v>
      </c>
      <c r="C2757" s="301" t="s">
        <v>1093</v>
      </c>
      <c r="D2757" s="301" t="s">
        <v>1101</v>
      </c>
      <c r="E2757" s="301" t="s">
        <v>1102</v>
      </c>
      <c r="F2757" s="301" t="s">
        <v>321</v>
      </c>
      <c r="G2757" s="293">
        <v>0.8</v>
      </c>
      <c r="H2757" s="293" t="s">
        <v>22</v>
      </c>
      <c r="I2757" s="299">
        <v>2</v>
      </c>
      <c r="J2757" s="300" t="s">
        <v>1091</v>
      </c>
      <c r="K2757" s="389">
        <v>43642</v>
      </c>
      <c r="L2757" s="324">
        <v>43824</v>
      </c>
      <c r="M2757" s="294">
        <v>257.8</v>
      </c>
      <c r="N2757" s="321">
        <v>206.24</v>
      </c>
      <c r="O2757" s="172">
        <v>206.24</v>
      </c>
      <c r="P2757" s="441"/>
      <c r="Q2757" s="442"/>
      <c r="R2757" s="439"/>
      <c r="S2757" s="440"/>
      <c r="T2757" s="296" t="s">
        <v>22</v>
      </c>
      <c r="U2757" s="297">
        <v>98</v>
      </c>
      <c r="V2757" s="298" t="s">
        <v>22</v>
      </c>
    </row>
    <row r="2758" spans="1:22" s="26" customFormat="1" ht="65.25" customHeight="1">
      <c r="A2758" s="25" t="s">
        <v>1159</v>
      </c>
      <c r="B2758" s="307">
        <v>5</v>
      </c>
      <c r="C2758" s="301" t="s">
        <v>1103</v>
      </c>
      <c r="D2758" s="301" t="s">
        <v>1104</v>
      </c>
      <c r="E2758" s="301" t="s">
        <v>1105</v>
      </c>
      <c r="F2758" s="301" t="s">
        <v>321</v>
      </c>
      <c r="G2758" s="293">
        <v>0.2</v>
      </c>
      <c r="H2758" s="293" t="s">
        <v>22</v>
      </c>
      <c r="I2758" s="299">
        <v>1</v>
      </c>
      <c r="J2758" s="300" t="s">
        <v>1090</v>
      </c>
      <c r="K2758" s="324">
        <v>41603</v>
      </c>
      <c r="L2758" s="324">
        <v>42735</v>
      </c>
      <c r="M2758" s="294">
        <v>70145.22</v>
      </c>
      <c r="N2758" s="321">
        <v>14029.044000000002</v>
      </c>
      <c r="O2758" s="172">
        <v>14029.044</v>
      </c>
      <c r="P2758" s="441"/>
      <c r="Q2758" s="442"/>
      <c r="R2758" s="439"/>
      <c r="S2758" s="440"/>
      <c r="T2758" s="296" t="s">
        <v>22</v>
      </c>
      <c r="U2758" s="297">
        <v>31</v>
      </c>
      <c r="V2758" s="298" t="s">
        <v>22</v>
      </c>
    </row>
    <row r="2759" spans="1:22" s="26" customFormat="1" ht="65.25" customHeight="1">
      <c r="A2759" s="25" t="s">
        <v>1160</v>
      </c>
      <c r="B2759" s="307">
        <v>6</v>
      </c>
      <c r="C2759" s="301" t="s">
        <v>1093</v>
      </c>
      <c r="D2759" s="301" t="s">
        <v>1106</v>
      </c>
      <c r="E2759" s="301" t="s">
        <v>1107</v>
      </c>
      <c r="F2759" s="301" t="s">
        <v>304</v>
      </c>
      <c r="G2759" s="293">
        <v>1</v>
      </c>
      <c r="H2759" s="293" t="s">
        <v>22</v>
      </c>
      <c r="I2759" s="299">
        <v>3</v>
      </c>
      <c r="J2759" s="300" t="s">
        <v>1092</v>
      </c>
      <c r="K2759" s="324">
        <v>37081</v>
      </c>
      <c r="L2759" s="324">
        <v>38199</v>
      </c>
      <c r="M2759" s="294">
        <v>1609.96</v>
      </c>
      <c r="N2759" s="321">
        <v>1609.96</v>
      </c>
      <c r="O2759" s="172">
        <v>1609.96</v>
      </c>
      <c r="P2759" s="441"/>
      <c r="Q2759" s="442"/>
      <c r="R2759" s="439"/>
      <c r="S2759" s="440"/>
      <c r="T2759" s="296" t="s">
        <v>22</v>
      </c>
      <c r="U2759" s="297">
        <v>6</v>
      </c>
      <c r="V2759" s="298" t="s">
        <v>22</v>
      </c>
    </row>
    <row r="2760" spans="1:22" s="26" customFormat="1" ht="24.95" customHeight="1">
      <c r="A2760" s="25"/>
      <c r="B2760" s="307" t="s">
        <v>1152</v>
      </c>
      <c r="C2760" s="301"/>
      <c r="D2760" s="301"/>
      <c r="E2760" s="301"/>
      <c r="F2760" s="301"/>
      <c r="G2760" s="293"/>
      <c r="H2760" s="293"/>
      <c r="I2760" s="299"/>
      <c r="J2760" s="300" t="s">
        <v>1152</v>
      </c>
      <c r="K2760" s="324"/>
      <c r="L2760" s="324"/>
      <c r="M2760" s="294"/>
      <c r="N2760" s="321" t="s">
        <v>1152</v>
      </c>
      <c r="O2760" s="172" t="s">
        <v>1152</v>
      </c>
      <c r="P2760" s="441"/>
      <c r="Q2760" s="442"/>
      <c r="R2760" s="439"/>
      <c r="S2760" s="440"/>
      <c r="T2760" s="296"/>
      <c r="U2760" s="297"/>
      <c r="V2760" s="298"/>
    </row>
    <row r="2761" spans="1:22" s="26" customFormat="1" ht="24.95" customHeight="1">
      <c r="A2761" s="25"/>
      <c r="B2761" s="307" t="s">
        <v>1152</v>
      </c>
      <c r="C2761" s="301"/>
      <c r="D2761" s="301"/>
      <c r="E2761" s="301"/>
      <c r="F2761" s="301"/>
      <c r="G2761" s="293"/>
      <c r="H2761" s="293"/>
      <c r="I2761" s="299"/>
      <c r="J2761" s="300" t="s">
        <v>1152</v>
      </c>
      <c r="K2761" s="324"/>
      <c r="L2761" s="324"/>
      <c r="M2761" s="294"/>
      <c r="N2761" s="321" t="s">
        <v>1152</v>
      </c>
      <c r="O2761" s="172" t="s">
        <v>1152</v>
      </c>
      <c r="P2761" s="441"/>
      <c r="Q2761" s="442"/>
      <c r="R2761" s="439"/>
      <c r="S2761" s="440"/>
      <c r="T2761" s="296"/>
      <c r="U2761" s="297"/>
      <c r="V2761" s="298"/>
    </row>
    <row r="2762" spans="1:22" s="26" customFormat="1" ht="24.95" customHeight="1">
      <c r="A2762" s="25"/>
      <c r="B2762" s="307" t="s">
        <v>1152</v>
      </c>
      <c r="C2762" s="301"/>
      <c r="D2762" s="301"/>
      <c r="E2762" s="301"/>
      <c r="F2762" s="301"/>
      <c r="G2762" s="293"/>
      <c r="H2762" s="293"/>
      <c r="I2762" s="299"/>
      <c r="J2762" s="300" t="s">
        <v>1152</v>
      </c>
      <c r="K2762" s="324"/>
      <c r="L2762" s="324"/>
      <c r="M2762" s="294"/>
      <c r="N2762" s="321" t="s">
        <v>1152</v>
      </c>
      <c r="O2762" s="172" t="s">
        <v>1152</v>
      </c>
      <c r="P2762" s="441"/>
      <c r="Q2762" s="442"/>
      <c r="R2762" s="439"/>
      <c r="S2762" s="440"/>
      <c r="T2762" s="296"/>
      <c r="U2762" s="297"/>
      <c r="V2762" s="298"/>
    </row>
    <row r="2763" spans="1:22" s="26" customFormat="1" ht="24.95" customHeight="1">
      <c r="A2763" s="25"/>
      <c r="B2763" s="307" t="s">
        <v>1152</v>
      </c>
      <c r="C2763" s="301"/>
      <c r="D2763" s="301"/>
      <c r="E2763" s="301"/>
      <c r="F2763" s="301"/>
      <c r="G2763" s="293"/>
      <c r="H2763" s="293"/>
      <c r="I2763" s="299"/>
      <c r="J2763" s="300" t="s">
        <v>1152</v>
      </c>
      <c r="K2763" s="324"/>
      <c r="L2763" s="324"/>
      <c r="M2763" s="294"/>
      <c r="N2763" s="321" t="s">
        <v>1152</v>
      </c>
      <c r="O2763" s="172" t="s">
        <v>1152</v>
      </c>
      <c r="P2763" s="441"/>
      <c r="Q2763" s="442"/>
      <c r="R2763" s="439"/>
      <c r="S2763" s="440"/>
      <c r="T2763" s="296"/>
      <c r="U2763" s="297"/>
      <c r="V2763" s="298"/>
    </row>
    <row r="2764" spans="1:22" s="26" customFormat="1" ht="24.95" customHeight="1">
      <c r="A2764" s="25"/>
      <c r="B2764" s="307" t="s">
        <v>1152</v>
      </c>
      <c r="C2764" s="301"/>
      <c r="D2764" s="301"/>
      <c r="E2764" s="301"/>
      <c r="F2764" s="301"/>
      <c r="G2764" s="293"/>
      <c r="H2764" s="293"/>
      <c r="I2764" s="299"/>
      <c r="J2764" s="300" t="s">
        <v>1152</v>
      </c>
      <c r="K2764" s="324"/>
      <c r="L2764" s="324"/>
      <c r="M2764" s="294"/>
      <c r="N2764" s="321" t="s">
        <v>1152</v>
      </c>
      <c r="O2764" s="172" t="s">
        <v>1152</v>
      </c>
      <c r="P2764" s="441"/>
      <c r="Q2764" s="442"/>
      <c r="R2764" s="439"/>
      <c r="S2764" s="440"/>
      <c r="T2764" s="296"/>
      <c r="U2764" s="297"/>
      <c r="V2764" s="298"/>
    </row>
    <row r="2765" spans="1:22" s="26" customFormat="1" ht="24.95" customHeight="1">
      <c r="A2765" s="25" t="s">
        <v>2415</v>
      </c>
      <c r="B2765" s="307" t="s">
        <v>1152</v>
      </c>
      <c r="C2765" s="301"/>
      <c r="D2765" s="301"/>
      <c r="E2765" s="301"/>
      <c r="F2765" s="301"/>
      <c r="G2765" s="293"/>
      <c r="H2765" s="293"/>
      <c r="I2765" s="299"/>
      <c r="J2765" s="300" t="s">
        <v>1152</v>
      </c>
      <c r="K2765" s="324"/>
      <c r="L2765" s="324"/>
      <c r="M2765" s="294"/>
      <c r="N2765" s="322" t="s">
        <v>1152</v>
      </c>
      <c r="O2765" s="172" t="s">
        <v>1152</v>
      </c>
      <c r="P2765" s="441"/>
      <c r="Q2765" s="442"/>
      <c r="R2765" s="439"/>
      <c r="S2765" s="440"/>
      <c r="T2765" s="296"/>
      <c r="U2765" s="297"/>
      <c r="V2765" s="298"/>
    </row>
    <row r="2766" spans="1:22" s="26" customFormat="1" ht="24.95" customHeight="1">
      <c r="A2766" s="25" t="s">
        <v>2416</v>
      </c>
      <c r="B2766" s="307" t="s">
        <v>1152</v>
      </c>
      <c r="C2766" s="301"/>
      <c r="D2766" s="301"/>
      <c r="E2766" s="301"/>
      <c r="F2766" s="301"/>
      <c r="G2766" s="293"/>
      <c r="H2766" s="293"/>
      <c r="I2766" s="299"/>
      <c r="J2766" s="300" t="s">
        <v>1152</v>
      </c>
      <c r="K2766" s="324"/>
      <c r="L2766" s="324"/>
      <c r="M2766" s="295"/>
      <c r="N2766" s="322" t="s">
        <v>1152</v>
      </c>
      <c r="O2766" s="172" t="s">
        <v>1152</v>
      </c>
      <c r="P2766" s="441"/>
      <c r="Q2766" s="442"/>
      <c r="R2766" s="439"/>
      <c r="S2766" s="440"/>
      <c r="T2766" s="296"/>
      <c r="U2766" s="297"/>
      <c r="V2766" s="298"/>
    </row>
    <row r="2767" spans="1:22" s="26" customFormat="1" ht="24.95" customHeight="1">
      <c r="A2767" s="25" t="s">
        <v>2417</v>
      </c>
      <c r="B2767" s="307" t="s">
        <v>1152</v>
      </c>
      <c r="C2767" s="301"/>
      <c r="D2767" s="301"/>
      <c r="E2767" s="301"/>
      <c r="F2767" s="301"/>
      <c r="G2767" s="293"/>
      <c r="H2767" s="293"/>
      <c r="I2767" s="299"/>
      <c r="J2767" s="300" t="s">
        <v>1152</v>
      </c>
      <c r="K2767" s="324"/>
      <c r="L2767" s="324"/>
      <c r="M2767" s="295"/>
      <c r="N2767" s="322" t="s">
        <v>1152</v>
      </c>
      <c r="O2767" s="172" t="s">
        <v>1152</v>
      </c>
      <c r="P2767" s="441"/>
      <c r="Q2767" s="442"/>
      <c r="R2767" s="439"/>
      <c r="S2767" s="440"/>
      <c r="T2767" s="296"/>
      <c r="U2767" s="297"/>
      <c r="V2767" s="298"/>
    </row>
    <row r="2768" spans="1:22" s="26" customFormat="1" ht="24.95" customHeight="1" thickBot="1">
      <c r="A2768" s="25" t="s">
        <v>2418</v>
      </c>
      <c r="B2768" s="310" t="s">
        <v>1152</v>
      </c>
      <c r="C2768" s="302"/>
      <c r="D2768" s="302"/>
      <c r="E2768" s="302"/>
      <c r="F2768" s="302"/>
      <c r="G2768" s="303"/>
      <c r="H2768" s="303"/>
      <c r="I2768" s="304"/>
      <c r="J2768" s="305" t="s">
        <v>1152</v>
      </c>
      <c r="K2768" s="325"/>
      <c r="L2768" s="325"/>
      <c r="M2768" s="306"/>
      <c r="N2768" s="322" t="s">
        <v>1152</v>
      </c>
      <c r="O2768" s="172" t="s">
        <v>1152</v>
      </c>
      <c r="P2768" s="441"/>
      <c r="Q2768" s="442"/>
      <c r="R2768" s="439"/>
      <c r="S2768" s="440"/>
      <c r="T2768" s="296"/>
      <c r="U2768" s="297"/>
      <c r="V2768" s="298"/>
    </row>
    <row r="2769" spans="1:23" s="16" customFormat="1" ht="12" customHeight="1">
      <c r="A2769" s="25"/>
      <c r="B2769" s="27"/>
      <c r="C2769" s="28"/>
      <c r="D2769" s="28"/>
      <c r="E2769" s="28"/>
      <c r="F2769" s="28"/>
      <c r="G2769" s="28"/>
      <c r="H2769" s="308"/>
      <c r="I2769" s="28"/>
      <c r="J2769" s="28"/>
      <c r="K2769" s="28"/>
      <c r="L2769" s="28"/>
      <c r="M2769" s="28"/>
      <c r="N2769" s="28"/>
      <c r="O2769" s="171"/>
      <c r="P2769" s="28"/>
      <c r="Q2769" s="28"/>
      <c r="R2769" s="171"/>
      <c r="S2769" s="28"/>
      <c r="T2769" s="28"/>
      <c r="U2769" s="29"/>
      <c r="V2769" s="30"/>
    </row>
    <row r="2770" spans="1:23" s="16" customFormat="1" ht="17.25" customHeight="1" thickBot="1">
      <c r="A2770" s="25" t="s">
        <v>2419</v>
      </c>
      <c r="B2770" s="346"/>
      <c r="C2770" s="347"/>
      <c r="D2770" s="347"/>
      <c r="E2770" s="347"/>
      <c r="F2770" s="347"/>
      <c r="G2770" s="347"/>
      <c r="H2770" s="347"/>
      <c r="I2770" s="347"/>
      <c r="J2770" s="347"/>
      <c r="K2770" s="347"/>
      <c r="L2770" s="347"/>
      <c r="M2770" s="347"/>
      <c r="N2770" s="728" t="s">
        <v>251</v>
      </c>
      <c r="O2770" s="729">
        <v>2964.093166666667</v>
      </c>
      <c r="P2770" s="371"/>
      <c r="Q2770" s="371"/>
      <c r="R2770" s="372"/>
      <c r="S2770" s="372"/>
      <c r="T2770" s="373"/>
      <c r="U2770" s="374"/>
      <c r="V2770" s="375"/>
      <c r="W2770" s="186"/>
    </row>
    <row r="2771" spans="1:23" ht="17.25" customHeight="1">
      <c r="B2771" s="731"/>
      <c r="C2771" s="731"/>
      <c r="D2771" s="731"/>
      <c r="E2771" s="731"/>
      <c r="F2771" s="731"/>
      <c r="G2771" s="732"/>
      <c r="H2771" s="732"/>
      <c r="I2771" s="732"/>
      <c r="J2771" s="732"/>
      <c r="K2771" s="732"/>
      <c r="L2771" s="732"/>
      <c r="M2771" s="732"/>
      <c r="N2771" s="732"/>
      <c r="O2771" s="732"/>
      <c r="P2771" s="732"/>
      <c r="Q2771" s="732"/>
      <c r="R2771" s="732"/>
      <c r="S2771" s="732"/>
      <c r="T2771" s="732"/>
      <c r="U2771" s="732"/>
      <c r="V2771" s="732"/>
      <c r="W2771" s="732"/>
    </row>
    <row r="2772" spans="1:23" s="16" customFormat="1" ht="16.5" customHeight="1" thickBot="1">
      <c r="A2772" s="14"/>
      <c r="B2772" s="443" t="s">
        <v>61</v>
      </c>
      <c r="C2772" s="443"/>
      <c r="D2772" s="443"/>
      <c r="E2772" s="443"/>
      <c r="F2772" s="443"/>
      <c r="G2772" s="443"/>
      <c r="H2772" s="443"/>
      <c r="I2772" s="443"/>
      <c r="J2772" s="443"/>
      <c r="K2772" s="443"/>
      <c r="L2772" s="443"/>
      <c r="M2772" s="443"/>
      <c r="N2772" s="443"/>
      <c r="O2772" s="443"/>
      <c r="P2772" s="443"/>
      <c r="Q2772" s="443"/>
      <c r="R2772" s="443"/>
      <c r="S2772" s="443"/>
      <c r="T2772" s="443"/>
      <c r="U2772" s="443"/>
      <c r="V2772" s="443"/>
      <c r="W2772" s="187"/>
    </row>
    <row r="2773" spans="1:23" s="18" customFormat="1" ht="22.5" customHeight="1">
      <c r="A2773" s="87" t="s">
        <v>2420</v>
      </c>
      <c r="B2773" s="445" t="s">
        <v>58</v>
      </c>
      <c r="C2773" s="733" t="s">
        <v>78</v>
      </c>
      <c r="D2773" s="734"/>
      <c r="E2773" s="734"/>
      <c r="F2773" s="734"/>
      <c r="G2773" s="734"/>
      <c r="H2773" s="734"/>
      <c r="I2773" s="734"/>
      <c r="J2773" s="734"/>
      <c r="K2773" s="734"/>
      <c r="L2773" s="734"/>
      <c r="M2773" s="706"/>
      <c r="N2773" s="735"/>
      <c r="O2773" s="736"/>
      <c r="P2773" s="733" t="s">
        <v>84</v>
      </c>
      <c r="Q2773" s="734"/>
      <c r="R2773" s="734"/>
      <c r="S2773" s="706"/>
      <c r="T2773" s="705" t="s">
        <v>279</v>
      </c>
      <c r="U2773" s="706"/>
      <c r="V2773" s="448" t="s">
        <v>6</v>
      </c>
      <c r="W2773" s="185"/>
    </row>
    <row r="2774" spans="1:23" s="18" customFormat="1" ht="22.5" customHeight="1">
      <c r="A2774" s="87" t="s">
        <v>2421</v>
      </c>
      <c r="B2774" s="446"/>
      <c r="C2774" s="737" t="s">
        <v>79</v>
      </c>
      <c r="D2774" s="738"/>
      <c r="E2774" s="739"/>
      <c r="F2774" s="740">
        <v>3</v>
      </c>
      <c r="G2774" s="741" t="s">
        <v>223</v>
      </c>
      <c r="H2774" s="714" t="s">
        <v>222</v>
      </c>
      <c r="I2774" s="714"/>
      <c r="J2774" s="737" t="s">
        <v>221</v>
      </c>
      <c r="K2774" s="742"/>
      <c r="L2774" s="743"/>
      <c r="M2774" s="743"/>
      <c r="N2774" s="744"/>
      <c r="O2774" s="745"/>
      <c r="P2774" s="746"/>
      <c r="Q2774" s="747"/>
      <c r="R2774" s="747"/>
      <c r="S2774" s="748"/>
      <c r="T2774" s="718"/>
      <c r="U2774" s="719"/>
      <c r="V2774" s="449"/>
      <c r="W2774" s="185"/>
    </row>
    <row r="2775" spans="1:23" s="18" customFormat="1" ht="51.75" customHeight="1" thickBot="1">
      <c r="A2775" s="87" t="s">
        <v>2422</v>
      </c>
      <c r="B2775" s="446"/>
      <c r="C2775" s="738" t="s">
        <v>77</v>
      </c>
      <c r="D2775" s="739"/>
      <c r="E2775" s="749" t="s">
        <v>80</v>
      </c>
      <c r="F2775" s="750" t="s">
        <v>242</v>
      </c>
      <c r="G2775" s="741"/>
      <c r="H2775" s="714"/>
      <c r="I2775" s="714"/>
      <c r="J2775" s="711" t="s">
        <v>220</v>
      </c>
      <c r="K2775" s="751" t="s">
        <v>228</v>
      </c>
      <c r="L2775" s="752" t="s">
        <v>290</v>
      </c>
      <c r="M2775" s="752"/>
      <c r="N2775" s="753" t="s">
        <v>260</v>
      </c>
      <c r="O2775" s="754"/>
      <c r="P2775" s="755" t="s">
        <v>1169</v>
      </c>
      <c r="Q2775" s="756" t="s">
        <v>85</v>
      </c>
      <c r="R2775" s="757"/>
      <c r="S2775" s="88">
        <v>6</v>
      </c>
      <c r="T2775" s="758"/>
      <c r="U2775" s="759"/>
      <c r="V2775" s="450"/>
      <c r="W2775" s="185"/>
    </row>
    <row r="2776" spans="1:23" s="18" customFormat="1" ht="15.75" customHeight="1">
      <c r="A2776" s="87" t="s">
        <v>2423</v>
      </c>
      <c r="B2776" s="446"/>
      <c r="C2776" s="33">
        <v>1</v>
      </c>
      <c r="D2776" s="76" t="s">
        <v>1090</v>
      </c>
      <c r="E2776" s="82">
        <v>0.51</v>
      </c>
      <c r="F2776" s="233">
        <v>14029.044</v>
      </c>
      <c r="G2776" s="233">
        <v>1532.67</v>
      </c>
      <c r="H2776" s="451" t="s">
        <v>6</v>
      </c>
      <c r="I2776" s="452"/>
      <c r="J2776" s="83" t="s">
        <v>6</v>
      </c>
      <c r="K2776" s="81" t="s">
        <v>1152</v>
      </c>
      <c r="L2776" s="344" t="s">
        <v>282</v>
      </c>
      <c r="M2776" s="345" t="s">
        <v>1220</v>
      </c>
      <c r="N2776" s="760" t="s">
        <v>22</v>
      </c>
      <c r="O2776" s="761" t="s">
        <v>15</v>
      </c>
      <c r="P2776" s="762"/>
      <c r="Q2776" s="763">
        <v>79</v>
      </c>
      <c r="R2776" s="764" t="s">
        <v>282</v>
      </c>
      <c r="S2776" s="765"/>
      <c r="T2776" s="705" t="s">
        <v>64</v>
      </c>
      <c r="U2776" s="734"/>
      <c r="V2776" s="706"/>
      <c r="W2776" s="184"/>
    </row>
    <row r="2777" spans="1:23" s="18" customFormat="1" ht="15.75" customHeight="1" thickBot="1">
      <c r="A2777" s="87" t="s">
        <v>2424</v>
      </c>
      <c r="B2777" s="446"/>
      <c r="C2777" s="33">
        <v>2</v>
      </c>
      <c r="D2777" s="76" t="s">
        <v>1091</v>
      </c>
      <c r="E2777" s="82">
        <v>0.25</v>
      </c>
      <c r="F2777" s="233">
        <v>2145.5550000000003</v>
      </c>
      <c r="G2777" s="233">
        <v>1532.67</v>
      </c>
      <c r="H2777" s="451" t="s">
        <v>6</v>
      </c>
      <c r="I2777" s="452"/>
      <c r="J2777" s="83" t="s">
        <v>6</v>
      </c>
      <c r="K2777" s="81" t="s">
        <v>1152</v>
      </c>
      <c r="L2777" s="344"/>
      <c r="M2777" s="345" t="s">
        <v>1152</v>
      </c>
      <c r="N2777" s="760" t="s">
        <v>22</v>
      </c>
      <c r="O2777" s="761"/>
      <c r="P2777" s="762"/>
      <c r="Q2777" s="766"/>
      <c r="R2777" s="767"/>
      <c r="S2777" s="768"/>
      <c r="T2777" s="758"/>
      <c r="U2777" s="769"/>
      <c r="V2777" s="759"/>
      <c r="W2777" s="184"/>
    </row>
    <row r="2778" spans="1:23" s="18" customFormat="1" ht="15.75" customHeight="1">
      <c r="A2778" s="87" t="s">
        <v>2425</v>
      </c>
      <c r="B2778" s="446"/>
      <c r="C2778" s="33">
        <v>3</v>
      </c>
      <c r="D2778" s="76" t="s">
        <v>1092</v>
      </c>
      <c r="E2778" s="82">
        <v>0.24</v>
      </c>
      <c r="F2778" s="233">
        <v>1609.96</v>
      </c>
      <c r="G2778" s="233">
        <v>1532.67</v>
      </c>
      <c r="H2778" s="451" t="s">
        <v>6</v>
      </c>
      <c r="I2778" s="452"/>
      <c r="J2778" s="83" t="s">
        <v>6</v>
      </c>
      <c r="K2778" s="81" t="s">
        <v>1152</v>
      </c>
      <c r="L2778" s="344"/>
      <c r="M2778" s="345" t="s">
        <v>1152</v>
      </c>
      <c r="N2778" s="760" t="s">
        <v>22</v>
      </c>
      <c r="O2778" s="770"/>
      <c r="P2778" s="771"/>
      <c r="Q2778" s="772"/>
      <c r="R2778" s="773"/>
      <c r="S2778" s="774"/>
      <c r="T2778" s="191"/>
      <c r="U2778" s="191"/>
      <c r="V2778" s="192"/>
      <c r="W2778" s="185"/>
    </row>
    <row r="2779" spans="1:23" s="18" customFormat="1" ht="15.75" customHeight="1">
      <c r="A2779" s="87" t="s">
        <v>2426</v>
      </c>
      <c r="B2779" s="446"/>
      <c r="C2779" s="33">
        <v>4</v>
      </c>
      <c r="D2779" s="76" t="s">
        <v>1152</v>
      </c>
      <c r="E2779" s="82" t="s">
        <v>1152</v>
      </c>
      <c r="F2779" s="233" t="s">
        <v>1152</v>
      </c>
      <c r="G2779" s="233" t="s">
        <v>1152</v>
      </c>
      <c r="H2779" s="451" t="s">
        <v>1152</v>
      </c>
      <c r="I2779" s="452"/>
      <c r="J2779" s="83" t="s">
        <v>1152</v>
      </c>
      <c r="K2779" s="81" t="s">
        <v>1152</v>
      </c>
      <c r="L2779" s="344"/>
      <c r="M2779" s="345" t="s">
        <v>1152</v>
      </c>
      <c r="N2779" s="760"/>
      <c r="O2779" s="775" t="s">
        <v>246</v>
      </c>
      <c r="P2779" s="737" t="s">
        <v>245</v>
      </c>
      <c r="Q2779" s="738"/>
      <c r="R2779" s="738"/>
      <c r="S2779" s="739"/>
      <c r="T2779" s="185"/>
      <c r="U2779" s="185"/>
      <c r="V2779" s="193"/>
      <c r="W2779" s="185"/>
    </row>
    <row r="2780" spans="1:23" s="18" customFormat="1" ht="17.25" customHeight="1">
      <c r="A2780" s="87" t="s">
        <v>2427</v>
      </c>
      <c r="B2780" s="446"/>
      <c r="C2780" s="33">
        <v>5</v>
      </c>
      <c r="D2780" s="76" t="s">
        <v>1152</v>
      </c>
      <c r="E2780" s="82" t="s">
        <v>1152</v>
      </c>
      <c r="F2780" s="233" t="s">
        <v>1152</v>
      </c>
      <c r="G2780" s="233" t="s">
        <v>1152</v>
      </c>
      <c r="H2780" s="451" t="s">
        <v>1152</v>
      </c>
      <c r="I2780" s="452"/>
      <c r="J2780" s="83" t="s">
        <v>1152</v>
      </c>
      <c r="K2780" s="81" t="s">
        <v>1152</v>
      </c>
      <c r="L2780" s="344"/>
      <c r="M2780" s="345" t="s">
        <v>1152</v>
      </c>
      <c r="N2780" s="760"/>
      <c r="O2780" s="776"/>
      <c r="P2780" s="711" t="s">
        <v>86</v>
      </c>
      <c r="Q2780" s="711" t="s">
        <v>230</v>
      </c>
      <c r="R2780" s="714" t="s">
        <v>243</v>
      </c>
      <c r="S2780" s="714"/>
      <c r="T2780" s="185"/>
      <c r="U2780" s="185"/>
      <c r="V2780" s="193"/>
      <c r="W2780" s="185"/>
    </row>
    <row r="2781" spans="1:23" s="18" customFormat="1" ht="16.5" customHeight="1" thickBot="1">
      <c r="A2781" s="87" t="s">
        <v>2428</v>
      </c>
      <c r="B2781" s="446"/>
      <c r="C2781" s="84">
        <v>6</v>
      </c>
      <c r="D2781" s="85" t="s">
        <v>1152</v>
      </c>
      <c r="E2781" s="86" t="s">
        <v>1152</v>
      </c>
      <c r="F2781" s="233" t="s">
        <v>1152</v>
      </c>
      <c r="G2781" s="233" t="s">
        <v>1152</v>
      </c>
      <c r="H2781" s="451" t="s">
        <v>1152</v>
      </c>
      <c r="I2781" s="452"/>
      <c r="J2781" s="83" t="s">
        <v>1152</v>
      </c>
      <c r="K2781" s="81" t="s">
        <v>1152</v>
      </c>
      <c r="L2781" s="344"/>
      <c r="M2781" s="345" t="s">
        <v>1152</v>
      </c>
      <c r="N2781" s="777"/>
      <c r="O2781" s="248" t="s">
        <v>6</v>
      </c>
      <c r="P2781" s="778">
        <v>1</v>
      </c>
      <c r="Q2781" s="779">
        <v>3065.3425115</v>
      </c>
      <c r="R2781" s="780">
        <v>17784.559000000001</v>
      </c>
      <c r="S2781" s="780"/>
      <c r="T2781" s="185"/>
      <c r="U2781" s="185"/>
      <c r="V2781" s="193"/>
      <c r="W2781" s="185"/>
    </row>
    <row r="2782" spans="1:23" s="18" customFormat="1" ht="16.5" customHeight="1" thickBot="1">
      <c r="A2782" s="87" t="s">
        <v>2429</v>
      </c>
      <c r="B2782" s="447"/>
      <c r="C2782" s="781" t="s">
        <v>82</v>
      </c>
      <c r="D2782" s="782"/>
      <c r="E2782" s="782"/>
      <c r="F2782" s="783"/>
      <c r="G2782" s="784"/>
      <c r="H2782" s="453" t="s">
        <v>6</v>
      </c>
      <c r="I2782" s="454"/>
      <c r="J2782" s="314" t="s">
        <v>6</v>
      </c>
      <c r="K2782" s="194" t="s">
        <v>6</v>
      </c>
      <c r="L2782" s="351"/>
      <c r="M2782" s="370"/>
      <c r="N2782" s="352"/>
      <c r="O2782" s="455" t="s">
        <v>1152</v>
      </c>
      <c r="P2782" s="455"/>
      <c r="Q2782" s="455"/>
      <c r="R2782" s="455"/>
      <c r="S2782" s="455"/>
      <c r="T2782" s="348"/>
      <c r="U2782" s="349"/>
      <c r="V2782" s="350"/>
      <c r="W2782" s="185"/>
    </row>
    <row r="2783" spans="1:23" ht="24.95" customHeight="1"/>
    <row r="2784" spans="1:23" ht="24.95" customHeight="1"/>
    <row r="2785" spans="1:22" s="16" customFormat="1" ht="24" thickBot="1">
      <c r="A2785" s="694">
        <v>80</v>
      </c>
      <c r="B2785" s="456" t="s">
        <v>45</v>
      </c>
      <c r="C2785" s="456"/>
      <c r="D2785" s="456"/>
      <c r="E2785" s="22">
        <v>80</v>
      </c>
      <c r="F2785" s="23" t="s">
        <v>1108</v>
      </c>
      <c r="G2785" s="19"/>
      <c r="H2785" s="19"/>
      <c r="I2785" s="23"/>
      <c r="J2785" s="23"/>
      <c r="K2785" s="23"/>
      <c r="L2785" s="23"/>
      <c r="M2785" s="24"/>
      <c r="N2785" s="24"/>
      <c r="O2785" s="19"/>
      <c r="P2785" s="19"/>
      <c r="Q2785" s="685"/>
      <c r="R2785" s="685"/>
      <c r="S2785" s="685"/>
      <c r="T2785" s="685"/>
      <c r="U2785" s="186"/>
    </row>
    <row r="2786" spans="1:22" s="16" customFormat="1" ht="24.75" customHeight="1">
      <c r="A2786" s="14"/>
      <c r="B2786" s="695" t="s">
        <v>50</v>
      </c>
      <c r="C2786" s="696" t="s">
        <v>51</v>
      </c>
      <c r="D2786" s="697" t="s">
        <v>16</v>
      </c>
      <c r="E2786" s="697"/>
      <c r="F2786" s="697" t="s">
        <v>52</v>
      </c>
      <c r="G2786" s="698"/>
      <c r="H2786" s="699" t="s">
        <v>53</v>
      </c>
      <c r="I2786" s="700" t="s">
        <v>266</v>
      </c>
      <c r="J2786" s="699" t="s">
        <v>17</v>
      </c>
      <c r="K2786" s="699" t="s">
        <v>229</v>
      </c>
      <c r="L2786" s="699" t="s">
        <v>54</v>
      </c>
      <c r="M2786" s="699" t="s">
        <v>150</v>
      </c>
      <c r="N2786" s="701" t="s">
        <v>244</v>
      </c>
      <c r="O2786" s="702"/>
      <c r="P2786" s="703" t="s">
        <v>19</v>
      </c>
      <c r="Q2786" s="704"/>
      <c r="R2786" s="705" t="s">
        <v>152</v>
      </c>
      <c r="S2786" s="706"/>
      <c r="T2786" s="707" t="s">
        <v>138</v>
      </c>
      <c r="U2786" s="708"/>
      <c r="V2786" s="709"/>
    </row>
    <row r="2787" spans="1:22" s="16" customFormat="1" ht="92.25" customHeight="1">
      <c r="A2787" s="14"/>
      <c r="B2787" s="710"/>
      <c r="C2787" s="711" t="s">
        <v>55</v>
      </c>
      <c r="D2787" s="712" t="s">
        <v>3</v>
      </c>
      <c r="E2787" s="712" t="s">
        <v>18</v>
      </c>
      <c r="F2787" s="712" t="s">
        <v>56</v>
      </c>
      <c r="G2787" s="713" t="s">
        <v>57</v>
      </c>
      <c r="H2787" s="714"/>
      <c r="I2787" s="715"/>
      <c r="J2787" s="714"/>
      <c r="K2787" s="714"/>
      <c r="L2787" s="714"/>
      <c r="M2787" s="714"/>
      <c r="N2787" s="711" t="s">
        <v>149</v>
      </c>
      <c r="O2787" s="712" t="s">
        <v>68</v>
      </c>
      <c r="P2787" s="716"/>
      <c r="Q2787" s="717"/>
      <c r="R2787" s="718"/>
      <c r="S2787" s="719"/>
      <c r="T2787" s="720" t="s">
        <v>139</v>
      </c>
      <c r="U2787" s="721" t="s">
        <v>148</v>
      </c>
      <c r="V2787" s="722" t="s">
        <v>164</v>
      </c>
    </row>
    <row r="2788" spans="1:22" s="16" customFormat="1" ht="26.25" customHeight="1">
      <c r="A2788" s="14"/>
      <c r="B2788" s="723"/>
      <c r="C2788" s="724">
        <v>3</v>
      </c>
      <c r="D2788" s="724">
        <v>4</v>
      </c>
      <c r="E2788" s="724">
        <v>5</v>
      </c>
      <c r="F2788" s="724">
        <v>6</v>
      </c>
      <c r="G2788" s="724">
        <v>7</v>
      </c>
      <c r="H2788" s="724">
        <v>8</v>
      </c>
      <c r="I2788" s="724">
        <v>9</v>
      </c>
      <c r="J2788" s="724">
        <v>10</v>
      </c>
      <c r="K2788" s="724">
        <v>11</v>
      </c>
      <c r="L2788" s="724">
        <v>12</v>
      </c>
      <c r="M2788" s="724">
        <v>13</v>
      </c>
      <c r="N2788" s="724">
        <v>14</v>
      </c>
      <c r="O2788" s="724">
        <v>15</v>
      </c>
      <c r="P2788" s="19">
        <v>16</v>
      </c>
      <c r="Q2788" s="725">
        <v>17</v>
      </c>
      <c r="R2788" s="19">
        <v>18</v>
      </c>
      <c r="S2788" s="725">
        <v>19</v>
      </c>
      <c r="T2788" s="726">
        <v>20</v>
      </c>
      <c r="U2788" s="624">
        <v>21</v>
      </c>
      <c r="V2788" s="727">
        <v>22</v>
      </c>
    </row>
    <row r="2789" spans="1:22" s="26" customFormat="1" ht="55.9" customHeight="1">
      <c r="A2789" s="25" t="s">
        <v>2430</v>
      </c>
      <c r="B2789" s="307">
        <v>1</v>
      </c>
      <c r="C2789" s="301" t="s">
        <v>300</v>
      </c>
      <c r="D2789" s="301" t="s">
        <v>1113</v>
      </c>
      <c r="E2789" s="301" t="s">
        <v>1119</v>
      </c>
      <c r="F2789" s="301" t="s">
        <v>304</v>
      </c>
      <c r="G2789" s="293">
        <v>1</v>
      </c>
      <c r="H2789" s="293" t="s">
        <v>22</v>
      </c>
      <c r="I2789" s="299">
        <v>3</v>
      </c>
      <c r="J2789" s="300" t="s">
        <v>1111</v>
      </c>
      <c r="K2789" s="324">
        <v>38914</v>
      </c>
      <c r="L2789" s="324">
        <v>39811</v>
      </c>
      <c r="M2789" s="294">
        <v>1127.3399999999999</v>
      </c>
      <c r="N2789" s="321">
        <v>1127.3399999999999</v>
      </c>
      <c r="O2789" s="172">
        <v>1127.3399999999999</v>
      </c>
      <c r="P2789" s="441"/>
      <c r="Q2789" s="442"/>
      <c r="R2789" s="439"/>
      <c r="S2789" s="440"/>
      <c r="T2789" s="296" t="s">
        <v>22</v>
      </c>
      <c r="U2789" s="297">
        <v>15</v>
      </c>
      <c r="V2789" s="298" t="s">
        <v>22</v>
      </c>
    </row>
    <row r="2790" spans="1:22" s="26" customFormat="1" ht="55.9" customHeight="1">
      <c r="A2790" s="25" t="s">
        <v>1157</v>
      </c>
      <c r="B2790" s="307">
        <v>2</v>
      </c>
      <c r="C2790" s="301" t="s">
        <v>566</v>
      </c>
      <c r="D2790" s="301" t="s">
        <v>1114</v>
      </c>
      <c r="E2790" s="301" t="s">
        <v>1115</v>
      </c>
      <c r="F2790" s="301" t="s">
        <v>304</v>
      </c>
      <c r="G2790" s="293">
        <v>1</v>
      </c>
      <c r="H2790" s="293" t="s">
        <v>22</v>
      </c>
      <c r="I2790" s="299">
        <v>1</v>
      </c>
      <c r="J2790" s="300" t="s">
        <v>1109</v>
      </c>
      <c r="K2790" s="324">
        <v>34393</v>
      </c>
      <c r="L2790" s="324">
        <v>34513</v>
      </c>
      <c r="M2790" s="294">
        <v>242.66</v>
      </c>
      <c r="N2790" s="321">
        <v>242.66</v>
      </c>
      <c r="O2790" s="172">
        <v>242.66</v>
      </c>
      <c r="P2790" s="441"/>
      <c r="Q2790" s="442"/>
      <c r="R2790" s="439"/>
      <c r="S2790" s="440"/>
      <c r="T2790" s="296" t="s">
        <v>22</v>
      </c>
      <c r="U2790" s="297">
        <v>24</v>
      </c>
      <c r="V2790" s="298" t="s">
        <v>22</v>
      </c>
    </row>
    <row r="2791" spans="1:22" s="26" customFormat="1" ht="55.9" customHeight="1">
      <c r="A2791" s="25" t="s">
        <v>321</v>
      </c>
      <c r="B2791" s="457">
        <v>3</v>
      </c>
      <c r="C2791" s="459" t="s">
        <v>300</v>
      </c>
      <c r="D2791" s="459" t="s">
        <v>1116</v>
      </c>
      <c r="E2791" s="459" t="s">
        <v>1117</v>
      </c>
      <c r="F2791" s="301" t="s">
        <v>321</v>
      </c>
      <c r="G2791" s="293">
        <v>0.6</v>
      </c>
      <c r="H2791" s="437" t="s">
        <v>22</v>
      </c>
      <c r="I2791" s="299">
        <v>1</v>
      </c>
      <c r="J2791" s="300" t="s">
        <v>1109</v>
      </c>
      <c r="K2791" s="324">
        <v>43832</v>
      </c>
      <c r="L2791" s="324">
        <v>45153</v>
      </c>
      <c r="M2791" s="294">
        <v>2448.4899999999998</v>
      </c>
      <c r="N2791" s="321">
        <v>1469.0939999999998</v>
      </c>
      <c r="O2791" s="172">
        <v>1469.0940000000001</v>
      </c>
      <c r="P2791" s="441"/>
      <c r="Q2791" s="442"/>
      <c r="R2791" s="439"/>
      <c r="S2791" s="440"/>
      <c r="T2791" s="296" t="s">
        <v>22</v>
      </c>
      <c r="U2791" s="297">
        <v>55</v>
      </c>
      <c r="V2791" s="298" t="s">
        <v>22</v>
      </c>
    </row>
    <row r="2792" spans="1:22" s="26" customFormat="1" ht="55.9" customHeight="1">
      <c r="A2792" s="25" t="s">
        <v>1158</v>
      </c>
      <c r="B2792" s="458"/>
      <c r="C2792" s="460"/>
      <c r="D2792" s="460"/>
      <c r="E2792" s="460"/>
      <c r="F2792" s="301" t="s">
        <v>321</v>
      </c>
      <c r="G2792" s="293">
        <v>0.4</v>
      </c>
      <c r="H2792" s="438"/>
      <c r="I2792" s="299">
        <v>4</v>
      </c>
      <c r="J2792" s="300" t="s">
        <v>1112</v>
      </c>
      <c r="K2792" s="389">
        <v>43832</v>
      </c>
      <c r="L2792" s="324">
        <v>45153</v>
      </c>
      <c r="M2792" s="294">
        <v>2448.4899999999998</v>
      </c>
      <c r="N2792" s="321">
        <v>979.39599999999996</v>
      </c>
      <c r="O2792" s="172">
        <v>979.39599999999996</v>
      </c>
      <c r="P2792" s="441"/>
      <c r="Q2792" s="442"/>
      <c r="R2792" s="439"/>
      <c r="S2792" s="440"/>
      <c r="T2792" s="296" t="s">
        <v>22</v>
      </c>
      <c r="U2792" s="297">
        <v>46</v>
      </c>
      <c r="V2792" s="298" t="s">
        <v>22</v>
      </c>
    </row>
    <row r="2793" spans="1:22" s="26" customFormat="1" ht="24.95" customHeight="1">
      <c r="A2793" s="25" t="s">
        <v>1159</v>
      </c>
      <c r="B2793" s="307" t="s">
        <v>1152</v>
      </c>
      <c r="C2793" s="301"/>
      <c r="D2793" s="301"/>
      <c r="E2793" s="301"/>
      <c r="F2793" s="301"/>
      <c r="G2793" s="293"/>
      <c r="H2793" s="293"/>
      <c r="I2793" s="299"/>
      <c r="J2793" s="300" t="s">
        <v>1152</v>
      </c>
      <c r="K2793" s="324"/>
      <c r="L2793" s="324"/>
      <c r="M2793" s="294"/>
      <c r="N2793" s="321" t="s">
        <v>1152</v>
      </c>
      <c r="O2793" s="172" t="s">
        <v>1152</v>
      </c>
      <c r="P2793" s="441"/>
      <c r="Q2793" s="442"/>
      <c r="R2793" s="439"/>
      <c r="S2793" s="440"/>
      <c r="T2793" s="296"/>
      <c r="U2793" s="297"/>
      <c r="V2793" s="298"/>
    </row>
    <row r="2794" spans="1:22" s="26" customFormat="1" ht="24.95" customHeight="1">
      <c r="A2794" s="25" t="s">
        <v>1160</v>
      </c>
      <c r="B2794" s="307" t="s">
        <v>1152</v>
      </c>
      <c r="C2794" s="301"/>
      <c r="D2794" s="301"/>
      <c r="E2794" s="301"/>
      <c r="F2794" s="301"/>
      <c r="G2794" s="293"/>
      <c r="H2794" s="293"/>
      <c r="I2794" s="299"/>
      <c r="J2794" s="300" t="s">
        <v>1152</v>
      </c>
      <c r="K2794" s="324"/>
      <c r="L2794" s="324"/>
      <c r="M2794" s="294"/>
      <c r="N2794" s="321" t="s">
        <v>1152</v>
      </c>
      <c r="O2794" s="172" t="s">
        <v>1152</v>
      </c>
      <c r="P2794" s="441"/>
      <c r="Q2794" s="442"/>
      <c r="R2794" s="439"/>
      <c r="S2794" s="440"/>
      <c r="T2794" s="296"/>
      <c r="U2794" s="297"/>
      <c r="V2794" s="298"/>
    </row>
    <row r="2795" spans="1:22" s="26" customFormat="1" ht="24.95" customHeight="1">
      <c r="A2795" s="25"/>
      <c r="B2795" s="307" t="s">
        <v>1152</v>
      </c>
      <c r="C2795" s="301"/>
      <c r="D2795" s="301"/>
      <c r="E2795" s="301"/>
      <c r="F2795" s="301"/>
      <c r="G2795" s="293"/>
      <c r="H2795" s="293"/>
      <c r="I2795" s="299"/>
      <c r="J2795" s="300" t="s">
        <v>1152</v>
      </c>
      <c r="K2795" s="324"/>
      <c r="L2795" s="324"/>
      <c r="M2795" s="294"/>
      <c r="N2795" s="321" t="s">
        <v>1152</v>
      </c>
      <c r="O2795" s="172" t="s">
        <v>1152</v>
      </c>
      <c r="P2795" s="441"/>
      <c r="Q2795" s="442"/>
      <c r="R2795" s="439"/>
      <c r="S2795" s="440"/>
      <c r="T2795" s="296"/>
      <c r="U2795" s="297"/>
      <c r="V2795" s="298"/>
    </row>
    <row r="2796" spans="1:22" s="26" customFormat="1" ht="24.95" customHeight="1">
      <c r="A2796" s="25"/>
      <c r="B2796" s="307" t="s">
        <v>1152</v>
      </c>
      <c r="C2796" s="301"/>
      <c r="D2796" s="301"/>
      <c r="E2796" s="301"/>
      <c r="F2796" s="301"/>
      <c r="G2796" s="293"/>
      <c r="H2796" s="293"/>
      <c r="I2796" s="299"/>
      <c r="J2796" s="300" t="s">
        <v>1152</v>
      </c>
      <c r="K2796" s="324"/>
      <c r="L2796" s="324"/>
      <c r="M2796" s="294"/>
      <c r="N2796" s="321" t="s">
        <v>1152</v>
      </c>
      <c r="O2796" s="172" t="s">
        <v>1152</v>
      </c>
      <c r="P2796" s="441"/>
      <c r="Q2796" s="442"/>
      <c r="R2796" s="439"/>
      <c r="S2796" s="440"/>
      <c r="T2796" s="296"/>
      <c r="U2796" s="297"/>
      <c r="V2796" s="298"/>
    </row>
    <row r="2797" spans="1:22" s="26" customFormat="1" ht="24.95" customHeight="1">
      <c r="A2797" s="25"/>
      <c r="B2797" s="307" t="s">
        <v>1152</v>
      </c>
      <c r="C2797" s="301"/>
      <c r="D2797" s="301"/>
      <c r="E2797" s="301"/>
      <c r="F2797" s="301"/>
      <c r="G2797" s="293"/>
      <c r="H2797" s="293"/>
      <c r="I2797" s="299"/>
      <c r="J2797" s="300" t="s">
        <v>1152</v>
      </c>
      <c r="K2797" s="324"/>
      <c r="L2797" s="324"/>
      <c r="M2797" s="294"/>
      <c r="N2797" s="321" t="s">
        <v>1152</v>
      </c>
      <c r="O2797" s="172" t="s">
        <v>1152</v>
      </c>
      <c r="P2797" s="441"/>
      <c r="Q2797" s="442"/>
      <c r="R2797" s="439"/>
      <c r="S2797" s="440"/>
      <c r="T2797" s="296"/>
      <c r="U2797" s="297"/>
      <c r="V2797" s="298"/>
    </row>
    <row r="2798" spans="1:22" s="26" customFormat="1" ht="24.95" customHeight="1">
      <c r="A2798" s="25"/>
      <c r="B2798" s="307" t="s">
        <v>1152</v>
      </c>
      <c r="C2798" s="301"/>
      <c r="D2798" s="301"/>
      <c r="E2798" s="301"/>
      <c r="F2798" s="301"/>
      <c r="G2798" s="293"/>
      <c r="H2798" s="293"/>
      <c r="I2798" s="299"/>
      <c r="J2798" s="300" t="s">
        <v>1152</v>
      </c>
      <c r="K2798" s="324"/>
      <c r="L2798" s="324"/>
      <c r="M2798" s="294"/>
      <c r="N2798" s="321" t="s">
        <v>1152</v>
      </c>
      <c r="O2798" s="172" t="s">
        <v>1152</v>
      </c>
      <c r="P2798" s="441"/>
      <c r="Q2798" s="442"/>
      <c r="R2798" s="439"/>
      <c r="S2798" s="440"/>
      <c r="T2798" s="296"/>
      <c r="U2798" s="297"/>
      <c r="V2798" s="298"/>
    </row>
    <row r="2799" spans="1:22" s="26" customFormat="1" ht="24.95" customHeight="1">
      <c r="A2799" s="25"/>
      <c r="B2799" s="307" t="s">
        <v>1152</v>
      </c>
      <c r="C2799" s="301"/>
      <c r="D2799" s="301"/>
      <c r="E2799" s="301"/>
      <c r="F2799" s="301"/>
      <c r="G2799" s="293"/>
      <c r="H2799" s="293"/>
      <c r="I2799" s="299"/>
      <c r="J2799" s="300" t="s">
        <v>1152</v>
      </c>
      <c r="K2799" s="324"/>
      <c r="L2799" s="324"/>
      <c r="M2799" s="294"/>
      <c r="N2799" s="321" t="s">
        <v>1152</v>
      </c>
      <c r="O2799" s="172" t="s">
        <v>1152</v>
      </c>
      <c r="P2799" s="441"/>
      <c r="Q2799" s="442"/>
      <c r="R2799" s="439"/>
      <c r="S2799" s="440"/>
      <c r="T2799" s="296"/>
      <c r="U2799" s="297"/>
      <c r="V2799" s="298"/>
    </row>
    <row r="2800" spans="1:22" s="26" customFormat="1" ht="24.95" customHeight="1">
      <c r="A2800" s="25" t="s">
        <v>2431</v>
      </c>
      <c r="B2800" s="307" t="s">
        <v>1152</v>
      </c>
      <c r="C2800" s="301"/>
      <c r="D2800" s="301"/>
      <c r="E2800" s="301"/>
      <c r="F2800" s="301"/>
      <c r="G2800" s="293"/>
      <c r="H2800" s="293"/>
      <c r="I2800" s="299"/>
      <c r="J2800" s="300" t="s">
        <v>1152</v>
      </c>
      <c r="K2800" s="324"/>
      <c r="L2800" s="324"/>
      <c r="M2800" s="294"/>
      <c r="N2800" s="322" t="s">
        <v>1152</v>
      </c>
      <c r="O2800" s="172" t="s">
        <v>1152</v>
      </c>
      <c r="P2800" s="441"/>
      <c r="Q2800" s="442"/>
      <c r="R2800" s="439"/>
      <c r="S2800" s="440"/>
      <c r="T2800" s="296"/>
      <c r="U2800" s="297"/>
      <c r="V2800" s="298"/>
    </row>
    <row r="2801" spans="1:23" s="26" customFormat="1" ht="24.95" customHeight="1">
      <c r="A2801" s="25" t="s">
        <v>2432</v>
      </c>
      <c r="B2801" s="307" t="s">
        <v>1152</v>
      </c>
      <c r="C2801" s="301"/>
      <c r="D2801" s="301"/>
      <c r="E2801" s="301"/>
      <c r="F2801" s="301"/>
      <c r="G2801" s="293"/>
      <c r="H2801" s="293"/>
      <c r="I2801" s="299"/>
      <c r="J2801" s="300" t="s">
        <v>1152</v>
      </c>
      <c r="K2801" s="324"/>
      <c r="L2801" s="324"/>
      <c r="M2801" s="295"/>
      <c r="N2801" s="322" t="s">
        <v>1152</v>
      </c>
      <c r="O2801" s="172" t="s">
        <v>1152</v>
      </c>
      <c r="P2801" s="441"/>
      <c r="Q2801" s="442"/>
      <c r="R2801" s="439"/>
      <c r="S2801" s="440"/>
      <c r="T2801" s="296"/>
      <c r="U2801" s="297"/>
      <c r="V2801" s="298"/>
    </row>
    <row r="2802" spans="1:23" s="26" customFormat="1" ht="24.95" customHeight="1">
      <c r="A2802" s="25" t="s">
        <v>2433</v>
      </c>
      <c r="B2802" s="307" t="s">
        <v>1152</v>
      </c>
      <c r="C2802" s="301"/>
      <c r="D2802" s="301"/>
      <c r="E2802" s="301"/>
      <c r="F2802" s="301"/>
      <c r="G2802" s="293"/>
      <c r="H2802" s="293"/>
      <c r="I2802" s="299"/>
      <c r="J2802" s="300" t="s">
        <v>1152</v>
      </c>
      <c r="K2802" s="324"/>
      <c r="L2802" s="324"/>
      <c r="M2802" s="295"/>
      <c r="N2802" s="322" t="s">
        <v>1152</v>
      </c>
      <c r="O2802" s="172" t="s">
        <v>1152</v>
      </c>
      <c r="P2802" s="441"/>
      <c r="Q2802" s="442"/>
      <c r="R2802" s="439"/>
      <c r="S2802" s="440"/>
      <c r="T2802" s="296"/>
      <c r="U2802" s="297"/>
      <c r="V2802" s="298"/>
    </row>
    <row r="2803" spans="1:23" s="26" customFormat="1" ht="24.95" customHeight="1" thickBot="1">
      <c r="A2803" s="25" t="s">
        <v>2434</v>
      </c>
      <c r="B2803" s="310" t="s">
        <v>1152</v>
      </c>
      <c r="C2803" s="302"/>
      <c r="D2803" s="302"/>
      <c r="E2803" s="302"/>
      <c r="F2803" s="302"/>
      <c r="G2803" s="303"/>
      <c r="H2803" s="303"/>
      <c r="I2803" s="304"/>
      <c r="J2803" s="305" t="s">
        <v>1152</v>
      </c>
      <c r="K2803" s="325"/>
      <c r="L2803" s="325"/>
      <c r="M2803" s="306"/>
      <c r="N2803" s="322" t="s">
        <v>1152</v>
      </c>
      <c r="O2803" s="172" t="s">
        <v>1152</v>
      </c>
      <c r="P2803" s="441"/>
      <c r="Q2803" s="442"/>
      <c r="R2803" s="439"/>
      <c r="S2803" s="440"/>
      <c r="T2803" s="296"/>
      <c r="U2803" s="297"/>
      <c r="V2803" s="298"/>
    </row>
    <row r="2804" spans="1:23" s="16" customFormat="1" ht="12" customHeight="1">
      <c r="A2804" s="25"/>
      <c r="B2804" s="27"/>
      <c r="C2804" s="28"/>
      <c r="D2804" s="28"/>
      <c r="E2804" s="28"/>
      <c r="F2804" s="28"/>
      <c r="G2804" s="28"/>
      <c r="H2804" s="308"/>
      <c r="I2804" s="28"/>
      <c r="J2804" s="28"/>
      <c r="K2804" s="28"/>
      <c r="L2804" s="28"/>
      <c r="M2804" s="28"/>
      <c r="N2804" s="28"/>
      <c r="O2804" s="171"/>
      <c r="P2804" s="28"/>
      <c r="Q2804" s="28"/>
      <c r="R2804" s="171"/>
      <c r="S2804" s="28"/>
      <c r="T2804" s="28"/>
      <c r="U2804" s="29"/>
      <c r="V2804" s="30"/>
    </row>
    <row r="2805" spans="1:23" s="16" customFormat="1" ht="17.25" customHeight="1" thickBot="1">
      <c r="A2805" s="25" t="s">
        <v>2435</v>
      </c>
      <c r="B2805" s="346"/>
      <c r="C2805" s="347"/>
      <c r="D2805" s="347"/>
      <c r="E2805" s="347"/>
      <c r="F2805" s="347"/>
      <c r="G2805" s="347"/>
      <c r="H2805" s="347"/>
      <c r="I2805" s="347"/>
      <c r="J2805" s="347"/>
      <c r="K2805" s="347"/>
      <c r="L2805" s="347"/>
      <c r="M2805" s="347"/>
      <c r="N2805" s="728" t="s">
        <v>251</v>
      </c>
      <c r="O2805" s="729">
        <v>1272.83</v>
      </c>
      <c r="P2805" s="371"/>
      <c r="Q2805" s="371"/>
      <c r="R2805" s="372"/>
      <c r="S2805" s="372"/>
      <c r="T2805" s="373"/>
      <c r="U2805" s="374"/>
      <c r="V2805" s="375"/>
      <c r="W2805" s="186"/>
    </row>
    <row r="2806" spans="1:23" ht="17.25" customHeight="1">
      <c r="B2806" s="731"/>
      <c r="C2806" s="731"/>
      <c r="D2806" s="731"/>
      <c r="E2806" s="731"/>
      <c r="F2806" s="731"/>
      <c r="G2806" s="732"/>
      <c r="H2806" s="732"/>
      <c r="I2806" s="732"/>
      <c r="J2806" s="732"/>
      <c r="K2806" s="732"/>
      <c r="L2806" s="732"/>
      <c r="M2806" s="732"/>
      <c r="N2806" s="732"/>
      <c r="O2806" s="732"/>
      <c r="P2806" s="732"/>
      <c r="Q2806" s="732"/>
      <c r="R2806" s="732"/>
      <c r="S2806" s="732"/>
      <c r="T2806" s="732"/>
      <c r="U2806" s="732"/>
      <c r="V2806" s="732"/>
      <c r="W2806" s="732"/>
    </row>
    <row r="2807" spans="1:23" s="16" customFormat="1" ht="16.5" customHeight="1" thickBot="1">
      <c r="A2807" s="14"/>
      <c r="B2807" s="443" t="s">
        <v>61</v>
      </c>
      <c r="C2807" s="443"/>
      <c r="D2807" s="443"/>
      <c r="E2807" s="443"/>
      <c r="F2807" s="443"/>
      <c r="G2807" s="443"/>
      <c r="H2807" s="443"/>
      <c r="I2807" s="443"/>
      <c r="J2807" s="443"/>
      <c r="K2807" s="443"/>
      <c r="L2807" s="443"/>
      <c r="M2807" s="443"/>
      <c r="N2807" s="443"/>
      <c r="O2807" s="443"/>
      <c r="P2807" s="443"/>
      <c r="Q2807" s="443"/>
      <c r="R2807" s="443"/>
      <c r="S2807" s="443"/>
      <c r="T2807" s="443"/>
      <c r="U2807" s="443"/>
      <c r="V2807" s="443"/>
      <c r="W2807" s="187"/>
    </row>
    <row r="2808" spans="1:23" s="18" customFormat="1" ht="22.5" customHeight="1">
      <c r="A2808" s="87" t="s">
        <v>2436</v>
      </c>
      <c r="B2808" s="445" t="s">
        <v>58</v>
      </c>
      <c r="C2808" s="733" t="s">
        <v>78</v>
      </c>
      <c r="D2808" s="734"/>
      <c r="E2808" s="734"/>
      <c r="F2808" s="734"/>
      <c r="G2808" s="734"/>
      <c r="H2808" s="734"/>
      <c r="I2808" s="734"/>
      <c r="J2808" s="734"/>
      <c r="K2808" s="734"/>
      <c r="L2808" s="734"/>
      <c r="M2808" s="706"/>
      <c r="N2808" s="735"/>
      <c r="O2808" s="736"/>
      <c r="P2808" s="733" t="s">
        <v>84</v>
      </c>
      <c r="Q2808" s="734"/>
      <c r="R2808" s="734"/>
      <c r="S2808" s="706"/>
      <c r="T2808" s="705" t="s">
        <v>279</v>
      </c>
      <c r="U2808" s="706"/>
      <c r="V2808" s="448" t="s">
        <v>6</v>
      </c>
      <c r="W2808" s="185"/>
    </row>
    <row r="2809" spans="1:23" s="18" customFormat="1" ht="22.5" customHeight="1">
      <c r="A2809" s="87" t="s">
        <v>2437</v>
      </c>
      <c r="B2809" s="446"/>
      <c r="C2809" s="737" t="s">
        <v>79</v>
      </c>
      <c r="D2809" s="738"/>
      <c r="E2809" s="739"/>
      <c r="F2809" s="740">
        <v>4</v>
      </c>
      <c r="G2809" s="741" t="s">
        <v>223</v>
      </c>
      <c r="H2809" s="714" t="s">
        <v>222</v>
      </c>
      <c r="I2809" s="714"/>
      <c r="J2809" s="737" t="s">
        <v>221</v>
      </c>
      <c r="K2809" s="742"/>
      <c r="L2809" s="743"/>
      <c r="M2809" s="743"/>
      <c r="N2809" s="744"/>
      <c r="O2809" s="745"/>
      <c r="P2809" s="746"/>
      <c r="Q2809" s="747"/>
      <c r="R2809" s="747"/>
      <c r="S2809" s="748"/>
      <c r="T2809" s="718"/>
      <c r="U2809" s="719"/>
      <c r="V2809" s="449"/>
      <c r="W2809" s="185"/>
    </row>
    <row r="2810" spans="1:23" s="18" customFormat="1" ht="51.75" customHeight="1" thickBot="1">
      <c r="A2810" s="87" t="s">
        <v>2438</v>
      </c>
      <c r="B2810" s="446"/>
      <c r="C2810" s="738" t="s">
        <v>77</v>
      </c>
      <c r="D2810" s="739"/>
      <c r="E2810" s="749" t="s">
        <v>80</v>
      </c>
      <c r="F2810" s="750" t="s">
        <v>242</v>
      </c>
      <c r="G2810" s="741"/>
      <c r="H2810" s="714"/>
      <c r="I2810" s="714"/>
      <c r="J2810" s="711" t="s">
        <v>220</v>
      </c>
      <c r="K2810" s="751" t="s">
        <v>228</v>
      </c>
      <c r="L2810" s="752" t="s">
        <v>290</v>
      </c>
      <c r="M2810" s="752"/>
      <c r="N2810" s="753" t="s">
        <v>260</v>
      </c>
      <c r="O2810" s="754"/>
      <c r="P2810" s="755" t="s">
        <v>1169</v>
      </c>
      <c r="Q2810" s="756" t="s">
        <v>85</v>
      </c>
      <c r="R2810" s="757"/>
      <c r="S2810" s="88">
        <v>3</v>
      </c>
      <c r="T2810" s="758"/>
      <c r="U2810" s="759"/>
      <c r="V2810" s="450"/>
      <c r="W2810" s="185"/>
    </row>
    <row r="2811" spans="1:23" s="18" customFormat="1" ht="15.75" customHeight="1">
      <c r="A2811" s="87" t="s">
        <v>2439</v>
      </c>
      <c r="B2811" s="446"/>
      <c r="C2811" s="33">
        <v>1</v>
      </c>
      <c r="D2811" s="76" t="s">
        <v>1109</v>
      </c>
      <c r="E2811" s="82">
        <v>0.7</v>
      </c>
      <c r="F2811" s="233">
        <v>1711.7540000000001</v>
      </c>
      <c r="G2811" s="233">
        <v>1532.67</v>
      </c>
      <c r="H2811" s="451" t="s">
        <v>6</v>
      </c>
      <c r="I2811" s="452"/>
      <c r="J2811" s="83" t="s">
        <v>6</v>
      </c>
      <c r="K2811" s="81" t="s">
        <v>1152</v>
      </c>
      <c r="L2811" s="344"/>
      <c r="M2811" s="345" t="s">
        <v>1152</v>
      </c>
      <c r="N2811" s="760" t="s">
        <v>22</v>
      </c>
      <c r="O2811" s="761" t="s">
        <v>15</v>
      </c>
      <c r="P2811" s="762"/>
      <c r="Q2811" s="763">
        <v>80</v>
      </c>
      <c r="R2811" s="764" t="s">
        <v>1152</v>
      </c>
      <c r="S2811" s="765"/>
      <c r="T2811" s="705" t="s">
        <v>64</v>
      </c>
      <c r="U2811" s="734"/>
      <c r="V2811" s="706"/>
      <c r="W2811" s="184"/>
    </row>
    <row r="2812" spans="1:23" s="18" customFormat="1" ht="15.75" customHeight="1" thickBot="1">
      <c r="A2812" s="87" t="s">
        <v>2440</v>
      </c>
      <c r="B2812" s="446"/>
      <c r="C2812" s="33">
        <v>2</v>
      </c>
      <c r="D2812" s="76" t="s">
        <v>1110</v>
      </c>
      <c r="E2812" s="82">
        <v>0.1</v>
      </c>
      <c r="F2812" s="233" t="s">
        <v>1188</v>
      </c>
      <c r="G2812" s="233">
        <v>1532.67</v>
      </c>
      <c r="H2812" s="451" t="s">
        <v>27</v>
      </c>
      <c r="I2812" s="452"/>
      <c r="J2812" s="83" t="s">
        <v>6</v>
      </c>
      <c r="K2812" s="81" t="s">
        <v>1152</v>
      </c>
      <c r="L2812" s="344"/>
      <c r="M2812" s="345" t="s">
        <v>1152</v>
      </c>
      <c r="N2812" s="760" t="s">
        <v>22</v>
      </c>
      <c r="O2812" s="761"/>
      <c r="P2812" s="762"/>
      <c r="Q2812" s="766"/>
      <c r="R2812" s="767"/>
      <c r="S2812" s="768"/>
      <c r="T2812" s="758"/>
      <c r="U2812" s="769"/>
      <c r="V2812" s="759"/>
      <c r="W2812" s="184"/>
    </row>
    <row r="2813" spans="1:23" s="18" customFormat="1" ht="15.75" customHeight="1">
      <c r="A2813" s="87" t="s">
        <v>2441</v>
      </c>
      <c r="B2813" s="446"/>
      <c r="C2813" s="33">
        <v>3</v>
      </c>
      <c r="D2813" s="76" t="s">
        <v>1111</v>
      </c>
      <c r="E2813" s="82">
        <v>0.1</v>
      </c>
      <c r="F2813" s="233">
        <v>1127.3399999999999</v>
      </c>
      <c r="G2813" s="233">
        <v>1532.67</v>
      </c>
      <c r="H2813" s="451" t="s">
        <v>27</v>
      </c>
      <c r="I2813" s="452"/>
      <c r="J2813" s="83" t="s">
        <v>6</v>
      </c>
      <c r="K2813" s="81" t="s">
        <v>1152</v>
      </c>
      <c r="L2813" s="344"/>
      <c r="M2813" s="345" t="s">
        <v>1152</v>
      </c>
      <c r="N2813" s="760" t="s">
        <v>22</v>
      </c>
      <c r="O2813" s="770"/>
      <c r="P2813" s="771"/>
      <c r="Q2813" s="772"/>
      <c r="R2813" s="773"/>
      <c r="S2813" s="774"/>
      <c r="T2813" s="191"/>
      <c r="U2813" s="191"/>
      <c r="V2813" s="192"/>
      <c r="W2813" s="185"/>
    </row>
    <row r="2814" spans="1:23" s="18" customFormat="1" ht="15.75" customHeight="1">
      <c r="A2814" s="87" t="s">
        <v>2442</v>
      </c>
      <c r="B2814" s="446"/>
      <c r="C2814" s="33">
        <v>4</v>
      </c>
      <c r="D2814" s="76" t="s">
        <v>1112</v>
      </c>
      <c r="E2814" s="82">
        <v>0.1</v>
      </c>
      <c r="F2814" s="233">
        <v>979.39599999999996</v>
      </c>
      <c r="G2814" s="233">
        <v>1532.67</v>
      </c>
      <c r="H2814" s="451" t="s">
        <v>27</v>
      </c>
      <c r="I2814" s="452"/>
      <c r="J2814" s="83" t="s">
        <v>6</v>
      </c>
      <c r="K2814" s="81" t="s">
        <v>1152</v>
      </c>
      <c r="L2814" s="344"/>
      <c r="M2814" s="345" t="s">
        <v>1152</v>
      </c>
      <c r="N2814" s="760" t="s">
        <v>22</v>
      </c>
      <c r="O2814" s="775" t="s">
        <v>246</v>
      </c>
      <c r="P2814" s="737" t="s">
        <v>245</v>
      </c>
      <c r="Q2814" s="738"/>
      <c r="R2814" s="738"/>
      <c r="S2814" s="739"/>
      <c r="T2814" s="185"/>
      <c r="U2814" s="185"/>
      <c r="V2814" s="193"/>
      <c r="W2814" s="185"/>
    </row>
    <row r="2815" spans="1:23" s="18" customFormat="1" ht="17.25" customHeight="1">
      <c r="A2815" s="87" t="s">
        <v>2443</v>
      </c>
      <c r="B2815" s="446"/>
      <c r="C2815" s="33">
        <v>5</v>
      </c>
      <c r="D2815" s="76" t="s">
        <v>1152</v>
      </c>
      <c r="E2815" s="82" t="s">
        <v>1152</v>
      </c>
      <c r="F2815" s="233" t="s">
        <v>1152</v>
      </c>
      <c r="G2815" s="233" t="s">
        <v>1152</v>
      </c>
      <c r="H2815" s="451" t="s">
        <v>1152</v>
      </c>
      <c r="I2815" s="452"/>
      <c r="J2815" s="83" t="s">
        <v>1152</v>
      </c>
      <c r="K2815" s="81" t="s">
        <v>1152</v>
      </c>
      <c r="L2815" s="344"/>
      <c r="M2815" s="345" t="s">
        <v>1152</v>
      </c>
      <c r="N2815" s="760"/>
      <c r="O2815" s="776"/>
      <c r="P2815" s="711" t="s">
        <v>86</v>
      </c>
      <c r="Q2815" s="711" t="s">
        <v>230</v>
      </c>
      <c r="R2815" s="714" t="s">
        <v>243</v>
      </c>
      <c r="S2815" s="714"/>
      <c r="T2815" s="185"/>
      <c r="U2815" s="185"/>
      <c r="V2815" s="193"/>
      <c r="W2815" s="185"/>
    </row>
    <row r="2816" spans="1:23" s="18" customFormat="1" ht="16.5" customHeight="1" thickBot="1">
      <c r="A2816" s="87" t="s">
        <v>2444</v>
      </c>
      <c r="B2816" s="446"/>
      <c r="C2816" s="84">
        <v>6</v>
      </c>
      <c r="D2816" s="85" t="s">
        <v>1152</v>
      </c>
      <c r="E2816" s="86" t="s">
        <v>1152</v>
      </c>
      <c r="F2816" s="233" t="s">
        <v>1152</v>
      </c>
      <c r="G2816" s="233" t="s">
        <v>1152</v>
      </c>
      <c r="H2816" s="451" t="s">
        <v>1152</v>
      </c>
      <c r="I2816" s="452"/>
      <c r="J2816" s="83" t="s">
        <v>1152</v>
      </c>
      <c r="K2816" s="81" t="s">
        <v>1152</v>
      </c>
      <c r="L2816" s="344"/>
      <c r="M2816" s="345" t="s">
        <v>1152</v>
      </c>
      <c r="N2816" s="777"/>
      <c r="O2816" s="248" t="s">
        <v>6</v>
      </c>
      <c r="P2816" s="778">
        <v>1</v>
      </c>
      <c r="Q2816" s="779">
        <v>3065.3425115</v>
      </c>
      <c r="R2816" s="780">
        <v>3818.49</v>
      </c>
      <c r="S2816" s="780"/>
      <c r="T2816" s="185"/>
      <c r="U2816" s="185"/>
      <c r="V2816" s="193"/>
      <c r="W2816" s="185"/>
    </row>
    <row r="2817" spans="1:23" s="18" customFormat="1" ht="16.5" customHeight="1" thickBot="1">
      <c r="A2817" s="87" t="s">
        <v>2445</v>
      </c>
      <c r="B2817" s="447"/>
      <c r="C2817" s="781" t="s">
        <v>82</v>
      </c>
      <c r="D2817" s="782"/>
      <c r="E2817" s="782"/>
      <c r="F2817" s="783"/>
      <c r="G2817" s="784"/>
      <c r="H2817" s="453" t="s">
        <v>6</v>
      </c>
      <c r="I2817" s="454"/>
      <c r="J2817" s="314" t="s">
        <v>6</v>
      </c>
      <c r="K2817" s="194" t="s">
        <v>6</v>
      </c>
      <c r="L2817" s="351"/>
      <c r="M2817" s="370"/>
      <c r="N2817" s="352"/>
      <c r="O2817" s="455" t="s">
        <v>1152</v>
      </c>
      <c r="P2817" s="455"/>
      <c r="Q2817" s="455"/>
      <c r="R2817" s="455"/>
      <c r="S2817" s="455"/>
      <c r="T2817" s="348"/>
      <c r="U2817" s="349"/>
      <c r="V2817" s="350"/>
      <c r="W2817" s="185"/>
    </row>
    <row r="2818" spans="1:23" ht="24.95" customHeight="1"/>
    <row r="2819" spans="1:23" ht="24.95" customHeight="1"/>
    <row r="2820" spans="1:23" ht="24.95" customHeight="1"/>
    <row r="2821" spans="1:23" ht="24.95" customHeight="1"/>
    <row r="2822" spans="1:23" ht="24.95" customHeight="1"/>
    <row r="2823" spans="1:23" ht="24.95" customHeight="1"/>
    <row r="2824" spans="1:23" ht="24.95" customHeight="1"/>
    <row r="2825" spans="1:23" ht="24.95" customHeight="1"/>
    <row r="2826" spans="1:23" ht="24.95" customHeight="1"/>
    <row r="2827" spans="1:23" ht="24.95" customHeight="1"/>
    <row r="2828" spans="1:23" ht="24.95" customHeight="1"/>
    <row r="2829" spans="1:23" ht="24.95" customHeight="1"/>
    <row r="2830" spans="1:23" ht="24.95" customHeight="1"/>
    <row r="2831" spans="1:23" ht="24.95" customHeight="1"/>
    <row r="2832" spans="1:23" ht="24.95" customHeight="1"/>
    <row r="2833" ht="24.95" customHeight="1"/>
    <row r="2834" ht="24.95" customHeight="1"/>
    <row r="2835" ht="24.95" customHeight="1"/>
    <row r="2836" ht="24.95" customHeight="1"/>
    <row r="2837" ht="24.95" customHeight="1"/>
    <row r="2838" ht="24.95" customHeight="1"/>
    <row r="2839" ht="24.95" customHeight="1"/>
    <row r="2840" ht="24.95" customHeight="1"/>
    <row r="2841" ht="24.95" customHeight="1"/>
    <row r="2842" ht="24.95" customHeight="1"/>
    <row r="2843" ht="24.95" customHeight="1"/>
    <row r="2844" ht="24.95" customHeight="1"/>
    <row r="2845" ht="24.95" customHeight="1"/>
    <row r="2846" ht="24.95" customHeight="1"/>
    <row r="2847" ht="24.95" customHeight="1"/>
    <row r="2848" ht="24.95" customHeight="1"/>
    <row r="2849" ht="24.95" customHeight="1"/>
    <row r="2850" ht="24.95" customHeight="1"/>
    <row r="2851" ht="24.95" customHeight="1"/>
    <row r="2852" ht="24.95" customHeight="1"/>
    <row r="2853" ht="24.95" customHeight="1"/>
    <row r="2854" ht="24.95" customHeight="1"/>
    <row r="2855" ht="24.95" customHeight="1"/>
    <row r="2856" ht="24.95" customHeight="1"/>
    <row r="2857" ht="24.95" customHeight="1"/>
    <row r="2858" ht="24.95" customHeight="1"/>
    <row r="2859" ht="24.95" customHeight="1"/>
    <row r="2860" ht="24.95" customHeight="1"/>
    <row r="2861" ht="24.95" customHeight="1"/>
    <row r="2862" ht="24.95" customHeight="1"/>
    <row r="2863" ht="24.95" customHeight="1"/>
    <row r="2864" ht="24.95" customHeight="1"/>
    <row r="2865" ht="24.95" customHeight="1"/>
    <row r="2866" ht="24.95" customHeight="1"/>
    <row r="2867" ht="24.95" customHeight="1"/>
    <row r="2868" ht="24.95" customHeight="1"/>
    <row r="2869" ht="24.95" customHeight="1"/>
    <row r="2870" ht="24.95" customHeight="1"/>
    <row r="2871" ht="24.95" customHeight="1"/>
    <row r="2872" ht="24.95" customHeight="1"/>
    <row r="2873" ht="24.95" customHeight="1"/>
    <row r="2874" ht="24.95" customHeight="1"/>
    <row r="2875" ht="24.95" customHeight="1"/>
    <row r="2876" ht="24.95" customHeight="1"/>
    <row r="2877" ht="24.95" customHeight="1"/>
    <row r="2878" ht="24.95" customHeight="1"/>
    <row r="2879" ht="24.95" customHeight="1"/>
    <row r="2880" ht="24.95" customHeight="1"/>
    <row r="2881" ht="24.95" customHeight="1"/>
    <row r="2882" ht="24.95" customHeight="1"/>
    <row r="2883" ht="24.95" customHeight="1"/>
    <row r="2884" ht="24.95" customHeight="1"/>
    <row r="2885" ht="24.95" customHeight="1"/>
    <row r="2886" ht="24.95" customHeight="1"/>
    <row r="2887" ht="24.95" customHeight="1"/>
    <row r="2888" ht="24.95" customHeight="1"/>
    <row r="2889" ht="24.95" customHeight="1"/>
    <row r="2890" ht="24.95" customHeight="1"/>
    <row r="2891" ht="24.95" customHeight="1"/>
    <row r="2892" ht="24.95" customHeight="1"/>
    <row r="2893" ht="24.95" customHeight="1"/>
    <row r="2894" ht="24.95" customHeight="1"/>
    <row r="2895" ht="24.95" customHeight="1"/>
    <row r="2896" ht="24.95" customHeight="1"/>
    <row r="2897" ht="24.95" customHeight="1"/>
    <row r="2898" ht="24.95" customHeight="1"/>
    <row r="2899" ht="24.95" customHeight="1"/>
    <row r="2900" ht="24.95" customHeight="1"/>
    <row r="2901" ht="24.95" customHeight="1"/>
    <row r="2902" ht="24.95" customHeight="1"/>
    <row r="2903" ht="24.95" customHeight="1"/>
    <row r="2904" ht="24.95" customHeight="1"/>
    <row r="2905" ht="24.95" customHeight="1"/>
    <row r="2906" ht="24.95" customHeight="1"/>
    <row r="2907" ht="24.95" customHeight="1"/>
    <row r="2908" ht="24.95" customHeight="1"/>
    <row r="2909" ht="24.95" customHeight="1"/>
    <row r="2910" ht="24.95" customHeight="1"/>
    <row r="2911" ht="24.95" customHeight="1"/>
    <row r="2912" ht="24.95" customHeight="1"/>
    <row r="2913" ht="24.95" customHeight="1"/>
    <row r="2914" ht="24.95" customHeight="1"/>
    <row r="2915" ht="24.95" customHeight="1"/>
    <row r="2916" ht="24.95" customHeight="1"/>
    <row r="2917" ht="24.95" customHeight="1"/>
    <row r="2918" ht="24.95" customHeight="1"/>
    <row r="2919" ht="24.95" customHeight="1"/>
    <row r="2920" ht="24.95" customHeight="1"/>
    <row r="2921" ht="24.95" customHeight="1"/>
    <row r="2922" ht="24.95" customHeight="1"/>
    <row r="2923" ht="24.95" customHeight="1"/>
    <row r="2924" ht="24.95" customHeight="1"/>
    <row r="2925" ht="24.95" customHeight="1"/>
    <row r="2926" ht="24.95" customHeight="1"/>
    <row r="2927" ht="24.95" customHeight="1"/>
    <row r="2928" ht="24.95" customHeight="1"/>
    <row r="2929" ht="24.95" customHeight="1"/>
    <row r="2930" ht="24.95" customHeight="1"/>
    <row r="2931" ht="24.95" customHeight="1"/>
    <row r="2932" ht="24.95" customHeight="1"/>
    <row r="2933" ht="24.95" customHeight="1"/>
    <row r="2934" ht="24.95" customHeight="1"/>
    <row r="2935" ht="24.95" customHeight="1"/>
    <row r="2936" ht="24.95" customHeight="1"/>
    <row r="2937" ht="24.95" customHeight="1"/>
    <row r="2938" ht="24.95" customHeight="1"/>
    <row r="2939" ht="24.95" customHeight="1"/>
    <row r="2940" ht="24.95" customHeight="1"/>
    <row r="2941" ht="24.95" customHeight="1"/>
    <row r="2942" ht="24.95" customHeight="1"/>
    <row r="2943" ht="24.95" customHeight="1"/>
    <row r="2944" ht="24.95" customHeight="1"/>
    <row r="2945" ht="24.95" customHeight="1"/>
    <row r="2946" ht="24.95" customHeight="1"/>
    <row r="2947" ht="24.95" customHeight="1"/>
    <row r="2948" ht="24.95" customHeight="1"/>
    <row r="2949" ht="24.95" customHeight="1"/>
    <row r="2950" ht="24.95" customHeight="1"/>
    <row r="2951" ht="24.95" customHeight="1"/>
    <row r="2952" ht="24.95" customHeight="1"/>
    <row r="2953" ht="24.95" customHeight="1"/>
    <row r="2954" ht="24.95" customHeight="1"/>
    <row r="2955" ht="24.95" customHeight="1"/>
    <row r="2956" ht="24.95" customHeight="1"/>
    <row r="2957" ht="24.95" customHeight="1"/>
    <row r="2958" ht="24.95" customHeight="1"/>
    <row r="2959" ht="24.95" customHeight="1"/>
    <row r="2960" ht="24.95" customHeight="1"/>
    <row r="2961" ht="24.95" customHeight="1"/>
    <row r="2962" ht="24.95" customHeight="1"/>
    <row r="2963" ht="24.95" customHeight="1"/>
    <row r="2964" ht="24.95" customHeight="1"/>
    <row r="2965" ht="24.95" customHeight="1"/>
    <row r="2966" ht="24.95" customHeight="1"/>
    <row r="2967" ht="24.95" customHeight="1"/>
    <row r="2968" ht="24.95" customHeight="1"/>
    <row r="2969" ht="24.95" customHeight="1"/>
    <row r="2970" ht="24.95" customHeight="1"/>
    <row r="2971" ht="24.95" customHeight="1"/>
    <row r="2972" ht="24.95" customHeight="1"/>
    <row r="2973" ht="24.95" customHeight="1"/>
    <row r="2974" ht="24.95" customHeight="1"/>
    <row r="2975" ht="24.95" customHeight="1"/>
    <row r="2976" ht="24.95" customHeight="1"/>
    <row r="2977" ht="24.95" customHeight="1"/>
    <row r="2978" ht="24.95" customHeight="1"/>
    <row r="2979" ht="24.95" customHeight="1"/>
    <row r="2980" ht="24.95" customHeight="1"/>
    <row r="2981" ht="24.95" customHeight="1"/>
    <row r="2982" ht="24.95" customHeight="1"/>
    <row r="2983" ht="24.95" customHeight="1"/>
    <row r="2984" ht="24.95" customHeight="1"/>
    <row r="2985" ht="24.95" customHeight="1"/>
    <row r="2986" ht="24.95" customHeight="1"/>
    <row r="2987" ht="24.95" customHeight="1"/>
    <row r="2988" ht="24.95" customHeight="1"/>
    <row r="2989" ht="24.95" customHeight="1"/>
    <row r="2990" ht="24.95" customHeight="1"/>
    <row r="2991" ht="24.95" customHeight="1"/>
    <row r="2992" ht="24.95" customHeight="1"/>
    <row r="2993" ht="24.95" customHeight="1"/>
    <row r="2994" ht="24.95" customHeight="1"/>
    <row r="2995" ht="24.95" customHeight="1"/>
    <row r="2996" ht="24.95" customHeight="1"/>
    <row r="2997" ht="24.95" customHeight="1"/>
    <row r="2998" ht="24.95" customHeight="1"/>
    <row r="2999" ht="24.95" customHeight="1"/>
    <row r="3000" ht="24.95" customHeight="1"/>
    <row r="3001" ht="24.95" customHeight="1"/>
    <row r="3002" ht="24.95" customHeight="1"/>
    <row r="3003" ht="24.95" customHeight="1"/>
    <row r="3004" ht="24.95" customHeight="1"/>
    <row r="3005" ht="24.95" customHeight="1"/>
    <row r="3006" ht="24.95" customHeight="1"/>
    <row r="3007" ht="24.95" customHeight="1"/>
    <row r="3008" ht="24.95" customHeight="1"/>
    <row r="3009" ht="24.95" customHeight="1"/>
    <row r="3010" ht="24.95" customHeight="1"/>
    <row r="3011" ht="24.95" customHeight="1"/>
    <row r="3012" ht="24.95" customHeight="1"/>
    <row r="3013" ht="24.95" customHeight="1"/>
    <row r="3014" ht="24.95" customHeight="1"/>
    <row r="3015" ht="24.95" customHeight="1"/>
    <row r="3016" ht="24.95" customHeight="1"/>
    <row r="3017" ht="24.95" customHeight="1"/>
    <row r="3018" ht="24.95" customHeight="1"/>
    <row r="3019" ht="24.95" customHeight="1"/>
    <row r="3020" ht="24.95" customHeight="1"/>
    <row r="3021" ht="24.95" customHeight="1"/>
    <row r="3022" ht="24.95" customHeight="1"/>
    <row r="3023" ht="24.95" customHeight="1"/>
    <row r="3024" ht="24.95" customHeight="1"/>
    <row r="3025" ht="24.95" customHeight="1"/>
    <row r="3026" ht="24.95" customHeight="1"/>
    <row r="3027" ht="24.95" customHeight="1"/>
    <row r="3028" ht="24.95" customHeight="1"/>
    <row r="3029" ht="24.95" customHeight="1"/>
    <row r="3030" ht="24.95" customHeight="1"/>
    <row r="3031" ht="24.95" customHeight="1"/>
    <row r="3032" ht="24.95" customHeight="1"/>
    <row r="3033" ht="24.95" customHeight="1"/>
    <row r="3034" ht="24.95" customHeight="1"/>
    <row r="3035" ht="24.95" customHeight="1"/>
    <row r="3036" ht="24.95" customHeight="1"/>
    <row r="3037" ht="24.95" customHeight="1"/>
    <row r="3038" ht="24.95" customHeight="1"/>
    <row r="3039" ht="24.95" customHeight="1"/>
    <row r="3040" ht="24.95" customHeight="1"/>
    <row r="3041" ht="24.95" customHeight="1"/>
    <row r="3042" ht="24.95" customHeight="1"/>
    <row r="3043" ht="24.95" customHeight="1"/>
    <row r="3044" ht="24.95" customHeight="1"/>
    <row r="3045" ht="24.95" customHeight="1"/>
    <row r="3046" ht="24.95" customHeight="1"/>
    <row r="3047" ht="24.95" customHeight="1"/>
    <row r="3048" ht="24.95" customHeight="1"/>
    <row r="3049" ht="24.95" customHeight="1"/>
    <row r="3050" ht="24.95" customHeight="1"/>
    <row r="3051" ht="24.95" customHeight="1"/>
    <row r="3052" ht="24.95" customHeight="1"/>
    <row r="3053" ht="24.95" customHeight="1"/>
    <row r="3054" ht="24.95" customHeight="1"/>
    <row r="3055" ht="24.95" customHeight="1"/>
    <row r="3056" ht="24.95" customHeight="1"/>
    <row r="3057" ht="24.95" customHeight="1"/>
    <row r="3058" ht="24.95" customHeight="1"/>
    <row r="3059" ht="24.95" customHeight="1"/>
    <row r="3060" ht="24.95" customHeight="1"/>
    <row r="3061" ht="24.95" customHeight="1"/>
    <row r="3062" ht="24.95" customHeight="1"/>
    <row r="3063" ht="24.95" customHeight="1"/>
    <row r="3064" ht="24.95" customHeight="1"/>
    <row r="3065" ht="24.95" customHeight="1"/>
    <row r="3066" ht="24.95" customHeight="1"/>
    <row r="3067" ht="24.95" customHeight="1"/>
    <row r="3068" ht="24.95" customHeight="1"/>
    <row r="3069" ht="24.95" customHeight="1"/>
    <row r="3070" ht="24.95" customHeight="1"/>
    <row r="3071" ht="24.95" customHeight="1"/>
    <row r="3072" ht="24.95" customHeight="1"/>
    <row r="3073" ht="24.95" customHeight="1"/>
    <row r="3074" ht="24.95" customHeight="1"/>
    <row r="3075" ht="24.95" customHeight="1"/>
    <row r="3076" ht="24.95" customHeight="1"/>
    <row r="3077" ht="24.95" customHeight="1"/>
    <row r="3078" ht="24.95" customHeight="1"/>
    <row r="3079" ht="24.95" customHeight="1"/>
    <row r="3080" ht="24.95" customHeight="1"/>
    <row r="3081" ht="24.95" customHeight="1"/>
    <row r="3082" ht="24.95" customHeight="1"/>
    <row r="3083" ht="24.95" customHeight="1"/>
    <row r="3084" ht="24.95" customHeight="1"/>
    <row r="3085" ht="24.95" customHeight="1"/>
    <row r="3086" ht="24.95" customHeight="1"/>
    <row r="3087" ht="24.95" customHeight="1"/>
    <row r="3088" ht="24.95" customHeight="1"/>
    <row r="3089" ht="24.95" customHeight="1"/>
    <row r="3090" ht="24.95" customHeight="1"/>
    <row r="3091" ht="24.95" customHeight="1"/>
    <row r="3092" ht="24.95" customHeight="1"/>
    <row r="3093" ht="24.95" customHeight="1"/>
    <row r="3094" ht="24.95" customHeight="1"/>
    <row r="3095" ht="24.95" customHeight="1"/>
    <row r="3096" ht="24.95" customHeight="1"/>
    <row r="3097" ht="24.95" customHeight="1"/>
    <row r="3098" ht="24.95" customHeight="1"/>
    <row r="3099" ht="24.95" customHeight="1"/>
    <row r="3100" ht="24.95" customHeight="1"/>
    <row r="3101" ht="24.95" customHeight="1"/>
    <row r="3102" ht="24.95" customHeight="1"/>
    <row r="3103" ht="24.95" customHeight="1"/>
    <row r="3104" ht="24.95" customHeight="1"/>
    <row r="3105" ht="24.95" customHeight="1"/>
    <row r="3106" ht="24.95" customHeight="1"/>
    <row r="3107" ht="24.95" customHeight="1"/>
    <row r="3108" ht="24.95" customHeight="1"/>
    <row r="3109" ht="24.95" customHeight="1"/>
    <row r="3110" ht="24.95" customHeight="1"/>
    <row r="3111" ht="24.95" customHeight="1"/>
    <row r="3112" ht="24.95" customHeight="1"/>
    <row r="3113" ht="24.95" customHeight="1"/>
    <row r="3114" ht="24.95" customHeight="1"/>
    <row r="3115" ht="24.95" customHeight="1"/>
    <row r="3116" ht="24.95" customHeight="1"/>
    <row r="3117" ht="24.95" customHeight="1"/>
    <row r="3118" ht="24.95" customHeight="1"/>
    <row r="3119" ht="24.95" customHeight="1"/>
    <row r="3120" ht="24.95" customHeight="1"/>
    <row r="3121" ht="24.95" customHeight="1"/>
    <row r="3122" ht="24.95" customHeight="1"/>
    <row r="3123" ht="24.95" customHeight="1"/>
    <row r="3124" ht="24.95" customHeight="1"/>
    <row r="3125" ht="24.95" customHeight="1"/>
    <row r="3126" ht="24.95" customHeight="1"/>
    <row r="3127" ht="24.95" customHeight="1"/>
    <row r="3128" ht="24.95" customHeight="1"/>
    <row r="3129" ht="24.95" customHeight="1"/>
    <row r="3130" ht="24.95" customHeight="1"/>
    <row r="3131" ht="24.95" customHeight="1"/>
    <row r="3132" ht="24.95" customHeight="1"/>
    <row r="3133" ht="24.95" customHeight="1"/>
    <row r="3134" ht="24.95" customHeight="1"/>
    <row r="3135" ht="24.95" customHeight="1"/>
    <row r="3136" ht="24.95" customHeight="1"/>
    <row r="3137" ht="24.95" customHeight="1"/>
    <row r="3138" ht="24.95" customHeight="1"/>
    <row r="3139" ht="24.95" customHeight="1"/>
    <row r="3140" ht="24.95" customHeight="1"/>
    <row r="3141" ht="24.95" customHeight="1"/>
    <row r="3142" ht="24.95" customHeight="1"/>
    <row r="3143" ht="24.95" customHeight="1"/>
    <row r="3144" ht="24.95" customHeight="1"/>
    <row r="3145" ht="24.95" customHeight="1"/>
    <row r="3146" ht="24.95" customHeight="1"/>
    <row r="3147" ht="24.95" customHeight="1"/>
    <row r="3148" ht="24.95" customHeight="1"/>
    <row r="3149" ht="24.95" customHeight="1"/>
    <row r="3150" ht="24.95" customHeight="1"/>
    <row r="3151" ht="24.95" customHeight="1"/>
    <row r="3152" ht="24.95" customHeight="1"/>
    <row r="3153" ht="24.95" customHeight="1"/>
    <row r="3154" ht="24.95" customHeight="1"/>
    <row r="3155" ht="24.95" customHeight="1"/>
    <row r="3156" ht="24.95" customHeight="1"/>
    <row r="3157" ht="24.95" customHeight="1"/>
    <row r="3158" ht="24.95" customHeight="1"/>
    <row r="3159" ht="24.95" customHeight="1"/>
    <row r="3160" ht="24.95" customHeight="1"/>
    <row r="3161" ht="24.95" customHeight="1"/>
    <row r="3162" ht="24.95" customHeight="1"/>
    <row r="3163" ht="24.95" customHeight="1"/>
    <row r="3164" ht="24.95" customHeight="1"/>
    <row r="3165" ht="24.95" customHeight="1"/>
    <row r="3166" ht="24.95" customHeight="1"/>
    <row r="3167" ht="24.95" customHeight="1"/>
    <row r="3168" ht="24.95" customHeight="1"/>
    <row r="3169" ht="24.95" customHeight="1"/>
    <row r="3170" ht="24.95" customHeight="1"/>
    <row r="3171" ht="24.95" customHeight="1"/>
    <row r="3172" ht="24.95" customHeight="1"/>
    <row r="3173" ht="24.95" customHeight="1"/>
    <row r="3174" ht="24.95" customHeight="1"/>
    <row r="3175" ht="24.95" customHeight="1"/>
    <row r="3176" ht="24.95" customHeight="1"/>
    <row r="3177" ht="24.95" customHeight="1"/>
    <row r="3178" ht="24.95" customHeight="1"/>
    <row r="3179" ht="24.95" customHeight="1"/>
    <row r="3180" ht="24.95" customHeight="1"/>
    <row r="3181" ht="24.95" customHeight="1"/>
    <row r="3182" ht="24.95" customHeight="1"/>
    <row r="3183" ht="24.95" customHeight="1"/>
    <row r="3184" ht="24.95" customHeight="1"/>
    <row r="3185" ht="24.95" customHeight="1"/>
    <row r="3186" ht="24.95" customHeight="1"/>
    <row r="3187" ht="24.95" customHeight="1"/>
    <row r="3188" ht="24.95" customHeight="1"/>
    <row r="3189" ht="24.95" customHeight="1"/>
    <row r="3190" ht="24.95" customHeight="1"/>
    <row r="3191" ht="24.95" customHeight="1"/>
    <row r="3192" ht="24.95" customHeight="1"/>
    <row r="3193" ht="24.95" customHeight="1"/>
    <row r="3194" ht="24.95" customHeight="1"/>
    <row r="3195" ht="24.95" customHeight="1"/>
    <row r="3196" ht="24.95" customHeight="1"/>
    <row r="3197" ht="24.95" customHeight="1"/>
    <row r="3198" ht="24.95" customHeight="1"/>
    <row r="3199" ht="24.95" customHeight="1"/>
    <row r="3200" ht="24.95" customHeight="1"/>
    <row r="3201" ht="24.95" customHeight="1"/>
    <row r="3202" ht="24.95" customHeight="1"/>
    <row r="3203" ht="24.95" customHeight="1"/>
    <row r="3204" ht="24.95" customHeight="1"/>
    <row r="3205" ht="24.95" customHeight="1"/>
    <row r="3206" ht="24.95" customHeight="1"/>
    <row r="3207" ht="24.95" customHeight="1"/>
    <row r="3208" ht="24.95" customHeight="1"/>
    <row r="3209" ht="24.95" customHeight="1"/>
    <row r="3210" ht="24.95" customHeight="1"/>
    <row r="3211" ht="24.95" customHeight="1"/>
    <row r="3212" ht="24.95" customHeight="1"/>
    <row r="3213" ht="24.95" customHeight="1"/>
    <row r="3214" ht="24.95" customHeight="1"/>
    <row r="3215" ht="24.95" customHeight="1"/>
    <row r="3216" ht="24.95" customHeight="1"/>
    <row r="3217" ht="24.95" customHeight="1"/>
    <row r="3218" ht="24.95" customHeight="1"/>
    <row r="3219" ht="24.95" customHeight="1"/>
    <row r="3220" ht="24.95" customHeight="1"/>
    <row r="3221" ht="24.95" customHeight="1"/>
    <row r="3222" ht="24.95" customHeight="1"/>
    <row r="3223" ht="24.95" customHeight="1"/>
    <row r="3224" ht="24.95" customHeight="1"/>
    <row r="3225" ht="24.95" customHeight="1"/>
    <row r="3226" ht="24.95" customHeight="1"/>
    <row r="3227" ht="24.95" customHeight="1"/>
    <row r="3228" ht="24.95" customHeight="1"/>
    <row r="3229" ht="24.95" customHeight="1"/>
    <row r="3230" ht="24.95" customHeight="1"/>
    <row r="3231" ht="24.95" customHeight="1"/>
    <row r="3232" ht="24.95" customHeight="1"/>
    <row r="3233" ht="24.95" customHeight="1"/>
    <row r="3234" ht="24.95" customHeight="1"/>
    <row r="3235" ht="24.95" customHeight="1"/>
    <row r="3236" ht="24.95" customHeight="1"/>
    <row r="3237" ht="24.95" customHeight="1"/>
    <row r="3238" ht="24.95" customHeight="1"/>
    <row r="3239" ht="24.95" customHeight="1"/>
    <row r="3240" ht="24.95" customHeight="1"/>
    <row r="3241" ht="24.95" customHeight="1"/>
    <row r="3242" ht="24.95" customHeight="1"/>
    <row r="3243" ht="24.95" customHeight="1"/>
    <row r="3244" ht="24.95" customHeight="1"/>
    <row r="3245" ht="24.95" customHeight="1"/>
    <row r="3246" ht="24.95" customHeight="1"/>
    <row r="3247" ht="24.95" customHeight="1"/>
    <row r="3248" ht="24.95" customHeight="1"/>
    <row r="3249" ht="24.95" customHeight="1"/>
    <row r="3250" ht="24.95" customHeight="1"/>
    <row r="3251" ht="24.95" customHeight="1"/>
    <row r="3252" ht="24.95" customHeight="1"/>
    <row r="3253" ht="24.95" customHeight="1"/>
    <row r="3254" ht="24.95" customHeight="1"/>
    <row r="3255" ht="24.95" customHeight="1"/>
    <row r="3256" ht="24.95" customHeight="1"/>
    <row r="3257" ht="24.95" customHeight="1"/>
    <row r="3258" ht="24.95" customHeight="1"/>
    <row r="3259" ht="24.95" customHeight="1"/>
    <row r="3260" ht="24.95" customHeight="1"/>
    <row r="3261" ht="24.95" customHeight="1"/>
    <row r="3262" ht="24.95" customHeight="1"/>
    <row r="3263" ht="24.95" customHeight="1"/>
    <row r="3264" ht="24.95" customHeight="1"/>
    <row r="3265" ht="24.95" customHeight="1"/>
    <row r="3266" ht="24.95" customHeight="1"/>
    <row r="3267" ht="24.95" customHeight="1"/>
    <row r="3268" ht="24.95" customHeight="1"/>
    <row r="3269" ht="24.95" customHeight="1"/>
    <row r="3270" ht="24.95" customHeight="1"/>
    <row r="3271" ht="24.95" customHeight="1"/>
    <row r="3272" ht="24.95" customHeight="1"/>
    <row r="3273" ht="24.95" customHeight="1"/>
    <row r="3274" ht="24.95" customHeight="1"/>
    <row r="3275" ht="24.95" customHeight="1"/>
    <row r="3276" ht="24.95" customHeight="1"/>
    <row r="3277" ht="24.95" customHeight="1"/>
    <row r="3278" ht="24.95" customHeight="1"/>
    <row r="3279" ht="24.95" customHeight="1"/>
    <row r="3280" ht="24.95" customHeight="1"/>
    <row r="3281" ht="24.95" customHeight="1"/>
    <row r="3282" ht="24.95" customHeight="1"/>
    <row r="3283" ht="24.95" customHeight="1"/>
    <row r="3284" ht="24.95" customHeight="1"/>
    <row r="3285" ht="24.95" customHeight="1"/>
    <row r="3286" ht="24.95" customHeight="1"/>
    <row r="3287" ht="24.95" customHeight="1"/>
    <row r="3288" ht="24.95" customHeight="1"/>
    <row r="3289" ht="24.95" customHeight="1"/>
    <row r="3290" ht="24.95" customHeight="1"/>
    <row r="3291" ht="24.95" customHeight="1"/>
    <row r="3292" ht="24.95" customHeight="1"/>
    <row r="3293" ht="24.95" customHeight="1"/>
    <row r="3294" ht="24.95" customHeight="1"/>
    <row r="3295" ht="24.95" customHeight="1"/>
    <row r="3296" ht="24.95" customHeight="1"/>
    <row r="3297" ht="24.95" customHeight="1"/>
    <row r="3298" ht="24.95" customHeight="1"/>
    <row r="3299" ht="24.95" customHeight="1"/>
    <row r="3300" ht="24.95" customHeight="1"/>
    <row r="3301" ht="24.95" customHeight="1"/>
    <row r="3302" ht="24.95" customHeight="1"/>
    <row r="3303" ht="24.95" customHeight="1"/>
    <row r="3304" ht="24.95" customHeight="1"/>
    <row r="3305" ht="24.95" customHeight="1"/>
    <row r="3306" ht="24.95" customHeight="1"/>
    <row r="3307" ht="24.95" customHeight="1"/>
    <row r="3308" ht="24.95" customHeight="1"/>
    <row r="3309" ht="24.95" customHeight="1"/>
    <row r="3310" ht="24.95" customHeight="1"/>
    <row r="3311" ht="24.95" customHeight="1"/>
    <row r="3312" ht="24.95" customHeight="1"/>
    <row r="3313" ht="24.95" customHeight="1"/>
    <row r="3314" ht="24.95" customHeight="1"/>
    <row r="3315" ht="24.95" customHeight="1"/>
    <row r="3316" ht="24.95" customHeight="1"/>
    <row r="3317" ht="24.95" customHeight="1"/>
    <row r="3318" ht="24.95" customHeight="1"/>
    <row r="3319" ht="24.95" customHeight="1"/>
    <row r="3320" ht="24.95" customHeight="1"/>
    <row r="3321" ht="24.95" customHeight="1"/>
    <row r="3322" ht="24.95" customHeight="1"/>
    <row r="3323" ht="24.95" customHeight="1"/>
    <row r="3324" ht="24.95" customHeight="1"/>
    <row r="3325" ht="24.95" customHeight="1"/>
    <row r="3326" ht="24.95" customHeight="1"/>
    <row r="3327" ht="24.95" customHeight="1"/>
    <row r="3328" ht="24.95" customHeight="1"/>
    <row r="3329" ht="24.95" customHeight="1"/>
    <row r="3330" ht="24.95" customHeight="1"/>
    <row r="3331" ht="24.95" customHeight="1"/>
    <row r="3332" ht="24.95" customHeight="1"/>
    <row r="3333" ht="24.95" customHeight="1"/>
    <row r="3334" ht="24.95" customHeight="1"/>
    <row r="3335" ht="24.95" customHeight="1"/>
    <row r="3336" ht="24.95" customHeight="1"/>
    <row r="3337" ht="24.95" customHeight="1"/>
    <row r="3338" ht="24.95" customHeight="1"/>
    <row r="3339" ht="24.95" customHeight="1"/>
    <row r="3340" ht="24.95" customHeight="1"/>
    <row r="3341" ht="24.95" customHeight="1"/>
    <row r="3342" ht="24.95" customHeight="1"/>
    <row r="3343" ht="24.95" customHeight="1"/>
    <row r="3344" ht="24.95" customHeight="1"/>
    <row r="3345" ht="24.95" customHeight="1"/>
    <row r="3346" ht="24.95" customHeight="1"/>
    <row r="3347" ht="24.95" customHeight="1"/>
    <row r="3348" ht="24.95" customHeight="1"/>
    <row r="3349" ht="24.95" customHeight="1"/>
    <row r="3350" ht="24.95" customHeight="1"/>
    <row r="3351" ht="24.95" customHeight="1"/>
    <row r="3352" ht="24.95" customHeight="1"/>
    <row r="3353" ht="24.95" customHeight="1"/>
    <row r="3354" ht="24.95" customHeight="1"/>
    <row r="3355" ht="24.95" customHeight="1"/>
    <row r="3356" ht="24.95" customHeight="1"/>
    <row r="3357" ht="24.95" customHeight="1"/>
    <row r="3358" ht="24.95" customHeight="1"/>
    <row r="3359" ht="24.95" customHeight="1"/>
    <row r="3360" ht="24.95" customHeight="1"/>
    <row r="3361" ht="24.95" customHeight="1"/>
    <row r="3362" ht="24.95" customHeight="1"/>
    <row r="3363" ht="24.95" customHeight="1"/>
    <row r="3364" ht="24.95" customHeight="1"/>
    <row r="3365" ht="24.95" customHeight="1"/>
    <row r="3366" ht="24.95" customHeight="1"/>
    <row r="3367" ht="24.95" customHeight="1"/>
    <row r="3368" ht="24.95" customHeight="1"/>
    <row r="3369" ht="24.95" customHeight="1"/>
    <row r="3370" ht="24.95" customHeight="1"/>
    <row r="3371" ht="24.95" customHeight="1"/>
    <row r="3372" ht="24.95" customHeight="1"/>
    <row r="3373" ht="24.95" customHeight="1"/>
    <row r="3374" ht="24.95" customHeight="1"/>
    <row r="3375" ht="24.95" customHeight="1"/>
    <row r="3376" ht="24.95" customHeight="1"/>
    <row r="3377" ht="24.95" customHeight="1"/>
    <row r="3378" ht="24.95" customHeight="1"/>
    <row r="3379" ht="24.95" customHeight="1"/>
    <row r="3380" ht="24.95" customHeight="1"/>
    <row r="3381" ht="24.95" customHeight="1"/>
    <row r="3382" ht="24.95" customHeight="1"/>
    <row r="3383" ht="24.95" customHeight="1"/>
    <row r="3384" ht="24.95" customHeight="1"/>
    <row r="3385" ht="24.95" customHeight="1"/>
    <row r="3386" ht="24.95" customHeight="1"/>
    <row r="3387" ht="24.95" customHeight="1"/>
    <row r="3388" ht="24.95" customHeight="1"/>
    <row r="3389" ht="24.95" customHeight="1"/>
    <row r="3390" ht="24.95" customHeight="1"/>
    <row r="3391" ht="24.95" customHeight="1"/>
    <row r="3392" ht="24.95" customHeight="1"/>
    <row r="3393" ht="24.95" customHeight="1"/>
    <row r="3394" ht="24.95" customHeight="1"/>
    <row r="3395" ht="24.95" customHeight="1"/>
    <row r="3396" ht="24.95" customHeight="1"/>
    <row r="3397" ht="24.95" customHeight="1"/>
    <row r="3398" ht="24.95" customHeight="1"/>
    <row r="3399" ht="24.95" customHeight="1"/>
    <row r="3400" ht="24.95" customHeight="1"/>
    <row r="3401" ht="24.95" customHeight="1"/>
    <row r="3402" ht="24.95" customHeight="1"/>
    <row r="3403" ht="24.95" customHeight="1"/>
    <row r="3404" ht="24.95" customHeight="1"/>
    <row r="3405" ht="24.95" customHeight="1"/>
    <row r="3406" ht="24.95" customHeight="1"/>
    <row r="3407" ht="24.95" customHeight="1"/>
    <row r="3408" ht="24.95" customHeight="1"/>
    <row r="3409" ht="24.95" customHeight="1"/>
    <row r="3410" ht="24.95" customHeight="1"/>
    <row r="3411" ht="24.95" customHeight="1"/>
    <row r="3412" ht="24.95" customHeight="1"/>
    <row r="3413" ht="24.95" customHeight="1"/>
    <row r="3414" ht="24.95" customHeight="1"/>
    <row r="3415" ht="24.95" customHeight="1"/>
    <row r="3416" ht="24.95" customHeight="1"/>
    <row r="3417" ht="24.95" customHeight="1"/>
    <row r="3418" ht="24.95" customHeight="1"/>
    <row r="3419" ht="24.95" customHeight="1"/>
    <row r="3420" ht="24.95" customHeight="1"/>
    <row r="3421" ht="24.95" customHeight="1"/>
    <row r="3422" ht="24.95" customHeight="1"/>
    <row r="3423" ht="24.95" customHeight="1"/>
    <row r="3424" ht="24.95" customHeight="1"/>
    <row r="3425" ht="24.95" customHeight="1"/>
    <row r="3426" ht="24.95" customHeight="1"/>
    <row r="3427" ht="24.95" customHeight="1"/>
    <row r="3428" ht="24.95" customHeight="1"/>
    <row r="3429" ht="24.95" customHeight="1"/>
    <row r="3430" ht="24.95" customHeight="1"/>
    <row r="3431" ht="24.95" customHeight="1"/>
    <row r="3432" ht="24.95" customHeight="1"/>
    <row r="3433" ht="24.95" customHeight="1"/>
    <row r="3434" ht="24.95" customHeight="1"/>
    <row r="3435" ht="24.95" customHeight="1"/>
    <row r="3436" ht="24.95" customHeight="1"/>
    <row r="3437" ht="24.95" customHeight="1"/>
    <row r="3438" ht="24.95" customHeight="1"/>
    <row r="3439" ht="24.95" customHeight="1"/>
    <row r="3440" ht="24.95" customHeight="1"/>
    <row r="3441" ht="24.95" customHeight="1"/>
    <row r="3442" ht="24.95" customHeight="1"/>
    <row r="3443" ht="24.95" customHeight="1"/>
    <row r="3444" ht="24.95" customHeight="1"/>
    <row r="3445" ht="24.95" customHeight="1"/>
    <row r="3446" ht="24.95" customHeight="1"/>
    <row r="3447" ht="24.95" customHeight="1"/>
    <row r="3448" ht="24.95" customHeight="1"/>
    <row r="3449" ht="24.95" customHeight="1"/>
    <row r="3450" ht="24.95" customHeight="1"/>
    <row r="3451" ht="24.95" customHeight="1"/>
    <row r="3452" ht="24.95" customHeight="1"/>
    <row r="3453" ht="24.95" customHeight="1"/>
    <row r="3454" ht="24.95" customHeight="1"/>
    <row r="3455" ht="24.95" customHeight="1"/>
    <row r="3456" ht="24.95" customHeight="1"/>
    <row r="3457" ht="24.95" customHeight="1"/>
    <row r="3458" ht="24.95" customHeight="1"/>
    <row r="3459" ht="24.95" customHeight="1"/>
    <row r="3460" ht="24.95" customHeight="1"/>
    <row r="3461" ht="24.95" customHeight="1"/>
    <row r="3462" ht="24.95" customHeight="1"/>
    <row r="3463" ht="24.95" customHeight="1"/>
    <row r="3464" ht="24.95" customHeight="1"/>
    <row r="3465" ht="24.95" customHeight="1"/>
    <row r="3466" ht="24.95" customHeight="1"/>
    <row r="3467" ht="24.95" customHeight="1"/>
    <row r="3468" ht="24.95" customHeight="1"/>
    <row r="3469" ht="24.95" customHeight="1"/>
    <row r="3470" ht="24.95" customHeight="1"/>
    <row r="3471" ht="24.95" customHeight="1"/>
    <row r="3472" ht="24.95" customHeight="1"/>
    <row r="3473" ht="24.95" customHeight="1"/>
    <row r="3474" ht="24.95" customHeight="1"/>
    <row r="3475" ht="24.95" customHeight="1"/>
    <row r="3476" ht="24.95" customHeight="1"/>
    <row r="3477" ht="24.95" customHeight="1"/>
    <row r="3478" ht="24.95" customHeight="1"/>
    <row r="3479" ht="24.95" customHeight="1"/>
    <row r="3480" ht="24.95" customHeight="1"/>
    <row r="3481" ht="24.95" customHeight="1"/>
    <row r="3482" ht="24.95" customHeight="1"/>
    <row r="3483" ht="24.95" customHeight="1"/>
    <row r="3484" ht="24.95" customHeight="1"/>
    <row r="3485" ht="24.95" customHeight="1"/>
    <row r="3486" ht="24.95" customHeight="1"/>
    <row r="3487" ht="24.95" customHeight="1"/>
    <row r="3488" ht="24.95" customHeight="1"/>
    <row r="3489" ht="24.95" customHeight="1"/>
    <row r="3490" ht="24.95" customHeight="1"/>
    <row r="3491" ht="24.95" customHeight="1"/>
    <row r="3492" ht="24.95" customHeight="1"/>
    <row r="3493" ht="24.95" customHeight="1"/>
    <row r="3494" ht="24.95" customHeight="1"/>
    <row r="3495" ht="24.95" customHeight="1"/>
    <row r="3496" ht="24.95" customHeight="1"/>
    <row r="3497" ht="24.95" customHeight="1"/>
    <row r="3498" ht="24.95" customHeight="1"/>
    <row r="3499" ht="24.95" customHeight="1"/>
    <row r="3500" ht="24.95" customHeight="1"/>
    <row r="3501" ht="24.95" customHeight="1"/>
    <row r="3502" ht="24.95" customHeight="1"/>
    <row r="3503" ht="24.95" customHeight="1"/>
    <row r="3504" ht="24.95" customHeight="1"/>
    <row r="3505" ht="24.95" customHeight="1"/>
    <row r="3506" ht="24.95" customHeight="1"/>
    <row r="3507" ht="24.95" customHeight="1"/>
    <row r="3508" ht="24.95" customHeight="1"/>
    <row r="3509" ht="24.95" customHeight="1"/>
    <row r="3510" ht="24.95" customHeight="1"/>
    <row r="3511" ht="24.95" customHeight="1"/>
    <row r="3512" ht="24.95" customHeight="1"/>
    <row r="3513" ht="24.95" customHeight="1"/>
    <row r="3514" ht="24.95" customHeight="1"/>
    <row r="3515" ht="24.95" customHeight="1"/>
    <row r="3516" ht="24.95" customHeight="1"/>
    <row r="3517" ht="24.95" customHeight="1"/>
    <row r="3518" ht="24.95" customHeight="1"/>
    <row r="3519" ht="24.95" customHeight="1"/>
    <row r="3520" ht="24.95" customHeight="1"/>
    <row r="3521" ht="24.95" customHeight="1"/>
    <row r="3522" ht="24.95" customHeight="1"/>
    <row r="3523" ht="24.95" customHeight="1"/>
    <row r="3524" ht="24.95" customHeight="1"/>
    <row r="3525" ht="24.95" customHeight="1"/>
    <row r="3526" ht="24.95" customHeight="1"/>
    <row r="3527" ht="24.95" customHeight="1"/>
    <row r="3528" ht="24.95" customHeight="1"/>
    <row r="3529" ht="24.95" customHeight="1"/>
    <row r="3530" ht="24.95" customHeight="1"/>
    <row r="3531" ht="24.95" customHeight="1"/>
    <row r="3532" ht="24.95" customHeight="1"/>
    <row r="3533" ht="24.95" customHeight="1"/>
    <row r="3534" ht="24.95" customHeight="1"/>
    <row r="3535" ht="24.95" customHeight="1"/>
    <row r="3536" ht="24.95" customHeight="1"/>
    <row r="3537" ht="24.95" customHeight="1"/>
    <row r="3538" ht="24.95" customHeight="1"/>
    <row r="3539" ht="24.95" customHeight="1"/>
    <row r="3540" ht="24.95" customHeight="1"/>
    <row r="3541" ht="24.95" customHeight="1"/>
    <row r="3542" ht="24.95" customHeight="1"/>
    <row r="3543" ht="24.95" customHeight="1"/>
    <row r="3544" ht="24.95" customHeight="1"/>
    <row r="3545" ht="24.95" customHeight="1"/>
    <row r="3546" ht="24.95" customHeight="1"/>
    <row r="3547" ht="24.95" customHeight="1"/>
    <row r="3548" ht="24.95" customHeight="1"/>
    <row r="3549" ht="24.95" customHeight="1"/>
    <row r="3550" ht="24.95" customHeight="1"/>
    <row r="3551" ht="24.95" customHeight="1"/>
    <row r="3552" ht="24.95" customHeight="1"/>
    <row r="3553" ht="24.95" customHeight="1"/>
    <row r="3554" ht="24.95" customHeight="1"/>
    <row r="3555" ht="24.95" customHeight="1"/>
    <row r="3556" ht="24.95" customHeight="1"/>
    <row r="3557" ht="24.95" customHeight="1"/>
    <row r="3558" ht="24.95" customHeight="1"/>
    <row r="3559" ht="24.95" customHeight="1"/>
    <row r="3560" ht="24.95" customHeight="1"/>
    <row r="3561" ht="24.95" customHeight="1"/>
    <row r="3562" ht="24.95" customHeight="1"/>
    <row r="3563" ht="24.95" customHeight="1"/>
    <row r="3564" ht="24.95" customHeight="1"/>
    <row r="3565" ht="24.95" customHeight="1"/>
    <row r="3566" ht="24.95" customHeight="1"/>
    <row r="3567" ht="24.95" customHeight="1"/>
    <row r="3568" ht="24.95" customHeight="1"/>
    <row r="3569" ht="24.95" customHeight="1"/>
    <row r="3570" ht="24.95" customHeight="1"/>
    <row r="3571" ht="24.95" customHeight="1"/>
    <row r="3572" ht="24.95" customHeight="1"/>
    <row r="3573" ht="24.95" customHeight="1"/>
    <row r="3574" ht="24.95" customHeight="1"/>
    <row r="3575" ht="24.95" customHeight="1"/>
    <row r="3576" ht="24.95" customHeight="1"/>
    <row r="3577" ht="24.95" customHeight="1"/>
    <row r="3578" ht="24.95" customHeight="1"/>
    <row r="3579" ht="24.95" customHeight="1"/>
    <row r="3580" ht="24.95" customHeight="1"/>
    <row r="3581" ht="24.95" customHeight="1"/>
    <row r="3582" ht="24.95" customHeight="1"/>
    <row r="3583" ht="24.95" customHeight="1"/>
    <row r="3584" ht="24.95" customHeight="1"/>
    <row r="3585" ht="24.95" customHeight="1"/>
    <row r="3586" ht="24.95" customHeight="1"/>
    <row r="3587" ht="24.95" customHeight="1"/>
    <row r="3588" ht="24.95" customHeight="1"/>
    <row r="3589" ht="24.95" customHeight="1"/>
    <row r="3590" ht="24.95" customHeight="1"/>
    <row r="3591" ht="24.95" customHeight="1"/>
    <row r="3592" ht="24.95" customHeight="1"/>
    <row r="3593" ht="24.95" customHeight="1"/>
    <row r="3594" ht="24.95" customHeight="1"/>
    <row r="3595" ht="24.95" customHeight="1"/>
    <row r="3596" ht="24.95" customHeight="1"/>
    <row r="3597" ht="24.95" customHeight="1"/>
    <row r="3598" ht="24.95" customHeight="1"/>
    <row r="3599" ht="24.95" customHeight="1"/>
    <row r="3600" ht="24.95" customHeight="1"/>
    <row r="3601" ht="24.95" customHeight="1"/>
    <row r="3602" ht="24.95" customHeight="1"/>
    <row r="3603" ht="24.95" customHeight="1"/>
    <row r="3604" ht="24.95" customHeight="1"/>
    <row r="3605" ht="24.95" customHeight="1"/>
    <row r="3606" ht="24.95" customHeight="1"/>
    <row r="3607" ht="24.95" customHeight="1"/>
    <row r="3608" ht="24.95" customHeight="1"/>
    <row r="3609" ht="24.95" customHeight="1"/>
    <row r="3610" ht="24.95" customHeight="1"/>
    <row r="3611" ht="24.95" customHeight="1"/>
    <row r="3612" ht="24.95" customHeight="1"/>
    <row r="3613" ht="24.95" customHeight="1"/>
    <row r="3614" ht="24.95" customHeight="1"/>
    <row r="3615" ht="24.95" customHeight="1"/>
    <row r="3616" ht="24.95" customHeight="1"/>
    <row r="3617" ht="24.95" customHeight="1"/>
    <row r="3618" ht="24.95" customHeight="1"/>
    <row r="3619" ht="24.95" customHeight="1"/>
    <row r="3620" ht="24.95" customHeight="1"/>
    <row r="3621" ht="24.95" customHeight="1"/>
    <row r="3622" ht="24.95" customHeight="1"/>
    <row r="3623" ht="24.95" customHeight="1"/>
    <row r="3624" ht="24.95" customHeight="1"/>
    <row r="3625" ht="24.95" customHeight="1"/>
    <row r="3626" ht="24.95" customHeight="1"/>
    <row r="3627" ht="24.95" customHeight="1"/>
    <row r="3628" ht="24.95" customHeight="1"/>
    <row r="3629" ht="24.95" customHeight="1"/>
    <row r="3630" ht="24.95" customHeight="1"/>
    <row r="3631" ht="24.95" customHeight="1"/>
    <row r="3632" ht="24.95" customHeight="1"/>
    <row r="3633" ht="24.95" customHeight="1"/>
    <row r="3634" ht="24.95" customHeight="1"/>
    <row r="3635" ht="24.95" customHeight="1"/>
    <row r="3636" ht="24.95" customHeight="1"/>
    <row r="3637" ht="24.95" customHeight="1"/>
    <row r="3638" ht="24.95" customHeight="1"/>
    <row r="3639" ht="24.95" customHeight="1"/>
    <row r="3640" ht="24.95" customHeight="1"/>
    <row r="3641" ht="24.95" customHeight="1"/>
    <row r="3642" ht="24.95" customHeight="1"/>
    <row r="3643" ht="24.95" customHeight="1"/>
    <row r="3644" ht="24.95" customHeight="1"/>
    <row r="3645" ht="24.95" customHeight="1"/>
    <row r="3646" ht="24.95" customHeight="1"/>
    <row r="3647" ht="24.95" customHeight="1"/>
    <row r="3648" ht="24.95" customHeight="1"/>
    <row r="3649" ht="24.95" customHeight="1"/>
    <row r="3650" ht="24.95" customHeight="1"/>
    <row r="3651" ht="24.95" customHeight="1"/>
    <row r="3652" ht="24.95" customHeight="1"/>
    <row r="3653" ht="24.95" customHeight="1"/>
    <row r="3654" ht="24.95" customHeight="1"/>
    <row r="3655" ht="24.95" customHeight="1"/>
    <row r="3656" ht="24.95" customHeight="1"/>
    <row r="3657" ht="24.95" customHeight="1"/>
    <row r="3658" ht="24.95" customHeight="1"/>
    <row r="3659" ht="24.95" customHeight="1"/>
    <row r="3660" ht="24.95" customHeight="1"/>
    <row r="3661" ht="24.95" customHeight="1"/>
    <row r="3662" ht="24.95" customHeight="1"/>
    <row r="3663" ht="24.95" customHeight="1"/>
    <row r="3664" ht="24.95" customHeight="1"/>
    <row r="3665" ht="24.95" customHeight="1"/>
    <row r="3666" ht="24.95" customHeight="1"/>
    <row r="3667" ht="24.95" customHeight="1"/>
    <row r="3668" ht="24.95" customHeight="1"/>
    <row r="3669" ht="24.95" customHeight="1"/>
    <row r="3670" ht="24.95" customHeight="1"/>
    <row r="3671" ht="24.95" customHeight="1"/>
    <row r="3672" ht="24.95" customHeight="1"/>
    <row r="3673" ht="24.95" customHeight="1"/>
    <row r="3674" ht="24.95" customHeight="1"/>
    <row r="3675" ht="24.95" customHeight="1"/>
    <row r="3676" ht="24.95" customHeight="1"/>
    <row r="3677" ht="24.95" customHeight="1"/>
    <row r="3678" ht="24.95" customHeight="1"/>
    <row r="3679" ht="24.95" customHeight="1"/>
    <row r="3680" ht="24.95" customHeight="1"/>
    <row r="3681" ht="24.95" customHeight="1"/>
    <row r="3682" ht="24.95" customHeight="1"/>
    <row r="3683" ht="24.95" customHeight="1"/>
    <row r="3684" ht="24.95" customHeight="1"/>
    <row r="3685" ht="24.95" customHeight="1"/>
    <row r="3686" ht="24.95" customHeight="1"/>
    <row r="3687" ht="24.95" customHeight="1"/>
    <row r="3688" ht="24.95" customHeight="1"/>
    <row r="3689" ht="24.95" customHeight="1"/>
    <row r="3690" ht="24.95" customHeight="1"/>
    <row r="3691" ht="24.95" customHeight="1"/>
    <row r="3692" ht="24.95" customHeight="1"/>
    <row r="3693" ht="24.95" customHeight="1"/>
    <row r="3694" ht="24.95" customHeight="1"/>
    <row r="3695" ht="24.95" customHeight="1"/>
    <row r="3696" ht="24.95" customHeight="1"/>
    <row r="3697" ht="24.95" customHeight="1"/>
    <row r="3698" ht="24.95" customHeight="1"/>
    <row r="3699" ht="24.95" customHeight="1"/>
    <row r="3700" ht="24.95" customHeight="1"/>
    <row r="3701" ht="24.95" customHeight="1"/>
    <row r="3702" ht="24.95" customHeight="1"/>
    <row r="3703" ht="24.95" customHeight="1"/>
    <row r="3704" ht="24.95" customHeight="1"/>
    <row r="3705" ht="24.95" customHeight="1"/>
    <row r="3706" ht="24.95" customHeight="1"/>
    <row r="3707" ht="24.95" customHeight="1"/>
    <row r="3708" ht="24.95" customHeight="1"/>
    <row r="3709" ht="24.95" customHeight="1"/>
    <row r="3710" ht="24.95" customHeight="1"/>
    <row r="3711" ht="24.95" customHeight="1"/>
    <row r="3712" ht="24.95" customHeight="1"/>
    <row r="3713" ht="24.95" customHeight="1"/>
    <row r="3714" ht="24.95" customHeight="1"/>
    <row r="3715" ht="24.95" customHeight="1"/>
    <row r="3716" ht="24.95" customHeight="1"/>
    <row r="3717" ht="24.95" customHeight="1"/>
    <row r="3718" ht="24.95" customHeight="1"/>
    <row r="3719" ht="24.95" customHeight="1"/>
    <row r="3720" ht="24.95" customHeight="1"/>
    <row r="3721" ht="24.95" customHeight="1"/>
    <row r="3722" ht="24.95" customHeight="1"/>
    <row r="3723" ht="24.95" customHeight="1"/>
    <row r="3724" ht="24.95" customHeight="1"/>
    <row r="3725" ht="24.95" customHeight="1"/>
    <row r="3726" ht="24.95" customHeight="1"/>
    <row r="3727" ht="24.95" customHeight="1"/>
    <row r="3728" ht="24.95" customHeight="1"/>
    <row r="3729" ht="24.95" customHeight="1"/>
    <row r="3730" ht="24.95" customHeight="1"/>
    <row r="3731" ht="24.95" customHeight="1"/>
    <row r="3732" ht="24.95" customHeight="1"/>
    <row r="3733" ht="24.95" customHeight="1"/>
    <row r="3734" ht="24.95" customHeight="1"/>
    <row r="3735" ht="24.95" customHeight="1"/>
    <row r="3736" ht="24.95" customHeight="1"/>
    <row r="3737" ht="24.95" customHeight="1"/>
    <row r="3738" ht="24.95" customHeight="1"/>
    <row r="3739" ht="24.95" customHeight="1"/>
    <row r="3740" ht="24.95" customHeight="1"/>
    <row r="3741" ht="24.95" customHeight="1"/>
    <row r="3742" ht="24.95" customHeight="1"/>
    <row r="3743" ht="24.95" customHeight="1"/>
    <row r="3744" ht="24.95" customHeight="1"/>
    <row r="3745" ht="24.95" customHeight="1"/>
    <row r="3746" ht="24.95" customHeight="1"/>
    <row r="3747" ht="24.95" customHeight="1"/>
    <row r="3748" ht="24.95" customHeight="1"/>
    <row r="3749" ht="24.95" customHeight="1"/>
    <row r="3750" ht="24.95" customHeight="1"/>
    <row r="3751" ht="24.95" customHeight="1"/>
    <row r="3752" ht="24.95" customHeight="1"/>
    <row r="3753" ht="24.95" customHeight="1"/>
    <row r="3754" ht="24.95" customHeight="1"/>
    <row r="3755" ht="24.95" customHeight="1"/>
    <row r="3756" ht="24.95" customHeight="1"/>
    <row r="3757" ht="24.95" customHeight="1"/>
    <row r="3758" ht="24.95" customHeight="1"/>
    <row r="3759" ht="24.95" customHeight="1"/>
    <row r="3760" ht="24.95" customHeight="1"/>
    <row r="3761" ht="24.95" customHeight="1"/>
    <row r="3762" ht="24.95" customHeight="1"/>
    <row r="3763" ht="24.95" customHeight="1"/>
    <row r="3764" ht="24.95" customHeight="1"/>
    <row r="3765" ht="24.95" customHeight="1"/>
    <row r="3766" ht="24.95" customHeight="1"/>
    <row r="3767" ht="24.95" customHeight="1"/>
    <row r="3768" ht="24.95" customHeight="1"/>
    <row r="3769" ht="24.95" customHeight="1"/>
    <row r="3770" ht="24.95" customHeight="1"/>
    <row r="3771" ht="24.95" customHeight="1"/>
    <row r="3772" ht="24.95" customHeight="1"/>
    <row r="3773" ht="24.95" customHeight="1"/>
    <row r="3774" ht="24.95" customHeight="1"/>
    <row r="3775" ht="24.95" customHeight="1"/>
    <row r="3776" ht="24.95" customHeight="1"/>
    <row r="3777" ht="24.95" customHeight="1"/>
    <row r="3778" ht="24.95" customHeight="1"/>
    <row r="3779" ht="24.95" customHeight="1"/>
    <row r="3780" ht="24.95" customHeight="1"/>
    <row r="3781" ht="24.95" customHeight="1"/>
    <row r="3782" ht="24.95" customHeight="1"/>
    <row r="3783" ht="24.95" customHeight="1"/>
    <row r="3784" ht="24.95" customHeight="1"/>
    <row r="3785" ht="24.95" customHeight="1"/>
    <row r="3786" ht="24.95" customHeight="1"/>
    <row r="3787" ht="24.95" customHeight="1"/>
    <row r="3788" ht="24.95" customHeight="1"/>
    <row r="3789" ht="24.95" customHeight="1"/>
    <row r="3790" ht="24.95" customHeight="1"/>
    <row r="3791" ht="24.95" customHeight="1"/>
    <row r="3792" ht="24.95" customHeight="1"/>
    <row r="3793" ht="24.95" customHeight="1"/>
    <row r="3794" ht="24.95" customHeight="1"/>
    <row r="3795" ht="24.95" customHeight="1"/>
    <row r="3796" ht="24.95" customHeight="1"/>
    <row r="3797" ht="24.95" customHeight="1"/>
    <row r="3798" ht="24.95" customHeight="1"/>
    <row r="3799" ht="24.95" customHeight="1"/>
    <row r="3800" ht="24.95" customHeight="1"/>
    <row r="3801" ht="24.95" customHeight="1"/>
    <row r="3802" ht="24.95" customHeight="1"/>
    <row r="3803" ht="24.95" customHeight="1"/>
    <row r="3804" ht="24.95" customHeight="1"/>
    <row r="3805" ht="24.95" customHeight="1"/>
    <row r="3806" ht="24.95" customHeight="1"/>
    <row r="3807" ht="24.95" customHeight="1"/>
    <row r="3808" ht="24.95" customHeight="1"/>
    <row r="3809" ht="24.95" customHeight="1"/>
    <row r="3810" ht="24.95" customHeight="1"/>
    <row r="3811" ht="24.95" customHeight="1"/>
    <row r="3812" ht="24.95" customHeight="1"/>
    <row r="3813" ht="24.95" customHeight="1"/>
    <row r="3814" ht="24.95" customHeight="1"/>
    <row r="3815" ht="24.95" customHeight="1"/>
    <row r="3816" ht="24.95" customHeight="1"/>
    <row r="3817" ht="24.95" customHeight="1"/>
    <row r="3818" ht="24.95" customHeight="1"/>
    <row r="3819" ht="24.95" customHeight="1"/>
    <row r="3820" ht="24.95" customHeight="1"/>
    <row r="3821" ht="24.95" customHeight="1"/>
    <row r="3822" ht="24.95" customHeight="1"/>
    <row r="3823" ht="24.95" customHeight="1"/>
    <row r="3824" ht="24.95" customHeight="1"/>
    <row r="3825" ht="24.95" customHeight="1"/>
    <row r="3826" ht="24.95" customHeight="1"/>
    <row r="3827" ht="24.95" customHeight="1"/>
    <row r="3828" ht="24.95" customHeight="1"/>
    <row r="3829" ht="24.95" customHeight="1"/>
    <row r="3830" ht="24.95" customHeight="1"/>
    <row r="3831" ht="24.95" customHeight="1"/>
    <row r="3832" ht="24.95" customHeight="1"/>
    <row r="3833" ht="24.95" customHeight="1"/>
    <row r="3834" ht="24.95" customHeight="1"/>
    <row r="3835" ht="24.95" customHeight="1"/>
    <row r="3836" ht="24.95" customHeight="1"/>
    <row r="3837" ht="24.95" customHeight="1"/>
    <row r="3838" ht="24.95" customHeight="1"/>
    <row r="3839" ht="24.95" customHeight="1"/>
    <row r="3840" ht="24.95" customHeight="1"/>
    <row r="3841" ht="24.95" customHeight="1"/>
    <row r="3842" ht="24.95" customHeight="1"/>
    <row r="3843" ht="24.95" customHeight="1"/>
    <row r="3844" ht="24.95" customHeight="1"/>
    <row r="3845" ht="24.95" customHeight="1"/>
    <row r="3846" ht="24.95" customHeight="1"/>
    <row r="3847" ht="24.95" customHeight="1"/>
    <row r="3848" ht="24.95" customHeight="1"/>
    <row r="3849" ht="24.95" customHeight="1"/>
    <row r="3850" ht="24.95" customHeight="1"/>
    <row r="3851" ht="24.95" customHeight="1"/>
    <row r="3852" ht="24.95" customHeight="1"/>
    <row r="3853" ht="24.95" customHeight="1"/>
    <row r="3854" ht="24.95" customHeight="1"/>
    <row r="3855" ht="24.95" customHeight="1"/>
    <row r="3856" ht="24.95" customHeight="1"/>
    <row r="3857" ht="24.95" customHeight="1"/>
    <row r="3858" ht="24.95" customHeight="1"/>
    <row r="3859" ht="24.95" customHeight="1"/>
    <row r="3860" ht="24.95" customHeight="1"/>
    <row r="3861" ht="24.95" customHeight="1"/>
    <row r="3862" ht="24.95" customHeight="1"/>
    <row r="3863" ht="24.95" customHeight="1"/>
    <row r="3864" ht="24.95" customHeight="1"/>
    <row r="3865" ht="24.95" customHeight="1"/>
    <row r="3866" ht="24.95" customHeight="1"/>
    <row r="3867" ht="24.95" customHeight="1"/>
    <row r="3868" ht="24.95" customHeight="1"/>
    <row r="3869" ht="24.95" customHeight="1"/>
    <row r="3870" ht="24.95" customHeight="1"/>
    <row r="3871" ht="24.95" customHeight="1"/>
    <row r="3872" ht="24.95" customHeight="1"/>
    <row r="3873" ht="24.95" customHeight="1"/>
    <row r="3874" ht="24.95" customHeight="1"/>
    <row r="3875" ht="24.95" customHeight="1"/>
    <row r="3876" ht="24.95" customHeight="1"/>
    <row r="3877" ht="24.95" customHeight="1"/>
    <row r="3878" ht="24.95" customHeight="1"/>
    <row r="3879" ht="24.95" customHeight="1"/>
    <row r="3880" ht="24.95" customHeight="1"/>
    <row r="3881" ht="24.95" customHeight="1"/>
    <row r="3882" ht="24.95" customHeight="1"/>
    <row r="3883" ht="24.95" customHeight="1"/>
    <row r="3884" ht="24.95" customHeight="1"/>
    <row r="3885" ht="24.95" customHeight="1"/>
    <row r="3886" ht="24.95" customHeight="1"/>
    <row r="3887" ht="24.95" customHeight="1"/>
    <row r="3888" ht="24.95" customHeight="1"/>
    <row r="3889" ht="24.95" customHeight="1"/>
    <row r="3890" ht="24.95" customHeight="1"/>
    <row r="3891" ht="24.95" customHeight="1"/>
    <row r="3892" ht="24.95" customHeight="1"/>
    <row r="3893" ht="24.95" customHeight="1"/>
    <row r="3894" ht="24.95" customHeight="1"/>
    <row r="3895" ht="24.95" customHeight="1"/>
    <row r="3896" ht="24.95" customHeight="1"/>
    <row r="3897" ht="24.95" customHeight="1"/>
    <row r="3898" ht="24.95" customHeight="1"/>
    <row r="3899" ht="24.95" customHeight="1"/>
    <row r="3900" ht="24.95" customHeight="1"/>
    <row r="3901" ht="24.95" customHeight="1"/>
    <row r="3902" ht="24.95" customHeight="1"/>
    <row r="3903" ht="24.95" customHeight="1"/>
    <row r="3904" ht="24.95" customHeight="1"/>
    <row r="3905" ht="24.95" customHeight="1"/>
    <row r="3906" ht="24.95" customHeight="1"/>
    <row r="3907" ht="24.95" customHeight="1"/>
    <row r="3908" ht="24.95" customHeight="1"/>
    <row r="3909" ht="24.95" customHeight="1"/>
    <row r="3910" ht="24.95" customHeight="1"/>
    <row r="3911" ht="24.95" customHeight="1"/>
    <row r="3912" ht="24.95" customHeight="1"/>
    <row r="3913" ht="24.95" customHeight="1"/>
    <row r="3914" ht="24.95" customHeight="1"/>
    <row r="3915" ht="24.95" customHeight="1"/>
    <row r="3916" ht="24.95" customHeight="1"/>
    <row r="3917" ht="24.95" customHeight="1"/>
    <row r="3918" ht="24.95" customHeight="1"/>
    <row r="3919" ht="24.95" customHeight="1"/>
    <row r="3920" ht="24.95" customHeight="1"/>
    <row r="3921" ht="24.95" customHeight="1"/>
    <row r="3922" ht="24.95" customHeight="1"/>
    <row r="3923" ht="24.95" customHeight="1"/>
    <row r="3924" ht="24.95" customHeight="1"/>
    <row r="3925" ht="24.95" customHeight="1"/>
    <row r="3926" ht="24.95" customHeight="1"/>
    <row r="3927" ht="24.95" customHeight="1"/>
    <row r="3928" ht="24.95" customHeight="1"/>
    <row r="3929" ht="24.95" customHeight="1"/>
    <row r="3930" ht="24.95" customHeight="1"/>
    <row r="3931" ht="24.95" customHeight="1"/>
    <row r="3932" ht="24.95" customHeight="1"/>
    <row r="3933" ht="24.95" customHeight="1"/>
    <row r="3934" ht="24.95" customHeight="1"/>
    <row r="3935" ht="24.95" customHeight="1"/>
    <row r="3936" ht="24.95" customHeight="1"/>
    <row r="3937" ht="24.95" customHeight="1"/>
    <row r="3938" ht="24.95" customHeight="1"/>
    <row r="3939" ht="24.95" customHeight="1"/>
    <row r="3940" ht="24.95" customHeight="1"/>
    <row r="3941" ht="24.95" customHeight="1"/>
    <row r="3942" ht="24.95" customHeight="1"/>
    <row r="3943" ht="24.95" customHeight="1"/>
    <row r="3944" ht="24.95" customHeight="1"/>
    <row r="3945" ht="24.95" customHeight="1"/>
    <row r="3946" ht="24.95" customHeight="1"/>
    <row r="3947" ht="24.95" customHeight="1"/>
    <row r="3948" ht="24.95" customHeight="1"/>
    <row r="3949" ht="24.95" customHeight="1"/>
    <row r="3950" ht="24.95" customHeight="1"/>
    <row r="3951" ht="24.95" customHeight="1"/>
    <row r="3952" ht="24.95" customHeight="1"/>
    <row r="3953" ht="24.95" customHeight="1"/>
    <row r="3954" ht="24.95" customHeight="1"/>
    <row r="3955" ht="24.95" customHeight="1"/>
    <row r="3956" ht="24.95" customHeight="1"/>
    <row r="3957" ht="24.95" customHeight="1"/>
    <row r="3958" ht="24.95" customHeight="1"/>
    <row r="3959" ht="24.95" customHeight="1"/>
    <row r="3960" ht="24.95" customHeight="1"/>
    <row r="3961" ht="24.95" customHeight="1"/>
    <row r="3962" ht="24.95" customHeight="1"/>
    <row r="3963" ht="24.95" customHeight="1"/>
    <row r="3964" ht="24.95" customHeight="1"/>
    <row r="3965" ht="24.95" customHeight="1"/>
    <row r="3966" ht="24.95" customHeight="1"/>
    <row r="3967" ht="24.95" customHeight="1"/>
    <row r="3968" ht="24.95" customHeight="1"/>
    <row r="3969" ht="24.95" customHeight="1"/>
    <row r="3970" ht="24.95" customHeight="1"/>
    <row r="3971" ht="24.95" customHeight="1"/>
    <row r="3972" ht="24.95" customHeight="1"/>
    <row r="3973" ht="24.95" customHeight="1"/>
    <row r="3974" ht="24.95" customHeight="1"/>
    <row r="3975" ht="24.95" customHeight="1"/>
    <row r="3976" ht="24.95" customHeight="1"/>
    <row r="3977" ht="24.95" customHeight="1"/>
    <row r="3978" ht="24.95" customHeight="1"/>
    <row r="3979" ht="24.95" customHeight="1"/>
    <row r="3980" ht="24.95" customHeight="1"/>
    <row r="3981" ht="24.95" customHeight="1"/>
    <row r="3982" ht="24.95" customHeight="1"/>
    <row r="3983" ht="24.95" customHeight="1"/>
    <row r="3984" ht="24.95" customHeight="1"/>
    <row r="3985" ht="24.95" customHeight="1"/>
    <row r="3986" ht="24.95" customHeight="1"/>
    <row r="3987" ht="24.95" customHeight="1"/>
    <row r="3988" ht="24.95" customHeight="1"/>
    <row r="3989" ht="24.95" customHeight="1"/>
    <row r="3990" ht="24.95" customHeight="1"/>
    <row r="3991" ht="24.95" customHeight="1"/>
    <row r="3992" ht="24.95" customHeight="1"/>
    <row r="3993" ht="24.95" customHeight="1"/>
    <row r="3994" ht="24.95" customHeight="1"/>
    <row r="3995" ht="24.95" customHeight="1"/>
    <row r="3996" ht="24.95" customHeight="1"/>
    <row r="3997" ht="24.95" customHeight="1"/>
    <row r="3998" ht="24.95" customHeight="1"/>
    <row r="3999" ht="24.95" customHeight="1"/>
    <row r="4000" ht="24.95" customHeight="1"/>
    <row r="4001" ht="24.95" customHeight="1"/>
    <row r="4002" ht="24.95" customHeight="1"/>
    <row r="4003" ht="24.95" customHeight="1"/>
    <row r="4004" ht="24.95" customHeight="1"/>
    <row r="4005" ht="24.95" customHeight="1"/>
    <row r="4006" ht="24.95" customHeight="1"/>
    <row r="4007" ht="24.95" customHeight="1"/>
    <row r="4008" ht="24.95" customHeight="1"/>
    <row r="4009" ht="24.95" customHeight="1"/>
    <row r="4010" ht="24.95" customHeight="1"/>
    <row r="4011" ht="24.95" customHeight="1"/>
    <row r="4012" ht="24.95" customHeight="1"/>
    <row r="4013" ht="24.95" customHeight="1"/>
    <row r="4014" ht="24.95" customHeight="1"/>
    <row r="4015" ht="24.95" customHeight="1"/>
    <row r="4016" ht="24.95" customHeight="1"/>
    <row r="4017" ht="24.95" customHeight="1"/>
    <row r="4018" ht="24.95" customHeight="1"/>
    <row r="4019" ht="24.95" customHeight="1"/>
    <row r="4020" ht="24.95" customHeight="1"/>
    <row r="4021" ht="24.95" customHeight="1"/>
    <row r="4022" ht="24.95" customHeight="1"/>
    <row r="4023" ht="24.95" customHeight="1"/>
    <row r="4024" ht="24.95" customHeight="1"/>
    <row r="4025" ht="24.95" customHeight="1"/>
    <row r="4026" ht="24.95" customHeight="1"/>
    <row r="4027" ht="24.95" customHeight="1"/>
    <row r="4028" ht="24.95" customHeight="1"/>
    <row r="4029" ht="24.95" customHeight="1"/>
    <row r="4030" ht="24.95" customHeight="1"/>
    <row r="4031" ht="24.95" customHeight="1"/>
    <row r="4032" ht="24.95" customHeight="1"/>
    <row r="4033" ht="24.95" customHeight="1"/>
    <row r="4034" ht="24.95" customHeight="1"/>
    <row r="4035" ht="24.95" customHeight="1"/>
    <row r="4036" ht="24.95" customHeight="1"/>
    <row r="4037" ht="24.95" customHeight="1"/>
    <row r="4038" ht="24.95" customHeight="1"/>
    <row r="4039" ht="24.95" customHeight="1"/>
    <row r="4040" ht="24.95" customHeight="1"/>
    <row r="4041" ht="24.95" customHeight="1"/>
    <row r="4042" ht="24.95" customHeight="1"/>
    <row r="4043" ht="24.95" customHeight="1"/>
    <row r="4044" ht="24.95" customHeight="1"/>
    <row r="4045" ht="24.95" customHeight="1"/>
    <row r="4046" ht="24.95" customHeight="1"/>
    <row r="4047" ht="24.95" customHeight="1"/>
    <row r="4048" ht="24.95" customHeight="1"/>
    <row r="4049" ht="24.95" customHeight="1"/>
    <row r="4050" ht="24.95" customHeight="1"/>
    <row r="4051" ht="24.95" customHeight="1"/>
    <row r="4052" ht="24.95" customHeight="1"/>
    <row r="4053" ht="24.95" customHeight="1"/>
    <row r="4054" ht="24.95" customHeight="1"/>
    <row r="4055" ht="24.95" customHeight="1"/>
    <row r="4056" ht="24.95" customHeight="1"/>
    <row r="4057" ht="24.95" customHeight="1"/>
    <row r="4058" ht="24.95" customHeight="1"/>
    <row r="4059" ht="24.95" customHeight="1"/>
    <row r="4060" ht="24.95" customHeight="1"/>
    <row r="4061" ht="24.95" customHeight="1"/>
    <row r="4062" ht="24.95" customHeight="1"/>
    <row r="4063" ht="24.95" customHeight="1"/>
    <row r="4064" ht="24.95" customHeight="1"/>
    <row r="4065" ht="24.95" customHeight="1"/>
    <row r="4066" ht="24.95" customHeight="1"/>
    <row r="4067" ht="24.95" customHeight="1"/>
    <row r="4068" ht="24.95" customHeight="1"/>
    <row r="4069" ht="24.95" customHeight="1"/>
    <row r="4070" ht="24.95" customHeight="1"/>
    <row r="4071" ht="24.95" customHeight="1"/>
    <row r="4072" ht="24.95" customHeight="1"/>
    <row r="4073" ht="24.95" customHeight="1"/>
    <row r="4074" ht="24.95" customHeight="1"/>
    <row r="4075" ht="24.95" customHeight="1"/>
    <row r="4076" ht="24.95" customHeight="1"/>
    <row r="4077" ht="24.95" customHeight="1"/>
    <row r="4078" ht="24.95" customHeight="1"/>
    <row r="4079" ht="24.95" customHeight="1"/>
    <row r="4080" ht="24.95" customHeight="1"/>
    <row r="4081" ht="24.95" customHeight="1"/>
    <row r="4082" ht="24.95" customHeight="1"/>
    <row r="4083" ht="24.95" customHeight="1"/>
    <row r="4084" ht="24.95" customHeight="1"/>
    <row r="4085" ht="24.95" customHeight="1"/>
    <row r="4086" ht="24.95" customHeight="1"/>
    <row r="4087" ht="24.95" customHeight="1"/>
    <row r="4088" ht="24.95" customHeight="1"/>
    <row r="4089" ht="24.95" customHeight="1"/>
    <row r="4090" ht="24.95" customHeight="1"/>
    <row r="4091" ht="24.95" customHeight="1"/>
    <row r="4092" ht="24.95" customHeight="1"/>
    <row r="4093" ht="24.95" customHeight="1"/>
    <row r="4094" ht="24.95" customHeight="1"/>
    <row r="4095" ht="24.95" customHeight="1"/>
    <row r="4096" ht="24.95" customHeight="1"/>
    <row r="4097" ht="24.95" customHeight="1"/>
    <row r="4098" ht="24.95" customHeight="1"/>
    <row r="4099" ht="24.95" customHeight="1"/>
    <row r="4100" ht="24.95" customHeight="1"/>
    <row r="4101" ht="24.95" customHeight="1"/>
    <row r="4102" ht="24.95" customHeight="1"/>
    <row r="4103" ht="24.95" customHeight="1"/>
    <row r="4104" ht="24.95" customHeight="1"/>
    <row r="4105" ht="24.95" customHeight="1"/>
    <row r="4106" ht="24.95" customHeight="1"/>
    <row r="4107" ht="24.95" customHeight="1"/>
    <row r="4108" ht="24.95" customHeight="1"/>
    <row r="4109" ht="24.95" customHeight="1"/>
    <row r="4110" ht="24.95" customHeight="1"/>
    <row r="4111" ht="24.95" customHeight="1"/>
    <row r="4112" ht="24.95" customHeight="1"/>
    <row r="4113" ht="24.95" customHeight="1"/>
    <row r="4114" ht="24.95" customHeight="1"/>
    <row r="4115" ht="24.95" customHeight="1"/>
    <row r="4116" ht="24.95" customHeight="1"/>
    <row r="4117" ht="24.95" customHeight="1"/>
    <row r="4118" ht="24.95" customHeight="1"/>
    <row r="4119" ht="24.95" customHeight="1"/>
    <row r="4120" ht="24.95" customHeight="1"/>
    <row r="4121" ht="24.95" customHeight="1"/>
    <row r="4122" ht="24.95" customHeight="1"/>
    <row r="4123" ht="24.95" customHeight="1"/>
    <row r="4124" ht="24.95" customHeight="1"/>
    <row r="4125" ht="24.95" customHeight="1"/>
    <row r="4126" ht="24.95" customHeight="1"/>
    <row r="4127" ht="24.95" customHeight="1"/>
    <row r="4128" ht="24.95" customHeight="1"/>
    <row r="4129" ht="24.95" customHeight="1"/>
    <row r="4130" ht="24.95" customHeight="1"/>
    <row r="4131" ht="24.95" customHeight="1"/>
    <row r="4132" ht="24.95" customHeight="1"/>
    <row r="4133" ht="24.95" customHeight="1"/>
    <row r="4134" ht="24.95" customHeight="1"/>
    <row r="4135" ht="24.95" customHeight="1"/>
    <row r="4136" ht="24.95" customHeight="1"/>
    <row r="4137" ht="24.95" customHeight="1"/>
    <row r="4138" ht="24.95" customHeight="1"/>
    <row r="4139" ht="24.95" customHeight="1"/>
    <row r="4140" ht="24.95" customHeight="1"/>
    <row r="4141" ht="24.95" customHeight="1"/>
    <row r="4142" ht="24.95" customHeight="1"/>
    <row r="4143" ht="24.95" customHeight="1"/>
    <row r="4144" ht="24.95" customHeight="1"/>
    <row r="4145" ht="24.95" customHeight="1"/>
    <row r="4146" ht="24.95" customHeight="1"/>
    <row r="4147" ht="24.95" customHeight="1"/>
    <row r="4148" ht="24.95" customHeight="1"/>
    <row r="4149" ht="24.95" customHeight="1"/>
    <row r="4150" ht="24.95" customHeight="1"/>
    <row r="4151" ht="24.95" customHeight="1"/>
    <row r="4152" ht="24.95" customHeight="1"/>
    <row r="4153" ht="24.95" customHeight="1"/>
    <row r="4154" ht="24.95" customHeight="1"/>
    <row r="4155" ht="24.95" customHeight="1"/>
    <row r="4156" ht="24.95" customHeight="1"/>
    <row r="4157" ht="24.95" customHeight="1"/>
    <row r="4158" ht="24.95" customHeight="1"/>
    <row r="4159" ht="24.95" customHeight="1"/>
    <row r="4160" ht="24.95" customHeight="1"/>
    <row r="4161" ht="24.95" customHeight="1"/>
    <row r="4162" ht="24.95" customHeight="1"/>
    <row r="4163" ht="24.95" customHeight="1"/>
    <row r="4164" ht="24.95" customHeight="1"/>
    <row r="4165" ht="24.95" customHeight="1"/>
    <row r="4166" ht="24.95" customHeight="1"/>
    <row r="4167" ht="24.95" customHeight="1"/>
    <row r="4168" ht="24.95" customHeight="1"/>
    <row r="4169" ht="24.95" customHeight="1"/>
    <row r="4170" ht="24.95" customHeight="1"/>
    <row r="4171" ht="24.95" customHeight="1"/>
    <row r="4172" ht="24.95" customHeight="1"/>
    <row r="4173" ht="24.95" customHeight="1"/>
    <row r="4174" ht="24.95" customHeight="1"/>
    <row r="4175" ht="24.95" customHeight="1"/>
    <row r="4176" ht="24.95" customHeight="1"/>
    <row r="4177" ht="24.95" customHeight="1"/>
    <row r="4178" ht="24.95" customHeight="1"/>
    <row r="4179" ht="24.95" customHeight="1"/>
    <row r="4180" ht="24.95" customHeight="1"/>
    <row r="4181" ht="24.95" customHeight="1"/>
    <row r="4182" ht="24.95" customHeight="1"/>
    <row r="4183" ht="24.95" customHeight="1"/>
    <row r="4184" ht="24.95" customHeight="1"/>
    <row r="4185" ht="24.95" customHeight="1"/>
    <row r="4186" ht="24.95" customHeight="1"/>
    <row r="4187" ht="24.95" customHeight="1"/>
    <row r="4188" ht="24.95" customHeight="1"/>
    <row r="4189" ht="24.95" customHeight="1"/>
    <row r="4190" ht="24.95" customHeight="1"/>
    <row r="4191" ht="24.95" customHeight="1"/>
    <row r="4192" ht="24.95" customHeight="1"/>
    <row r="4193" ht="24.95" customHeight="1"/>
    <row r="4194" ht="24.95" customHeight="1"/>
    <row r="4195" ht="24.95" customHeight="1"/>
    <row r="4196" ht="24.95" customHeight="1"/>
    <row r="4197" ht="24.95" customHeight="1"/>
    <row r="4198" ht="24.95" customHeight="1"/>
    <row r="4199" ht="24.95" customHeight="1"/>
    <row r="4200" ht="24.95" customHeight="1"/>
    <row r="4201" ht="24.95" customHeight="1"/>
    <row r="4202" ht="24.95" customHeight="1"/>
    <row r="4203" ht="24.95" customHeight="1"/>
    <row r="4204" ht="24.95" customHeight="1"/>
    <row r="4205" ht="24.95" customHeight="1"/>
    <row r="4206" ht="24.95" customHeight="1"/>
    <row r="4207" ht="24.95" customHeight="1"/>
    <row r="4208" ht="24.95" customHeight="1"/>
    <row r="4209" ht="24.95" customHeight="1"/>
    <row r="4210" ht="24.95" customHeight="1"/>
    <row r="4211" ht="24.95" customHeight="1"/>
    <row r="4212" ht="24.95" customHeight="1"/>
    <row r="4213" ht="24.95" customHeight="1"/>
    <row r="4214" ht="24.95" customHeight="1"/>
    <row r="4215" ht="24.95" customHeight="1"/>
    <row r="4216" ht="24.95" customHeight="1"/>
    <row r="4217" ht="24.95" customHeight="1"/>
    <row r="4218" ht="24.95" customHeight="1"/>
    <row r="4219" ht="24.95" customHeight="1"/>
    <row r="4220" ht="24.95" customHeight="1"/>
    <row r="4221" ht="24.95" customHeight="1"/>
    <row r="4222" ht="24.95" customHeight="1"/>
    <row r="4223" ht="24.95" customHeight="1"/>
    <row r="4224" ht="24.95" customHeight="1"/>
    <row r="4225" ht="24.95" customHeight="1"/>
    <row r="4226" ht="24.95" customHeight="1"/>
    <row r="4227" ht="24.95" customHeight="1"/>
    <row r="4228" ht="24.95" customHeight="1"/>
    <row r="4229" ht="24.95" customHeight="1"/>
    <row r="4230" ht="24.95" customHeight="1"/>
    <row r="4231" ht="24.95" customHeight="1"/>
    <row r="4232" ht="24.95" customHeight="1"/>
    <row r="4233" ht="24.95" customHeight="1"/>
    <row r="4234" ht="24.95" customHeight="1"/>
    <row r="4235" ht="24.95" customHeight="1"/>
    <row r="4236" ht="24.95" customHeight="1"/>
    <row r="4237" ht="24.95" customHeight="1"/>
    <row r="4238" ht="24.95" customHeight="1"/>
    <row r="4239" ht="24.95" customHeight="1"/>
    <row r="4240" ht="24.95" customHeight="1"/>
    <row r="4241" ht="24.95" customHeight="1"/>
    <row r="4242" ht="24.95" customHeight="1"/>
    <row r="4243" ht="24.95" customHeight="1"/>
    <row r="4244" ht="24.95" customHeight="1"/>
    <row r="4245" ht="24.95" customHeight="1"/>
    <row r="4246" ht="24.95" customHeight="1"/>
    <row r="4247" ht="24.95" customHeight="1"/>
    <row r="4248" ht="24.95" customHeight="1"/>
    <row r="4249" ht="24.95" customHeight="1"/>
    <row r="4250" ht="24.95" customHeight="1"/>
    <row r="4251" ht="24.95" customHeight="1"/>
    <row r="4252" ht="24.95" customHeight="1"/>
    <row r="4253" ht="24.95" customHeight="1"/>
    <row r="4254" ht="24.95" customHeight="1"/>
    <row r="4255" ht="24.95" customHeight="1"/>
    <row r="4256" ht="24.95" customHeight="1"/>
    <row r="4257" ht="24.95" customHeight="1"/>
    <row r="4258" ht="24.95" customHeight="1"/>
    <row r="4259" ht="24.95" customHeight="1"/>
    <row r="4260" ht="24.95" customHeight="1"/>
    <row r="4261" ht="24.95" customHeight="1"/>
    <row r="4262" ht="24.95" customHeight="1"/>
    <row r="4263" ht="24.95" customHeight="1"/>
    <row r="4264" ht="24.95" customHeight="1"/>
    <row r="4265" ht="24.95" customHeight="1"/>
    <row r="4266" ht="24.95" customHeight="1"/>
    <row r="4267" ht="24.95" customHeight="1"/>
    <row r="4268" ht="24.95" customHeight="1"/>
    <row r="4269" ht="24.95" customHeight="1"/>
    <row r="4270" ht="24.95" customHeight="1"/>
    <row r="4271" ht="24.95" customHeight="1"/>
    <row r="4272" ht="24.95" customHeight="1"/>
    <row r="4273" ht="24.95" customHeight="1"/>
    <row r="4274" ht="24.95" customHeight="1"/>
    <row r="4275" ht="24.95" customHeight="1"/>
    <row r="4276" ht="24.95" customHeight="1"/>
    <row r="4277" ht="24.95" customHeight="1"/>
    <row r="4278" ht="24.95" customHeight="1"/>
    <row r="4279" ht="24.95" customHeight="1"/>
    <row r="4280" ht="24.95" customHeight="1"/>
    <row r="4281" ht="24.95" customHeight="1"/>
    <row r="4282" ht="24.95" customHeight="1"/>
    <row r="4283" ht="24.95" customHeight="1"/>
    <row r="4284" ht="24.95" customHeight="1"/>
    <row r="4285" ht="24.95" customHeight="1"/>
    <row r="4286" ht="24.95" customHeight="1"/>
    <row r="4287" ht="24.95" customHeight="1"/>
    <row r="4288" ht="24.95" customHeight="1"/>
    <row r="4289" ht="24.95" customHeight="1"/>
    <row r="4290" ht="24.95" customHeight="1"/>
    <row r="4291" ht="24.95" customHeight="1"/>
    <row r="4292" ht="24.95" customHeight="1"/>
    <row r="4293" ht="24.95" customHeight="1"/>
    <row r="4294" ht="24.95" customHeight="1"/>
    <row r="4295" ht="24.95" customHeight="1"/>
    <row r="4296" ht="24.95" customHeight="1"/>
    <row r="4297" ht="24.95" customHeight="1"/>
    <row r="4298" ht="24.95" customHeight="1"/>
    <row r="4299" ht="24.95" customHeight="1"/>
    <row r="4300" ht="24.95" customHeight="1"/>
    <row r="4301" ht="24.95" customHeight="1"/>
    <row r="4302" ht="24.95" customHeight="1"/>
    <row r="4303" ht="24.95" customHeight="1"/>
    <row r="4304" ht="24.95" customHeight="1"/>
    <row r="4305" ht="24.95" customHeight="1"/>
    <row r="4306" ht="24.95" customHeight="1"/>
    <row r="4307" ht="24.95" customHeight="1"/>
    <row r="4308" ht="24.95" customHeight="1"/>
    <row r="4309" ht="24.95" customHeight="1"/>
    <row r="4310" ht="24.95" customHeight="1"/>
    <row r="4311" ht="24.95" customHeight="1"/>
    <row r="4312" ht="24.95" customHeight="1"/>
    <row r="4313" ht="24.95" customHeight="1"/>
    <row r="4314" ht="24.95" customHeight="1"/>
    <row r="4315" ht="24.95" customHeight="1"/>
    <row r="4316" ht="24.95" customHeight="1"/>
    <row r="4317" ht="24.95" customHeight="1"/>
    <row r="4318" ht="24.95" customHeight="1"/>
    <row r="4319" ht="24.95" customHeight="1"/>
    <row r="4320" ht="24.95" customHeight="1"/>
    <row r="4321" ht="24.95" customHeight="1"/>
    <row r="4322" ht="24.95" customHeight="1"/>
    <row r="4323" ht="24.95" customHeight="1"/>
    <row r="4324" ht="24.95" customHeight="1"/>
    <row r="4325" ht="24.95" customHeight="1"/>
    <row r="4326" ht="24.95" customHeight="1"/>
    <row r="4327" ht="24.95" customHeight="1"/>
    <row r="4328" ht="24.95" customHeight="1"/>
    <row r="4329" ht="24.95" customHeight="1"/>
    <row r="4330" ht="24.95" customHeight="1"/>
    <row r="4331" ht="24.95" customHeight="1"/>
    <row r="4332" ht="24.95" customHeight="1"/>
    <row r="4333" ht="24.95" customHeight="1"/>
    <row r="4334" ht="24.95" customHeight="1"/>
    <row r="4335" ht="24.95" customHeight="1"/>
    <row r="4336" ht="24.95" customHeight="1"/>
    <row r="4337" ht="24.95" customHeight="1"/>
    <row r="4338" ht="24.95" customHeight="1"/>
    <row r="4339" ht="24.95" customHeight="1"/>
    <row r="4340" ht="24.95" customHeight="1"/>
    <row r="4341" ht="24.95" customHeight="1"/>
    <row r="4342" ht="24.95" customHeight="1"/>
    <row r="4343" ht="24.95" customHeight="1"/>
    <row r="4344" ht="24.95" customHeight="1"/>
    <row r="4345" ht="24.95" customHeight="1"/>
    <row r="4346" ht="24.95" customHeight="1"/>
    <row r="4347" ht="24.95" customHeight="1"/>
    <row r="4348" ht="24.95" customHeight="1"/>
    <row r="4349" ht="24.95" customHeight="1"/>
    <row r="4350" ht="24.95" customHeight="1"/>
    <row r="4351" ht="24.95" customHeight="1"/>
    <row r="4352" ht="24.95" customHeight="1"/>
    <row r="4353" ht="24.95" customHeight="1"/>
    <row r="4354" ht="24.95" customHeight="1"/>
    <row r="4355" ht="24.95" customHeight="1"/>
    <row r="4356" ht="24.95" customHeight="1"/>
    <row r="4357" ht="24.95" customHeight="1"/>
    <row r="4358" ht="24.95" customHeight="1"/>
    <row r="4359" ht="24.95" customHeight="1"/>
    <row r="4360" ht="24.95" customHeight="1"/>
    <row r="4361" ht="24.95" customHeight="1"/>
    <row r="4362" ht="24.95" customHeight="1"/>
    <row r="4363" ht="24.95" customHeight="1"/>
    <row r="4364" ht="24.95" customHeight="1"/>
    <row r="4365" ht="24.95" customHeight="1"/>
    <row r="4366" ht="24.95" customHeight="1"/>
    <row r="4367" ht="24.95" customHeight="1"/>
    <row r="4368" ht="24.95" customHeight="1"/>
    <row r="4369" ht="24.95" customHeight="1"/>
    <row r="4370" ht="24.95" customHeight="1"/>
    <row r="4371" ht="24.95" customHeight="1"/>
    <row r="4372" ht="24.95" customHeight="1"/>
    <row r="4373" ht="24.95" customHeight="1"/>
    <row r="4374" ht="24.95" customHeight="1"/>
    <row r="4375" ht="24.95" customHeight="1"/>
    <row r="4376" ht="24.95" customHeight="1"/>
    <row r="4377" ht="24.95" customHeight="1"/>
    <row r="4378" ht="24.95" customHeight="1"/>
    <row r="4379" ht="24.95" customHeight="1"/>
    <row r="4380" ht="24.95" customHeight="1"/>
    <row r="4381" ht="24.95" customHeight="1"/>
    <row r="4382" ht="24.95" customHeight="1"/>
    <row r="4383" ht="24.95" customHeight="1"/>
    <row r="4384" ht="24.95" customHeight="1"/>
    <row r="4385" ht="24.95" customHeight="1"/>
    <row r="4386" ht="24.95" customHeight="1"/>
    <row r="4387" ht="24.95" customHeight="1"/>
    <row r="4388" ht="24.95" customHeight="1"/>
    <row r="4389" ht="24.95" customHeight="1"/>
    <row r="4390" ht="24.95" customHeight="1"/>
    <row r="4391" ht="24.95" customHeight="1"/>
    <row r="4392" ht="24.95" customHeight="1"/>
    <row r="4393" ht="24.95" customHeight="1"/>
    <row r="4394" ht="24.95" customHeight="1"/>
    <row r="4395" ht="24.95" customHeight="1"/>
    <row r="4396" ht="24.95" customHeight="1"/>
    <row r="4397" ht="24.95" customHeight="1"/>
    <row r="4398" ht="24.95" customHeight="1"/>
    <row r="4399" ht="24.95" customHeight="1"/>
    <row r="4400" ht="24.95" customHeight="1"/>
    <row r="4401" ht="24.95" customHeight="1"/>
    <row r="4402" ht="24.95" customHeight="1"/>
    <row r="4403" ht="24.95" customHeight="1"/>
    <row r="4404" ht="24.95" customHeight="1"/>
    <row r="4405" ht="24.95" customHeight="1"/>
    <row r="4406" ht="24.95" customHeight="1"/>
    <row r="4407" ht="24.95" customHeight="1"/>
    <row r="4408" ht="24.95" customHeight="1"/>
    <row r="4409" ht="24.95" customHeight="1"/>
    <row r="4410" ht="24.95" customHeight="1"/>
    <row r="4411" ht="24.95" customHeight="1"/>
    <row r="4412" ht="24.95" customHeight="1"/>
    <row r="4413" ht="24.95" customHeight="1"/>
    <row r="4414" ht="24.95" customHeight="1"/>
    <row r="4415" ht="24.95" customHeight="1"/>
    <row r="4416" ht="24.95" customHeight="1"/>
    <row r="4417" ht="24.95" customHeight="1"/>
    <row r="4418" ht="24.95" customHeight="1"/>
    <row r="4419" ht="24.95" customHeight="1"/>
    <row r="4420" ht="24.95" customHeight="1"/>
    <row r="4421" ht="24.95" customHeight="1"/>
    <row r="4422" ht="24.95" customHeight="1"/>
    <row r="4423" ht="24.95" customHeight="1"/>
    <row r="4424" ht="24.95" customHeight="1"/>
    <row r="4425" ht="24.95" customHeight="1"/>
    <row r="4426" ht="24.95" customHeight="1"/>
    <row r="4427" ht="24.95" customHeight="1"/>
    <row r="4428" ht="24.95" customHeight="1"/>
    <row r="4429" ht="24.95" customHeight="1"/>
    <row r="4430" ht="24.95" customHeight="1"/>
    <row r="4431" ht="24.95" customHeight="1"/>
    <row r="4432" ht="24.95" customHeight="1"/>
    <row r="4433" ht="24.95" customHeight="1"/>
    <row r="4434" ht="24.95" customHeight="1"/>
    <row r="4435" ht="24.95" customHeight="1"/>
    <row r="4436" ht="24.95" customHeight="1"/>
    <row r="4437" ht="24.95" customHeight="1"/>
    <row r="4438" ht="24.95" customHeight="1"/>
    <row r="4439" ht="24.95" customHeight="1"/>
    <row r="4440" ht="24.95" customHeight="1"/>
    <row r="4441" ht="24.95" customHeight="1"/>
    <row r="4442" ht="24.95" customHeight="1"/>
    <row r="4443" ht="24.95" customHeight="1"/>
    <row r="4444" ht="24.95" customHeight="1"/>
    <row r="4445" ht="24.95" customHeight="1"/>
    <row r="4446" ht="24.95" customHeight="1"/>
    <row r="4447" ht="24.95" customHeight="1"/>
    <row r="4448" ht="24.95" customHeight="1"/>
    <row r="4449" ht="24.95" customHeight="1"/>
    <row r="4450" ht="24.95" customHeight="1"/>
    <row r="4451" ht="24.95" customHeight="1"/>
    <row r="4452" ht="24.95" customHeight="1"/>
    <row r="4453" ht="24.95" customHeight="1"/>
    <row r="4454" ht="24.95" customHeight="1"/>
    <row r="4455" ht="24.95" customHeight="1"/>
    <row r="4456" ht="24.95" customHeight="1"/>
    <row r="4457" ht="24.95" customHeight="1"/>
    <row r="4458" ht="24.95" customHeight="1"/>
    <row r="4459" ht="24.95" customHeight="1"/>
    <row r="4460" ht="24.95" customHeight="1"/>
    <row r="4461" ht="24.95" customHeight="1"/>
    <row r="4462" ht="24.95" customHeight="1"/>
    <row r="4463" ht="24.95" customHeight="1"/>
    <row r="4464" ht="24.95" customHeight="1"/>
    <row r="4465" ht="24.95" customHeight="1"/>
    <row r="4466" ht="24.95" customHeight="1"/>
    <row r="4467" ht="24.95" customHeight="1"/>
    <row r="4468" ht="24.95" customHeight="1"/>
    <row r="4469" ht="24.95" customHeight="1"/>
    <row r="4470" ht="24.95" customHeight="1"/>
    <row r="4471" ht="24.95" customHeight="1"/>
    <row r="4472" ht="24.95" customHeight="1"/>
    <row r="4473" ht="24.95" customHeight="1"/>
    <row r="4474" ht="24.95" customHeight="1"/>
    <row r="4475" ht="24.95" customHeight="1"/>
    <row r="4476" ht="24.95" customHeight="1"/>
    <row r="4477" ht="24.95" customHeight="1"/>
    <row r="4478" ht="24.95" customHeight="1"/>
    <row r="4479" ht="24.95" customHeight="1"/>
    <row r="4480" ht="24.95" customHeight="1"/>
    <row r="4481" ht="24.95" customHeight="1"/>
    <row r="4482" ht="24.95" customHeight="1"/>
    <row r="4483" ht="24.95" customHeight="1"/>
    <row r="4484" ht="24.95" customHeight="1"/>
    <row r="4485" ht="24.95" customHeight="1"/>
    <row r="4486" ht="24.95" customHeight="1"/>
    <row r="4487" ht="24.95" customHeight="1"/>
    <row r="4488" ht="24.95" customHeight="1"/>
    <row r="4489" ht="24.95" customHeight="1"/>
    <row r="4490" ht="24.95" customHeight="1"/>
    <row r="4491" ht="24.95" customHeight="1"/>
    <row r="4492" ht="24.95" customHeight="1"/>
    <row r="4493" ht="24.95" customHeight="1"/>
    <row r="4494" ht="24.95" customHeight="1"/>
    <row r="4495" ht="24.95" customHeight="1"/>
    <row r="4496" ht="24.95" customHeight="1"/>
    <row r="4497" ht="24.95" customHeight="1"/>
    <row r="4498" ht="24.95" customHeight="1"/>
    <row r="4499" ht="24.95" customHeight="1"/>
    <row r="4500" ht="24.95" customHeight="1"/>
    <row r="4501" ht="24.95" customHeight="1"/>
    <row r="4502" ht="24.95" customHeight="1"/>
    <row r="4503" ht="24.95" customHeight="1"/>
    <row r="4504" ht="24.95" customHeight="1"/>
    <row r="4505" ht="24.95" customHeight="1"/>
    <row r="4506" ht="24.95" customHeight="1"/>
    <row r="4507" ht="24.95" customHeight="1"/>
    <row r="4508" ht="24.95" customHeight="1"/>
    <row r="4509" ht="24.95" customHeight="1"/>
    <row r="4510" ht="24.95" customHeight="1"/>
    <row r="4511" ht="24.95" customHeight="1"/>
    <row r="4512" ht="24.95" customHeight="1"/>
    <row r="4513" ht="24.95" customHeight="1"/>
    <row r="4514" ht="24.95" customHeight="1"/>
    <row r="4515" ht="24.95" customHeight="1"/>
    <row r="4516" ht="24.95" customHeight="1"/>
    <row r="4517" ht="24.95" customHeight="1"/>
    <row r="4518" ht="24.95" customHeight="1"/>
    <row r="4519" ht="24.95" customHeight="1"/>
    <row r="4520" ht="24.95" customHeight="1"/>
    <row r="4521" ht="24.95" customHeight="1"/>
    <row r="4522" ht="24.95" customHeight="1"/>
    <row r="4523" ht="24.95" customHeight="1"/>
    <row r="4524" ht="24.95" customHeight="1"/>
    <row r="4525" ht="24.95" customHeight="1"/>
    <row r="4526" ht="24.95" customHeight="1"/>
    <row r="4527" ht="24.95" customHeight="1"/>
    <row r="4528" ht="24.95" customHeight="1"/>
    <row r="4529" ht="24.95" customHeight="1"/>
    <row r="4530" ht="24.95" customHeight="1"/>
    <row r="4531" ht="24.95" customHeight="1"/>
    <row r="4532" ht="24.95" customHeight="1"/>
    <row r="4533" ht="24.95" customHeight="1"/>
    <row r="4534" ht="24.95" customHeight="1"/>
    <row r="4535" ht="24.95" customHeight="1"/>
    <row r="4536" ht="24.95" customHeight="1"/>
    <row r="4537" ht="24.95" customHeight="1"/>
    <row r="4538" ht="24.95" customHeight="1"/>
    <row r="4539" ht="24.95" customHeight="1"/>
    <row r="4540" ht="24.95" customHeight="1"/>
    <row r="4541" ht="24.95" customHeight="1"/>
    <row r="4542" ht="24.95" customHeight="1"/>
    <row r="4543" ht="24.95" customHeight="1"/>
    <row r="4544" ht="24.95" customHeight="1"/>
    <row r="4545" ht="24.95" customHeight="1"/>
    <row r="4546" ht="24.95" customHeight="1"/>
    <row r="4547" ht="24.95" customHeight="1"/>
    <row r="4548" ht="24.95" customHeight="1"/>
    <row r="4549" ht="24.95" customHeight="1"/>
    <row r="4550" ht="24.95" customHeight="1"/>
    <row r="4551" ht="24.95" customHeight="1"/>
    <row r="4552" ht="24.95" customHeight="1"/>
    <row r="4553" ht="24.95" customHeight="1"/>
    <row r="4554" ht="24.95" customHeight="1"/>
    <row r="4555" ht="24.95" customHeight="1"/>
    <row r="4556" ht="24.95" customHeight="1"/>
    <row r="4557" ht="24.95" customHeight="1"/>
    <row r="4558" ht="24.95" customHeight="1"/>
    <row r="4559" ht="24.95" customHeight="1"/>
    <row r="4560" ht="24.95" customHeight="1"/>
    <row r="4561" ht="24.95" customHeight="1"/>
    <row r="4562" ht="24.95" customHeight="1"/>
    <row r="4563" ht="24.95" customHeight="1"/>
    <row r="4564" ht="24.95" customHeight="1"/>
    <row r="4565" ht="24.95" customHeight="1"/>
    <row r="4566" ht="24.95" customHeight="1"/>
    <row r="4567" ht="24.95" customHeight="1"/>
    <row r="4568" ht="24.95" customHeight="1"/>
    <row r="4569" ht="24.95" customHeight="1"/>
    <row r="4570" ht="24.95" customHeight="1"/>
    <row r="4571" ht="24.95" customHeight="1"/>
    <row r="4572" ht="24.95" customHeight="1"/>
    <row r="4573" ht="24.95" customHeight="1"/>
    <row r="4574" ht="24.95" customHeight="1"/>
    <row r="4575" ht="24.95" customHeight="1"/>
    <row r="4576" ht="24.95" customHeight="1"/>
    <row r="4577" ht="24.95" customHeight="1"/>
    <row r="4578" ht="24.95" customHeight="1"/>
    <row r="4579" ht="24.95" customHeight="1"/>
    <row r="4580" ht="24.95" customHeight="1"/>
    <row r="4581" ht="24.95" customHeight="1"/>
    <row r="4582" ht="24.95" customHeight="1"/>
    <row r="4583" ht="24.95" customHeight="1"/>
    <row r="4584" ht="24.95" customHeight="1"/>
    <row r="4585" ht="24.95" customHeight="1"/>
    <row r="4586" ht="24.95" customHeight="1"/>
    <row r="4587" ht="24.95" customHeight="1"/>
    <row r="4588" ht="24.95" customHeight="1"/>
    <row r="4589" ht="24.95" customHeight="1"/>
    <row r="4590" ht="24.95" customHeight="1"/>
    <row r="4591" ht="24.95" customHeight="1"/>
    <row r="4592" ht="24.95" customHeight="1"/>
    <row r="4593" ht="24.95" customHeight="1"/>
    <row r="4594" ht="24.95" customHeight="1"/>
    <row r="4595" ht="24.95" customHeight="1"/>
    <row r="4596" ht="24.95" customHeight="1"/>
    <row r="4597" ht="24.95" customHeight="1"/>
    <row r="4598" ht="24.95" customHeight="1"/>
    <row r="4599" ht="24.95" customHeight="1"/>
    <row r="4600" ht="24.95" customHeight="1"/>
    <row r="4601" ht="24.95" customHeight="1"/>
    <row r="4602" ht="24.95" customHeight="1"/>
    <row r="4603" ht="24.95" customHeight="1"/>
    <row r="4604" ht="24.95" customHeight="1"/>
    <row r="4605" ht="24.95" customHeight="1"/>
    <row r="4606" ht="24.95" customHeight="1"/>
    <row r="4607" ht="24.95" customHeight="1"/>
    <row r="4608" ht="24.95" customHeight="1"/>
    <row r="4609" ht="24.95" customHeight="1"/>
    <row r="4610" ht="24.95" customHeight="1"/>
    <row r="4611" ht="24.95" customHeight="1"/>
    <row r="4612" ht="24.95" customHeight="1"/>
    <row r="4613" ht="24.95" customHeight="1"/>
    <row r="4614" ht="24.95" customHeight="1"/>
    <row r="4615" ht="24.95" customHeight="1"/>
    <row r="4616" ht="24.95" customHeight="1"/>
    <row r="4617" ht="24.95" customHeight="1"/>
    <row r="4618" ht="24.95" customHeight="1"/>
    <row r="4619" ht="24.95" customHeight="1"/>
    <row r="4620" ht="24.95" customHeight="1"/>
    <row r="4621" ht="24.95" customHeight="1"/>
    <row r="4622" ht="24.95" customHeight="1"/>
    <row r="4623" ht="24.95" customHeight="1"/>
    <row r="4624" ht="24.95" customHeight="1"/>
    <row r="4625" ht="24.95" customHeight="1"/>
    <row r="4626" ht="24.95" customHeight="1"/>
    <row r="4627" ht="24.95" customHeight="1"/>
    <row r="4628" ht="24.95" customHeight="1"/>
    <row r="4629" ht="24.95" customHeight="1"/>
    <row r="4630" ht="24.95" customHeight="1"/>
    <row r="4631" ht="24.95" customHeight="1"/>
    <row r="4632" ht="24.95" customHeight="1"/>
    <row r="4633" ht="24.95" customHeight="1"/>
    <row r="4634" ht="24.95" customHeight="1"/>
    <row r="4635" ht="24.95" customHeight="1"/>
    <row r="4636" ht="24.95" customHeight="1"/>
    <row r="4637" ht="24.95" customHeight="1"/>
    <row r="4638" ht="24.95" customHeight="1"/>
    <row r="4639" ht="24.95" customHeight="1"/>
    <row r="4640" ht="24.95" customHeight="1"/>
    <row r="4641" ht="24.95" customHeight="1"/>
    <row r="4642" ht="24.95" customHeight="1"/>
    <row r="4643" ht="24.95" customHeight="1"/>
    <row r="4644" ht="24.95" customHeight="1"/>
    <row r="4645" ht="24.95" customHeight="1"/>
    <row r="4646" ht="24.95" customHeight="1"/>
    <row r="4647" ht="24.95" customHeight="1"/>
    <row r="4648" ht="24.95" customHeight="1"/>
    <row r="4649" ht="24.95" customHeight="1"/>
    <row r="4650" ht="24.95" customHeight="1"/>
    <row r="4651" ht="24.95" customHeight="1"/>
    <row r="4652" ht="24.95" customHeight="1"/>
    <row r="4653" ht="24.95" customHeight="1"/>
    <row r="4654" ht="24.95" customHeight="1"/>
    <row r="4655" ht="24.95" customHeight="1"/>
    <row r="4656" ht="24.95" customHeight="1"/>
    <row r="4657" ht="24.95" customHeight="1"/>
    <row r="4658" ht="24.95" customHeight="1"/>
    <row r="4659" ht="24.95" customHeight="1"/>
    <row r="4660" ht="24.95" customHeight="1"/>
    <row r="4661" ht="24.95" customHeight="1"/>
    <row r="4662" ht="24.95" customHeight="1"/>
    <row r="4663" ht="24.95" customHeight="1"/>
    <row r="4664" ht="24.95" customHeight="1"/>
    <row r="4665" ht="24.95" customHeight="1"/>
    <row r="4666" ht="24.95" customHeight="1"/>
    <row r="4667" ht="24.95" customHeight="1"/>
    <row r="4668" ht="24.95" customHeight="1"/>
    <row r="4669" ht="24.95" customHeight="1"/>
    <row r="4670" ht="24.95" customHeight="1"/>
    <row r="4671" ht="24.95" customHeight="1"/>
    <row r="4672" ht="24.95" customHeight="1"/>
    <row r="4673" ht="24.95" customHeight="1"/>
    <row r="4674" ht="24.95" customHeight="1"/>
    <row r="4675" ht="24.95" customHeight="1"/>
    <row r="4676" ht="24.95" customHeight="1"/>
    <row r="4677" ht="24.95" customHeight="1"/>
    <row r="4678" ht="24.95" customHeight="1"/>
    <row r="4679" ht="24.95" customHeight="1"/>
    <row r="4680" ht="24.95" customHeight="1"/>
    <row r="4681" ht="24.95" customHeight="1"/>
    <row r="4682" ht="24.95" customHeight="1"/>
    <row r="4683" ht="24.95" customHeight="1"/>
    <row r="4684" ht="24.95" customHeight="1"/>
    <row r="4685" ht="24.95" customHeight="1"/>
    <row r="4686" ht="24.95" customHeight="1"/>
    <row r="4687" ht="24.95" customHeight="1"/>
    <row r="4688" ht="24.95" customHeight="1"/>
    <row r="4689" ht="24.95" customHeight="1"/>
    <row r="4690" ht="24.95" customHeight="1"/>
    <row r="4691" ht="24.95" customHeight="1"/>
    <row r="4692" ht="24.95" customHeight="1"/>
    <row r="4693" ht="24.95" customHeight="1"/>
    <row r="4694" ht="24.95" customHeight="1"/>
    <row r="4695" ht="24.95" customHeight="1"/>
    <row r="4696" ht="24.95" customHeight="1"/>
    <row r="4697" ht="24.95" customHeight="1"/>
    <row r="4698" ht="24.95" customHeight="1"/>
    <row r="4699" ht="24.95" customHeight="1"/>
    <row r="4700" ht="24.95" customHeight="1"/>
    <row r="4701" ht="24.95" customHeight="1"/>
    <row r="4702" ht="24.95" customHeight="1"/>
    <row r="4703" ht="24.95" customHeight="1"/>
    <row r="4704" ht="24.95" customHeight="1"/>
    <row r="4705" ht="24.95" customHeight="1"/>
    <row r="4706" ht="24.95" customHeight="1"/>
    <row r="4707" ht="24.95" customHeight="1"/>
    <row r="4708" ht="24.95" customHeight="1"/>
    <row r="4709" ht="24.95" customHeight="1"/>
    <row r="4710" ht="24.95" customHeight="1"/>
    <row r="4711" ht="24.95" customHeight="1"/>
    <row r="4712" ht="24.95" customHeight="1"/>
    <row r="4713" ht="24.95" customHeight="1"/>
    <row r="4714" ht="24.95" customHeight="1"/>
    <row r="4715" ht="24.95" customHeight="1"/>
    <row r="4716" ht="24.95" customHeight="1"/>
    <row r="4717" ht="24.95" customHeight="1"/>
    <row r="4718" ht="24.95" customHeight="1"/>
    <row r="4719" ht="24.95" customHeight="1"/>
    <row r="4720" ht="24.95" customHeight="1"/>
    <row r="4721" ht="24.95" customHeight="1"/>
    <row r="4722" ht="24.95" customHeight="1"/>
    <row r="4723" ht="24.95" customHeight="1"/>
    <row r="4724" ht="24.95" customHeight="1"/>
    <row r="4725" ht="24.95" customHeight="1"/>
    <row r="4726" ht="24.95" customHeight="1"/>
    <row r="4727" ht="24.95" customHeight="1"/>
    <row r="4728" ht="24.95" customHeight="1"/>
    <row r="4729" ht="24.95" customHeight="1"/>
    <row r="4730" ht="24.95" customHeight="1"/>
    <row r="4731" ht="24.95" customHeight="1"/>
    <row r="4732" ht="24.95" customHeight="1"/>
    <row r="4733" ht="24.95" customHeight="1"/>
    <row r="4734" ht="24.95" customHeight="1"/>
    <row r="4735" ht="24.95" customHeight="1"/>
    <row r="4736" ht="24.95" customHeight="1"/>
    <row r="4737" ht="24.95" customHeight="1"/>
    <row r="4738" ht="24.95" customHeight="1"/>
    <row r="4739" ht="24.95" customHeight="1"/>
    <row r="4740" ht="24.95" customHeight="1"/>
    <row r="4741" ht="24.95" customHeight="1"/>
    <row r="4742" ht="24.95" customHeight="1"/>
    <row r="4743" ht="24.95" customHeight="1"/>
    <row r="4744" ht="24.95" customHeight="1"/>
    <row r="4745" ht="24.95" customHeight="1"/>
    <row r="4746" ht="24.95" customHeight="1"/>
    <row r="4747" ht="24.95" customHeight="1"/>
    <row r="4748" ht="24.95" customHeight="1"/>
    <row r="4749" ht="24.95" customHeight="1"/>
    <row r="4750" ht="24.95" customHeight="1"/>
    <row r="4751" ht="24.95" customHeight="1"/>
    <row r="4752" ht="24.95" customHeight="1"/>
    <row r="4753" ht="24.95" customHeight="1"/>
    <row r="4754" ht="24.95" customHeight="1"/>
    <row r="4755" ht="24.95" customHeight="1"/>
    <row r="4756" ht="24.95" customHeight="1"/>
    <row r="4757" ht="24.95" customHeight="1"/>
    <row r="4758" ht="24.95" customHeight="1"/>
    <row r="4759" ht="24.95" customHeight="1"/>
    <row r="4760" ht="24.95" customHeight="1"/>
    <row r="4761" ht="24.95" customHeight="1"/>
    <row r="4762" ht="24.95" customHeight="1"/>
    <row r="4763" ht="24.95" customHeight="1"/>
    <row r="4764" ht="24.95" customHeight="1"/>
    <row r="4765" ht="24.95" customHeight="1"/>
    <row r="4766" ht="24.95" customHeight="1"/>
    <row r="4767" ht="24.95" customHeight="1"/>
    <row r="4768" ht="24.95" customHeight="1"/>
    <row r="4769" ht="24.95" customHeight="1"/>
    <row r="4770" ht="24.95" customHeight="1"/>
    <row r="4771" ht="24.95" customHeight="1"/>
    <row r="4772" ht="24.95" customHeight="1"/>
    <row r="4773" ht="24.95" customHeight="1"/>
    <row r="4774" ht="24.95" customHeight="1"/>
    <row r="4775" ht="24.95" customHeight="1"/>
    <row r="4776" ht="24.95" customHeight="1"/>
    <row r="4777" ht="24.95" customHeight="1"/>
    <row r="4778" ht="24.95" customHeight="1"/>
    <row r="4779" ht="24.95" customHeight="1"/>
    <row r="4780" ht="24.95" customHeight="1"/>
    <row r="4781" ht="24.95" customHeight="1"/>
    <row r="4782" ht="24.95" customHeight="1"/>
    <row r="4783" ht="24.95" customHeight="1"/>
    <row r="4784" ht="24.95" customHeight="1"/>
    <row r="4785" ht="24.95" customHeight="1"/>
    <row r="4786" ht="24.95" customHeight="1"/>
    <row r="4787" ht="24.95" customHeight="1"/>
    <row r="4788" ht="24.95" customHeight="1"/>
    <row r="4789" ht="24.95" customHeight="1"/>
    <row r="4790" ht="24.95" customHeight="1"/>
    <row r="4791" ht="24.95" customHeight="1"/>
    <row r="4792" ht="24.95" customHeight="1"/>
    <row r="4793" ht="24.95" customHeight="1"/>
    <row r="4794" ht="24.95" customHeight="1"/>
    <row r="4795" ht="24.95" customHeight="1"/>
    <row r="4796" ht="24.95" customHeight="1"/>
    <row r="4797" ht="24.95" customHeight="1"/>
    <row r="4798" ht="24.95" customHeight="1"/>
    <row r="4799" ht="24.95" customHeight="1"/>
    <row r="4800" ht="24.95" customHeight="1"/>
    <row r="4801" ht="24.95" customHeight="1"/>
    <row r="4802" ht="24.95" customHeight="1"/>
    <row r="4803" ht="24.95" customHeight="1"/>
    <row r="4804" ht="24.95" customHeight="1"/>
    <row r="4805" ht="24.95" customHeight="1"/>
    <row r="4806" ht="24.95" customHeight="1"/>
    <row r="4807" ht="24.95" customHeight="1"/>
    <row r="4808" ht="24.95" customHeight="1"/>
    <row r="4809" ht="24.95" customHeight="1"/>
    <row r="4810" ht="24.95" customHeight="1"/>
    <row r="4811" ht="24.95" customHeight="1"/>
    <row r="4812" ht="24.95" customHeight="1"/>
    <row r="4813" ht="24.95" customHeight="1"/>
    <row r="4814" ht="24.95" customHeight="1"/>
    <row r="4815" ht="24.95" customHeight="1"/>
    <row r="4816" ht="24.95" customHeight="1"/>
    <row r="4817" ht="24.95" customHeight="1"/>
    <row r="4818" ht="24.95" customHeight="1"/>
    <row r="4819" ht="24.95" customHeight="1"/>
    <row r="4820" ht="24.95" customHeight="1"/>
    <row r="4821" ht="24.95" customHeight="1"/>
    <row r="4822" ht="24.95" customHeight="1"/>
    <row r="4823" ht="24.95" customHeight="1"/>
    <row r="4824" ht="24.95" customHeight="1"/>
    <row r="4825" ht="24.95" customHeight="1"/>
    <row r="4826" ht="24.95" customHeight="1"/>
    <row r="4827" ht="24.95" customHeight="1"/>
    <row r="4828" ht="24.95" customHeight="1"/>
    <row r="4829" ht="24.95" customHeight="1"/>
    <row r="4830" ht="24.95" customHeight="1"/>
    <row r="4831" ht="24.95" customHeight="1"/>
    <row r="4832" ht="24.95" customHeight="1"/>
    <row r="4833" ht="24.95" customHeight="1"/>
    <row r="4834" ht="24.95" customHeight="1"/>
    <row r="4835" ht="24.95" customHeight="1"/>
    <row r="4836" ht="24.95" customHeight="1"/>
    <row r="4837" ht="24.95" customHeight="1"/>
    <row r="4838" ht="24.95" customHeight="1"/>
    <row r="4839" ht="24.95" customHeight="1"/>
    <row r="4840" ht="24.95" customHeight="1"/>
    <row r="4841" ht="24.95" customHeight="1"/>
    <row r="4842" ht="24.95" customHeight="1"/>
    <row r="4843" ht="24.95" customHeight="1"/>
    <row r="4844" ht="24.95" customHeight="1"/>
    <row r="4845" ht="24.95" customHeight="1"/>
    <row r="4846" ht="24.95" customHeight="1"/>
    <row r="4847" ht="24.95" customHeight="1"/>
    <row r="4848" ht="24.95" customHeight="1"/>
    <row r="4849" ht="24.95" customHeight="1"/>
    <row r="4850" ht="24.95" customHeight="1"/>
    <row r="4851" ht="24.95" customHeight="1"/>
    <row r="4852" ht="24.95" customHeight="1"/>
    <row r="4853" ht="24.95" customHeight="1"/>
    <row r="4854" ht="24.95" customHeight="1"/>
    <row r="4855" ht="24.95" customHeight="1"/>
    <row r="4856" ht="24.95" customHeight="1"/>
    <row r="4857" ht="24.95" customHeight="1"/>
    <row r="4858" ht="24.95" customHeight="1"/>
    <row r="4859" ht="24.95" customHeight="1"/>
    <row r="4860" ht="24.95" customHeight="1"/>
    <row r="4861" ht="24.95" customHeight="1"/>
    <row r="4862" ht="24.95" customHeight="1"/>
    <row r="4863" ht="24.95" customHeight="1"/>
    <row r="4864" ht="24.95" customHeight="1"/>
    <row r="4865" ht="24.95" customHeight="1"/>
    <row r="4866" ht="24.95" customHeight="1"/>
    <row r="4867" ht="24.95" customHeight="1"/>
    <row r="4868" ht="24.95" customHeight="1"/>
    <row r="4869" ht="24.95" customHeight="1"/>
    <row r="4870" ht="24.95" customHeight="1"/>
    <row r="4871" ht="24.95" customHeight="1"/>
    <row r="4872" ht="24.95" customHeight="1"/>
    <row r="4873" ht="24.95" customHeight="1"/>
    <row r="4874" ht="24.95" customHeight="1"/>
    <row r="4875" ht="24.95" customHeight="1"/>
    <row r="4876" ht="24.95" customHeight="1"/>
    <row r="4877" ht="24.95" customHeight="1"/>
    <row r="4878" ht="24.95" customHeight="1"/>
    <row r="4879" ht="24.95" customHeight="1"/>
    <row r="4880" ht="24.95" customHeight="1"/>
    <row r="4881" ht="24.95" customHeight="1"/>
    <row r="4882" ht="24.95" customHeight="1"/>
    <row r="4883" ht="24.95" customHeight="1"/>
    <row r="4884" ht="24.95" customHeight="1"/>
    <row r="4885" ht="24.95" customHeight="1"/>
    <row r="4886" ht="24.95" customHeight="1"/>
    <row r="4887" ht="24.95" customHeight="1"/>
    <row r="4888" ht="24.95" customHeight="1"/>
    <row r="4889" ht="24.95" customHeight="1"/>
    <row r="4890" ht="24.95" customHeight="1"/>
    <row r="4891" ht="24.95" customHeight="1"/>
    <row r="4892" ht="24.95" customHeight="1"/>
    <row r="4893" ht="24.95" customHeight="1"/>
    <row r="4894" ht="24.95" customHeight="1"/>
    <row r="4895" ht="24.95" customHeight="1"/>
    <row r="4896" ht="24.95" customHeight="1"/>
    <row r="4897" ht="24.95" customHeight="1"/>
    <row r="4898" ht="24.95" customHeight="1"/>
    <row r="4899" ht="24.95" customHeight="1"/>
    <row r="4900" ht="24.95" customHeight="1"/>
    <row r="4901" ht="24.95" customHeight="1"/>
    <row r="4902" ht="24.95" customHeight="1"/>
    <row r="4903" ht="24.95" customHeight="1"/>
    <row r="4904" ht="24.95" customHeight="1"/>
    <row r="4905" ht="24.95" customHeight="1"/>
    <row r="4906" ht="24.95" customHeight="1"/>
    <row r="4907" ht="24.95" customHeight="1"/>
    <row r="4908" ht="24.95" customHeight="1"/>
    <row r="4909" ht="24.95" customHeight="1"/>
    <row r="4910" ht="24.95" customHeight="1"/>
    <row r="4911" ht="24.95" customHeight="1"/>
    <row r="4912" ht="24.95" customHeight="1"/>
    <row r="4913" ht="24.95" customHeight="1"/>
    <row r="4914" ht="24.95" customHeight="1"/>
    <row r="4915" ht="24.95" customHeight="1"/>
    <row r="4916" ht="24.95" customHeight="1"/>
    <row r="4917" ht="24.95" customHeight="1"/>
    <row r="4918" ht="24.95" customHeight="1"/>
    <row r="4919" ht="24.95" customHeight="1"/>
    <row r="4920" ht="24.95" customHeight="1"/>
    <row r="4921" ht="24.95" customHeight="1"/>
    <row r="4922" ht="24.95" customHeight="1"/>
    <row r="4923" ht="24.95" customHeight="1"/>
    <row r="4924" ht="24.95" customHeight="1"/>
    <row r="4925" ht="24.95" customHeight="1"/>
    <row r="4926" ht="24.95" customHeight="1"/>
    <row r="4927" ht="24.95" customHeight="1"/>
    <row r="4928" ht="24.95" customHeight="1"/>
    <row r="4929" ht="24.95" customHeight="1"/>
    <row r="4930" ht="24.95" customHeight="1"/>
    <row r="4931" ht="24.95" customHeight="1"/>
    <row r="4932" ht="24.95" customHeight="1"/>
    <row r="4933" ht="24.95" customHeight="1"/>
    <row r="4934" ht="24.95" customHeight="1"/>
    <row r="4935" ht="24.95" customHeight="1"/>
    <row r="4936" ht="24.95" customHeight="1"/>
    <row r="4937" ht="24.95" customHeight="1"/>
    <row r="4938" ht="24.95" customHeight="1"/>
    <row r="4939" ht="24.95" customHeight="1"/>
    <row r="4940" ht="24.95" customHeight="1"/>
    <row r="4941" ht="24.95" customHeight="1"/>
    <row r="4942" ht="24.95" customHeight="1"/>
    <row r="4943" ht="24.95" customHeight="1"/>
    <row r="4944" ht="24.95" customHeight="1"/>
    <row r="4945" ht="24.95" customHeight="1"/>
    <row r="4946" ht="24.95" customHeight="1"/>
    <row r="4947" ht="24.95" customHeight="1"/>
    <row r="4948" ht="24.95" customHeight="1"/>
    <row r="4949" ht="24.95" customHeight="1"/>
    <row r="4950" ht="24.95" customHeight="1"/>
    <row r="4951" ht="24.95" customHeight="1"/>
    <row r="4952" ht="24.95" customHeight="1"/>
    <row r="4953" ht="24.95" customHeight="1"/>
    <row r="4954" ht="24.95" customHeight="1"/>
    <row r="4955" ht="24.95" customHeight="1"/>
    <row r="4956" ht="24.95" customHeight="1"/>
    <row r="4957" ht="24.95" customHeight="1"/>
    <row r="4958" ht="24.95" customHeight="1"/>
    <row r="4959" ht="24.95" customHeight="1"/>
    <row r="4960" ht="24.95" customHeight="1"/>
    <row r="4961" ht="24.95" customHeight="1"/>
    <row r="4962" ht="24.95" customHeight="1"/>
    <row r="4963" ht="24.95" customHeight="1"/>
    <row r="4964" ht="24.95" customHeight="1"/>
    <row r="4965" ht="24.95" customHeight="1"/>
    <row r="4966" ht="24.95" customHeight="1"/>
    <row r="4967" ht="24.95" customHeight="1"/>
    <row r="4968" ht="24.95" customHeight="1"/>
    <row r="4969" ht="24.95" customHeight="1"/>
    <row r="4970" ht="24.95" customHeight="1"/>
    <row r="4971" ht="24.95" customHeight="1"/>
    <row r="4972" ht="24.95" customHeight="1"/>
    <row r="4973" ht="24.95" customHeight="1"/>
    <row r="4974" ht="24.95" customHeight="1"/>
    <row r="4975" ht="24.95" customHeight="1"/>
    <row r="4976" ht="24.95" customHeight="1"/>
    <row r="4977" ht="24.95" customHeight="1"/>
    <row r="4978" ht="24.95" customHeight="1"/>
    <row r="4979" ht="24.95" customHeight="1"/>
    <row r="4980" ht="24.95" customHeight="1"/>
    <row r="4981" ht="24.95" customHeight="1"/>
    <row r="4982" ht="24.95" customHeight="1"/>
    <row r="4983" ht="24.95" customHeight="1"/>
    <row r="4984" ht="24.95" customHeight="1"/>
    <row r="4985" ht="24.95" customHeight="1"/>
    <row r="4986" ht="24.95" customHeight="1"/>
    <row r="4987" ht="24.95" customHeight="1"/>
    <row r="4988" ht="24.95" customHeight="1"/>
    <row r="4989" ht="24.95" customHeight="1"/>
    <row r="4990" ht="24.95" customHeight="1"/>
    <row r="4991" ht="24.95" customHeight="1"/>
    <row r="4992" ht="24.95" customHeight="1"/>
    <row r="4993" ht="24.95" customHeight="1"/>
    <row r="4994" ht="24.95" customHeight="1"/>
    <row r="4995" ht="24.95" customHeight="1"/>
    <row r="4996" ht="24.95" customHeight="1"/>
    <row r="4997" ht="24.95" customHeight="1"/>
    <row r="4998" ht="24.95" customHeight="1"/>
    <row r="4999" ht="24.95" customHeight="1"/>
    <row r="5000" ht="24.95" customHeight="1"/>
    <row r="5001" ht="24.95" customHeight="1"/>
    <row r="5002" ht="24.95" customHeight="1"/>
    <row r="5003" ht="24.95" customHeight="1"/>
    <row r="5004" ht="24.95" customHeight="1"/>
    <row r="5005" ht="24.95" customHeight="1"/>
    <row r="5006" ht="24.95" customHeight="1"/>
    <row r="5007" ht="24.95" customHeight="1"/>
    <row r="5008" ht="24.95" customHeight="1"/>
    <row r="5009" ht="24.95" customHeight="1"/>
    <row r="5010" ht="24.95" customHeight="1"/>
    <row r="5011" ht="24.95" customHeight="1"/>
    <row r="5012" ht="24.95" customHeight="1"/>
    <row r="5013" ht="24.95" customHeight="1"/>
    <row r="5014" ht="24.95" customHeight="1"/>
    <row r="5015" ht="24.95" customHeight="1"/>
    <row r="5016" ht="24.95" customHeight="1"/>
    <row r="5017" ht="24.95" customHeight="1"/>
    <row r="5018" ht="24.95" customHeight="1"/>
    <row r="5019" ht="24.95" customHeight="1"/>
    <row r="5020" ht="24.95" customHeight="1"/>
    <row r="5021" ht="24.95" customHeight="1"/>
    <row r="5022" ht="24.95" customHeight="1"/>
    <row r="5023" ht="24.95" customHeight="1"/>
    <row r="5024" ht="24.95" customHeight="1"/>
    <row r="5025" ht="24.95" customHeight="1"/>
    <row r="5026" ht="24.95" customHeight="1"/>
    <row r="5027" ht="24.95" customHeight="1"/>
    <row r="5028" ht="24.95" customHeight="1"/>
    <row r="5029" ht="24.95" customHeight="1"/>
    <row r="5030" ht="24.95" customHeight="1"/>
    <row r="5031" ht="24.95" customHeight="1"/>
    <row r="5032" ht="24.95" customHeight="1"/>
    <row r="5033" ht="24.95" customHeight="1"/>
    <row r="5034" ht="24.95" customHeight="1"/>
    <row r="5035" ht="24.95" customHeight="1"/>
    <row r="5036" ht="24.95" customHeight="1"/>
    <row r="5037" ht="24.95" customHeight="1"/>
    <row r="5038" ht="24.95" customHeight="1"/>
    <row r="5039" ht="24.95" customHeight="1"/>
    <row r="5040" ht="24.95" customHeight="1"/>
    <row r="5041" ht="24.95" customHeight="1"/>
    <row r="5042" ht="24.95" customHeight="1"/>
    <row r="5043" ht="24.95" customHeight="1"/>
    <row r="5044" ht="24.95" customHeight="1"/>
    <row r="5045" ht="24.95" customHeight="1"/>
    <row r="5046" ht="24.95" customHeight="1"/>
    <row r="5047" ht="24.95" customHeight="1"/>
    <row r="5048" ht="24.95" customHeight="1"/>
    <row r="5049" ht="24.95" customHeight="1"/>
    <row r="5050" ht="24.95" customHeight="1"/>
    <row r="5051" ht="24.95" customHeight="1"/>
    <row r="5052" ht="24.95" customHeight="1"/>
    <row r="5053" ht="24.95" customHeight="1"/>
    <row r="5054" ht="24.95" customHeight="1"/>
    <row r="5055" ht="24.95" customHeight="1"/>
    <row r="5056" ht="24.95" customHeight="1"/>
    <row r="5057" ht="24.95" customHeight="1"/>
    <row r="5058" ht="24.95" customHeight="1"/>
    <row r="5059" ht="24.95" customHeight="1"/>
    <row r="5060" ht="24.95" customHeight="1"/>
    <row r="5061" ht="24.95" customHeight="1"/>
    <row r="5062" ht="24.95" customHeight="1"/>
    <row r="5063" ht="24.95" customHeight="1"/>
    <row r="5064" ht="24.95" customHeight="1"/>
    <row r="5065" ht="24.95" customHeight="1"/>
    <row r="5066" ht="24.95" customHeight="1"/>
    <row r="5067" ht="24.95" customHeight="1"/>
    <row r="5068" ht="24.95" customHeight="1"/>
    <row r="5069" ht="24.95" customHeight="1"/>
    <row r="5070" ht="24.95" customHeight="1"/>
    <row r="5071" ht="24.95" customHeight="1"/>
    <row r="5072" ht="24.95" customHeight="1"/>
    <row r="5073" ht="24.95" customHeight="1"/>
    <row r="5074" ht="24.95" customHeight="1"/>
    <row r="5075" ht="24.95" customHeight="1"/>
    <row r="5076" ht="24.95" customHeight="1"/>
    <row r="5077" ht="24.95" customHeight="1"/>
    <row r="5078" ht="24.95" customHeight="1"/>
    <row r="5079" ht="24.95" customHeight="1"/>
    <row r="5080" ht="24.95" customHeight="1"/>
    <row r="5081" ht="24.95" customHeight="1"/>
    <row r="5082" ht="24.95" customHeight="1"/>
    <row r="5083" ht="24.95" customHeight="1"/>
    <row r="5084" ht="24.95" customHeight="1"/>
    <row r="5085" ht="24.95" customHeight="1"/>
    <row r="5086" ht="24.95" customHeight="1"/>
    <row r="5087" ht="24.95" customHeight="1"/>
    <row r="5088" ht="24.95" customHeight="1"/>
    <row r="5089" ht="24.95" customHeight="1"/>
    <row r="5090" ht="24.95" customHeight="1"/>
    <row r="5091" ht="24.95" customHeight="1"/>
    <row r="5092" ht="24.95" customHeight="1"/>
    <row r="5093" ht="24.95" customHeight="1"/>
    <row r="5094" ht="24.95" customHeight="1"/>
    <row r="5095" ht="24.95" customHeight="1"/>
    <row r="5096" ht="24.95" customHeight="1"/>
    <row r="5097" ht="24.95" customHeight="1"/>
    <row r="5098" ht="24.95" customHeight="1"/>
    <row r="5099" ht="24.95" customHeight="1"/>
    <row r="5100" ht="24.95" customHeight="1"/>
    <row r="5101" ht="24.95" customHeight="1"/>
    <row r="5102" ht="24.95" customHeight="1"/>
    <row r="5103" ht="24.95" customHeight="1"/>
    <row r="5104" ht="24.95" customHeight="1"/>
    <row r="5105" ht="24.95" customHeight="1"/>
    <row r="5106" ht="24.95" customHeight="1"/>
    <row r="5107" ht="24.95" customHeight="1"/>
    <row r="5108" ht="24.95" customHeight="1"/>
    <row r="5109" ht="24.95" customHeight="1"/>
    <row r="5110" ht="24.95" customHeight="1"/>
    <row r="5111" ht="24.95" customHeight="1"/>
    <row r="5112" ht="24.95" customHeight="1"/>
    <row r="5113" ht="24.95" customHeight="1"/>
    <row r="5114" ht="24.95" customHeight="1"/>
    <row r="5115" ht="24.95" customHeight="1"/>
    <row r="5116" ht="24.95" customHeight="1"/>
    <row r="5117" ht="24.95" customHeight="1"/>
    <row r="5118" ht="24.95" customHeight="1"/>
    <row r="5119" ht="24.95" customHeight="1"/>
    <row r="5120" ht="24.95" customHeight="1"/>
    <row r="5121" ht="24.95" customHeight="1"/>
    <row r="5122" ht="24.95" customHeight="1"/>
    <row r="5123" ht="24.95" customHeight="1"/>
    <row r="5124" ht="24.95" customHeight="1"/>
    <row r="5125" ht="24.95" customHeight="1"/>
    <row r="5126" ht="24.95" customHeight="1"/>
    <row r="5127" ht="24.95" customHeight="1"/>
    <row r="5128" ht="24.95" customHeight="1"/>
    <row r="5129" ht="24.95" customHeight="1"/>
    <row r="5130" ht="24.95" customHeight="1"/>
    <row r="5131" ht="24.95" customHeight="1"/>
    <row r="5132" ht="24.95" customHeight="1"/>
    <row r="5133" ht="24.95" customHeight="1"/>
    <row r="5134" ht="24.95" customHeight="1"/>
    <row r="5135" ht="24.95" customHeight="1"/>
    <row r="5136" ht="24.95" customHeight="1"/>
    <row r="5137" ht="24.95" customHeight="1"/>
    <row r="5138" ht="24.95" customHeight="1"/>
    <row r="5139" ht="24.95" customHeight="1"/>
    <row r="5140" ht="24.95" customHeight="1"/>
    <row r="5141" ht="24.95" customHeight="1"/>
    <row r="5142" ht="24.95" customHeight="1"/>
    <row r="5143" ht="24.95" customHeight="1"/>
    <row r="5144" ht="24.95" customHeight="1"/>
    <row r="5145" ht="24.95" customHeight="1"/>
    <row r="5146" ht="24.95" customHeight="1"/>
    <row r="5147" ht="24.95" customHeight="1"/>
    <row r="5148" ht="24.95" customHeight="1"/>
    <row r="5149" ht="24.95" customHeight="1"/>
    <row r="5150" ht="24.95" customHeight="1"/>
    <row r="5151" ht="24.95" customHeight="1"/>
    <row r="5152" ht="24.95" customHeight="1"/>
    <row r="5153" ht="24.95" customHeight="1"/>
    <row r="5154" ht="24.95" customHeight="1"/>
    <row r="5155" ht="24.95" customHeight="1"/>
    <row r="5156" ht="24.95" customHeight="1"/>
    <row r="5157" ht="24.95" customHeight="1"/>
    <row r="5158" ht="24.95" customHeight="1"/>
    <row r="5159" ht="24.95" customHeight="1"/>
    <row r="5160" ht="24.95" customHeight="1"/>
    <row r="5161" ht="24.95" customHeight="1"/>
    <row r="5162" ht="24.95" customHeight="1"/>
    <row r="5163" ht="24.95" customHeight="1"/>
    <row r="5164" ht="24.95" customHeight="1"/>
    <row r="5165" ht="24.95" customHeight="1"/>
    <row r="5166" ht="24.95" customHeight="1"/>
    <row r="5167" ht="24.95" customHeight="1"/>
    <row r="5168" ht="24.95" customHeight="1"/>
    <row r="5169" ht="24.95" customHeight="1"/>
    <row r="5170" ht="24.95" customHeight="1"/>
    <row r="5171" ht="24.95" customHeight="1"/>
    <row r="5172" ht="24.95" customHeight="1"/>
    <row r="5173" ht="24.95" customHeight="1"/>
    <row r="5174" ht="24.95" customHeight="1"/>
    <row r="5175" ht="24.95" customHeight="1"/>
    <row r="5176" ht="24.95" customHeight="1"/>
    <row r="5177" ht="24.95" customHeight="1"/>
    <row r="5178" ht="24.95" customHeight="1"/>
    <row r="5179" ht="24.95" customHeight="1"/>
    <row r="5180" ht="24.95" customHeight="1"/>
    <row r="5181" ht="24.95" customHeight="1"/>
    <row r="5182" ht="24.95" customHeight="1"/>
    <row r="5183" ht="24.95" customHeight="1"/>
    <row r="5184" ht="24.95" customHeight="1"/>
    <row r="5185" ht="24.95" customHeight="1"/>
    <row r="5186" ht="24.95" customHeight="1"/>
    <row r="5187" ht="24.95" customHeight="1"/>
    <row r="5188" ht="24.95" customHeight="1"/>
    <row r="5189" ht="24.95" customHeight="1"/>
    <row r="5190" ht="24.95" customHeight="1"/>
    <row r="5191" ht="24.95" customHeight="1"/>
    <row r="5192" ht="24.95" customHeight="1"/>
    <row r="5193" ht="24.95" customHeight="1"/>
    <row r="5194" ht="24.95" customHeight="1"/>
    <row r="5195" ht="24.95" customHeight="1"/>
    <row r="5196" ht="24.95" customHeight="1"/>
    <row r="5197" ht="24.95" customHeight="1"/>
    <row r="5198" ht="24.95" customHeight="1"/>
    <row r="5199" ht="24.95" customHeight="1"/>
    <row r="5200" ht="24.95" customHeight="1"/>
    <row r="5201" ht="24.95" customHeight="1"/>
    <row r="5202" ht="24.95" customHeight="1"/>
    <row r="5203" ht="24.95" customHeight="1"/>
    <row r="5204" ht="24.95" customHeight="1"/>
    <row r="5205" ht="24.95" customHeight="1"/>
    <row r="5206" ht="24.95" customHeight="1"/>
    <row r="5207" ht="24.95" customHeight="1"/>
    <row r="5208" ht="24.95" customHeight="1"/>
    <row r="5209" ht="24.95" customHeight="1"/>
    <row r="5210" ht="24.95" customHeight="1"/>
    <row r="5211" ht="24.95" customHeight="1"/>
    <row r="5212" ht="24.95" customHeight="1"/>
    <row r="5213" ht="24.95" customHeight="1"/>
    <row r="5214" ht="24.95" customHeight="1"/>
    <row r="5215" ht="24.95" customHeight="1"/>
    <row r="5216" ht="24.95" customHeight="1"/>
    <row r="5217" ht="24.95" customHeight="1"/>
    <row r="5218" ht="24.95" customHeight="1"/>
    <row r="5219" ht="24.95" customHeight="1"/>
    <row r="5220" ht="24.95" customHeight="1"/>
    <row r="5221" ht="24.95" customHeight="1"/>
    <row r="5222" ht="24.95" customHeight="1"/>
    <row r="5223" ht="24.95" customHeight="1"/>
    <row r="5224" ht="24.95" customHeight="1"/>
    <row r="5225" ht="24.95" customHeight="1"/>
    <row r="5226" ht="24.95" customHeight="1"/>
    <row r="5227" ht="24.95" customHeight="1"/>
    <row r="5228" ht="24.95" customHeight="1"/>
    <row r="5229" ht="24.95" customHeight="1"/>
    <row r="5230" ht="24.95" customHeight="1"/>
    <row r="5231" ht="24.95" customHeight="1"/>
    <row r="5232" ht="24.95" customHeight="1"/>
    <row r="5233" ht="24.95" customHeight="1"/>
    <row r="5234" ht="24.95" customHeight="1"/>
    <row r="5235" ht="24.95" customHeight="1"/>
    <row r="5236" ht="24.95" customHeight="1"/>
    <row r="5237" ht="24.95" customHeight="1"/>
    <row r="5238" ht="24.95" customHeight="1"/>
    <row r="5239" ht="24.95" customHeight="1"/>
    <row r="5240" ht="24.95" customHeight="1"/>
    <row r="5241" ht="24.95" customHeight="1"/>
    <row r="5242" ht="24.95" customHeight="1"/>
    <row r="5243" ht="24.95" customHeight="1"/>
    <row r="5244" ht="24.95" customHeight="1"/>
    <row r="5245" ht="24.95" customHeight="1"/>
    <row r="5246" ht="24.95" customHeight="1"/>
    <row r="5247" ht="24.95" customHeight="1"/>
    <row r="5248" ht="24.95" customHeight="1"/>
    <row r="5249" ht="24.95" customHeight="1"/>
    <row r="5250" ht="24.95" customHeight="1"/>
    <row r="5251" ht="24.95" customHeight="1"/>
    <row r="5252" ht="24.95" customHeight="1"/>
    <row r="5253" ht="24.95" customHeight="1"/>
    <row r="5254" ht="24.95" customHeight="1"/>
    <row r="5255" ht="24.95" customHeight="1"/>
    <row r="5256" ht="24.95" customHeight="1"/>
    <row r="5257" ht="24.95" customHeight="1"/>
    <row r="5258" ht="24.95" customHeight="1"/>
    <row r="5259" ht="24.95" customHeight="1"/>
    <row r="5260" ht="24.95" customHeight="1"/>
    <row r="5261" ht="24.95" customHeight="1"/>
    <row r="5262" ht="24.95" customHeight="1"/>
    <row r="5263" ht="24.95" customHeight="1"/>
    <row r="5264" ht="24.95" customHeight="1"/>
    <row r="5265" ht="24.95" customHeight="1"/>
    <row r="5266" ht="24.95" customHeight="1"/>
    <row r="5267" ht="24.95" customHeight="1"/>
    <row r="5268" ht="24.95" customHeight="1"/>
    <row r="5269" ht="24.95" customHeight="1"/>
    <row r="5270" ht="24.95" customHeight="1"/>
    <row r="5271" ht="24.95" customHeight="1"/>
    <row r="5272" ht="24.95" customHeight="1"/>
    <row r="5273" ht="24.95" customHeight="1"/>
    <row r="5274" ht="24.95" customHeight="1"/>
    <row r="5275" ht="24.95" customHeight="1"/>
    <row r="5276" ht="24.95" customHeight="1"/>
    <row r="5277" ht="24.95" customHeight="1"/>
    <row r="5278" ht="24.95" customHeight="1"/>
    <row r="5279" ht="24.95" customHeight="1"/>
    <row r="5280" ht="24.95" customHeight="1"/>
    <row r="5281" ht="24.95" customHeight="1"/>
    <row r="5282" ht="24.95" customHeight="1"/>
    <row r="5283" ht="24.95" customHeight="1"/>
    <row r="5284" ht="24.95" customHeight="1"/>
    <row r="5285" ht="24.95" customHeight="1"/>
    <row r="5286" ht="24.95" customHeight="1"/>
    <row r="5287" ht="24.95" customHeight="1"/>
    <row r="5288" ht="24.95" customHeight="1"/>
    <row r="5289" ht="24.95" customHeight="1"/>
    <row r="5290" ht="24.95" customHeight="1"/>
    <row r="5291" ht="24.95" customHeight="1"/>
    <row r="5292" ht="24.95" customHeight="1"/>
    <row r="5293" ht="24.95" customHeight="1"/>
    <row r="5294" ht="24.95" customHeight="1"/>
    <row r="5295" ht="24.95" customHeight="1"/>
    <row r="5296" ht="24.95" customHeight="1"/>
    <row r="5297" ht="24.95" customHeight="1"/>
    <row r="5298" ht="24.95" customHeight="1"/>
    <row r="5299" ht="24.95" customHeight="1"/>
    <row r="5300" ht="24.95" customHeight="1"/>
    <row r="5301" ht="24.95" customHeight="1"/>
    <row r="5302" ht="24.95" customHeight="1"/>
    <row r="5303" ht="24.95" customHeight="1"/>
    <row r="5304" ht="24.95" customHeight="1"/>
    <row r="5305" ht="24.95" customHeight="1"/>
    <row r="5306" ht="24.95" customHeight="1"/>
    <row r="5307" ht="24.95" customHeight="1"/>
    <row r="5308" ht="24.95" customHeight="1"/>
    <row r="5309" ht="24.95" customHeight="1"/>
    <row r="5310" ht="24.95" customHeight="1"/>
    <row r="5311" ht="24.95" customHeight="1"/>
    <row r="5312" ht="24.95" customHeight="1"/>
    <row r="5313" ht="24.95" customHeight="1"/>
    <row r="5314" ht="24.95" customHeight="1"/>
    <row r="5315" ht="24.95" customHeight="1"/>
    <row r="5316" ht="24.95" customHeight="1"/>
    <row r="5317" ht="24.95" customHeight="1"/>
    <row r="5318" ht="24.95" customHeight="1"/>
    <row r="5319" ht="24.95" customHeight="1"/>
    <row r="5320" ht="24.95" customHeight="1"/>
    <row r="5321" ht="24.95" customHeight="1"/>
    <row r="5322" ht="24.95" customHeight="1"/>
    <row r="5323" ht="24.95" customHeight="1"/>
    <row r="5324" ht="24.95" customHeight="1"/>
    <row r="5325" ht="24.95" customHeight="1"/>
    <row r="5326" ht="24.95" customHeight="1"/>
    <row r="5327" ht="24.95" customHeight="1"/>
    <row r="5328" ht="24.95" customHeight="1"/>
    <row r="5329" ht="24.95" customHeight="1"/>
    <row r="5330" ht="24.95" customHeight="1"/>
    <row r="5331" ht="24.95" customHeight="1"/>
    <row r="5332" ht="24.95" customHeight="1"/>
    <row r="5333" ht="24.95" customHeight="1"/>
    <row r="5334" ht="24.95" customHeight="1"/>
    <row r="5335" ht="24.95" customHeight="1"/>
    <row r="5336" ht="24.95" customHeight="1"/>
    <row r="5337" ht="24.95" customHeight="1"/>
    <row r="5338" ht="24.95" customHeight="1"/>
    <row r="5339" ht="24.95" customHeight="1"/>
    <row r="5340" ht="24.95" customHeight="1"/>
    <row r="5341" ht="24.95" customHeight="1"/>
    <row r="5342" ht="24.95" customHeight="1"/>
    <row r="5343" ht="24.95" customHeight="1"/>
    <row r="5344" ht="24.95" customHeight="1"/>
    <row r="5345" ht="24.95" customHeight="1"/>
    <row r="5346" ht="24.95" customHeight="1"/>
    <row r="5347" ht="24.95" customHeight="1"/>
    <row r="5348" ht="24.95" customHeight="1"/>
    <row r="5349" ht="24.95" customHeight="1"/>
    <row r="5350" ht="24.95" customHeight="1"/>
    <row r="5351" ht="24.95" customHeight="1"/>
    <row r="5352" ht="24.95" customHeight="1"/>
    <row r="5353" ht="24.95" customHeight="1"/>
    <row r="5354" ht="24.95" customHeight="1"/>
    <row r="5355" ht="24.95" customHeight="1"/>
    <row r="5356" ht="24.95" customHeight="1"/>
    <row r="5357" ht="24.95" customHeight="1"/>
    <row r="5358" ht="24.95" customHeight="1"/>
    <row r="5359" ht="24.95" customHeight="1"/>
    <row r="5360" ht="24.95" customHeight="1"/>
    <row r="5361" ht="24.95" customHeight="1"/>
    <row r="5362" ht="24.95" customHeight="1"/>
    <row r="5363" ht="24.95" customHeight="1"/>
    <row r="5364" ht="24.95" customHeight="1"/>
    <row r="5365" ht="24.95" customHeight="1"/>
    <row r="5366" ht="24.95" customHeight="1"/>
    <row r="5367" ht="24.95" customHeight="1"/>
    <row r="5368" ht="24.95" customHeight="1"/>
    <row r="5369" ht="24.95" customHeight="1"/>
    <row r="5370" ht="24.95" customHeight="1"/>
    <row r="5371" ht="24.95" customHeight="1"/>
    <row r="5372" ht="24.95" customHeight="1"/>
    <row r="5373" ht="24.95" customHeight="1"/>
    <row r="5374" ht="24.95" customHeight="1"/>
    <row r="5375" ht="24.95" customHeight="1"/>
    <row r="5376" ht="24.95" customHeight="1"/>
    <row r="5377" ht="24.95" customHeight="1"/>
    <row r="5378" ht="24.95" customHeight="1"/>
    <row r="5379" ht="24.95" customHeight="1"/>
    <row r="5380" ht="24.95" customHeight="1"/>
    <row r="5381" ht="24.95" customHeight="1"/>
    <row r="5382" ht="24.95" customHeight="1"/>
    <row r="5383" ht="24.95" customHeight="1"/>
    <row r="5384" ht="24.95" customHeight="1"/>
    <row r="5385" ht="24.95" customHeight="1"/>
    <row r="5386" ht="24.95" customHeight="1"/>
    <row r="5387" ht="24.95" customHeight="1"/>
    <row r="5388" ht="24.95" customHeight="1"/>
    <row r="5389" ht="24.95" customHeight="1"/>
    <row r="5390" ht="24.95" customHeight="1"/>
    <row r="5391" ht="24.95" customHeight="1"/>
    <row r="5392" ht="24.95" customHeight="1"/>
    <row r="5393" ht="24.95" customHeight="1"/>
    <row r="5394" ht="24.95" customHeight="1"/>
    <row r="5395" ht="24.95" customHeight="1"/>
    <row r="5396" ht="24.95" customHeight="1"/>
    <row r="5397" ht="24.95" customHeight="1"/>
    <row r="5398" ht="24.95" customHeight="1"/>
    <row r="5399" ht="24.95" customHeight="1"/>
    <row r="5400" ht="24.95" customHeight="1"/>
    <row r="5401" ht="24.95" customHeight="1"/>
    <row r="5402" ht="24.95" customHeight="1"/>
    <row r="5403" ht="24.95" customHeight="1"/>
    <row r="5404" ht="24.95" customHeight="1"/>
    <row r="5405" ht="24.95" customHeight="1"/>
    <row r="5406" ht="24.95" customHeight="1"/>
    <row r="5407" ht="24.95" customHeight="1"/>
    <row r="5408" ht="24.95" customHeight="1"/>
    <row r="5409" ht="24.95" customHeight="1"/>
    <row r="5410" ht="24.95" customHeight="1"/>
    <row r="5411" ht="24.95" customHeight="1"/>
    <row r="5412" ht="24.95" customHeight="1"/>
    <row r="5413" ht="24.95" customHeight="1"/>
    <row r="5414" ht="24.95" customHeight="1"/>
    <row r="5415" ht="24.95" customHeight="1"/>
    <row r="5416" ht="24.95" customHeight="1"/>
    <row r="5417" ht="24.95" customHeight="1"/>
    <row r="5418" ht="24.95" customHeight="1"/>
    <row r="5419" ht="24.95" customHeight="1"/>
    <row r="5420" ht="24.95" customHeight="1"/>
    <row r="5421" ht="24.95" customHeight="1"/>
    <row r="5422" ht="24.95" customHeight="1"/>
    <row r="5423" ht="24.95" customHeight="1"/>
    <row r="5424" ht="24.95" customHeight="1"/>
    <row r="5425" ht="24.95" customHeight="1"/>
    <row r="5426" ht="24.95" customHeight="1"/>
    <row r="5427" ht="24.95" customHeight="1"/>
    <row r="5428" ht="24.95" customHeight="1"/>
    <row r="5429" ht="24.95" customHeight="1"/>
    <row r="5430" ht="24.95" customHeight="1"/>
    <row r="5431" ht="24.95" customHeight="1"/>
    <row r="5432" ht="24.95" customHeight="1"/>
    <row r="5433" ht="24.95" customHeight="1"/>
    <row r="5434" ht="24.95" customHeight="1"/>
    <row r="5435" ht="24.95" customHeight="1"/>
    <row r="5436" ht="24.95" customHeight="1"/>
    <row r="5437" ht="24.95" customHeight="1"/>
    <row r="5438" ht="24.95" customHeight="1"/>
    <row r="5439" ht="24.95" customHeight="1"/>
    <row r="5440" ht="24.95" customHeight="1"/>
    <row r="5441" ht="24.95" customHeight="1"/>
    <row r="5442" ht="24.95" customHeight="1"/>
    <row r="5443" ht="24.95" customHeight="1"/>
    <row r="5444" ht="24.95" customHeight="1"/>
    <row r="5445" ht="24.95" customHeight="1"/>
    <row r="5446" ht="24.95" customHeight="1"/>
    <row r="5447" ht="24.95" customHeight="1"/>
    <row r="5448" ht="24.95" customHeight="1"/>
    <row r="5449" ht="24.95" customHeight="1"/>
    <row r="5450" ht="24.95" customHeight="1"/>
    <row r="5451" ht="24.95" customHeight="1"/>
    <row r="5452" ht="24.95" customHeight="1"/>
    <row r="5453" ht="24.95" customHeight="1"/>
    <row r="5454" ht="24.95" customHeight="1"/>
    <row r="5455" ht="24.95" customHeight="1"/>
    <row r="5456" ht="24.95" customHeight="1"/>
    <row r="5457" ht="24.95" customHeight="1"/>
    <row r="5458" ht="24.95" customHeight="1"/>
    <row r="5459" ht="24.95" customHeight="1"/>
    <row r="5460" ht="24.95" customHeight="1"/>
    <row r="5461" ht="24.95" customHeight="1"/>
    <row r="5462" ht="24.95" customHeight="1"/>
    <row r="5463" ht="24.95" customHeight="1"/>
    <row r="5464" ht="24.95" customHeight="1"/>
    <row r="5465" ht="24.95" customHeight="1"/>
    <row r="5466" ht="24.95" customHeight="1"/>
    <row r="5467" ht="24.95" customHeight="1"/>
    <row r="5468" ht="24.95" customHeight="1"/>
    <row r="5469" ht="24.95" customHeight="1"/>
    <row r="5470" ht="24.95" customHeight="1"/>
    <row r="5471" ht="24.95" customHeight="1"/>
    <row r="5472" ht="24.95" customHeight="1"/>
    <row r="5473" ht="24.95" customHeight="1"/>
    <row r="5474" ht="24.95" customHeight="1"/>
    <row r="5475" ht="24.95" customHeight="1"/>
    <row r="5476" ht="24.95" customHeight="1"/>
    <row r="5477" ht="24.95" customHeight="1"/>
    <row r="5478" ht="24.95" customHeight="1"/>
    <row r="5479" ht="24.95" customHeight="1"/>
    <row r="5480" ht="24.95" customHeight="1"/>
    <row r="5481" ht="24.95" customHeight="1"/>
    <row r="5482" ht="24.95" customHeight="1"/>
    <row r="5483" ht="24.95" customHeight="1"/>
    <row r="5484" ht="24.95" customHeight="1"/>
    <row r="5485" ht="24.95" customHeight="1"/>
    <row r="5486" ht="24.95" customHeight="1"/>
    <row r="5487" ht="24.95" customHeight="1"/>
    <row r="5488" ht="24.95" customHeight="1"/>
    <row r="5489" ht="24.95" customHeight="1"/>
    <row r="5490" ht="24.95" customHeight="1"/>
    <row r="5491" ht="24.95" customHeight="1"/>
    <row r="5492" ht="24.95" customHeight="1"/>
    <row r="5493" ht="24.95" customHeight="1"/>
    <row r="5494" ht="24.95" customHeight="1"/>
    <row r="5495" ht="24.95" customHeight="1"/>
    <row r="5496" ht="24.95" customHeight="1"/>
    <row r="5497" ht="24.95" customHeight="1"/>
    <row r="5498" ht="24.95" customHeight="1"/>
    <row r="5499" ht="24.95" customHeight="1"/>
    <row r="5500" ht="24.95" customHeight="1"/>
    <row r="5501" ht="24.95" customHeight="1"/>
    <row r="5502" ht="24.95" customHeight="1"/>
    <row r="5503" ht="24.95" customHeight="1"/>
    <row r="5504" ht="24.95" customHeight="1"/>
    <row r="5505" ht="24.95" customHeight="1"/>
    <row r="5506" ht="24.95" customHeight="1"/>
    <row r="5507" ht="24.95" customHeight="1"/>
    <row r="5508" ht="24.95" customHeight="1"/>
    <row r="5509" ht="24.95" customHeight="1"/>
    <row r="5510" ht="24.95" customHeight="1"/>
    <row r="5511" ht="24.95" customHeight="1"/>
    <row r="5512" ht="24.95" customHeight="1"/>
    <row r="5513" ht="24.95" customHeight="1"/>
    <row r="5514" ht="24.95" customHeight="1"/>
    <row r="5515" ht="24.95" customHeight="1"/>
    <row r="5516" ht="24.95" customHeight="1"/>
    <row r="5517" ht="24.95" customHeight="1"/>
    <row r="5518" ht="24.95" customHeight="1"/>
    <row r="5519" ht="24.95" customHeight="1"/>
    <row r="5520" ht="24.95" customHeight="1"/>
    <row r="5521" ht="24.95" customHeight="1"/>
    <row r="5522" ht="24.95" customHeight="1"/>
    <row r="5523" ht="24.95" customHeight="1"/>
    <row r="5524" ht="24.95" customHeight="1"/>
    <row r="5525" ht="24.95" customHeight="1"/>
    <row r="5526" ht="24.95" customHeight="1"/>
    <row r="5527" ht="24.95" customHeight="1"/>
    <row r="5528" ht="24.95" customHeight="1"/>
    <row r="5529" ht="24.95" customHeight="1"/>
    <row r="5530" ht="24.95" customHeight="1"/>
    <row r="5531" ht="24.95" customHeight="1"/>
    <row r="5532" ht="24.95" customHeight="1"/>
    <row r="5533" ht="24.95" customHeight="1"/>
    <row r="5534" ht="24.95" customHeight="1"/>
    <row r="5535" ht="24.95" customHeight="1"/>
    <row r="5536" ht="24.95" customHeight="1"/>
    <row r="5537" ht="24.95" customHeight="1"/>
    <row r="5538" ht="24.95" customHeight="1"/>
    <row r="5539" ht="24.95" customHeight="1"/>
    <row r="5540" ht="24.95" customHeight="1"/>
    <row r="5541" ht="24.95" customHeight="1"/>
    <row r="5542" ht="24.95" customHeight="1"/>
    <row r="5543" ht="24.95" customHeight="1"/>
    <row r="5544" ht="24.95" customHeight="1"/>
    <row r="5545" ht="24.95" customHeight="1"/>
    <row r="5546" ht="24.95" customHeight="1"/>
    <row r="5547" ht="24.95" customHeight="1"/>
    <row r="5548" ht="24.95" customHeight="1"/>
    <row r="5549" ht="24.95" customHeight="1"/>
    <row r="5550" ht="24.95" customHeight="1"/>
    <row r="5551" ht="24.95" customHeight="1"/>
    <row r="5552" ht="24.95" customHeight="1"/>
    <row r="5553" ht="24.95" customHeight="1"/>
    <row r="5554" ht="24.95" customHeight="1"/>
    <row r="5555" ht="24.95" customHeight="1"/>
    <row r="5556" ht="24.95" customHeight="1"/>
    <row r="5557" ht="24.95" customHeight="1"/>
    <row r="5558" ht="24.95" customHeight="1"/>
    <row r="5559" ht="24.95" customHeight="1"/>
    <row r="5560" ht="24.95" customHeight="1"/>
    <row r="5561" ht="24.95" customHeight="1"/>
    <row r="5562" ht="24.95" customHeight="1"/>
    <row r="5563" ht="24.95" customHeight="1"/>
    <row r="5564" ht="24.95" customHeight="1"/>
    <row r="5565" ht="24.95" customHeight="1"/>
    <row r="5566" ht="24.95" customHeight="1"/>
    <row r="5567" ht="24.95" customHeight="1"/>
    <row r="5568" ht="24.95" customHeight="1"/>
    <row r="5569" ht="24.95" customHeight="1"/>
    <row r="5570" ht="24.95" customHeight="1"/>
    <row r="5571" ht="24.95" customHeight="1"/>
    <row r="5572" ht="24.95" customHeight="1"/>
    <row r="5573" ht="24.95" customHeight="1"/>
    <row r="5574" ht="24.95" customHeight="1"/>
    <row r="5575" ht="24.95" customHeight="1"/>
    <row r="5576" ht="24.95" customHeight="1"/>
    <row r="5577" ht="24.95" customHeight="1"/>
    <row r="5578" ht="24.95" customHeight="1"/>
    <row r="5579" ht="24.95" customHeight="1"/>
    <row r="5580" ht="24.95" customHeight="1"/>
    <row r="5581" ht="24.95" customHeight="1"/>
    <row r="5582" ht="24.95" customHeight="1"/>
    <row r="5583" ht="24.95" customHeight="1"/>
    <row r="5584" ht="24.95" customHeight="1"/>
    <row r="5585" ht="24.95" customHeight="1"/>
    <row r="5586" ht="24.95" customHeight="1"/>
    <row r="5587" ht="24.95" customHeight="1"/>
    <row r="5588" ht="24.95" customHeight="1"/>
    <row r="5589" ht="24.95" customHeight="1"/>
    <row r="5590" ht="24.95" customHeight="1"/>
    <row r="5591" ht="24.95" customHeight="1"/>
    <row r="5592" ht="24.95" customHeight="1"/>
    <row r="5593" ht="24.95" customHeight="1"/>
    <row r="5594" ht="24.95" customHeight="1"/>
    <row r="5595" ht="24.95" customHeight="1"/>
    <row r="5596" ht="24.95" customHeight="1"/>
    <row r="5597" ht="24.95" customHeight="1"/>
    <row r="5598" ht="24.95" customHeight="1"/>
    <row r="5599" ht="24.95" customHeight="1"/>
    <row r="5600" ht="24.95" customHeight="1"/>
    <row r="5601" ht="24.95" customHeight="1"/>
    <row r="5602" ht="24.95" customHeight="1"/>
    <row r="5603" ht="24.95" customHeight="1"/>
    <row r="5604" ht="24.95" customHeight="1"/>
    <row r="5605" ht="24.95" customHeight="1"/>
    <row r="5606" ht="24.95" customHeight="1"/>
    <row r="5607" ht="24.95" customHeight="1"/>
    <row r="5608" ht="24.95" customHeight="1"/>
    <row r="5609" ht="24.95" customHeight="1"/>
    <row r="5610" ht="24.95" customHeight="1"/>
    <row r="5611" ht="24.95" customHeight="1"/>
    <row r="5612" ht="24.95" customHeight="1"/>
    <row r="5613" ht="24.95" customHeight="1"/>
    <row r="5614" ht="24.95" customHeight="1"/>
    <row r="5615" ht="24.95" customHeight="1"/>
    <row r="5616" ht="24.95" customHeight="1"/>
    <row r="5617" ht="24.95" customHeight="1"/>
    <row r="5618" ht="24.95" customHeight="1"/>
    <row r="5619" ht="24.95" customHeight="1"/>
    <row r="5620" ht="24.95" customHeight="1"/>
    <row r="5621" ht="24.95" customHeight="1"/>
    <row r="5622" ht="24.95" customHeight="1"/>
    <row r="5623" ht="24.95" customHeight="1"/>
    <row r="5624" ht="24.95" customHeight="1"/>
    <row r="5625" ht="24.95" customHeight="1"/>
    <row r="5626" ht="24.95" customHeight="1"/>
    <row r="5627" ht="24.95" customHeight="1"/>
    <row r="5628" ht="24.95" customHeight="1"/>
    <row r="5629" ht="24.95" customHeight="1"/>
    <row r="5630" ht="24.95" customHeight="1"/>
    <row r="5631" ht="24.95" customHeight="1"/>
    <row r="5632" ht="24.95" customHeight="1"/>
    <row r="5633" ht="24.95" customHeight="1"/>
    <row r="5634" ht="24.95" customHeight="1"/>
    <row r="5635" ht="24.95" customHeight="1"/>
    <row r="5636" ht="24.95" customHeight="1"/>
    <row r="5637" ht="24.95" customHeight="1"/>
    <row r="5638" ht="24.95" customHeight="1"/>
    <row r="5639" ht="24.95" customHeight="1"/>
    <row r="5640" ht="24.95" customHeight="1"/>
    <row r="5641" ht="24.95" customHeight="1"/>
    <row r="5642" ht="24.95" customHeight="1"/>
    <row r="5643" ht="24.95" customHeight="1"/>
    <row r="5644" ht="24.95" customHeight="1"/>
    <row r="5645" ht="24.95" customHeight="1"/>
    <row r="5646" ht="24.95" customHeight="1"/>
    <row r="5647" ht="24.95" customHeight="1"/>
    <row r="5648" ht="24.95" customHeight="1"/>
    <row r="5649" ht="24.95" customHeight="1"/>
    <row r="5650" ht="24.95" customHeight="1"/>
    <row r="5651" ht="24.95" customHeight="1"/>
    <row r="5652" ht="24.95" customHeight="1"/>
    <row r="5653" ht="24.95" customHeight="1"/>
    <row r="5654" ht="24.95" customHeight="1"/>
    <row r="5655" ht="24.95" customHeight="1"/>
    <row r="5656" ht="24.95" customHeight="1"/>
    <row r="5657" ht="24.95" customHeight="1"/>
    <row r="5658" ht="24.95" customHeight="1"/>
    <row r="5659" ht="24.95" customHeight="1"/>
    <row r="5660" ht="24.95" customHeight="1"/>
    <row r="5661" ht="24.95" customHeight="1"/>
    <row r="5662" ht="24.95" customHeight="1"/>
    <row r="5663" ht="24.95" customHeight="1"/>
    <row r="5664" ht="24.95" customHeight="1"/>
    <row r="5665" ht="24.95" customHeight="1"/>
    <row r="5666" ht="24.95" customHeight="1"/>
    <row r="5667" ht="24.95" customHeight="1"/>
    <row r="5668" ht="24.95" customHeight="1"/>
    <row r="5669" ht="24.95" customHeight="1"/>
    <row r="5670" ht="24.95" customHeight="1"/>
    <row r="5671" ht="24.95" customHeight="1"/>
    <row r="5672" ht="24.95" customHeight="1"/>
    <row r="5673" ht="24.95" customHeight="1"/>
    <row r="5674" ht="24.95" customHeight="1"/>
    <row r="5675" ht="24.95" customHeight="1"/>
    <row r="5676" ht="24.95" customHeight="1"/>
    <row r="5677" ht="24.95" customHeight="1"/>
    <row r="5678" ht="24.95" customHeight="1"/>
    <row r="5679" ht="24.95" customHeight="1"/>
    <row r="5680" ht="24.95" customHeight="1"/>
    <row r="5681" ht="24.95" customHeight="1"/>
    <row r="5682" ht="24.95" customHeight="1"/>
    <row r="5683" ht="24.95" customHeight="1"/>
    <row r="5684" ht="24.95" customHeight="1"/>
    <row r="5685" ht="24.95" customHeight="1"/>
    <row r="5686" ht="24.95" customHeight="1"/>
    <row r="5687" ht="24.95" customHeight="1"/>
    <row r="5688" ht="24.95" customHeight="1"/>
    <row r="5689" ht="24.95" customHeight="1"/>
    <row r="5690" ht="24.95" customHeight="1"/>
    <row r="5691" ht="24.95" customHeight="1"/>
    <row r="5692" ht="24.95" customHeight="1"/>
    <row r="5693" ht="24.95" customHeight="1"/>
    <row r="5694" ht="24.95" customHeight="1"/>
    <row r="5695" ht="24.95" customHeight="1"/>
    <row r="5696" ht="24.95" customHeight="1"/>
    <row r="5697" ht="24.95" customHeight="1"/>
    <row r="5698" ht="24.95" customHeight="1"/>
    <row r="5699" ht="24.95" customHeight="1"/>
    <row r="5700" ht="24.95" customHeight="1"/>
    <row r="5701" ht="24.95" customHeight="1"/>
    <row r="5702" ht="24.95" customHeight="1"/>
    <row r="5703" ht="24.95" customHeight="1"/>
    <row r="5704" ht="24.95" customHeight="1"/>
    <row r="5705" ht="24.95" customHeight="1"/>
    <row r="5706" ht="24.95" customHeight="1"/>
    <row r="5707" ht="24.95" customHeight="1"/>
    <row r="5708" ht="24.95" customHeight="1"/>
    <row r="5709" ht="24.95" customHeight="1"/>
    <row r="5710" ht="24.95" customHeight="1"/>
    <row r="5711" ht="24.95" customHeight="1"/>
    <row r="5712" ht="24.95" customHeight="1"/>
    <row r="5713" ht="24.95" customHeight="1"/>
    <row r="5714" ht="24.95" customHeight="1"/>
    <row r="5715" ht="24.95" customHeight="1"/>
    <row r="5716" ht="24.95" customHeight="1"/>
    <row r="5717" ht="24.95" customHeight="1"/>
    <row r="5718" ht="24.95" customHeight="1"/>
    <row r="5719" ht="24.95" customHeight="1"/>
    <row r="5720" ht="24.95" customHeight="1"/>
    <row r="5721" ht="24.95" customHeight="1"/>
    <row r="5722" ht="24.95" customHeight="1"/>
    <row r="5723" ht="24.95" customHeight="1"/>
    <row r="5724" ht="24.95" customHeight="1"/>
    <row r="5725" ht="24.95" customHeight="1"/>
    <row r="5726" ht="24.95" customHeight="1"/>
    <row r="5727" ht="24.95" customHeight="1"/>
    <row r="5728" ht="24.95" customHeight="1"/>
    <row r="5729" ht="24.95" customHeight="1"/>
    <row r="5730" ht="24.95" customHeight="1"/>
    <row r="5731" ht="24.95" customHeight="1"/>
    <row r="5732" ht="24.95" customHeight="1"/>
    <row r="5733" ht="24.95" customHeight="1"/>
    <row r="5734" ht="24.95" customHeight="1"/>
    <row r="5735" ht="24.95" customHeight="1"/>
    <row r="5736" ht="24.95" customHeight="1"/>
    <row r="5737" ht="24.95" customHeight="1"/>
    <row r="5738" ht="24.95" customHeight="1"/>
    <row r="5739" ht="24.95" customHeight="1"/>
    <row r="5740" ht="24.95" customHeight="1"/>
    <row r="5741" ht="24.95" customHeight="1"/>
    <row r="5742" ht="24.95" customHeight="1"/>
    <row r="5743" ht="24.95" customHeight="1"/>
    <row r="5744" ht="24.95" customHeight="1"/>
    <row r="5745" ht="24.95" customHeight="1"/>
    <row r="5746" ht="24.95" customHeight="1"/>
    <row r="5747" ht="24.95" customHeight="1"/>
    <row r="5748" ht="24.95" customHeight="1"/>
    <row r="5749" ht="24.95" customHeight="1"/>
    <row r="5750" ht="24.95" customHeight="1"/>
    <row r="5751" ht="24.95" customHeight="1"/>
    <row r="5752" ht="24.95" customHeight="1"/>
    <row r="5753" ht="24.95" customHeight="1"/>
    <row r="5754" ht="24.95" customHeight="1"/>
    <row r="5755" ht="24.95" customHeight="1"/>
    <row r="5756" ht="24.95" customHeight="1"/>
    <row r="5757" ht="24.95" customHeight="1"/>
    <row r="5758" ht="24.95" customHeight="1"/>
    <row r="5759" ht="24.95" customHeight="1"/>
    <row r="5760" ht="24.95" customHeight="1"/>
    <row r="5761" ht="24.95" customHeight="1"/>
    <row r="5762" ht="24.95" customHeight="1"/>
    <row r="5763" ht="24.95" customHeight="1"/>
    <row r="5764" ht="24.95" customHeight="1"/>
    <row r="5765" ht="24.95" customHeight="1"/>
    <row r="5766" ht="24.95" customHeight="1"/>
    <row r="5767" ht="24.95" customHeight="1"/>
    <row r="5768" ht="24.95" customHeight="1"/>
    <row r="5769" ht="24.95" customHeight="1"/>
    <row r="5770" ht="24.95" customHeight="1"/>
    <row r="5771" ht="24.95" customHeight="1"/>
    <row r="5772" ht="24.95" customHeight="1"/>
    <row r="5773" ht="24.95" customHeight="1"/>
    <row r="5774" ht="24.95" customHeight="1"/>
    <row r="5775" ht="24.95" customHeight="1"/>
    <row r="5776" ht="24.95" customHeight="1"/>
    <row r="5777" ht="24.95" customHeight="1"/>
    <row r="5778" ht="24.95" customHeight="1"/>
    <row r="5779" ht="24.95" customHeight="1"/>
    <row r="5780" ht="24.95" customHeight="1"/>
    <row r="5781" ht="24.95" customHeight="1"/>
    <row r="5782" ht="24.95" customHeight="1"/>
    <row r="5783" ht="24.95" customHeight="1"/>
    <row r="5784" ht="24.95" customHeight="1"/>
    <row r="5785" ht="24.95" customHeight="1"/>
    <row r="5786" ht="24.95" customHeight="1"/>
    <row r="5787" ht="24.95" customHeight="1"/>
    <row r="5788" ht="24.95" customHeight="1"/>
    <row r="5789" ht="24.95" customHeight="1"/>
    <row r="5790" ht="24.95" customHeight="1"/>
    <row r="5791" ht="24.95" customHeight="1"/>
    <row r="5792" ht="24.95" customHeight="1"/>
    <row r="5793" ht="24.95" customHeight="1"/>
    <row r="5794" ht="24.95" customHeight="1"/>
    <row r="5795" ht="24.95" customHeight="1"/>
    <row r="5796" ht="24.95" customHeight="1"/>
    <row r="5797" ht="24.95" customHeight="1"/>
    <row r="5798" ht="24.95" customHeight="1"/>
    <row r="5799" ht="24.95" customHeight="1"/>
    <row r="5800" ht="24.95" customHeight="1"/>
    <row r="5801" ht="24.95" customHeight="1"/>
    <row r="5802" ht="24.95" customHeight="1"/>
    <row r="5803" ht="24.95" customHeight="1"/>
    <row r="5804" ht="24.95" customHeight="1"/>
    <row r="5805" ht="24.95" customHeight="1"/>
    <row r="5806" ht="24.95" customHeight="1"/>
    <row r="5807" ht="24.95" customHeight="1"/>
    <row r="5808" ht="24.95" customHeight="1"/>
    <row r="5809" ht="24.95" customHeight="1"/>
    <row r="5810" ht="24.95" customHeight="1"/>
    <row r="5811" ht="24.95" customHeight="1"/>
    <row r="5812" ht="24.95" customHeight="1"/>
    <row r="5813" ht="24.95" customHeight="1"/>
    <row r="5814" ht="24.95" customHeight="1"/>
    <row r="5815" ht="24.95" customHeight="1"/>
    <row r="5816" ht="24.95" customHeight="1"/>
    <row r="5817" ht="24.95" customHeight="1"/>
    <row r="5818" ht="24.95" customHeight="1"/>
    <row r="5819" ht="24.95" customHeight="1"/>
    <row r="5820" ht="24.95" customHeight="1"/>
    <row r="5821" ht="24.95" customHeight="1"/>
    <row r="5822" ht="24.95" customHeight="1"/>
    <row r="5823" ht="24.95" customHeight="1"/>
    <row r="5824" ht="24.95" customHeight="1"/>
    <row r="5825" ht="24.95" customHeight="1"/>
    <row r="5826" ht="24.95" customHeight="1"/>
    <row r="5827" ht="24.95" customHeight="1"/>
    <row r="5828" ht="24.95" customHeight="1"/>
    <row r="5829" ht="24.95" customHeight="1"/>
    <row r="5830" ht="24.95" customHeight="1"/>
    <row r="5831" ht="24.95" customHeight="1"/>
    <row r="5832" ht="24.95" customHeight="1"/>
    <row r="5833" ht="24.95" customHeight="1"/>
    <row r="5834" ht="24.95" customHeight="1"/>
    <row r="5835" ht="24.95" customHeight="1"/>
    <row r="5836" ht="24.95" customHeight="1"/>
    <row r="5837" ht="24.95" customHeight="1"/>
    <row r="5838" ht="24.95" customHeight="1"/>
    <row r="5839" ht="24.95" customHeight="1"/>
    <row r="5840" ht="24.95" customHeight="1"/>
    <row r="5841" ht="24.95" customHeight="1"/>
    <row r="5842" ht="24.95" customHeight="1"/>
    <row r="5843" ht="24.95" customHeight="1"/>
    <row r="5844" ht="24.95" customHeight="1"/>
    <row r="5845" ht="24.95" customHeight="1"/>
    <row r="5846" ht="24.95" customHeight="1"/>
    <row r="5847" ht="24.95" customHeight="1"/>
    <row r="5848" ht="24.95" customHeight="1"/>
    <row r="5849" ht="24.95" customHeight="1"/>
    <row r="5850" ht="24.95" customHeight="1"/>
    <row r="5851" ht="24.95" customHeight="1"/>
    <row r="5852" ht="24.95" customHeight="1"/>
    <row r="5853" ht="24.95" customHeight="1"/>
    <row r="5854" ht="24.95" customHeight="1"/>
    <row r="5855" ht="24.95" customHeight="1"/>
    <row r="5856" ht="24.95" customHeight="1"/>
    <row r="5857" ht="24.95" customHeight="1"/>
    <row r="5858" ht="24.95" customHeight="1"/>
    <row r="5859" ht="24.95" customHeight="1"/>
    <row r="5860" ht="24.95" customHeight="1"/>
    <row r="5861" ht="24.95" customHeight="1"/>
    <row r="5862" ht="24.95" customHeight="1"/>
    <row r="5863" ht="24.95" customHeight="1"/>
    <row r="5864" ht="24.95" customHeight="1"/>
    <row r="5865" ht="24.95" customHeight="1"/>
    <row r="5866" ht="24.95" customHeight="1"/>
    <row r="5867" ht="24.95" customHeight="1"/>
    <row r="5868" ht="24.95" customHeight="1"/>
    <row r="5869" ht="24.95" customHeight="1"/>
    <row r="5870" ht="24.95" customHeight="1"/>
    <row r="5871" ht="24.95" customHeight="1"/>
    <row r="5872" ht="24.95" customHeight="1"/>
    <row r="5873" ht="24.95" customHeight="1"/>
    <row r="5874" ht="24.95" customHeight="1"/>
    <row r="5875" ht="24.95" customHeight="1"/>
    <row r="5876" ht="24.95" customHeight="1"/>
    <row r="5877" ht="24.95" customHeight="1"/>
    <row r="5878" ht="24.95" customHeight="1"/>
    <row r="5879" ht="24.95" customHeight="1"/>
    <row r="5880" ht="24.95" customHeight="1"/>
    <row r="5881" ht="24.95" customHeight="1"/>
    <row r="5882" ht="24.95" customHeight="1"/>
    <row r="5883" ht="24.95" customHeight="1"/>
    <row r="5884" ht="24.95" customHeight="1"/>
    <row r="5885" ht="24.95" customHeight="1"/>
    <row r="5886" ht="24.95" customHeight="1"/>
    <row r="5887" ht="24.95" customHeight="1"/>
    <row r="5888" ht="24.95" customHeight="1"/>
    <row r="5889" ht="24.95" customHeight="1"/>
    <row r="5890" ht="24.95" customHeight="1"/>
    <row r="5891" ht="24.95" customHeight="1"/>
    <row r="5892" ht="24.95" customHeight="1"/>
    <row r="5893" ht="24.95" customHeight="1"/>
    <row r="5894" ht="24.95" customHeight="1"/>
    <row r="5895" ht="24.95" customHeight="1"/>
    <row r="5896" ht="24.95" customHeight="1"/>
    <row r="5897" ht="24.95" customHeight="1"/>
    <row r="5898" ht="24.95" customHeight="1"/>
    <row r="5899" ht="24.95" customHeight="1"/>
    <row r="5900" ht="24.95" customHeight="1"/>
    <row r="5901" ht="24.95" customHeight="1"/>
    <row r="5902" ht="24.95" customHeight="1"/>
    <row r="5903" ht="24.95" customHeight="1"/>
    <row r="5904" ht="24.95" customHeight="1"/>
    <row r="5905" ht="24.95" customHeight="1"/>
    <row r="5906" ht="24.95" customHeight="1"/>
    <row r="5907" ht="24.95" customHeight="1"/>
    <row r="5908" ht="24.95" customHeight="1"/>
    <row r="5909" ht="24.95" customHeight="1"/>
    <row r="5910" ht="24.95" customHeight="1"/>
    <row r="5911" ht="24.95" customHeight="1"/>
    <row r="5912" ht="24.95" customHeight="1"/>
    <row r="5913" ht="24.95" customHeight="1"/>
    <row r="5914" ht="24.95" customHeight="1"/>
    <row r="5915" ht="24.95" customHeight="1"/>
    <row r="5916" ht="24.95" customHeight="1"/>
    <row r="5917" ht="24.95" customHeight="1"/>
    <row r="5918" ht="24.95" customHeight="1"/>
    <row r="5919" ht="24.95" customHeight="1"/>
    <row r="5920" ht="24.95" customHeight="1"/>
    <row r="5921" ht="24.95" customHeight="1"/>
    <row r="5922" ht="24.95" customHeight="1"/>
    <row r="5923" ht="24.95" customHeight="1"/>
    <row r="5924" ht="24.95" customHeight="1"/>
    <row r="5925" ht="24.95" customHeight="1"/>
    <row r="5926" ht="24.95" customHeight="1"/>
    <row r="5927" ht="24.95" customHeight="1"/>
    <row r="5928" ht="24.95" customHeight="1"/>
    <row r="5929" ht="24.95" customHeight="1"/>
    <row r="5930" ht="24.95" customHeight="1"/>
    <row r="5931" ht="24.95" customHeight="1"/>
    <row r="5932" ht="24.95" customHeight="1"/>
    <row r="5933" ht="24.95" customHeight="1"/>
    <row r="5934" ht="24.95" customHeight="1"/>
    <row r="5935" ht="24.95" customHeight="1"/>
    <row r="5936" ht="24.95" customHeight="1"/>
    <row r="5937" ht="24.95" customHeight="1"/>
    <row r="5938" ht="24.95" customHeight="1"/>
    <row r="5939" ht="24.95" customHeight="1"/>
    <row r="5940" ht="24.95" customHeight="1"/>
    <row r="5941" ht="24.95" customHeight="1"/>
    <row r="5942" ht="24.95" customHeight="1"/>
    <row r="5943" ht="24.95" customHeight="1"/>
    <row r="5944" ht="24.95" customHeight="1"/>
    <row r="5945" ht="24.95" customHeight="1"/>
    <row r="5946" ht="24.95" customHeight="1"/>
    <row r="5947" ht="24.95" customHeight="1"/>
    <row r="5948" ht="24.95" customHeight="1"/>
    <row r="5949" ht="24.95" customHeight="1"/>
    <row r="5950" ht="24.95" customHeight="1"/>
    <row r="5951" ht="24.95" customHeight="1"/>
    <row r="5952" ht="24.95" customHeight="1"/>
    <row r="5953" ht="24.95" customHeight="1"/>
    <row r="5954" ht="24.95" customHeight="1"/>
    <row r="5955" ht="24.95" customHeight="1"/>
    <row r="5956" ht="24.95" customHeight="1"/>
    <row r="5957" ht="24.95" customHeight="1"/>
    <row r="5958" ht="24.95" customHeight="1"/>
    <row r="5959" ht="24.95" customHeight="1"/>
    <row r="5960" ht="24.95" customHeight="1"/>
    <row r="5961" ht="24.95" customHeight="1"/>
    <row r="5962" ht="24.95" customHeight="1"/>
    <row r="5963" ht="24.95" customHeight="1"/>
    <row r="5964" ht="24.95" customHeight="1"/>
    <row r="5965" ht="24.95" customHeight="1"/>
    <row r="5966" ht="24.95" customHeight="1"/>
    <row r="5967" ht="24.95" customHeight="1"/>
    <row r="5968" ht="24.95" customHeight="1"/>
    <row r="5969" ht="24.95" customHeight="1"/>
    <row r="5970" ht="24.95" customHeight="1"/>
    <row r="5971" ht="24.95" customHeight="1"/>
    <row r="5972" ht="24.95" customHeight="1"/>
    <row r="5973" ht="24.95" customHeight="1"/>
    <row r="5974" ht="24.95" customHeight="1"/>
    <row r="5975" ht="24.95" customHeight="1"/>
    <row r="5976" ht="24.95" customHeight="1"/>
    <row r="5977" ht="24.95" customHeight="1"/>
    <row r="5978" ht="24.95" customHeight="1"/>
    <row r="5979" ht="24.95" customHeight="1"/>
    <row r="5980" ht="24.95" customHeight="1"/>
    <row r="5981" ht="24.95" customHeight="1"/>
    <row r="5982" ht="24.95" customHeight="1"/>
    <row r="5983" ht="24.95" customHeight="1"/>
    <row r="5984" ht="24.95" customHeight="1"/>
    <row r="5985" ht="24.95" customHeight="1"/>
    <row r="5986" ht="24.95" customHeight="1"/>
    <row r="5987" ht="24.95" customHeight="1"/>
    <row r="5988" ht="24.95" customHeight="1"/>
    <row r="5989" ht="24.95" customHeight="1"/>
    <row r="5990" ht="24.95" customHeight="1"/>
    <row r="5991" ht="24.95" customHeight="1"/>
    <row r="5992" ht="24.95" customHeight="1"/>
    <row r="5993" ht="24.95" customHeight="1"/>
    <row r="5994" ht="24.95" customHeight="1"/>
    <row r="5995" ht="24.95" customHeight="1"/>
    <row r="5996" ht="24.95" customHeight="1"/>
    <row r="5997" ht="24.95" customHeight="1"/>
    <row r="5998" ht="24.95" customHeight="1"/>
    <row r="5999" ht="24.95" customHeight="1"/>
    <row r="6000" ht="24.95" customHeight="1"/>
    <row r="6001" ht="24.95" customHeight="1"/>
    <row r="6002" ht="24.95" customHeight="1"/>
    <row r="6003" ht="24.95" customHeight="1"/>
    <row r="6004" ht="24.95" customHeight="1"/>
    <row r="6005" ht="24.95" customHeight="1"/>
    <row r="6006" ht="24.95" customHeight="1"/>
    <row r="6007" ht="24.95" customHeight="1"/>
    <row r="6008" ht="24.95" customHeight="1"/>
    <row r="6009" ht="24.95" customHeight="1"/>
    <row r="6010" ht="24.95" customHeight="1"/>
    <row r="6011" ht="24.95" customHeight="1"/>
    <row r="6012" ht="24.95" customHeight="1"/>
    <row r="6013" ht="24.95" customHeight="1"/>
    <row r="6014" ht="24.95" customHeight="1"/>
    <row r="6015" ht="24.95" customHeight="1"/>
    <row r="6016" ht="24.95" customHeight="1"/>
    <row r="6017" ht="24.95" customHeight="1"/>
    <row r="6018" ht="24.95" customHeight="1"/>
    <row r="6019" ht="24.95" customHeight="1"/>
    <row r="6020" ht="24.95" customHeight="1"/>
    <row r="6021" ht="24.95" customHeight="1"/>
    <row r="6022" ht="24.95" customHeight="1"/>
    <row r="6023" ht="24.95" customHeight="1"/>
    <row r="6024" ht="24.95" customHeight="1"/>
    <row r="6025" ht="24.95" customHeight="1"/>
    <row r="6026" ht="24.95" customHeight="1"/>
    <row r="6027" ht="24.95" customHeight="1"/>
    <row r="6028" ht="24.95" customHeight="1"/>
    <row r="6029" ht="24.95" customHeight="1"/>
    <row r="6030" ht="24.95" customHeight="1"/>
    <row r="6031" ht="24.95" customHeight="1"/>
    <row r="6032" ht="24.95" customHeight="1"/>
    <row r="6033" ht="24.95" customHeight="1"/>
    <row r="6034" ht="24.95" customHeight="1"/>
    <row r="6035" ht="24.95" customHeight="1"/>
    <row r="6036" ht="24.95" customHeight="1"/>
    <row r="6037" ht="24.95" customHeight="1"/>
    <row r="6038" ht="24.95" customHeight="1"/>
    <row r="6039" ht="24.95" customHeight="1"/>
    <row r="6040" ht="24.95" customHeight="1"/>
    <row r="6041" ht="24.95" customHeight="1"/>
    <row r="6042" ht="24.95" customHeight="1"/>
    <row r="6043" ht="24.95" customHeight="1"/>
    <row r="6044" ht="24.95" customHeight="1"/>
    <row r="6045" ht="24.95" customHeight="1"/>
    <row r="6046" ht="24.95" customHeight="1"/>
    <row r="6047" ht="24.95" customHeight="1"/>
    <row r="6048" ht="24.95" customHeight="1"/>
    <row r="6049" ht="24.95" customHeight="1"/>
    <row r="6050" ht="24.95" customHeight="1"/>
    <row r="6051" ht="24.95" customHeight="1"/>
    <row r="6052" ht="24.95" customHeight="1"/>
    <row r="6053" ht="24.95" customHeight="1"/>
    <row r="6054" ht="24.95" customHeight="1"/>
    <row r="6055" ht="24.95" customHeight="1"/>
    <row r="6056" ht="24.95" customHeight="1"/>
    <row r="6057" ht="24.95" customHeight="1"/>
    <row r="6058" ht="24.95" customHeight="1"/>
    <row r="6059" ht="24.95" customHeight="1"/>
    <row r="6060" ht="24.95" customHeight="1"/>
    <row r="6061" ht="24.95" customHeight="1"/>
    <row r="6062" ht="24.95" customHeight="1"/>
    <row r="6063" ht="24.95" customHeight="1"/>
    <row r="6064" ht="24.95" customHeight="1"/>
    <row r="6065" ht="24.95" customHeight="1"/>
    <row r="6066" ht="24.95" customHeight="1"/>
    <row r="6067" ht="24.95" customHeight="1"/>
    <row r="6068" ht="24.95" customHeight="1"/>
    <row r="6069" ht="24.95" customHeight="1"/>
    <row r="6070" ht="24.95" customHeight="1"/>
    <row r="6071" ht="24.95" customHeight="1"/>
    <row r="6072" ht="24.95" customHeight="1"/>
    <row r="6073" ht="24.95" customHeight="1"/>
    <row r="6074" ht="24.95" customHeight="1"/>
    <row r="6075" ht="24.95" customHeight="1"/>
    <row r="6076" ht="24.95" customHeight="1"/>
    <row r="6077" ht="24.95" customHeight="1"/>
    <row r="6078" ht="24.95" customHeight="1"/>
    <row r="6079" ht="24.95" customHeight="1"/>
    <row r="6080" ht="24.95" customHeight="1"/>
    <row r="6081" ht="24.95" customHeight="1"/>
    <row r="6082" ht="24.95" customHeight="1"/>
    <row r="6083" ht="24.95" customHeight="1"/>
    <row r="6084" ht="24.95" customHeight="1"/>
    <row r="6085" ht="24.95" customHeight="1"/>
    <row r="6086" ht="24.95" customHeight="1"/>
    <row r="6087" ht="24.95" customHeight="1"/>
    <row r="6088" ht="24.95" customHeight="1"/>
    <row r="6089" ht="24.95" customHeight="1"/>
    <row r="6090" ht="24.95" customHeight="1"/>
    <row r="6091" ht="24.95" customHeight="1"/>
    <row r="6092" ht="24.95" customHeight="1"/>
    <row r="6093" ht="24.95" customHeight="1"/>
    <row r="6094" ht="24.95" customHeight="1"/>
    <row r="6095" ht="24.95" customHeight="1"/>
    <row r="6096" ht="24.95" customHeight="1"/>
    <row r="6097" ht="24.95" customHeight="1"/>
    <row r="6098" ht="24.95" customHeight="1"/>
    <row r="6099" ht="24.95" customHeight="1"/>
    <row r="6100" ht="24.95" customHeight="1"/>
    <row r="6101" ht="24.95" customHeight="1"/>
    <row r="6102" ht="24.95" customHeight="1"/>
    <row r="6103" ht="24.95" customHeight="1"/>
    <row r="6104" ht="24.95" customHeight="1"/>
    <row r="6105" ht="24.95" customHeight="1"/>
    <row r="6106" ht="24.95" customHeight="1"/>
    <row r="6107" ht="24.95" customHeight="1"/>
    <row r="6108" ht="24.95" customHeight="1"/>
    <row r="6109" ht="24.95" customHeight="1"/>
    <row r="6110" ht="24.95" customHeight="1"/>
    <row r="6111" ht="24.95" customHeight="1"/>
    <row r="6112" ht="24.95" customHeight="1"/>
    <row r="6113" ht="24.95" customHeight="1"/>
    <row r="6114" ht="24.95" customHeight="1"/>
    <row r="6115" ht="24.95" customHeight="1"/>
    <row r="6116" ht="24.95" customHeight="1"/>
    <row r="6117" ht="24.95" customHeight="1"/>
    <row r="6118" ht="24.95" customHeight="1"/>
    <row r="6119" ht="24.95" customHeight="1"/>
    <row r="6120" ht="24.95" customHeight="1"/>
    <row r="6121" ht="24.95" customHeight="1"/>
    <row r="6122" ht="24.95" customHeight="1"/>
    <row r="6123" ht="24.95" customHeight="1"/>
    <row r="6124" ht="24.95" customHeight="1"/>
    <row r="6125" ht="24.95" customHeight="1"/>
    <row r="6126" ht="24.95" customHeight="1"/>
    <row r="6127" ht="24.95" customHeight="1"/>
    <row r="6128" ht="24.95" customHeight="1"/>
    <row r="6129" ht="24.95" customHeight="1"/>
    <row r="6130" ht="24.95" customHeight="1"/>
    <row r="6131" ht="24.95" customHeight="1"/>
    <row r="6132" ht="24.95" customHeight="1"/>
    <row r="6133" ht="24.95" customHeight="1"/>
    <row r="6134" ht="24.95" customHeight="1"/>
    <row r="6135" ht="24.95" customHeight="1"/>
    <row r="6136" ht="24.95" customHeight="1"/>
    <row r="6137" ht="24.95" customHeight="1"/>
    <row r="6138" ht="24.95" customHeight="1"/>
    <row r="6139" ht="24.95" customHeight="1"/>
    <row r="6140" ht="24.95" customHeight="1"/>
    <row r="6141" ht="24.95" customHeight="1"/>
    <row r="6142" ht="24.95" customHeight="1"/>
    <row r="6143" ht="24.95" customHeight="1"/>
    <row r="6144" ht="24.95" customHeight="1"/>
    <row r="6145" ht="24.95" customHeight="1"/>
    <row r="6146" ht="24.95" customHeight="1"/>
    <row r="6147" ht="24.95" customHeight="1"/>
    <row r="6148" ht="24.95" customHeight="1"/>
    <row r="6149" ht="24.95" customHeight="1"/>
    <row r="6150" ht="24.95" customHeight="1"/>
    <row r="6151" ht="24.95" customHeight="1"/>
    <row r="6152" ht="24.95" customHeight="1"/>
    <row r="6153" ht="24.95" customHeight="1"/>
    <row r="6154" ht="24.95" customHeight="1"/>
    <row r="6155" ht="24.95" customHeight="1"/>
    <row r="6156" ht="24.95" customHeight="1"/>
    <row r="6157" ht="24.95" customHeight="1"/>
    <row r="6158" ht="24.95" customHeight="1"/>
    <row r="6159" ht="24.95" customHeight="1"/>
    <row r="6160" ht="24.95" customHeight="1"/>
    <row r="6161" ht="24.95" customHeight="1"/>
    <row r="6162" ht="24.95" customHeight="1"/>
    <row r="6163" ht="24.95" customHeight="1"/>
    <row r="6164" ht="24.95" customHeight="1"/>
    <row r="6165" ht="24.95" customHeight="1"/>
    <row r="6166" ht="24.95" customHeight="1"/>
    <row r="6167" ht="24.95" customHeight="1"/>
    <row r="6168" ht="24.95" customHeight="1"/>
    <row r="6169" ht="24.95" customHeight="1"/>
    <row r="6170" ht="24.95" customHeight="1"/>
    <row r="6171" ht="24.95" customHeight="1"/>
    <row r="6172" ht="24.95" customHeight="1"/>
    <row r="6173" ht="24.95" customHeight="1"/>
    <row r="6174" ht="24.95" customHeight="1"/>
    <row r="6175" ht="24.95" customHeight="1"/>
    <row r="6176" ht="24.95" customHeight="1"/>
    <row r="6177" ht="24.95" customHeight="1"/>
    <row r="6178" ht="24.95" customHeight="1"/>
    <row r="6179" ht="24.95" customHeight="1"/>
    <row r="6180" ht="24.95" customHeight="1"/>
    <row r="6181" ht="24.95" customHeight="1"/>
    <row r="6182" ht="24.95" customHeight="1"/>
    <row r="6183" ht="24.95" customHeight="1"/>
    <row r="6184" ht="24.95" customHeight="1"/>
    <row r="6185" ht="24.95" customHeight="1"/>
    <row r="6186" ht="24.95" customHeight="1"/>
    <row r="6187" ht="24.95" customHeight="1"/>
    <row r="6188" ht="24.95" customHeight="1"/>
    <row r="6189" ht="24.95" customHeight="1"/>
    <row r="6190" ht="24.95" customHeight="1"/>
    <row r="6191" ht="24.95" customHeight="1"/>
    <row r="6192" ht="24.95" customHeight="1"/>
    <row r="6193" ht="24.95" customHeight="1"/>
    <row r="6194" ht="24.95" customHeight="1"/>
    <row r="6195" ht="24.95" customHeight="1"/>
    <row r="6196" ht="24.95" customHeight="1"/>
    <row r="6197" ht="24.95" customHeight="1"/>
    <row r="6198" ht="24.95" customHeight="1"/>
    <row r="6199" ht="24.95" customHeight="1"/>
    <row r="6200" ht="24.95" customHeight="1"/>
    <row r="6201" ht="24.95" customHeight="1"/>
    <row r="6202" ht="24.95" customHeight="1"/>
    <row r="6203" ht="24.95" customHeight="1"/>
    <row r="6204" ht="24.95" customHeight="1"/>
    <row r="6205" ht="24.95" customHeight="1"/>
    <row r="6206" ht="24.95" customHeight="1"/>
    <row r="6207" ht="24.95" customHeight="1"/>
    <row r="6208" ht="24.95" customHeight="1"/>
    <row r="6209" ht="24.95" customHeight="1"/>
    <row r="6210" ht="24.95" customHeight="1"/>
    <row r="6211" ht="24.95" customHeight="1"/>
    <row r="6212" ht="24.95" customHeight="1"/>
    <row r="6213" ht="24.95" customHeight="1"/>
    <row r="6214" ht="24.95" customHeight="1"/>
    <row r="6215" ht="24.95" customHeight="1"/>
    <row r="6216" ht="24.95" customHeight="1"/>
    <row r="6217" ht="24.95" customHeight="1"/>
    <row r="6218" ht="24.95" customHeight="1"/>
    <row r="6219" ht="24.95" customHeight="1"/>
    <row r="6220" ht="24.95" customHeight="1"/>
    <row r="6221" ht="24.95" customHeight="1"/>
    <row r="6222" ht="24.95" customHeight="1"/>
    <row r="6223" ht="24.95" customHeight="1"/>
    <row r="6224" ht="24.95" customHeight="1"/>
    <row r="6225" ht="24.95" customHeight="1"/>
    <row r="6226" ht="24.95" customHeight="1"/>
    <row r="6227" ht="24.95" customHeight="1"/>
    <row r="6228" ht="24.95" customHeight="1"/>
    <row r="6229" ht="24.95" customHeight="1"/>
    <row r="6230" ht="24.95" customHeight="1"/>
    <row r="6231" ht="24.95" customHeight="1"/>
    <row r="6232" ht="24.95" customHeight="1"/>
    <row r="6233" ht="24.95" customHeight="1"/>
    <row r="6234" ht="24.95" customHeight="1"/>
    <row r="6235" ht="24.95" customHeight="1"/>
    <row r="6236" ht="24.95" customHeight="1"/>
    <row r="6237" ht="24.95" customHeight="1"/>
    <row r="6238" ht="24.95" customHeight="1"/>
    <row r="6239" ht="24.95" customHeight="1"/>
    <row r="6240" ht="24.95" customHeight="1"/>
    <row r="6241" ht="24.95" customHeight="1"/>
    <row r="6242" ht="24.95" customHeight="1"/>
    <row r="6243" ht="24.95" customHeight="1"/>
    <row r="6244" ht="24.95" customHeight="1"/>
    <row r="6245" ht="24.95" customHeight="1"/>
    <row r="6246" ht="24.95" customHeight="1"/>
    <row r="6247" ht="24.95" customHeight="1"/>
    <row r="6248" ht="24.95" customHeight="1"/>
    <row r="6249" ht="24.95" customHeight="1"/>
    <row r="6250" ht="24.95" customHeight="1"/>
    <row r="6251" ht="24.95" customHeight="1"/>
    <row r="6252" ht="24.95" customHeight="1"/>
    <row r="6253" ht="24.95" customHeight="1"/>
    <row r="6254" ht="24.95" customHeight="1"/>
    <row r="6255" ht="24.95" customHeight="1"/>
    <row r="6256" ht="24.95" customHeight="1"/>
    <row r="6257" ht="24.95" customHeight="1"/>
    <row r="6258" ht="24.95" customHeight="1"/>
    <row r="6259" ht="24.95" customHeight="1"/>
    <row r="6260" ht="24.95" customHeight="1"/>
    <row r="6261" ht="24.95" customHeight="1"/>
    <row r="6262" ht="24.95" customHeight="1"/>
    <row r="6263" ht="24.95" customHeight="1"/>
    <row r="6264" ht="24.95" customHeight="1"/>
    <row r="6265" ht="24.95" customHeight="1"/>
    <row r="6266" ht="24.95" customHeight="1"/>
    <row r="6267" ht="24.95" customHeight="1"/>
    <row r="6268" ht="24.95" customHeight="1"/>
    <row r="6269" ht="24.95" customHeight="1"/>
    <row r="6270" ht="24.95" customHeight="1"/>
    <row r="6271" ht="24.95" customHeight="1"/>
    <row r="6272" ht="24.95" customHeight="1"/>
    <row r="6273" ht="24.95" customHeight="1"/>
    <row r="6274" ht="24.95" customHeight="1"/>
    <row r="6275" ht="24.95" customHeight="1"/>
    <row r="6276" ht="24.95" customHeight="1"/>
    <row r="6277" ht="24.95" customHeight="1"/>
    <row r="6278" ht="24.95" customHeight="1"/>
    <row r="6279" ht="24.95" customHeight="1"/>
    <row r="6280" ht="24.95" customHeight="1"/>
    <row r="6281" ht="24.95" customHeight="1"/>
    <row r="6282" ht="24.95" customHeight="1"/>
    <row r="6283" ht="24.95" customHeight="1"/>
    <row r="6284" ht="24.95" customHeight="1"/>
    <row r="6285" ht="24.95" customHeight="1"/>
    <row r="6286" ht="24.95" customHeight="1"/>
    <row r="6287" ht="24.95" customHeight="1"/>
    <row r="6288" ht="24.95" customHeight="1"/>
    <row r="6289" ht="24.95" customHeight="1"/>
    <row r="6290" ht="24.95" customHeight="1"/>
    <row r="6291" ht="24.95" customHeight="1"/>
    <row r="6292" ht="24.95" customHeight="1"/>
    <row r="6293" ht="24.95" customHeight="1"/>
    <row r="6294" ht="24.95" customHeight="1"/>
    <row r="6295" ht="24.95" customHeight="1"/>
    <row r="6296" ht="24.95" customHeight="1"/>
    <row r="6297" ht="24.95" customHeight="1"/>
    <row r="6298" ht="24.95" customHeight="1"/>
    <row r="6299" ht="24.95" customHeight="1"/>
    <row r="6300" ht="24.95" customHeight="1"/>
    <row r="6301" ht="24.95" customHeight="1"/>
    <row r="6302" ht="24.95" customHeight="1"/>
    <row r="6303" ht="24.95" customHeight="1"/>
    <row r="6304" ht="24.95" customHeight="1"/>
    <row r="6305" ht="24.95" customHeight="1"/>
    <row r="6306" ht="24.95" customHeight="1"/>
    <row r="6307" ht="24.95" customHeight="1"/>
    <row r="6308" ht="24.95" customHeight="1"/>
    <row r="6309" ht="24.95" customHeight="1"/>
    <row r="6310" ht="24.95" customHeight="1"/>
    <row r="6311" ht="24.95" customHeight="1"/>
    <row r="6312" ht="24.95" customHeight="1"/>
    <row r="6313" ht="24.95" customHeight="1"/>
    <row r="6314" ht="24.95" customHeight="1"/>
    <row r="6315" ht="24.95" customHeight="1"/>
    <row r="6316" ht="24.95" customHeight="1"/>
    <row r="6317" ht="24.95" customHeight="1"/>
    <row r="6318" ht="24.95" customHeight="1"/>
    <row r="6319" ht="24.95" customHeight="1"/>
    <row r="6320" ht="24.95" customHeight="1"/>
    <row r="6321" ht="24.95" customHeight="1"/>
    <row r="6322" ht="24.95" customHeight="1"/>
    <row r="6323" ht="24.95" customHeight="1"/>
    <row r="6324" ht="24.95" customHeight="1"/>
    <row r="6325" ht="24.95" customHeight="1"/>
    <row r="6326" ht="24.95" customHeight="1"/>
    <row r="6327" ht="24.95" customHeight="1"/>
    <row r="6328" ht="24.95" customHeight="1"/>
    <row r="6329" ht="24.95" customHeight="1"/>
    <row r="6330" ht="24.95" customHeight="1"/>
    <row r="6331" ht="24.95" customHeight="1"/>
    <row r="6332" ht="24.95" customHeight="1"/>
    <row r="6333" ht="24.95" customHeight="1"/>
    <row r="6334" ht="24.95" customHeight="1"/>
    <row r="6335" ht="24.95" customHeight="1"/>
    <row r="6336" ht="24.95" customHeight="1"/>
    <row r="6337" ht="24.95" customHeight="1"/>
    <row r="6338" ht="24.95" customHeight="1"/>
    <row r="6339" ht="24.95" customHeight="1"/>
    <row r="6340" ht="24.95" customHeight="1"/>
    <row r="6341" ht="24.95" customHeight="1"/>
    <row r="6342" ht="24.95" customHeight="1"/>
    <row r="6343" ht="24.95" customHeight="1"/>
    <row r="6344" ht="24.95" customHeight="1"/>
    <row r="6345" ht="24.95" customHeight="1"/>
    <row r="6346" ht="24.95" customHeight="1"/>
    <row r="6347" ht="24.95" customHeight="1"/>
    <row r="6348" ht="24.95" customHeight="1"/>
    <row r="6349" ht="24.95" customHeight="1"/>
    <row r="6350" ht="24.95" customHeight="1"/>
    <row r="6351" ht="24.95" customHeight="1"/>
    <row r="6352" ht="24.95" customHeight="1"/>
    <row r="6353" ht="24.95" customHeight="1"/>
    <row r="6354" ht="24.95" customHeight="1"/>
    <row r="6355" ht="24.95" customHeight="1"/>
    <row r="6356" ht="24.95" customHeight="1"/>
    <row r="6357" ht="24.95" customHeight="1"/>
    <row r="6358" ht="24.95" customHeight="1"/>
    <row r="6359" ht="24.95" customHeight="1"/>
    <row r="6360" ht="24.95" customHeight="1"/>
    <row r="6361" ht="24.95" customHeight="1"/>
    <row r="6362" ht="24.95" customHeight="1"/>
    <row r="6363" ht="24.95" customHeight="1"/>
    <row r="6364" ht="24.95" customHeight="1"/>
    <row r="6365" ht="24.95" customHeight="1"/>
    <row r="6366" ht="24.95" customHeight="1"/>
    <row r="6367" ht="24.95" customHeight="1"/>
    <row r="6368" ht="24.95" customHeight="1"/>
    <row r="6369" ht="24.95" customHeight="1"/>
    <row r="6370" ht="24.95" customHeight="1"/>
    <row r="6371" ht="24.95" customHeight="1"/>
    <row r="6372" ht="24.95" customHeight="1"/>
    <row r="6373" ht="24.95" customHeight="1"/>
    <row r="6374" ht="24.95" customHeight="1"/>
    <row r="6375" ht="24.95" customHeight="1"/>
    <row r="6376" ht="24.95" customHeight="1"/>
    <row r="6377" ht="24.95" customHeight="1"/>
    <row r="6378" ht="24.95" customHeight="1"/>
    <row r="6379" ht="24.95" customHeight="1"/>
    <row r="6380" ht="24.95" customHeight="1"/>
    <row r="6381" ht="24.95" customHeight="1"/>
    <row r="6382" ht="24.95" customHeight="1"/>
    <row r="6383" ht="24.95" customHeight="1"/>
    <row r="6384" ht="24.95" customHeight="1"/>
    <row r="6385" ht="24.95" customHeight="1"/>
    <row r="6386" ht="24.95" customHeight="1"/>
    <row r="6387" ht="24.95" customHeight="1"/>
    <row r="6388" ht="24.95" customHeight="1"/>
    <row r="6389" ht="24.95" customHeight="1"/>
    <row r="6390" ht="24.95" customHeight="1"/>
    <row r="6391" ht="24.95" customHeight="1"/>
    <row r="6392" ht="24.95" customHeight="1"/>
    <row r="6393" ht="24.95" customHeight="1"/>
    <row r="6394" ht="24.95" customHeight="1"/>
    <row r="6395" ht="24.95" customHeight="1"/>
    <row r="6396" ht="24.95" customHeight="1"/>
    <row r="6397" ht="24.95" customHeight="1"/>
    <row r="6398" ht="24.95" customHeight="1"/>
    <row r="6399" ht="24.95" customHeight="1"/>
    <row r="6400" ht="24.95" customHeight="1"/>
    <row r="6401" ht="24.95" customHeight="1"/>
    <row r="6402" ht="24.95" customHeight="1"/>
    <row r="6403" ht="24.95" customHeight="1"/>
    <row r="6404" ht="24.95" customHeight="1"/>
    <row r="6405" ht="24.95" customHeight="1"/>
    <row r="6406" ht="24.95" customHeight="1"/>
    <row r="6407" ht="24.95" customHeight="1"/>
    <row r="6408" ht="24.95" customHeight="1"/>
    <row r="6409" ht="24.95" customHeight="1"/>
    <row r="6410" ht="24.95" customHeight="1"/>
    <row r="6411" ht="24.95" customHeight="1"/>
    <row r="6412" ht="24.95" customHeight="1"/>
    <row r="6413" ht="24.95" customHeight="1"/>
    <row r="6414" ht="24.95" customHeight="1"/>
    <row r="6415" ht="24.95" customHeight="1"/>
    <row r="6416" ht="24.95" customHeight="1"/>
    <row r="6417" ht="24.95" customHeight="1"/>
    <row r="6418" ht="24.95" customHeight="1"/>
    <row r="6419" ht="24.95" customHeight="1"/>
    <row r="6420" ht="24.95" customHeight="1"/>
    <row r="6421" ht="24.95" customHeight="1"/>
    <row r="6422" ht="24.95" customHeight="1"/>
    <row r="6423" ht="24.95" customHeight="1"/>
    <row r="6424" ht="24.95" customHeight="1"/>
    <row r="6425" ht="24.95" customHeight="1"/>
    <row r="6426" ht="24.95" customHeight="1"/>
    <row r="6427" ht="24.95" customHeight="1"/>
    <row r="6428" ht="24.95" customHeight="1"/>
    <row r="6429" ht="24.95" customHeight="1"/>
    <row r="6430" ht="24.95" customHeight="1"/>
    <row r="6431" ht="24.95" customHeight="1"/>
    <row r="6432" ht="24.95" customHeight="1"/>
    <row r="6433" ht="24.95" customHeight="1"/>
    <row r="6434" ht="24.95" customHeight="1"/>
    <row r="6435" ht="24.95" customHeight="1"/>
    <row r="6436" ht="24.95" customHeight="1"/>
    <row r="6437" ht="24.95" customHeight="1"/>
    <row r="6438" ht="24.95" customHeight="1"/>
    <row r="6439" ht="24.95" customHeight="1"/>
    <row r="6440" ht="24.95" customHeight="1"/>
    <row r="6441" ht="24.95" customHeight="1"/>
    <row r="6442" ht="24.95" customHeight="1"/>
    <row r="6443" ht="24.95" customHeight="1"/>
    <row r="6444" ht="24.95" customHeight="1"/>
    <row r="6445" ht="24.95" customHeight="1"/>
    <row r="6446" ht="24.95" customHeight="1"/>
    <row r="6447" ht="24.95" customHeight="1"/>
    <row r="6448" ht="24.95" customHeight="1"/>
    <row r="6449" ht="24.95" customHeight="1"/>
    <row r="6450" ht="24.95" customHeight="1"/>
    <row r="6451" ht="24.95" customHeight="1"/>
    <row r="6452" ht="24.95" customHeight="1"/>
    <row r="6453" ht="24.95" customHeight="1"/>
    <row r="6454" ht="24.95" customHeight="1"/>
    <row r="6455" ht="24.95" customHeight="1"/>
    <row r="6456" ht="24.95" customHeight="1"/>
    <row r="6457" ht="24.95" customHeight="1"/>
    <row r="6458" ht="24.95" customHeight="1"/>
    <row r="6459" ht="24.95" customHeight="1"/>
    <row r="6460" ht="24.95" customHeight="1"/>
    <row r="6461" ht="24.95" customHeight="1"/>
    <row r="6462" ht="24.95" customHeight="1"/>
    <row r="6463" ht="24.95" customHeight="1"/>
    <row r="6464" ht="24.95" customHeight="1"/>
    <row r="6465" ht="24.95" customHeight="1"/>
    <row r="6466" ht="24.95" customHeight="1"/>
    <row r="6467" ht="24.95" customHeight="1"/>
    <row r="6468" ht="24.95" customHeight="1"/>
    <row r="6469" ht="24.95" customHeight="1"/>
    <row r="6470" ht="24.95" customHeight="1"/>
    <row r="6471" ht="24.95" customHeight="1"/>
    <row r="6472" ht="24.95" customHeight="1"/>
    <row r="6473" ht="24.95" customHeight="1"/>
    <row r="6474" ht="24.95" customHeight="1"/>
    <row r="6475" ht="24.95" customHeight="1"/>
    <row r="6476" ht="24.95" customHeight="1"/>
    <row r="6477" ht="24.95" customHeight="1"/>
    <row r="6478" ht="24.95" customHeight="1"/>
    <row r="6479" ht="24.95" customHeight="1"/>
    <row r="6480" ht="24.95" customHeight="1"/>
    <row r="6481" ht="24.95" customHeight="1"/>
    <row r="6482" ht="24.95" customHeight="1"/>
    <row r="6483" ht="24.95" customHeight="1"/>
    <row r="6484" ht="24.95" customHeight="1"/>
    <row r="6485" ht="24.95" customHeight="1"/>
    <row r="6486" ht="24.95" customHeight="1"/>
    <row r="6487" ht="24.95" customHeight="1"/>
    <row r="6488" ht="24.95" customHeight="1"/>
    <row r="6489" ht="24.95" customHeight="1"/>
    <row r="6490" ht="24.95" customHeight="1"/>
    <row r="6491" ht="24.95" customHeight="1"/>
    <row r="6492" ht="24.95" customHeight="1"/>
    <row r="6493" ht="24.95" customHeight="1"/>
    <row r="6494" ht="24.95" customHeight="1"/>
    <row r="6495" ht="24.95" customHeight="1"/>
    <row r="6496" ht="24.95" customHeight="1"/>
    <row r="6497" ht="24.95" customHeight="1"/>
    <row r="6498" ht="24.95" customHeight="1"/>
    <row r="6499" ht="24.95" customHeight="1"/>
    <row r="6500" ht="24.95" customHeight="1"/>
    <row r="6501" ht="24.95" customHeight="1"/>
    <row r="6502" ht="24.95" customHeight="1"/>
    <row r="6503" ht="24.95" customHeight="1"/>
    <row r="6504" ht="24.95" customHeight="1"/>
    <row r="6505" ht="24.95" customHeight="1"/>
    <row r="6506" ht="24.95" customHeight="1"/>
    <row r="6507" ht="24.95" customHeight="1"/>
    <row r="6508" ht="24.95" customHeight="1"/>
    <row r="6509" ht="24.95" customHeight="1"/>
    <row r="6510" ht="24.95" customHeight="1"/>
    <row r="6511" ht="24.95" customHeight="1"/>
    <row r="6512" ht="24.95" customHeight="1"/>
    <row r="6513" ht="24.95" customHeight="1"/>
    <row r="6514" ht="24.95" customHeight="1"/>
    <row r="6515" ht="24.95" customHeight="1"/>
    <row r="6516" ht="24.95" customHeight="1"/>
    <row r="6517" ht="24.95" customHeight="1"/>
    <row r="6518" ht="24.95" customHeight="1"/>
    <row r="6519" ht="24.95" customHeight="1"/>
    <row r="6520" ht="24.95" customHeight="1"/>
    <row r="6521" ht="24.95" customHeight="1"/>
    <row r="6522" ht="24.95" customHeight="1"/>
    <row r="6523" ht="24.95" customHeight="1"/>
    <row r="6524" ht="24.95" customHeight="1"/>
    <row r="6525" ht="24.95" customHeight="1"/>
    <row r="6526" ht="24.95" customHeight="1"/>
    <row r="6527" ht="24.95" customHeight="1"/>
    <row r="6528" ht="24.95" customHeight="1"/>
    <row r="6529" ht="24.95" customHeight="1"/>
    <row r="6530" ht="24.95" customHeight="1"/>
    <row r="6531" ht="24.95" customHeight="1"/>
    <row r="6532" ht="24.95" customHeight="1"/>
    <row r="6533" ht="24.95" customHeight="1"/>
    <row r="6534" ht="24.95" customHeight="1"/>
    <row r="6535" ht="24.95" customHeight="1"/>
    <row r="6536" ht="24.95" customHeight="1"/>
    <row r="6537" ht="24.95" customHeight="1"/>
    <row r="6538" ht="24.95" customHeight="1"/>
    <row r="6539" ht="24.95" customHeight="1"/>
    <row r="6540" ht="24.95" customHeight="1"/>
    <row r="6541" ht="24.95" customHeight="1"/>
    <row r="6542" ht="24.95" customHeight="1"/>
    <row r="6543" ht="24.95" customHeight="1"/>
    <row r="6544" ht="24.95" customHeight="1"/>
    <row r="6545" ht="24.95" customHeight="1"/>
    <row r="6546" ht="24.95" customHeight="1"/>
    <row r="6547" ht="24.95" customHeight="1"/>
    <row r="6548" ht="24.95" customHeight="1"/>
    <row r="6549" ht="24.95" customHeight="1"/>
    <row r="6550" ht="24.95" customHeight="1"/>
    <row r="6551" ht="24.95" customHeight="1"/>
    <row r="6552" ht="24.95" customHeight="1"/>
    <row r="6553" ht="24.95" customHeight="1"/>
    <row r="6554" ht="24.95" customHeight="1"/>
    <row r="6555" ht="24.95" customHeight="1"/>
    <row r="6556" ht="24.95" customHeight="1"/>
    <row r="6557" ht="24.95" customHeight="1"/>
    <row r="6558" ht="24.95" customHeight="1"/>
    <row r="6559" ht="24.95" customHeight="1"/>
    <row r="6560" ht="24.95" customHeight="1"/>
    <row r="6561" ht="24.95" customHeight="1"/>
    <row r="6562" ht="24.95" customHeight="1"/>
    <row r="6563" ht="24.95" customHeight="1"/>
    <row r="6564" ht="24.95" customHeight="1"/>
    <row r="6565" ht="24.95" customHeight="1"/>
    <row r="6566" ht="24.95" customHeight="1"/>
    <row r="6567" ht="24.95" customHeight="1"/>
    <row r="6568" ht="24.95" customHeight="1"/>
    <row r="6569" ht="24.95" customHeight="1"/>
    <row r="6570" ht="24.95" customHeight="1"/>
    <row r="6571" ht="24.95" customHeight="1"/>
    <row r="6572" ht="24.95" customHeight="1"/>
    <row r="6573" ht="24.95" customHeight="1"/>
    <row r="6574" ht="24.95" customHeight="1"/>
    <row r="6575" ht="24.95" customHeight="1"/>
    <row r="6576" ht="24.95" customHeight="1"/>
    <row r="6577" ht="24.95" customHeight="1"/>
    <row r="6578" ht="24.95" customHeight="1"/>
    <row r="6579" ht="24.95" customHeight="1"/>
    <row r="6580" ht="24.95" customHeight="1"/>
    <row r="6581" ht="24.95" customHeight="1"/>
    <row r="6582" ht="24.95" customHeight="1"/>
    <row r="6583" ht="24.95" customHeight="1"/>
    <row r="6584" ht="24.95" customHeight="1"/>
    <row r="6585" ht="24.95" customHeight="1"/>
    <row r="6586" ht="24.95" customHeight="1"/>
    <row r="6587" ht="24.95" customHeight="1"/>
    <row r="6588" ht="24.95" customHeight="1"/>
    <row r="6589" ht="24.95" customHeight="1"/>
    <row r="6590" ht="24.95" customHeight="1"/>
    <row r="6591" ht="24.95" customHeight="1"/>
    <row r="6592" ht="24.95" customHeight="1"/>
    <row r="6593" ht="24.95" customHeight="1"/>
    <row r="6594" ht="24.95" customHeight="1"/>
    <row r="6595" ht="24.95" customHeight="1"/>
    <row r="6596" ht="24.95" customHeight="1"/>
    <row r="6597" ht="24.95" customHeight="1"/>
    <row r="6598" ht="24.95" customHeight="1"/>
    <row r="6599" ht="24.95" customHeight="1"/>
    <row r="6600" ht="24.95" customHeight="1"/>
    <row r="6601" ht="24.95" customHeight="1"/>
    <row r="6602" ht="24.95" customHeight="1"/>
    <row r="6603" ht="24.95" customHeight="1"/>
    <row r="6604" ht="24.95" customHeight="1"/>
    <row r="6605" ht="24.95" customHeight="1"/>
    <row r="6606" ht="24.95" customHeight="1"/>
    <row r="6607" ht="24.95" customHeight="1"/>
    <row r="6608" ht="24.95" customHeight="1"/>
    <row r="6609" ht="24.95" customHeight="1"/>
    <row r="6610" ht="24.95" customHeight="1"/>
    <row r="6611" ht="24.95" customHeight="1"/>
    <row r="6612" ht="24.95" customHeight="1"/>
    <row r="6613" ht="24.95" customHeight="1"/>
    <row r="6614" ht="24.95" customHeight="1"/>
    <row r="6615" ht="24.95" customHeight="1"/>
    <row r="6616" ht="24.95" customHeight="1"/>
    <row r="6617" ht="24.95" customHeight="1"/>
    <row r="6618" ht="24.95" customHeight="1"/>
    <row r="6619" ht="24.95" customHeight="1"/>
    <row r="6620" ht="24.95" customHeight="1"/>
    <row r="6621" ht="24.95" customHeight="1"/>
    <row r="6622" ht="24.95" customHeight="1"/>
    <row r="6623" ht="24.95" customHeight="1"/>
    <row r="6624" ht="24.95" customHeight="1"/>
    <row r="6625" ht="24.95" customHeight="1"/>
    <row r="6626" ht="24.95" customHeight="1"/>
    <row r="6627" ht="24.95" customHeight="1"/>
    <row r="6628" ht="24.95" customHeight="1"/>
    <row r="6629" ht="24.95" customHeight="1"/>
    <row r="6630" ht="24.95" customHeight="1"/>
    <row r="6631" ht="24.95" customHeight="1"/>
    <row r="6632" ht="24.95" customHeight="1"/>
    <row r="6633" ht="24.95" customHeight="1"/>
    <row r="6634" ht="24.95" customHeight="1"/>
    <row r="6635" ht="24.95" customHeight="1"/>
    <row r="6636" ht="24.95" customHeight="1"/>
    <row r="6637" ht="24.95" customHeight="1"/>
    <row r="6638" ht="24.95" customHeight="1"/>
    <row r="6639" ht="24.95" customHeight="1"/>
    <row r="6640" ht="24.95" customHeight="1"/>
    <row r="6641" ht="24.95" customHeight="1"/>
    <row r="6642" ht="24.95" customHeight="1"/>
    <row r="6643" ht="24.95" customHeight="1"/>
    <row r="6644" ht="24.95" customHeight="1"/>
    <row r="6645" ht="24.95" customHeight="1"/>
    <row r="6646" ht="24.95" customHeight="1"/>
    <row r="6647" ht="24.95" customHeight="1"/>
    <row r="6648" ht="24.95" customHeight="1"/>
    <row r="6649" ht="24.95" customHeight="1"/>
    <row r="6650" ht="24.95" customHeight="1"/>
    <row r="6651" ht="24.95" customHeight="1"/>
    <row r="6652" ht="24.95" customHeight="1"/>
    <row r="6653" ht="24.95" customHeight="1"/>
    <row r="6654" ht="24.95" customHeight="1"/>
    <row r="6655" ht="24.95" customHeight="1"/>
    <row r="6656" ht="24.95" customHeight="1"/>
    <row r="6657" ht="24.95" customHeight="1"/>
    <row r="6658" ht="24.95" customHeight="1"/>
    <row r="6659" ht="24.95" customHeight="1"/>
    <row r="6660" ht="24.95" customHeight="1"/>
    <row r="6661" ht="24.95" customHeight="1"/>
    <row r="6662" ht="24.95" customHeight="1"/>
    <row r="6663" ht="24.95" customHeight="1"/>
    <row r="6664" ht="24.95" customHeight="1"/>
    <row r="6665" ht="24.95" customHeight="1"/>
    <row r="6666" ht="24.95" customHeight="1"/>
    <row r="6667" ht="24.95" customHeight="1"/>
    <row r="6668" ht="24.95" customHeight="1"/>
    <row r="6669" ht="24.95" customHeight="1"/>
    <row r="6670" ht="24.95" customHeight="1"/>
    <row r="6671" ht="24.95" customHeight="1"/>
    <row r="6672" ht="24.95" customHeight="1"/>
    <row r="6673" ht="24.95" customHeight="1"/>
    <row r="6674" ht="24.95" customHeight="1"/>
    <row r="6675" ht="24.95" customHeight="1"/>
    <row r="6676" ht="24.95" customHeight="1"/>
    <row r="6677" ht="24.95" customHeight="1"/>
    <row r="6678" ht="24.95" customHeight="1"/>
    <row r="6679" ht="24.95" customHeight="1"/>
    <row r="6680" ht="24.95" customHeight="1"/>
    <row r="6681" ht="24.95" customHeight="1"/>
    <row r="6682" ht="24.95" customHeight="1"/>
    <row r="6683" ht="24.95" customHeight="1"/>
    <row r="6684" ht="24.95" customHeight="1"/>
    <row r="6685" ht="24.95" customHeight="1"/>
    <row r="6686" ht="24.95" customHeight="1"/>
    <row r="6687" ht="24.95" customHeight="1"/>
    <row r="6688" ht="24.95" customHeight="1"/>
    <row r="6689" ht="24.95" customHeight="1"/>
    <row r="6690" ht="24.95" customHeight="1"/>
    <row r="6691" ht="24.95" customHeight="1"/>
    <row r="6692" ht="24.95" customHeight="1"/>
    <row r="6693" ht="24.95" customHeight="1"/>
    <row r="6694" ht="24.95" customHeight="1"/>
    <row r="6695" ht="24.95" customHeight="1"/>
    <row r="6696" ht="24.95" customHeight="1"/>
    <row r="6697" ht="24.95" customHeight="1"/>
    <row r="6698" ht="24.95" customHeight="1"/>
    <row r="6699" ht="24.95" customHeight="1"/>
    <row r="6700" ht="24.95" customHeight="1"/>
    <row r="6701" ht="24.95" customHeight="1"/>
    <row r="6702" ht="24.95" customHeight="1"/>
    <row r="6703" ht="24.95" customHeight="1"/>
    <row r="6704" ht="24.95" customHeight="1"/>
    <row r="6705" ht="24.95" customHeight="1"/>
    <row r="6706" ht="24.95" customHeight="1"/>
    <row r="6707" ht="24.95" customHeight="1"/>
    <row r="6708" ht="24.95" customHeight="1"/>
    <row r="6709" ht="24.95" customHeight="1"/>
    <row r="6710" ht="24.95" customHeight="1"/>
    <row r="6711" ht="24.95" customHeight="1"/>
    <row r="6712" ht="24.95" customHeight="1"/>
    <row r="6713" ht="24.95" customHeight="1"/>
    <row r="6714" ht="24.95" customHeight="1"/>
    <row r="6715" ht="24.95" customHeight="1"/>
    <row r="6716" ht="24.95" customHeight="1"/>
    <row r="6717" ht="24.95" customHeight="1"/>
    <row r="6718" ht="24.95" customHeight="1"/>
    <row r="6719" ht="24.95" customHeight="1"/>
    <row r="6720" ht="24.95" customHeight="1"/>
    <row r="6721" ht="24.95" customHeight="1"/>
    <row r="6722" ht="24.95" customHeight="1"/>
    <row r="6723" ht="24.95" customHeight="1"/>
    <row r="6724" ht="24.95" customHeight="1"/>
    <row r="6725" ht="24.95" customHeight="1"/>
    <row r="6726" ht="24.95" customHeight="1"/>
    <row r="6727" ht="24.95" customHeight="1"/>
    <row r="6728" ht="24.95" customHeight="1"/>
    <row r="6729" ht="24.95" customHeight="1"/>
    <row r="6730" ht="24.95" customHeight="1"/>
    <row r="6731" ht="24.95" customHeight="1"/>
    <row r="6732" ht="24.95" customHeight="1"/>
    <row r="6733" ht="24.95" customHeight="1"/>
    <row r="6734" ht="24.95" customHeight="1"/>
    <row r="6735" ht="24.95" customHeight="1"/>
    <row r="6736" ht="24.95" customHeight="1"/>
    <row r="6737" ht="24.95" customHeight="1"/>
    <row r="6738" ht="24.95" customHeight="1"/>
    <row r="6739" ht="24.95" customHeight="1"/>
    <row r="6740" ht="24.95" customHeight="1"/>
    <row r="6741" ht="24.95" customHeight="1"/>
    <row r="6742" ht="24.95" customHeight="1"/>
    <row r="6743" ht="24.95" customHeight="1"/>
    <row r="6744" ht="24.95" customHeight="1"/>
    <row r="6745" ht="24.95" customHeight="1"/>
    <row r="6746" ht="24.95" customHeight="1"/>
    <row r="6747" ht="24.95" customHeight="1"/>
    <row r="6748" ht="24.95" customHeight="1"/>
    <row r="6749" ht="24.95" customHeight="1"/>
    <row r="6750" ht="24.95" customHeight="1"/>
    <row r="6751" ht="24.95" customHeight="1"/>
    <row r="6752" ht="24.95" customHeight="1"/>
    <row r="6753" ht="24.95" customHeight="1"/>
    <row r="6754" ht="24.95" customHeight="1"/>
    <row r="6755" ht="24.95" customHeight="1"/>
    <row r="6756" ht="24.95" customHeight="1"/>
    <row r="6757" ht="24.95" customHeight="1"/>
    <row r="6758" ht="24.95" customHeight="1"/>
    <row r="6759" ht="24.95" customHeight="1"/>
    <row r="6760" ht="24.95" customHeight="1"/>
    <row r="6761" ht="24.95" customHeight="1"/>
    <row r="6762" ht="24.95" customHeight="1"/>
    <row r="6763" ht="24.95" customHeight="1"/>
    <row r="6764" ht="24.95" customHeight="1"/>
    <row r="6765" ht="24.95" customHeight="1"/>
    <row r="6766" ht="24.95" customHeight="1"/>
    <row r="6767" ht="24.95" customHeight="1"/>
    <row r="6768" ht="24.95" customHeight="1"/>
    <row r="6769" ht="24.95" customHeight="1"/>
    <row r="6770" ht="24.95" customHeight="1"/>
    <row r="6771" ht="24.95" customHeight="1"/>
    <row r="6772" ht="24.95" customHeight="1"/>
    <row r="6773" ht="24.95" customHeight="1"/>
    <row r="6774" ht="24.95" customHeight="1"/>
    <row r="6775" ht="24.95" customHeight="1"/>
    <row r="6776" ht="24.95" customHeight="1"/>
    <row r="6777" ht="24.95" customHeight="1"/>
    <row r="6778" ht="24.95" customHeight="1"/>
    <row r="6779" ht="24.95" customHeight="1"/>
    <row r="6780" ht="24.95" customHeight="1"/>
    <row r="6781" ht="24.95" customHeight="1"/>
    <row r="6782" ht="24.95" customHeight="1"/>
    <row r="6783" ht="24.95" customHeight="1"/>
    <row r="6784" ht="24.95" customHeight="1"/>
    <row r="6785" ht="24.95" customHeight="1"/>
    <row r="6786" ht="24.95" customHeight="1"/>
    <row r="6787" ht="24.95" customHeight="1"/>
    <row r="6788" ht="24.95" customHeight="1"/>
    <row r="6789" ht="24.95" customHeight="1"/>
    <row r="6790" ht="24.95" customHeight="1"/>
    <row r="6791" ht="24.95" customHeight="1"/>
    <row r="6792" ht="24.95" customHeight="1"/>
    <row r="6793" ht="24.95" customHeight="1"/>
    <row r="6794" ht="24.95" customHeight="1"/>
    <row r="6795" ht="24.95" customHeight="1"/>
    <row r="6796" ht="24.95" customHeight="1"/>
    <row r="6797" ht="24.95" customHeight="1"/>
    <row r="6798" ht="24.95" customHeight="1"/>
    <row r="6799" ht="24.95" customHeight="1"/>
    <row r="6800" ht="24.95" customHeight="1"/>
    <row r="6801" ht="24.95" customHeight="1"/>
    <row r="6802" ht="24.95" customHeight="1"/>
    <row r="6803" ht="24.95" customHeight="1"/>
    <row r="6804" ht="24.95" customHeight="1"/>
    <row r="6805" ht="24.95" customHeight="1"/>
    <row r="6806" ht="24.95" customHeight="1"/>
    <row r="6807" ht="24.95" customHeight="1"/>
    <row r="6808" ht="24.95" customHeight="1"/>
    <row r="6809" ht="24.95" customHeight="1"/>
    <row r="6810" ht="24.95" customHeight="1"/>
    <row r="6811" ht="24.95" customHeight="1"/>
    <row r="6812" ht="24.95" customHeight="1"/>
    <row r="6813" ht="24.95" customHeight="1"/>
    <row r="6814" ht="24.95" customHeight="1"/>
    <row r="6815" ht="24.95" customHeight="1"/>
    <row r="6816" ht="24.95" customHeight="1"/>
    <row r="6817" ht="24.95" customHeight="1"/>
    <row r="6818" ht="24.95" customHeight="1"/>
    <row r="6819" ht="24.95" customHeight="1"/>
    <row r="6820" ht="24.95" customHeight="1"/>
    <row r="6821" ht="24.95" customHeight="1"/>
    <row r="6822" ht="24.95" customHeight="1"/>
    <row r="6823" ht="24.95" customHeight="1"/>
    <row r="6824" ht="24.95" customHeight="1"/>
    <row r="6825" ht="24.95" customHeight="1"/>
    <row r="6826" ht="24.95" customHeight="1"/>
    <row r="6827" ht="24.95" customHeight="1"/>
    <row r="6828" ht="24.95" customHeight="1"/>
    <row r="6829" ht="24.95" customHeight="1"/>
    <row r="6830" ht="24.95" customHeight="1"/>
    <row r="6831" ht="24.95" customHeight="1"/>
    <row r="6832" ht="24.95" customHeight="1"/>
    <row r="6833" ht="24.95" customHeight="1"/>
    <row r="6834" ht="24.95" customHeight="1"/>
    <row r="6835" ht="24.95" customHeight="1"/>
    <row r="6836" ht="24.95" customHeight="1"/>
    <row r="6837" ht="24.95" customHeight="1"/>
    <row r="6838" ht="24.95" customHeight="1"/>
    <row r="6839" ht="24.95" customHeight="1"/>
    <row r="6840" ht="24.95" customHeight="1"/>
    <row r="6841" ht="24.95" customHeight="1"/>
    <row r="6842" ht="24.95" customHeight="1"/>
    <row r="6843" ht="24.95" customHeight="1"/>
    <row r="6844" ht="24.95" customHeight="1"/>
    <row r="6845" ht="24.95" customHeight="1"/>
    <row r="6846" ht="24.95" customHeight="1"/>
    <row r="6847" ht="24.95" customHeight="1"/>
    <row r="6848" ht="24.95" customHeight="1"/>
    <row r="6849" ht="24.95" customHeight="1"/>
    <row r="6850" ht="24.95" customHeight="1"/>
    <row r="6851" ht="24.95" customHeight="1"/>
    <row r="6852" ht="24.95" customHeight="1"/>
    <row r="6853" ht="24.95" customHeight="1"/>
    <row r="6854" ht="24.95" customHeight="1"/>
    <row r="6855" ht="24.95" customHeight="1"/>
    <row r="6856" ht="24.95" customHeight="1"/>
    <row r="6857" ht="24.95" customHeight="1"/>
    <row r="6858" ht="24.95" customHeight="1"/>
    <row r="6859" ht="24.95" customHeight="1"/>
    <row r="6860" ht="24.95" customHeight="1"/>
    <row r="6861" ht="24.95" customHeight="1"/>
    <row r="6862" ht="24.95" customHeight="1"/>
    <row r="6863" ht="24.95" customHeight="1"/>
    <row r="6864" ht="24.95" customHeight="1"/>
    <row r="6865" ht="24.95" customHeight="1"/>
    <row r="6866" ht="24.95" customHeight="1"/>
    <row r="6867" ht="24.95" customHeight="1"/>
    <row r="6868" ht="24.95" customHeight="1"/>
    <row r="6869" ht="24.95" customHeight="1"/>
    <row r="6870" ht="24.95" customHeight="1"/>
    <row r="6871" ht="24.95" customHeight="1"/>
    <row r="6872" ht="24.95" customHeight="1"/>
    <row r="6873" ht="24.95" customHeight="1"/>
    <row r="6874" ht="24.95" customHeight="1"/>
    <row r="6875" ht="24.95" customHeight="1"/>
    <row r="6876" ht="24.95" customHeight="1"/>
    <row r="6877" ht="24.95" customHeight="1"/>
    <row r="6878" ht="24.95" customHeight="1"/>
    <row r="6879" ht="24.95" customHeight="1"/>
    <row r="6880" ht="24.95" customHeight="1"/>
    <row r="6881" ht="24.95" customHeight="1"/>
    <row r="6882" ht="24.95" customHeight="1"/>
    <row r="6883" ht="24.95" customHeight="1"/>
    <row r="6884" ht="24.95" customHeight="1"/>
    <row r="6885" ht="24.95" customHeight="1"/>
    <row r="6886" ht="24.95" customHeight="1"/>
    <row r="6887" ht="24.95" customHeight="1"/>
    <row r="6888" ht="24.95" customHeight="1"/>
    <row r="6889" ht="24.95" customHeight="1"/>
    <row r="6890" ht="24.95" customHeight="1"/>
    <row r="6891" ht="24.95" customHeight="1"/>
    <row r="6892" ht="24.95" customHeight="1"/>
    <row r="6893" ht="24.95" customHeight="1"/>
    <row r="6894" ht="24.95" customHeight="1"/>
    <row r="6895" ht="24.95" customHeight="1"/>
    <row r="6896" ht="24.95" customHeight="1"/>
    <row r="6897" ht="24.95" customHeight="1"/>
    <row r="6898" ht="24.95" customHeight="1"/>
    <row r="6899" ht="24.95" customHeight="1"/>
    <row r="6900" ht="24.95" customHeight="1"/>
    <row r="6901" ht="24.95" customHeight="1"/>
    <row r="6902" ht="24.95" customHeight="1"/>
    <row r="6903" ht="24.95" customHeight="1"/>
    <row r="6904" ht="24.95" customHeight="1"/>
    <row r="6905" ht="24.95" customHeight="1"/>
    <row r="6906" ht="24.95" customHeight="1"/>
    <row r="6907" ht="24.95" customHeight="1"/>
    <row r="6908" ht="24.95" customHeight="1"/>
    <row r="6909" ht="24.95" customHeight="1"/>
    <row r="6910" ht="24.95" customHeight="1"/>
    <row r="6911" ht="24.95" customHeight="1"/>
    <row r="6912" ht="24.95" customHeight="1"/>
    <row r="6913" ht="24.95" customHeight="1"/>
    <row r="6914" ht="24.95" customHeight="1"/>
    <row r="6915" ht="24.95" customHeight="1"/>
    <row r="6916" ht="24.95" customHeight="1"/>
    <row r="6917" ht="24.95" customHeight="1"/>
    <row r="6918" ht="24.95" customHeight="1"/>
    <row r="6919" ht="24.95" customHeight="1"/>
    <row r="6920" ht="24.95" customHeight="1"/>
    <row r="6921" ht="24.95" customHeight="1"/>
    <row r="6922" ht="24.95" customHeight="1"/>
    <row r="6923" ht="24.95" customHeight="1"/>
    <row r="6924" ht="24.95" customHeight="1"/>
    <row r="6925" ht="24.95" customHeight="1"/>
    <row r="6926" ht="24.95" customHeight="1"/>
    <row r="6927" ht="24.95" customHeight="1"/>
    <row r="6928" ht="24.95" customHeight="1"/>
    <row r="6929" ht="24.95" customHeight="1"/>
    <row r="6930" ht="24.95" customHeight="1"/>
    <row r="6931" ht="24.95" customHeight="1"/>
    <row r="6932" ht="24.95" customHeight="1"/>
    <row r="6933" ht="24.95" customHeight="1"/>
    <row r="6934" ht="24.95" customHeight="1"/>
    <row r="6935" ht="24.95" customHeight="1"/>
    <row r="6936" ht="24.95" customHeight="1"/>
    <row r="6937" ht="24.95" customHeight="1"/>
    <row r="6938" ht="24.95" customHeight="1"/>
    <row r="6939" ht="24.95" customHeight="1"/>
    <row r="6940" ht="24.95" customHeight="1"/>
    <row r="6941" ht="24.95" customHeight="1"/>
    <row r="6942" ht="24.95" customHeight="1"/>
    <row r="6943" ht="24.95" customHeight="1"/>
    <row r="6944" ht="24.95" customHeight="1"/>
    <row r="6945" ht="24.95" customHeight="1"/>
    <row r="6946" ht="24.95" customHeight="1"/>
    <row r="6947" ht="24.95" customHeight="1"/>
    <row r="6948" ht="24.95" customHeight="1"/>
    <row r="6949" ht="24.95" customHeight="1"/>
    <row r="6950" ht="24.95" customHeight="1"/>
    <row r="6951" ht="24.95" customHeight="1"/>
    <row r="6952" ht="24.95" customHeight="1"/>
    <row r="6953" ht="24.95" customHeight="1"/>
    <row r="6954" ht="24.95" customHeight="1"/>
    <row r="6955" ht="24.95" customHeight="1"/>
    <row r="6956" ht="24.95" customHeight="1"/>
    <row r="6957" ht="24.95" customHeight="1"/>
    <row r="6958" ht="24.95" customHeight="1"/>
    <row r="6959" ht="24.95" customHeight="1"/>
    <row r="6960" ht="24.95" customHeight="1"/>
    <row r="6961" ht="24.95" customHeight="1"/>
    <row r="6962" ht="24.95" customHeight="1"/>
    <row r="6963" ht="24.95" customHeight="1"/>
    <row r="6964" ht="24.95" customHeight="1"/>
    <row r="6965" ht="24.95" customHeight="1"/>
    <row r="6966" ht="24.95" customHeight="1"/>
    <row r="6967" ht="24.95" customHeight="1"/>
    <row r="6968" ht="24.95" customHeight="1"/>
    <row r="6969" ht="24.95" customHeight="1"/>
    <row r="6970" ht="24.95" customHeight="1"/>
    <row r="6971" ht="24.95" customHeight="1"/>
    <row r="6972" ht="24.95" customHeight="1"/>
    <row r="6973" ht="24.95" customHeight="1"/>
    <row r="6974" ht="24.95" customHeight="1"/>
    <row r="6975" ht="24.95" customHeight="1"/>
    <row r="6976" ht="24.95" customHeight="1"/>
    <row r="6977" ht="24.95" customHeight="1"/>
    <row r="6978" ht="24.95" customHeight="1"/>
    <row r="6979" ht="24.95" customHeight="1"/>
    <row r="6980" ht="24.95" customHeight="1"/>
    <row r="6981" ht="24.95" customHeight="1"/>
    <row r="6982" ht="24.95" customHeight="1"/>
    <row r="6983" ht="24.95" customHeight="1"/>
    <row r="6984" ht="24.95" customHeight="1"/>
    <row r="6985" ht="24.95" customHeight="1"/>
    <row r="6986" ht="24.95" customHeight="1"/>
    <row r="6987" ht="24.95" customHeight="1"/>
    <row r="6988" ht="24.95" customHeight="1"/>
    <row r="6989" ht="24.95" customHeight="1"/>
    <row r="6990" ht="24.95" customHeight="1"/>
    <row r="6991" ht="24.95" customHeight="1"/>
    <row r="6992" ht="24.95" customHeight="1"/>
    <row r="6993" ht="24.95" customHeight="1"/>
    <row r="6994" ht="24.95" customHeight="1"/>
    <row r="6995" ht="24.95" customHeight="1"/>
    <row r="6996" ht="24.95" customHeight="1"/>
    <row r="6997" ht="24.95" customHeight="1"/>
    <row r="6998" ht="24.95" customHeight="1"/>
    <row r="6999" ht="24.95" customHeight="1"/>
    <row r="7000" ht="24.95" customHeight="1"/>
    <row r="7001" ht="24.95" customHeight="1"/>
    <row r="7002" ht="24.95" customHeight="1"/>
    <row r="7003" ht="24.95" customHeight="1"/>
    <row r="7004" ht="24.95" customHeight="1"/>
    <row r="7005" ht="24.95" customHeight="1"/>
    <row r="7006" ht="24.95" customHeight="1"/>
    <row r="7007" ht="24.95" customHeight="1"/>
    <row r="7008" ht="24.95" customHeight="1"/>
    <row r="7009" ht="24.95" customHeight="1"/>
    <row r="7010" ht="24.95" customHeight="1"/>
    <row r="7011" ht="24.95" customHeight="1"/>
    <row r="7012" ht="24.95" customHeight="1"/>
    <row r="7013" ht="24.95" customHeight="1"/>
    <row r="7014" ht="24.95" customHeight="1"/>
    <row r="7015" ht="24.95" customHeight="1"/>
    <row r="7016" ht="24.95" customHeight="1"/>
    <row r="7017" ht="24.95" customHeight="1"/>
    <row r="7018" ht="24.95" customHeight="1"/>
    <row r="7019" ht="24.95" customHeight="1"/>
    <row r="7020" ht="24.95" customHeight="1"/>
    <row r="7021" ht="24.95" customHeight="1"/>
    <row r="7022" ht="24.95" customHeight="1"/>
    <row r="7023" ht="24.95" customHeight="1"/>
    <row r="7024" ht="24.95" customHeight="1"/>
    <row r="7025" ht="24.95" customHeight="1"/>
    <row r="7026" ht="24.95" customHeight="1"/>
    <row r="7027" ht="24.95" customHeight="1"/>
    <row r="7028" ht="24.95" customHeight="1"/>
    <row r="7029" ht="24.95" customHeight="1"/>
    <row r="7030" ht="24.95" customHeight="1"/>
    <row r="7031" ht="24.95" customHeight="1"/>
    <row r="7032" ht="24.95" customHeight="1"/>
    <row r="7033" ht="24.95" customHeight="1"/>
    <row r="7034" ht="24.95" customHeight="1"/>
    <row r="7035" ht="24.95" customHeight="1"/>
    <row r="7036" ht="24.95" customHeight="1"/>
    <row r="7037" ht="24.95" customHeight="1"/>
    <row r="7038" ht="24.95" customHeight="1"/>
    <row r="7039" ht="24.95" customHeight="1"/>
    <row r="7040" ht="24.95" customHeight="1"/>
    <row r="7041" ht="24.95" customHeight="1"/>
    <row r="7042" ht="24.95" customHeight="1"/>
    <row r="7043" ht="24.95" customHeight="1"/>
    <row r="7044" ht="24.95" customHeight="1"/>
    <row r="7045" ht="24.95" customHeight="1"/>
    <row r="7046" ht="24.95" customHeight="1"/>
    <row r="7047" ht="24.95" customHeight="1"/>
    <row r="7048" ht="24.95" customHeight="1"/>
    <row r="7049" ht="24.95" customHeight="1"/>
    <row r="7050" ht="24.95" customHeight="1"/>
    <row r="7051" ht="24.95" customHeight="1"/>
    <row r="7052" ht="24.95" customHeight="1"/>
    <row r="7053" ht="24.95" customHeight="1"/>
    <row r="7054" ht="24.95" customHeight="1"/>
    <row r="7055" ht="24.95" customHeight="1"/>
    <row r="7056" ht="24.95" customHeight="1"/>
    <row r="7057" ht="24.95" customHeight="1"/>
    <row r="7058" ht="24.95" customHeight="1"/>
    <row r="7059" ht="24.95" customHeight="1"/>
    <row r="7060" ht="24.95" customHeight="1"/>
    <row r="7061" ht="24.95" customHeight="1"/>
    <row r="7062" ht="24.95" customHeight="1"/>
    <row r="7063" ht="24.95" customHeight="1"/>
    <row r="7064" ht="24.95" customHeight="1"/>
    <row r="7065" ht="24.95" customHeight="1"/>
    <row r="7066" ht="24.95" customHeight="1"/>
    <row r="7067" ht="24.95" customHeight="1"/>
    <row r="7068" ht="24.95" customHeight="1"/>
    <row r="7069" ht="24.95" customHeight="1"/>
    <row r="7070" ht="24.95" customHeight="1"/>
    <row r="7071" ht="24.95" customHeight="1"/>
    <row r="7072" ht="24.95" customHeight="1"/>
    <row r="7073" ht="24.95" customHeight="1"/>
    <row r="7074" ht="24.95" customHeight="1"/>
    <row r="7075" ht="24.95" customHeight="1"/>
    <row r="7076" ht="24.95" customHeight="1"/>
    <row r="7077" ht="24.95" customHeight="1"/>
    <row r="7078" ht="24.95" customHeight="1"/>
    <row r="7079" ht="24.95" customHeight="1"/>
    <row r="7080" ht="24.95" customHeight="1"/>
    <row r="7081" ht="24.95" customHeight="1"/>
    <row r="7082" ht="24.95" customHeight="1"/>
    <row r="7083" ht="24.95" customHeight="1"/>
    <row r="7084" ht="24.95" customHeight="1"/>
    <row r="7085" ht="24.95" customHeight="1"/>
    <row r="7086" ht="24.95" customHeight="1"/>
    <row r="7087" ht="24.95" customHeight="1"/>
    <row r="7088" ht="24.95" customHeight="1"/>
    <row r="7089" ht="24.95" customHeight="1"/>
    <row r="7090" ht="24.95" customHeight="1"/>
    <row r="7091" ht="24.95" customHeight="1"/>
    <row r="7092" ht="24.95" customHeight="1"/>
    <row r="7093" ht="24.95" customHeight="1"/>
    <row r="7094" ht="24.95" customHeight="1"/>
    <row r="7095" ht="24.95" customHeight="1"/>
    <row r="7096" ht="24.95" customHeight="1"/>
    <row r="7097" ht="24.95" customHeight="1"/>
    <row r="7098" ht="24.95" customHeight="1"/>
    <row r="7099" ht="24.95" customHeight="1"/>
    <row r="7100" ht="24.95" customHeight="1"/>
    <row r="7101" ht="24.95" customHeight="1"/>
    <row r="7102" ht="24.95" customHeight="1"/>
    <row r="7103" ht="24.95" customHeight="1"/>
    <row r="7104" ht="24.95" customHeight="1"/>
    <row r="7105" ht="24.95" customHeight="1"/>
    <row r="7106" ht="24.95" customHeight="1"/>
    <row r="7107" ht="24.95" customHeight="1"/>
    <row r="7108" ht="24.95" customHeight="1"/>
    <row r="7109" ht="24.95" customHeight="1"/>
    <row r="7110" ht="24.95" customHeight="1"/>
    <row r="7111" ht="24.95" customHeight="1"/>
    <row r="7112" ht="24.95" customHeight="1"/>
    <row r="7113" ht="24.95" customHeight="1"/>
    <row r="7114" ht="24.95" customHeight="1"/>
    <row r="7115" ht="24.95" customHeight="1"/>
    <row r="7116" ht="24.95" customHeight="1"/>
    <row r="7117" ht="24.95" customHeight="1"/>
    <row r="7118" ht="24.95" customHeight="1"/>
    <row r="7119" ht="24.95" customHeight="1"/>
    <row r="7120" ht="24.95" customHeight="1"/>
    <row r="7121" ht="24.95" customHeight="1"/>
    <row r="7122" ht="24.95" customHeight="1"/>
    <row r="7123" ht="24.95" customHeight="1"/>
    <row r="7124" ht="24.95" customHeight="1"/>
    <row r="7125" ht="24.95" customHeight="1"/>
    <row r="7126" ht="24.95" customHeight="1"/>
    <row r="7127" ht="24.95" customHeight="1"/>
    <row r="7128" ht="24.95" customHeight="1"/>
    <row r="7129" ht="24.95" customHeight="1"/>
    <row r="7130" ht="24.95" customHeight="1"/>
    <row r="7131" ht="24.95" customHeight="1"/>
    <row r="7132" ht="24.95" customHeight="1"/>
    <row r="7133" ht="24.95" customHeight="1"/>
    <row r="7134" ht="24.95" customHeight="1"/>
    <row r="7135" ht="24.95" customHeight="1"/>
    <row r="7136" ht="24.95" customHeight="1"/>
    <row r="7137" ht="24.95" customHeight="1"/>
    <row r="7138" ht="24.95" customHeight="1"/>
    <row r="7139" ht="24.95" customHeight="1"/>
    <row r="7140" ht="24.95" customHeight="1"/>
    <row r="7141" ht="24.95" customHeight="1"/>
    <row r="7142" ht="24.95" customHeight="1"/>
    <row r="7143" ht="24.95" customHeight="1"/>
    <row r="7144" ht="24.95" customHeight="1"/>
    <row r="7145" ht="24.95" customHeight="1"/>
    <row r="7146" ht="24.95" customHeight="1"/>
    <row r="7147" ht="24.95" customHeight="1"/>
    <row r="7148" ht="24.95" customHeight="1"/>
    <row r="7149" ht="24.95" customHeight="1"/>
    <row r="7150" ht="24.95" customHeight="1"/>
    <row r="7151" ht="24.95" customHeight="1"/>
    <row r="7152" ht="24.95" customHeight="1"/>
    <row r="7153" ht="24.95" customHeight="1"/>
    <row r="7154" ht="24.95" customHeight="1"/>
    <row r="7155" ht="24.95" customHeight="1"/>
    <row r="7156" ht="24.95" customHeight="1"/>
    <row r="7157" ht="24.95" customHeight="1"/>
    <row r="7158" ht="24.95" customHeight="1"/>
    <row r="7159" ht="24.95" customHeight="1"/>
    <row r="7160" ht="24.95" customHeight="1"/>
    <row r="7161" ht="24.95" customHeight="1"/>
    <row r="7162" ht="24.95" customHeight="1"/>
    <row r="7163" ht="24.95" customHeight="1"/>
    <row r="7164" ht="24.95" customHeight="1"/>
    <row r="7165" ht="24.95" customHeight="1"/>
    <row r="7166" ht="24.95" customHeight="1"/>
    <row r="7167" ht="24.95" customHeight="1"/>
    <row r="7168" ht="24.95" customHeight="1"/>
    <row r="7169" ht="24.95" customHeight="1"/>
    <row r="7170" ht="24.95" customHeight="1"/>
    <row r="7171" ht="24.95" customHeight="1"/>
    <row r="7172" ht="24.95" customHeight="1"/>
    <row r="7173" ht="24.95" customHeight="1"/>
    <row r="7174" ht="24.95" customHeight="1"/>
    <row r="7175" ht="24.95" customHeight="1"/>
    <row r="7176" ht="24.95" customHeight="1"/>
    <row r="7177" ht="24.95" customHeight="1"/>
    <row r="7178" ht="24.95" customHeight="1"/>
    <row r="7179" ht="24.95" customHeight="1"/>
    <row r="7180" ht="24.95" customHeight="1"/>
    <row r="7181" ht="24.95" customHeight="1"/>
    <row r="7182" ht="24.95" customHeight="1"/>
    <row r="7183" ht="24.95" customHeight="1"/>
    <row r="7184" ht="24.95" customHeight="1"/>
    <row r="7185" ht="24.95" customHeight="1"/>
    <row r="7186" ht="24.95" customHeight="1"/>
    <row r="7187" ht="24.95" customHeight="1"/>
    <row r="7188" ht="24.95" customHeight="1"/>
    <row r="7189" ht="24.95" customHeight="1"/>
    <row r="7190" ht="24.95" customHeight="1"/>
    <row r="7191" ht="24.95" customHeight="1"/>
    <row r="7192" ht="24.95" customHeight="1"/>
    <row r="7193" ht="24.95" customHeight="1"/>
    <row r="7194" ht="24.95" customHeight="1"/>
    <row r="7195" ht="24.95" customHeight="1"/>
    <row r="7196" ht="24.95" customHeight="1"/>
    <row r="7197" ht="24.95" customHeight="1"/>
    <row r="7198" ht="24.95" customHeight="1"/>
    <row r="7199" ht="24.95" customHeight="1"/>
    <row r="7200" ht="24.95" customHeight="1"/>
    <row r="7201" ht="24.95" customHeight="1"/>
    <row r="7202" ht="24.95" customHeight="1"/>
    <row r="7203" ht="24.95" customHeight="1"/>
    <row r="7204" ht="24.95" customHeight="1"/>
    <row r="7205" ht="24.95" customHeight="1"/>
    <row r="7206" ht="24.95" customHeight="1"/>
    <row r="7207" ht="24.95" customHeight="1"/>
    <row r="7208" ht="24.95" customHeight="1"/>
    <row r="7209" ht="24.95" customHeight="1"/>
    <row r="7210" ht="24.95" customHeight="1"/>
    <row r="7211" ht="24.95" customHeight="1"/>
    <row r="7212" ht="24.95" customHeight="1"/>
    <row r="7213" ht="24.95" customHeight="1"/>
    <row r="7214" ht="24.95" customHeight="1"/>
    <row r="7215" ht="24.95" customHeight="1"/>
    <row r="7216" ht="24.95" customHeight="1"/>
    <row r="7217" ht="24.95" customHeight="1"/>
    <row r="7218" ht="24.95" customHeight="1"/>
    <row r="7219" ht="24.95" customHeight="1"/>
    <row r="7220" ht="24.95" customHeight="1"/>
    <row r="7221" ht="24.95" customHeight="1"/>
    <row r="7222" ht="24.95" customHeight="1"/>
    <row r="7223" ht="24.95" customHeight="1"/>
    <row r="7224" ht="24.95" customHeight="1"/>
    <row r="7225" ht="24.95" customHeight="1"/>
    <row r="7226" ht="24.95" customHeight="1"/>
    <row r="7227" ht="24.95" customHeight="1"/>
    <row r="7228" ht="24.95" customHeight="1"/>
    <row r="7229" ht="24.95" customHeight="1"/>
    <row r="7230" ht="24.95" customHeight="1"/>
    <row r="7231" ht="24.95" customHeight="1"/>
    <row r="7232" ht="24.95" customHeight="1"/>
    <row r="7233" ht="24.95" customHeight="1"/>
    <row r="7234" ht="24.95" customHeight="1"/>
    <row r="7235" ht="24.95" customHeight="1"/>
    <row r="7236" ht="24.95" customHeight="1"/>
    <row r="7237" ht="24.95" customHeight="1"/>
    <row r="7238" ht="24.95" customHeight="1"/>
    <row r="7239" ht="24.95" customHeight="1"/>
    <row r="7240" ht="24.95" customHeight="1"/>
    <row r="7241" ht="24.95" customHeight="1"/>
    <row r="7242" ht="24.95" customHeight="1"/>
    <row r="7243" ht="24.95" customHeight="1"/>
    <row r="7244" ht="24.95" customHeight="1"/>
    <row r="7245" ht="24.95" customHeight="1"/>
    <row r="7246" ht="24.95" customHeight="1"/>
    <row r="7247" ht="24.95" customHeight="1"/>
    <row r="7248" ht="24.95" customHeight="1"/>
    <row r="7249" ht="24.95" customHeight="1"/>
    <row r="7250" ht="24.95" customHeight="1"/>
    <row r="7251" ht="24.95" customHeight="1"/>
    <row r="7252" ht="24.95" customHeight="1"/>
    <row r="7253" ht="24.95" customHeight="1"/>
    <row r="7254" ht="24.95" customHeight="1"/>
    <row r="7255" ht="24.95" customHeight="1"/>
    <row r="7256" ht="24.95" customHeight="1"/>
    <row r="7257" ht="24.95" customHeight="1"/>
    <row r="7258" ht="24.95" customHeight="1"/>
    <row r="7259" ht="24.95" customHeight="1"/>
    <row r="7260" ht="24.95" customHeight="1"/>
    <row r="7261" ht="24.95" customHeight="1"/>
    <row r="7262" ht="24.95" customHeight="1"/>
    <row r="7263" ht="24.95" customHeight="1"/>
    <row r="7264" ht="24.95" customHeight="1"/>
    <row r="7265" ht="24.95" customHeight="1"/>
    <row r="7266" ht="24.95" customHeight="1"/>
    <row r="7267" ht="24.95" customHeight="1"/>
    <row r="7268" ht="24.95" customHeight="1"/>
    <row r="7269" ht="24.95" customHeight="1"/>
    <row r="7270" ht="24.95" customHeight="1"/>
    <row r="7271" ht="24.95" customHeight="1"/>
    <row r="7272" ht="24.95" customHeight="1"/>
    <row r="7273" ht="24.95" customHeight="1"/>
    <row r="7274" ht="24.95" customHeight="1"/>
    <row r="7275" ht="24.95" customHeight="1"/>
    <row r="7276" ht="24.95" customHeight="1"/>
    <row r="7277" ht="24.95" customHeight="1"/>
    <row r="7278" ht="24.95" customHeight="1"/>
    <row r="7279" ht="24.95" customHeight="1"/>
    <row r="7280" ht="24.95" customHeight="1"/>
    <row r="7281" ht="24.95" customHeight="1"/>
    <row r="7282" ht="24.95" customHeight="1"/>
    <row r="7283" ht="24.95" customHeight="1"/>
    <row r="7284" ht="24.95" customHeight="1"/>
    <row r="7285" ht="24.95" customHeight="1"/>
    <row r="7286" ht="24.95" customHeight="1"/>
    <row r="7287" ht="24.95" customHeight="1"/>
    <row r="7288" ht="24.95" customHeight="1"/>
    <row r="7289" ht="24.95" customHeight="1"/>
    <row r="7290" ht="24.95" customHeight="1"/>
    <row r="7291" ht="24.95" customHeight="1"/>
    <row r="7292" ht="24.95" customHeight="1"/>
    <row r="7293" ht="24.95" customHeight="1"/>
    <row r="7294" ht="24.95" customHeight="1"/>
    <row r="7295" ht="24.95" customHeight="1"/>
    <row r="7296" ht="24.95" customHeight="1"/>
    <row r="7297" ht="24.95" customHeight="1"/>
    <row r="7298" ht="24.95" customHeight="1"/>
    <row r="7299" ht="24.95" customHeight="1"/>
    <row r="7300" ht="24.95" customHeight="1"/>
    <row r="7301" ht="24.95" customHeight="1"/>
    <row r="7302" ht="24.95" customHeight="1"/>
    <row r="7303" ht="24.95" customHeight="1"/>
    <row r="7304" ht="24.95" customHeight="1"/>
    <row r="7305" ht="24.95" customHeight="1"/>
    <row r="7306" ht="24.95" customHeight="1"/>
    <row r="7307" ht="24.95" customHeight="1"/>
    <row r="7308" ht="24.95" customHeight="1"/>
    <row r="7309" ht="24.95" customHeight="1"/>
    <row r="7310" ht="24.95" customHeight="1"/>
    <row r="7311" ht="24.95" customHeight="1"/>
    <row r="7312" ht="24.95" customHeight="1"/>
    <row r="7313" ht="24.95" customHeight="1"/>
    <row r="7314" ht="24.95" customHeight="1"/>
    <row r="7315" ht="24.95" customHeight="1"/>
    <row r="7316" ht="24.95" customHeight="1"/>
    <row r="7317" ht="24.95" customHeight="1"/>
    <row r="7318" ht="24.95" customHeight="1"/>
    <row r="7319" ht="24.95" customHeight="1"/>
    <row r="7320" ht="24.95" customHeight="1"/>
    <row r="7321" ht="24.95" customHeight="1"/>
    <row r="7322" ht="24.95" customHeight="1"/>
    <row r="7323" ht="24.95" customHeight="1"/>
    <row r="7324" ht="24.95" customHeight="1"/>
    <row r="7325" ht="24.95" customHeight="1"/>
    <row r="7326" ht="24.95" customHeight="1"/>
    <row r="7327" ht="24.95" customHeight="1"/>
    <row r="7328" ht="24.95" customHeight="1"/>
    <row r="7329" ht="24.95" customHeight="1"/>
    <row r="7330" ht="24.95" customHeight="1"/>
    <row r="7331" ht="24.95" customHeight="1"/>
    <row r="7332" ht="24.95" customHeight="1"/>
    <row r="7333" ht="24.95" customHeight="1"/>
    <row r="7334" ht="24.95" customHeight="1"/>
    <row r="7335" ht="24.95" customHeight="1"/>
    <row r="7336" ht="24.95" customHeight="1"/>
    <row r="7337" ht="24.95" customHeight="1"/>
    <row r="7338" ht="24.95" customHeight="1"/>
    <row r="7339" ht="24.95" customHeight="1"/>
    <row r="7340" ht="24.95" customHeight="1"/>
    <row r="7341" ht="24.95" customHeight="1"/>
    <row r="7342" ht="24.95" customHeight="1"/>
    <row r="7343" ht="24.95" customHeight="1"/>
    <row r="7344" ht="24.95" customHeight="1"/>
    <row r="7345" ht="24.95" customHeight="1"/>
    <row r="7346" ht="24.95" customHeight="1"/>
    <row r="7347" ht="24.95" customHeight="1"/>
    <row r="7348" ht="24.95" customHeight="1"/>
    <row r="7349" ht="24.95" customHeight="1"/>
    <row r="7350" ht="24.95" customHeight="1"/>
    <row r="7351" ht="24.95" customHeight="1"/>
    <row r="7352" ht="24.95" customHeight="1"/>
    <row r="7353" ht="24.95" customHeight="1"/>
    <row r="7354" ht="24.95" customHeight="1"/>
    <row r="7355" ht="24.95" customHeight="1"/>
    <row r="7356" ht="24.95" customHeight="1"/>
    <row r="7357" ht="24.95" customHeight="1"/>
    <row r="7358" ht="24.95" customHeight="1"/>
    <row r="7359" ht="24.95" customHeight="1"/>
    <row r="7360" ht="24.95" customHeight="1"/>
    <row r="7361" ht="24.95" customHeight="1"/>
    <row r="7362" ht="24.95" customHeight="1"/>
    <row r="7363" ht="24.95" customHeight="1"/>
    <row r="7364" ht="24.95" customHeight="1"/>
    <row r="7365" ht="24.95" customHeight="1"/>
    <row r="7366" ht="24.95" customHeight="1"/>
    <row r="7367" ht="24.95" customHeight="1"/>
    <row r="7368" ht="24.95" customHeight="1"/>
    <row r="7369" ht="24.95" customHeight="1"/>
    <row r="7370" ht="24.95" customHeight="1"/>
    <row r="7371" ht="24.95" customHeight="1"/>
    <row r="7372" ht="24.95" customHeight="1"/>
    <row r="7373" ht="24.95" customHeight="1"/>
    <row r="7374" ht="24.95" customHeight="1"/>
    <row r="7375" ht="24.95" customHeight="1"/>
    <row r="7376" ht="24.95" customHeight="1"/>
    <row r="7377" ht="24.95" customHeight="1"/>
    <row r="7378" ht="24.95" customHeight="1"/>
    <row r="7379" ht="24.95" customHeight="1"/>
    <row r="7380" ht="24.95" customHeight="1"/>
    <row r="7381" ht="24.95" customHeight="1"/>
    <row r="7382" ht="24.95" customHeight="1"/>
    <row r="7383" ht="24.95" customHeight="1"/>
    <row r="7384" ht="24.95" customHeight="1"/>
    <row r="7385" ht="24.95" customHeight="1"/>
    <row r="7386" ht="24.95" customHeight="1"/>
    <row r="7387" ht="24.95" customHeight="1"/>
    <row r="7388" ht="24.95" customHeight="1"/>
    <row r="7389" ht="24.95" customHeight="1"/>
    <row r="7390" ht="24.95" customHeight="1"/>
    <row r="7391" ht="24.95" customHeight="1"/>
    <row r="7392" ht="24.95" customHeight="1"/>
    <row r="7393" ht="24.95" customHeight="1"/>
    <row r="7394" ht="24.95" customHeight="1"/>
    <row r="7395" ht="24.95" customHeight="1"/>
    <row r="7396" ht="24.95" customHeight="1"/>
    <row r="7397" ht="24.95" customHeight="1"/>
    <row r="7398" ht="24.95" customHeight="1"/>
    <row r="7399" ht="24.95" customHeight="1"/>
    <row r="7400" ht="24.95" customHeight="1"/>
    <row r="7401" ht="24.95" customHeight="1"/>
    <row r="7402" ht="24.95" customHeight="1"/>
    <row r="7403" ht="24.95" customHeight="1"/>
    <row r="7404" ht="24.95" customHeight="1"/>
    <row r="7405" ht="24.95" customHeight="1"/>
    <row r="7406" ht="24.95" customHeight="1"/>
    <row r="7407" ht="24.95" customHeight="1"/>
    <row r="7408" ht="24.95" customHeight="1"/>
    <row r="7409" ht="24.95" customHeight="1"/>
    <row r="7410" ht="24.95" customHeight="1"/>
    <row r="7411" ht="24.95" customHeight="1"/>
    <row r="7412" ht="24.95" customHeight="1"/>
    <row r="7413" ht="24.95" customHeight="1"/>
    <row r="7414" ht="24.95" customHeight="1"/>
    <row r="7415" ht="24.95" customHeight="1"/>
    <row r="7416" ht="24.95" customHeight="1"/>
    <row r="7417" ht="24.95" customHeight="1"/>
    <row r="7418" ht="24.95" customHeight="1"/>
    <row r="7419" ht="24.95" customHeight="1"/>
    <row r="7420" ht="24.95" customHeight="1"/>
    <row r="7421" ht="24.95" customHeight="1"/>
    <row r="7422" ht="24.95" customHeight="1"/>
    <row r="7423" ht="24.95" customHeight="1"/>
    <row r="7424" ht="24.95" customHeight="1"/>
    <row r="7425" ht="24.95" customHeight="1"/>
    <row r="7426" ht="24.95" customHeight="1"/>
    <row r="7427" ht="24.95" customHeight="1"/>
    <row r="7428" ht="24.95" customHeight="1"/>
    <row r="7429" ht="24.95" customHeight="1"/>
    <row r="7430" ht="24.95" customHeight="1"/>
    <row r="7431" ht="24.95" customHeight="1"/>
    <row r="7432" ht="24.95" customHeight="1"/>
    <row r="7433" ht="24.95" customHeight="1"/>
    <row r="7434" ht="24.95" customHeight="1"/>
    <row r="7435" ht="24.95" customHeight="1"/>
    <row r="7436" ht="24.95" customHeight="1"/>
    <row r="7437" ht="24.95" customHeight="1"/>
    <row r="7438" ht="24.95" customHeight="1"/>
    <row r="7439" ht="24.95" customHeight="1"/>
    <row r="7440" ht="24.95" customHeight="1"/>
    <row r="7441" ht="24.95" customHeight="1"/>
    <row r="7442" ht="24.95" customHeight="1"/>
    <row r="7443" ht="24.95" customHeight="1"/>
    <row r="7444" ht="24.95" customHeight="1"/>
    <row r="7445" ht="24.95" customHeight="1"/>
    <row r="7446" ht="24.95" customHeight="1"/>
    <row r="7447" ht="24.95" customHeight="1"/>
    <row r="7448" ht="24.95" customHeight="1"/>
    <row r="7449" ht="24.95" customHeight="1"/>
    <row r="7450" ht="24.95" customHeight="1"/>
    <row r="7451" ht="24.95" customHeight="1"/>
    <row r="7452" ht="24.95" customHeight="1"/>
    <row r="7453" ht="24.95" customHeight="1"/>
    <row r="7454" ht="24.95" customHeight="1"/>
    <row r="7455" ht="24.95" customHeight="1"/>
    <row r="7456" ht="24.95" customHeight="1"/>
    <row r="7457" ht="24.95" customHeight="1"/>
    <row r="7458" ht="24.95" customHeight="1"/>
    <row r="7459" ht="24.95" customHeight="1"/>
    <row r="7460" ht="24.95" customHeight="1"/>
    <row r="7461" ht="24.95" customHeight="1"/>
    <row r="7462" ht="24.95" customHeight="1"/>
    <row r="7463" ht="24.95" customHeight="1"/>
    <row r="7464" ht="24.95" customHeight="1"/>
    <row r="7465" ht="24.95" customHeight="1"/>
    <row r="7466" ht="24.95" customHeight="1"/>
    <row r="7467" ht="24.95" customHeight="1"/>
    <row r="7468" ht="24.95" customHeight="1"/>
    <row r="7469" ht="24.95" customHeight="1"/>
    <row r="7470" ht="24.95" customHeight="1"/>
    <row r="7471" ht="24.95" customHeight="1"/>
    <row r="7472" ht="24.95" customHeight="1"/>
    <row r="7473" ht="24.95" customHeight="1"/>
    <row r="7474" ht="24.95" customHeight="1"/>
    <row r="7475" ht="24.95" customHeight="1"/>
    <row r="7476" ht="24.95" customHeight="1"/>
    <row r="7477" ht="24.95" customHeight="1"/>
    <row r="7478" ht="24.95" customHeight="1"/>
    <row r="7479" ht="24.95" customHeight="1"/>
    <row r="7480" ht="24.95" customHeight="1"/>
    <row r="7481" ht="24.95" customHeight="1"/>
    <row r="7482" ht="24.95" customHeight="1"/>
    <row r="7483" ht="24.95" customHeight="1"/>
    <row r="7484" ht="24.95" customHeight="1"/>
    <row r="7485" ht="24.95" customHeight="1"/>
    <row r="7486" ht="24.95" customHeight="1"/>
    <row r="7487" ht="24.95" customHeight="1"/>
    <row r="7488" ht="24.95" customHeight="1"/>
    <row r="7489" ht="24.95" customHeight="1"/>
    <row r="7490" ht="24.95" customHeight="1"/>
    <row r="7491" ht="24.95" customHeight="1"/>
    <row r="7492" ht="24.95" customHeight="1"/>
    <row r="7493" ht="24.95" customHeight="1"/>
    <row r="7494" ht="24.95" customHeight="1"/>
    <row r="7495" ht="24.95" customHeight="1"/>
    <row r="7496" ht="24.95" customHeight="1"/>
    <row r="7497" ht="24.95" customHeight="1"/>
    <row r="7498" ht="24.95" customHeight="1"/>
    <row r="7499" ht="24.95" customHeight="1"/>
    <row r="7500" ht="24.95" customHeight="1"/>
    <row r="7501" ht="24.95" customHeight="1"/>
    <row r="7502" ht="24.95" customHeight="1"/>
    <row r="7503" ht="24.95" customHeight="1"/>
    <row r="7504" ht="24.95" customHeight="1"/>
    <row r="7505" ht="24.95" customHeight="1"/>
    <row r="7506" ht="24.95" customHeight="1"/>
    <row r="7507" ht="24.95" customHeight="1"/>
    <row r="7508" ht="24.95" customHeight="1"/>
    <row r="7509" ht="24.95" customHeight="1"/>
    <row r="7510" ht="24.95" customHeight="1"/>
    <row r="7511" ht="24.95" customHeight="1"/>
    <row r="7512" ht="24.95" customHeight="1"/>
    <row r="7513" ht="24.95" customHeight="1"/>
    <row r="7514" ht="24.95" customHeight="1"/>
    <row r="7515" ht="24.95" customHeight="1"/>
    <row r="7516" ht="24.95" customHeight="1"/>
    <row r="7517" ht="24.95" customHeight="1"/>
    <row r="7518" ht="24.95" customHeight="1"/>
    <row r="7519" ht="24.95" customHeight="1"/>
    <row r="7520" ht="24.95" customHeight="1"/>
    <row r="7521" ht="24.95" customHeight="1"/>
    <row r="7522" ht="24.95" customHeight="1"/>
    <row r="7523" ht="24.95" customHeight="1"/>
    <row r="7524" ht="24.95" customHeight="1"/>
    <row r="7525" ht="24.95" customHeight="1"/>
    <row r="7526" ht="24.95" customHeight="1"/>
    <row r="7527" ht="24.95" customHeight="1"/>
    <row r="7528" ht="24.95" customHeight="1"/>
    <row r="7529" ht="24.95" customHeight="1"/>
    <row r="7530" ht="24.95" customHeight="1"/>
    <row r="7531" ht="24.95" customHeight="1"/>
    <row r="7532" ht="24.95" customHeight="1"/>
    <row r="7533" ht="24.95" customHeight="1"/>
    <row r="7534" ht="24.95" customHeight="1"/>
    <row r="7535" ht="24.95" customHeight="1"/>
    <row r="7536" ht="24.95" customHeight="1"/>
    <row r="7537" ht="24.95" customHeight="1"/>
    <row r="7538" ht="24.95" customHeight="1"/>
    <row r="7539" ht="24.95" customHeight="1"/>
    <row r="7540" ht="24.95" customHeight="1"/>
    <row r="7541" ht="24.95" customHeight="1"/>
    <row r="7542" ht="24.95" customHeight="1"/>
    <row r="7543" ht="24.95" customHeight="1"/>
    <row r="7544" ht="24.95" customHeight="1"/>
    <row r="7545" ht="24.95" customHeight="1"/>
    <row r="7546" ht="24.95" customHeight="1"/>
    <row r="7547" ht="24.95" customHeight="1"/>
    <row r="7548" ht="24.95" customHeight="1"/>
    <row r="7549" ht="24.95" customHeight="1"/>
    <row r="7550" ht="24.95" customHeight="1"/>
    <row r="7551" ht="24.95" customHeight="1"/>
    <row r="7552" ht="24.95" customHeight="1"/>
    <row r="7553" ht="24.95" customHeight="1"/>
    <row r="7554" ht="24.95" customHeight="1"/>
    <row r="7555" ht="24.95" customHeight="1"/>
    <row r="7556" ht="24.95" customHeight="1"/>
    <row r="7557" ht="24.95" customHeight="1"/>
    <row r="7558" ht="24.95" customHeight="1"/>
    <row r="7559" ht="24.95" customHeight="1"/>
    <row r="7560" ht="24.95" customHeight="1"/>
    <row r="7561" ht="24.95" customHeight="1"/>
    <row r="7562" ht="24.95" customHeight="1"/>
    <row r="7563" ht="24.95" customHeight="1"/>
    <row r="7564" ht="24.95" customHeight="1"/>
    <row r="7565" ht="24.95" customHeight="1"/>
    <row r="7566" ht="24.95" customHeight="1"/>
    <row r="7567" ht="24.95" customHeight="1"/>
    <row r="7568" ht="24.95" customHeight="1"/>
    <row r="7569" ht="24.95" customHeight="1"/>
    <row r="7570" ht="24.95" customHeight="1"/>
    <row r="7571" ht="24.95" customHeight="1"/>
    <row r="7572" ht="24.95" customHeight="1"/>
    <row r="7573" ht="24.95" customHeight="1"/>
    <row r="7574" ht="24.95" customHeight="1"/>
    <row r="7575" ht="24.95" customHeight="1"/>
    <row r="7576" ht="24.95" customHeight="1"/>
    <row r="7577" ht="24.95" customHeight="1"/>
    <row r="7578" ht="24.95" customHeight="1"/>
    <row r="7579" ht="24.95" customHeight="1"/>
    <row r="7580" ht="24.95" customHeight="1"/>
    <row r="7581" ht="24.95" customHeight="1"/>
    <row r="7582" ht="24.95" customHeight="1"/>
    <row r="7583" ht="24.95" customHeight="1"/>
    <row r="7584" ht="24.95" customHeight="1"/>
    <row r="7585" ht="24.95" customHeight="1"/>
    <row r="7586" ht="24.95" customHeight="1"/>
    <row r="7587" ht="24.95" customHeight="1"/>
    <row r="7588" ht="24.95" customHeight="1"/>
    <row r="7589" ht="24.95" customHeight="1"/>
    <row r="7590" ht="24.95" customHeight="1"/>
    <row r="7591" ht="24.95" customHeight="1"/>
    <row r="7592" ht="24.95" customHeight="1"/>
    <row r="7593" ht="24.95" customHeight="1"/>
    <row r="7594" ht="24.95" customHeight="1"/>
    <row r="7595" ht="24.95" customHeight="1"/>
    <row r="7596" ht="24.95" customHeight="1"/>
    <row r="7597" ht="24.95" customHeight="1"/>
    <row r="7598" ht="24.95" customHeight="1"/>
    <row r="7599" ht="24.95" customHeight="1"/>
    <row r="7600" ht="24.95" customHeight="1"/>
    <row r="7601" ht="24.95" customHeight="1"/>
    <row r="7602" ht="24.95" customHeight="1"/>
    <row r="7603" ht="24.95" customHeight="1"/>
    <row r="7604" ht="24.95" customHeight="1"/>
    <row r="7605" ht="24.95" customHeight="1"/>
    <row r="7606" ht="24.95" customHeight="1"/>
    <row r="7607" ht="24.95" customHeight="1"/>
    <row r="7608" ht="24.95" customHeight="1"/>
    <row r="7609" ht="24.95" customHeight="1"/>
    <row r="7610" ht="24.95" customHeight="1"/>
    <row r="7611" ht="24.95" customHeight="1"/>
    <row r="7612" ht="24.95" customHeight="1"/>
    <row r="7613" ht="24.95" customHeight="1"/>
    <row r="7614" ht="24.95" customHeight="1"/>
    <row r="7615" ht="24.95" customHeight="1"/>
    <row r="7616" ht="24.95" customHeight="1"/>
    <row r="7617" ht="24.95" customHeight="1"/>
    <row r="7618" ht="24.95" customHeight="1"/>
    <row r="7619" ht="24.95" customHeight="1"/>
    <row r="7620" ht="24.95" customHeight="1"/>
    <row r="7621" ht="24.95" customHeight="1"/>
    <row r="7622" ht="24.95" customHeight="1"/>
    <row r="7623" ht="24.95" customHeight="1"/>
    <row r="7624" ht="24.95" customHeight="1"/>
    <row r="7625" ht="24.95" customHeight="1"/>
    <row r="7626" ht="24.95" customHeight="1"/>
    <row r="7627" ht="24.95" customHeight="1"/>
    <row r="7628" ht="24.95" customHeight="1"/>
    <row r="7629" ht="24.95" customHeight="1"/>
    <row r="7630" ht="24.95" customHeight="1"/>
    <row r="7631" ht="24.95" customHeight="1"/>
    <row r="7632" ht="24.95" customHeight="1"/>
    <row r="7633" ht="24.95" customHeight="1"/>
    <row r="7634" ht="24.95" customHeight="1"/>
    <row r="7635" ht="24.95" customHeight="1"/>
    <row r="7636" ht="24.95" customHeight="1"/>
    <row r="7637" ht="24.95" customHeight="1"/>
    <row r="7638" ht="24.95" customHeight="1"/>
    <row r="7639" ht="24.95" customHeight="1"/>
    <row r="7640" ht="24.95" customHeight="1"/>
    <row r="7641" ht="24.95" customHeight="1"/>
    <row r="7642" ht="24.95" customHeight="1"/>
    <row r="7643" ht="24.95" customHeight="1"/>
    <row r="7644" ht="24.95" customHeight="1"/>
    <row r="7645" ht="24.95" customHeight="1"/>
    <row r="7646" ht="24.95" customHeight="1"/>
    <row r="7647" ht="24.95" customHeight="1"/>
    <row r="7648" ht="24.95" customHeight="1"/>
    <row r="7649" ht="24.95" customHeight="1"/>
    <row r="7650" ht="24.95" customHeight="1"/>
    <row r="7651" ht="24.95" customHeight="1"/>
    <row r="7652" ht="24.95" customHeight="1"/>
    <row r="7653" ht="24.95" customHeight="1"/>
    <row r="7654" ht="24.95" customHeight="1"/>
    <row r="7655" ht="24.95" customHeight="1"/>
    <row r="7656" ht="24.95" customHeight="1"/>
    <row r="7657" ht="24.95" customHeight="1"/>
    <row r="7658" ht="24.95" customHeight="1"/>
    <row r="7659" ht="24.95" customHeight="1"/>
    <row r="7660" ht="24.95" customHeight="1"/>
    <row r="7661" ht="24.95" customHeight="1"/>
    <row r="7662" ht="24.95" customHeight="1"/>
    <row r="7663" ht="24.95" customHeight="1"/>
    <row r="7664" ht="24.95"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24.95" customHeight="1"/>
    <row r="40384" ht="24.95" customHeight="1"/>
    <row r="40385" ht="24.95" customHeight="1"/>
    <row r="40386" ht="24.95" customHeight="1"/>
    <row r="40387" ht="24.95" customHeight="1"/>
    <row r="40388" ht="24.95" customHeight="1"/>
    <row r="40389" ht="24.95" customHeight="1"/>
    <row r="40390" ht="24.95" customHeight="1"/>
    <row r="40391" ht="24.95" customHeight="1"/>
    <row r="40392" ht="24.95" customHeight="1"/>
    <row r="40393" ht="24.95" customHeight="1"/>
    <row r="40394" ht="24.95" customHeight="1"/>
    <row r="40395" ht="24.95" customHeight="1"/>
    <row r="40396" ht="24.95" customHeight="1"/>
    <row r="40397" ht="24.95" customHeight="1"/>
    <row r="40398" ht="24.95" customHeight="1"/>
    <row r="40399" ht="24.95" customHeight="1"/>
    <row r="40400" ht="24.95" customHeight="1"/>
    <row r="40401" ht="24.95" customHeight="1"/>
    <row r="40402" ht="24.95" customHeight="1"/>
    <row r="40403" ht="24.95" customHeight="1"/>
    <row r="40404" ht="24.95" customHeight="1"/>
    <row r="40405" ht="24.95" customHeight="1"/>
    <row r="40406" ht="24.95" customHeight="1"/>
    <row r="40407" ht="24.95" customHeight="1"/>
    <row r="40408" ht="24.95" customHeight="1"/>
    <row r="40409" ht="24.95" customHeight="1"/>
    <row r="40410" ht="24.95" customHeight="1"/>
    <row r="40411" ht="24.95" customHeight="1"/>
    <row r="40412" ht="24.95" customHeight="1"/>
    <row r="40413" ht="24.95" customHeight="1"/>
    <row r="40414" ht="24.95" customHeight="1"/>
    <row r="40415" ht="24.95" customHeight="1"/>
    <row r="40416" ht="24.95" customHeight="1"/>
    <row r="40417" ht="24.95" customHeight="1"/>
    <row r="40418" ht="24.95" customHeight="1"/>
    <row r="40419" ht="24.95" customHeight="1"/>
    <row r="40420" ht="24.95" customHeight="1"/>
    <row r="40421" ht="24.95" customHeight="1"/>
    <row r="40422" ht="24.95" customHeight="1"/>
    <row r="40423" ht="24.95" customHeight="1"/>
    <row r="40424" ht="24.95" customHeight="1"/>
    <row r="40425" ht="24.95" customHeight="1"/>
    <row r="40426" ht="24.95" customHeight="1"/>
    <row r="40427" ht="24.95" customHeight="1"/>
    <row r="40428" ht="24.95" customHeight="1"/>
    <row r="40429" ht="24.95" customHeight="1"/>
    <row r="40430" ht="24.95" customHeight="1"/>
    <row r="40431" ht="24.95" customHeight="1"/>
    <row r="40432" ht="24.95" customHeight="1"/>
    <row r="40433" ht="24.95" customHeight="1"/>
    <row r="40434" ht="24.95" customHeight="1"/>
    <row r="40435" ht="24.95" customHeight="1"/>
    <row r="40436" ht="24.95" customHeight="1"/>
    <row r="40437" ht="24.95" customHeight="1"/>
    <row r="40438" ht="24.95" customHeight="1"/>
    <row r="40439" ht="24.95" customHeight="1"/>
    <row r="40440" ht="24.95" customHeight="1"/>
    <row r="40441" ht="24.95" customHeight="1"/>
    <row r="40442" ht="24.95" customHeight="1"/>
    <row r="40443" ht="24.95" customHeight="1"/>
    <row r="40444" ht="24.95" customHeight="1"/>
    <row r="40445" ht="24.95" customHeight="1"/>
    <row r="40446" ht="24.95" customHeight="1"/>
    <row r="40447" ht="24.95" customHeight="1"/>
    <row r="40448" ht="24.95" customHeight="1"/>
    <row r="40449" ht="24.95" customHeight="1"/>
    <row r="40450" ht="24.95" customHeight="1"/>
    <row r="40451" ht="24.95" customHeight="1"/>
    <row r="40452" ht="24.95" customHeight="1"/>
    <row r="40453" ht="24.95" customHeight="1"/>
    <row r="40454" ht="24.95" customHeight="1"/>
    <row r="40455" ht="24.95" customHeight="1"/>
    <row r="40456" ht="24.95" customHeight="1"/>
    <row r="40457" ht="24.95" customHeight="1"/>
    <row r="40458" ht="24.95" customHeight="1"/>
    <row r="40459" ht="24.95" customHeight="1"/>
    <row r="40460" ht="24.95" customHeight="1"/>
    <row r="40461" ht="24.95" customHeight="1"/>
    <row r="40462" ht="24.95" customHeight="1"/>
    <row r="40463" ht="24.95" customHeight="1"/>
    <row r="40464" ht="24.95" customHeight="1"/>
    <row r="40465" ht="24.95" customHeight="1"/>
    <row r="40466" ht="24.95" customHeight="1"/>
    <row r="40467" ht="24.95" customHeight="1"/>
    <row r="40468" ht="24.95" customHeight="1"/>
    <row r="40469" ht="24.95" customHeight="1"/>
    <row r="40470" ht="24.95" customHeight="1"/>
    <row r="40471" ht="24.95" customHeight="1"/>
    <row r="40472" ht="24.95" customHeight="1"/>
    <row r="40473" ht="24.95" customHeight="1"/>
    <row r="40474" ht="24.95" customHeight="1"/>
    <row r="40475" ht="24.95" customHeight="1"/>
    <row r="40476" ht="24.95" customHeight="1"/>
    <row r="40477" ht="24.95" customHeight="1"/>
    <row r="40478" ht="24.95" customHeight="1"/>
    <row r="40479" ht="24.95" customHeight="1"/>
    <row r="40480" ht="24.95" customHeight="1"/>
    <row r="40481" ht="24.95" customHeight="1"/>
    <row r="40482" ht="24.95" customHeight="1"/>
    <row r="40483" ht="24.95" customHeight="1"/>
    <row r="40484" ht="24.95" customHeight="1"/>
    <row r="40485" ht="24.95" customHeight="1"/>
    <row r="40486" ht="24.95" customHeight="1"/>
    <row r="40487" ht="24.95" customHeight="1"/>
    <row r="40488" ht="24.95" customHeight="1"/>
    <row r="40489" ht="24.95" customHeight="1"/>
    <row r="40490" ht="24.95" customHeight="1"/>
    <row r="40491" ht="24.95" customHeight="1"/>
    <row r="40492" ht="24.95" customHeight="1"/>
    <row r="40493" ht="24.95" customHeight="1"/>
    <row r="40494" ht="24.95" customHeight="1"/>
    <row r="40495" ht="24.95" customHeight="1"/>
    <row r="40496" ht="24.95" customHeight="1"/>
    <row r="40497" ht="24.95" customHeight="1"/>
    <row r="40498" ht="24.95" customHeight="1"/>
    <row r="40499" ht="24.95" customHeight="1"/>
    <row r="40500" ht="24.95" customHeight="1"/>
    <row r="40501" ht="24.95" customHeight="1"/>
    <row r="40502" ht="24.95" customHeight="1"/>
    <row r="40503" ht="24.95" customHeight="1"/>
    <row r="40504" ht="24.95" customHeight="1"/>
    <row r="40505" ht="24.95" customHeight="1"/>
    <row r="40506" ht="24.95" customHeight="1"/>
    <row r="40507" ht="24.95" customHeight="1"/>
    <row r="40508" ht="24.95" customHeight="1"/>
    <row r="40509" ht="24.95" customHeight="1"/>
    <row r="40510" ht="24.95" customHeight="1"/>
    <row r="40511" ht="24.95" customHeight="1"/>
    <row r="40512" ht="24.95" customHeight="1"/>
    <row r="40513" ht="24.95" customHeight="1"/>
    <row r="40514" ht="24.95" customHeight="1"/>
    <row r="40515" ht="24.95" customHeight="1"/>
    <row r="40516" ht="24.95" customHeight="1"/>
    <row r="40517" ht="24.95" customHeight="1"/>
    <row r="40518" ht="24.95" customHeight="1"/>
    <row r="40519" ht="24.95" customHeight="1"/>
    <row r="40520" ht="24.95" customHeight="1"/>
    <row r="40521" ht="24.95" customHeight="1"/>
    <row r="40522" ht="24.95" customHeight="1"/>
    <row r="40523" ht="24.95" customHeight="1"/>
    <row r="40524" ht="24.95" customHeight="1"/>
    <row r="40525" ht="24.95" customHeight="1"/>
    <row r="40526" ht="24.95" customHeight="1"/>
    <row r="40527" ht="24.95" customHeight="1"/>
    <row r="40528" ht="24.95" customHeight="1"/>
    <row r="40529" ht="24.95" customHeight="1"/>
    <row r="40530" ht="24.95" customHeight="1"/>
    <row r="40531" ht="24.95" customHeight="1"/>
    <row r="40532" ht="24.95" customHeight="1"/>
    <row r="40533" ht="24.95" customHeight="1"/>
    <row r="40534" ht="24.95" customHeight="1"/>
    <row r="40535" ht="24.95" customHeight="1"/>
    <row r="40536" ht="24.95" customHeight="1"/>
    <row r="40537" ht="24.95" customHeight="1"/>
    <row r="40538" ht="24.95" customHeight="1"/>
    <row r="40539" ht="24.95" customHeight="1"/>
    <row r="40540" ht="24.95" customHeight="1"/>
    <row r="40541" ht="24.95" customHeight="1"/>
    <row r="40542" ht="24.95" customHeight="1"/>
    <row r="40543" ht="24.95" customHeight="1"/>
    <row r="40544" ht="24.95" customHeight="1"/>
    <row r="40545" ht="24.95" customHeight="1"/>
    <row r="40546" ht="24.95" customHeight="1"/>
    <row r="40547" ht="24.95" customHeight="1"/>
    <row r="40548" ht="24.95" customHeight="1"/>
    <row r="40549" ht="24.95" customHeight="1"/>
    <row r="40550" ht="24.95" customHeight="1"/>
    <row r="40551" ht="24.95" customHeight="1"/>
    <row r="40552" ht="24.95" customHeight="1"/>
    <row r="40553" ht="24.95" customHeight="1"/>
    <row r="40554" ht="24.95" customHeight="1"/>
    <row r="40555" ht="24.95" customHeight="1"/>
    <row r="40556" ht="24.95" customHeight="1"/>
    <row r="40557" ht="24.95" customHeight="1"/>
    <row r="40558" ht="24.95" customHeight="1"/>
    <row r="40559" ht="24.95" customHeight="1"/>
    <row r="40560" ht="24.95" customHeight="1"/>
    <row r="40561" ht="24.95" customHeight="1"/>
    <row r="40562" ht="24.95" customHeight="1"/>
    <row r="40563" ht="24.95" customHeight="1"/>
    <row r="40564" ht="24.95" customHeight="1"/>
    <row r="40565" ht="24.95" customHeight="1"/>
    <row r="40566" ht="24.95" customHeight="1"/>
    <row r="40567" ht="24.95" customHeight="1"/>
    <row r="40568" ht="24.95" customHeight="1"/>
    <row r="40569" ht="24.95" customHeight="1"/>
    <row r="40570" ht="24.95" customHeight="1"/>
    <row r="40571" ht="24.95" customHeight="1"/>
    <row r="40572" ht="24.95" customHeight="1"/>
    <row r="40573" ht="24.95" customHeight="1"/>
    <row r="40574" ht="24.95" customHeight="1"/>
    <row r="40575" ht="24.95" customHeight="1"/>
    <row r="40576" ht="24.95" customHeight="1"/>
    <row r="40577" ht="24.95" customHeight="1"/>
    <row r="40578" ht="24.95" customHeight="1"/>
    <row r="40579" ht="24.95" customHeight="1"/>
    <row r="40580" ht="24.95" customHeight="1"/>
    <row r="40581" ht="24.95" customHeight="1"/>
    <row r="40582" ht="24.95" customHeight="1"/>
    <row r="40583" ht="24.95" customHeight="1"/>
    <row r="40584" ht="24.95" customHeight="1"/>
    <row r="40585" ht="24.95" customHeight="1"/>
    <row r="40586" ht="24.95" customHeight="1"/>
    <row r="40587" ht="24.95" customHeight="1"/>
    <row r="40588" ht="24.95" customHeight="1"/>
    <row r="40589" ht="24.95" customHeight="1"/>
    <row r="40590" ht="24.95" customHeight="1"/>
    <row r="40591" ht="24.95" customHeight="1"/>
    <row r="40592" ht="24.95" customHeight="1"/>
    <row r="40593" ht="24.95" customHeight="1"/>
    <row r="40594" ht="24.95" customHeight="1"/>
    <row r="40595" ht="24.95" customHeight="1"/>
    <row r="40596" ht="24.95" customHeight="1"/>
    <row r="40597" ht="24.95" customHeight="1"/>
    <row r="40598" ht="24.95" customHeight="1"/>
    <row r="40599" ht="24.95" customHeight="1"/>
    <row r="40600" ht="24.95" customHeight="1"/>
    <row r="40601" ht="24.95" customHeight="1"/>
    <row r="40602" ht="24.95" customHeight="1"/>
    <row r="40603" ht="24.95" customHeight="1"/>
    <row r="40604" ht="24.95" customHeight="1"/>
    <row r="40605" ht="24.95" customHeight="1"/>
    <row r="40606" ht="24.95" customHeight="1"/>
    <row r="40607" ht="24.95" customHeight="1"/>
    <row r="40608" ht="24.95" customHeight="1"/>
    <row r="40609" ht="24.95" customHeight="1"/>
    <row r="40610" ht="24.95" customHeight="1"/>
    <row r="40611" ht="24.95" customHeight="1"/>
    <row r="40612" ht="24.95" customHeight="1"/>
    <row r="40613" ht="24.95" customHeight="1"/>
    <row r="40614" ht="24.95" customHeight="1"/>
    <row r="40615" ht="24.95" customHeight="1"/>
    <row r="40616" ht="24.95" customHeight="1"/>
    <row r="40617" ht="24.95" customHeight="1"/>
    <row r="40618" ht="24.95" customHeight="1"/>
    <row r="40619" ht="24.95" customHeight="1"/>
    <row r="40620" ht="24.95" customHeight="1"/>
    <row r="40621" ht="24.95" customHeight="1"/>
    <row r="40622" ht="24.95" customHeight="1"/>
    <row r="40623" ht="24.95" customHeight="1"/>
    <row r="40624" ht="24.95" customHeight="1"/>
    <row r="40625" ht="24.95" customHeight="1"/>
    <row r="40626" ht="24.95" customHeight="1"/>
    <row r="40627" ht="24.95" customHeight="1"/>
    <row r="40628" ht="24.95" customHeight="1"/>
    <row r="40629" ht="24.95" customHeight="1"/>
    <row r="40630" ht="24.95" customHeight="1"/>
    <row r="40631" ht="24.95" customHeight="1"/>
    <row r="40632" ht="24.95" customHeight="1"/>
    <row r="40633" ht="24.95" customHeight="1"/>
    <row r="40634" ht="24.95" customHeight="1"/>
    <row r="40635" ht="24.95" customHeight="1"/>
    <row r="40636" ht="24.95" customHeight="1"/>
    <row r="40637" ht="24.95" customHeight="1"/>
    <row r="40638" ht="24.95" customHeight="1"/>
    <row r="40639" ht="24.95" customHeight="1"/>
    <row r="40640" ht="24.95" customHeight="1"/>
    <row r="40641" ht="24.95" customHeight="1"/>
    <row r="40642" ht="24.95" customHeight="1"/>
    <row r="40643" ht="24.95" customHeight="1"/>
    <row r="40644" ht="24.95" customHeight="1"/>
    <row r="40645" ht="24.95" customHeight="1"/>
    <row r="40646" ht="24.95" customHeight="1"/>
    <row r="40647" ht="24.95" customHeight="1"/>
    <row r="40648" ht="24.95" customHeight="1"/>
    <row r="40649" ht="24.95" customHeight="1"/>
    <row r="40650" ht="24.95" customHeight="1"/>
    <row r="40651" ht="24.95" customHeight="1"/>
    <row r="40652" ht="24.95" customHeight="1"/>
    <row r="40653" ht="24.95" customHeight="1"/>
    <row r="40654" ht="24.95" customHeight="1"/>
    <row r="40655" ht="24.95" customHeight="1"/>
    <row r="40656" ht="24.95" customHeight="1"/>
    <row r="40657" ht="24.95" customHeight="1"/>
    <row r="40658" ht="24.95" customHeight="1"/>
    <row r="40659" ht="24.95" customHeight="1"/>
    <row r="40660" ht="24.95" customHeight="1"/>
    <row r="40661" ht="24.95" customHeight="1"/>
    <row r="40662" ht="24.95" customHeight="1"/>
    <row r="40663" ht="24.95" customHeight="1"/>
    <row r="40664" ht="24.95" customHeight="1"/>
    <row r="40665" ht="24.95" customHeight="1"/>
    <row r="40666" ht="24.95" customHeight="1"/>
    <row r="40667" ht="24.95" customHeight="1"/>
    <row r="40668" ht="24.95" customHeight="1"/>
    <row r="40669" ht="24.95" customHeight="1"/>
    <row r="40670" ht="24.95" customHeight="1"/>
    <row r="40671" ht="24.95" customHeight="1"/>
    <row r="40672" ht="24.95" customHeight="1"/>
    <row r="40673" ht="24.95" customHeight="1"/>
    <row r="40674" ht="24.95" customHeight="1"/>
    <row r="40675" ht="24.95" customHeight="1"/>
    <row r="40676" ht="24.95" customHeight="1"/>
    <row r="40677" ht="24.95" customHeight="1"/>
    <row r="40678" ht="24.95" customHeight="1"/>
    <row r="40679" ht="24.95" customHeight="1"/>
    <row r="40680" ht="24.95" customHeight="1"/>
    <row r="40681" ht="24.95" customHeight="1"/>
    <row r="40682" ht="24.95" customHeight="1"/>
    <row r="40683" ht="24.95" customHeight="1"/>
    <row r="40684" ht="24.95" customHeight="1"/>
    <row r="40685" ht="24.95" customHeight="1"/>
    <row r="40686" ht="24.95" customHeight="1"/>
    <row r="40687" ht="24.95" customHeight="1"/>
    <row r="40688" ht="24.95" customHeight="1"/>
    <row r="40689" ht="24.95" customHeight="1"/>
    <row r="40690" ht="24.95" customHeight="1"/>
    <row r="40691" ht="24.95" customHeight="1"/>
    <row r="40692" ht="24.95" customHeight="1"/>
    <row r="40693" ht="24.95" customHeight="1"/>
    <row r="40694" ht="24.95" customHeight="1"/>
    <row r="40695" ht="24.95" customHeight="1"/>
    <row r="40696" ht="24.95" customHeight="1"/>
    <row r="40697" ht="24.95" customHeight="1"/>
    <row r="40698" ht="24.95" customHeight="1"/>
    <row r="40699" ht="24.95" customHeight="1"/>
    <row r="40700" ht="24.95" customHeight="1"/>
    <row r="40701" ht="24.95" customHeight="1"/>
    <row r="40702" ht="24.95" customHeight="1"/>
    <row r="40703" ht="24.95" customHeight="1"/>
    <row r="40704" ht="24.95" customHeight="1"/>
    <row r="40705" ht="24.95" customHeight="1"/>
    <row r="40706" ht="24.95" customHeight="1"/>
    <row r="40707" ht="24.95" customHeight="1"/>
    <row r="40708" ht="24.95" customHeight="1"/>
    <row r="40709" ht="24.95" customHeight="1"/>
    <row r="40710" ht="24.95" customHeight="1"/>
    <row r="40711" ht="24.95" customHeight="1"/>
    <row r="40712" ht="24.95" customHeight="1"/>
    <row r="40713" ht="24.95" customHeight="1"/>
    <row r="40714" ht="24.95" customHeight="1"/>
    <row r="40715" ht="24.95" customHeight="1"/>
    <row r="40716" ht="24.95" customHeight="1"/>
    <row r="40717" ht="24.95" customHeight="1"/>
    <row r="40718" ht="24.95" customHeight="1"/>
    <row r="40719" ht="24.95" customHeight="1"/>
    <row r="40720" ht="24.95" customHeight="1"/>
    <row r="40721" ht="24.95" customHeight="1"/>
    <row r="40722" ht="24.95" customHeight="1"/>
    <row r="40723" ht="24.95" customHeight="1"/>
    <row r="40724" ht="24.95" customHeight="1"/>
    <row r="40725" ht="24.95" customHeight="1"/>
    <row r="40726" ht="24.95" customHeight="1"/>
    <row r="40727" ht="24.95" customHeight="1"/>
    <row r="40728" ht="24.95" customHeight="1"/>
    <row r="40729" ht="24.95" customHeight="1"/>
    <row r="40730" ht="24.95" customHeight="1"/>
    <row r="40731" ht="24.95" customHeight="1"/>
    <row r="40732" ht="24.95" customHeight="1"/>
    <row r="40733" ht="24.95" customHeight="1"/>
    <row r="40734" ht="24.95" customHeight="1"/>
    <row r="40735" ht="24.95" customHeight="1"/>
    <row r="40736" ht="24.95" customHeight="1"/>
    <row r="40737" ht="24.95" customHeight="1"/>
    <row r="40738" ht="24.95" customHeight="1"/>
    <row r="40739" ht="24.95" customHeight="1"/>
    <row r="40740" ht="24.95" customHeight="1"/>
    <row r="40741" ht="24.95" customHeight="1"/>
    <row r="40742" ht="24.95" customHeight="1"/>
    <row r="40743" ht="24.95" customHeight="1"/>
    <row r="40744" ht="24.95" customHeight="1"/>
    <row r="40745" ht="24.95" customHeight="1"/>
    <row r="40746" ht="24.95" customHeight="1"/>
    <row r="40747" ht="24.95" customHeight="1"/>
    <row r="40748" ht="24.95" customHeight="1"/>
    <row r="40749" ht="24.95" customHeight="1"/>
    <row r="40750" ht="24.95" customHeight="1"/>
    <row r="40751" ht="24.95" customHeight="1"/>
    <row r="40752" ht="24.95" customHeight="1"/>
    <row r="40753" ht="24.95" customHeight="1"/>
    <row r="40754" ht="24.95" customHeight="1"/>
    <row r="40755" ht="24.95" customHeight="1"/>
    <row r="40756" ht="24.95" customHeight="1"/>
    <row r="40757" ht="24.95" customHeight="1"/>
    <row r="40758" ht="24.95" customHeight="1"/>
    <row r="40759" ht="24.95" customHeight="1"/>
    <row r="40760" ht="24.95" customHeight="1"/>
    <row r="40761" ht="24.95" customHeight="1"/>
    <row r="40762" ht="24.95" customHeight="1"/>
    <row r="40763" ht="24.95" customHeight="1"/>
    <row r="40764" ht="24.95" customHeight="1"/>
    <row r="40765" ht="24.95" customHeight="1"/>
    <row r="40766" ht="24.95" customHeight="1"/>
    <row r="40767" ht="24.95" customHeight="1"/>
    <row r="40768" ht="24.95" customHeight="1"/>
    <row r="40769" ht="24.95" customHeight="1"/>
    <row r="40770" ht="24.95" customHeight="1"/>
    <row r="40771" ht="24.95" customHeight="1"/>
    <row r="40772" ht="24.95" customHeight="1"/>
    <row r="40773" ht="24.95" customHeight="1"/>
    <row r="40774" ht="24.95" customHeight="1"/>
    <row r="40775" ht="24.95" customHeight="1"/>
    <row r="40776" ht="24.95" customHeight="1"/>
    <row r="40777" ht="24.95" customHeight="1"/>
    <row r="40778" ht="24.95" customHeight="1"/>
    <row r="40779" ht="24.95" customHeight="1"/>
    <row r="40780" ht="24.95" customHeight="1"/>
    <row r="40781" ht="24.95" customHeight="1"/>
    <row r="40782" ht="24.95" customHeight="1"/>
    <row r="40783" ht="24.95" customHeight="1"/>
    <row r="40784" ht="24.95" customHeight="1"/>
    <row r="40785" ht="24.95" customHeight="1"/>
    <row r="40786" ht="24.95" customHeight="1"/>
    <row r="40787" ht="24.95" customHeight="1"/>
    <row r="40788" ht="24.95" customHeight="1"/>
    <row r="40789" ht="24.95" customHeight="1"/>
    <row r="40790" ht="24.95" customHeight="1"/>
    <row r="40791" ht="24.95" customHeight="1"/>
    <row r="40792" ht="24.95" customHeight="1"/>
    <row r="40793" ht="24.95" customHeight="1"/>
    <row r="40794" ht="24.95" customHeight="1"/>
    <row r="40795" ht="24.95" customHeight="1"/>
    <row r="40796" ht="24.95" customHeight="1"/>
    <row r="40797" ht="24.95" customHeight="1"/>
    <row r="40798" ht="24.95" customHeight="1"/>
    <row r="40799" ht="24.95" customHeight="1"/>
    <row r="40800" ht="24.95" customHeight="1"/>
    <row r="40801" ht="24.95" customHeight="1"/>
    <row r="40802" ht="24.95" customHeight="1"/>
    <row r="40803" ht="24.95" customHeight="1"/>
    <row r="40804" ht="24.95" customHeight="1"/>
    <row r="40805" ht="24.95" customHeight="1"/>
    <row r="40806" ht="24.95" customHeight="1"/>
    <row r="40807" ht="24.95" customHeight="1"/>
    <row r="40808" ht="24.95" customHeight="1"/>
    <row r="40809" ht="24.95" customHeight="1"/>
    <row r="40810" ht="24.95" customHeight="1"/>
    <row r="40811" ht="24.95" customHeight="1"/>
    <row r="40812" ht="24.95" customHeight="1"/>
    <row r="40813" ht="24.95" customHeight="1"/>
    <row r="40814" ht="24.95" customHeight="1"/>
    <row r="40815" ht="24.95" customHeight="1"/>
    <row r="40816" ht="24.95" customHeight="1"/>
    <row r="40817" ht="24.95" customHeight="1"/>
    <row r="40818" ht="24.95" customHeight="1"/>
    <row r="40819" ht="24.95" customHeight="1"/>
    <row r="40820" ht="24.95" customHeight="1"/>
    <row r="40821" ht="24.95" customHeight="1"/>
    <row r="40822" ht="24.95" customHeight="1"/>
    <row r="40823" ht="24.95" customHeight="1"/>
    <row r="40824" ht="24.95" customHeight="1"/>
    <row r="40825" ht="24.95" customHeight="1"/>
    <row r="40826" ht="24.95" customHeight="1"/>
    <row r="40827" ht="24.95" customHeight="1"/>
    <row r="40828" ht="24.95" customHeight="1"/>
    <row r="40829" ht="24.95" customHeight="1"/>
    <row r="40830" ht="24.95" customHeight="1"/>
    <row r="40831" ht="24.95" customHeight="1"/>
    <row r="40832" ht="24.95" customHeight="1"/>
    <row r="40833" ht="24.95" customHeight="1"/>
    <row r="40834" ht="24.95" customHeight="1"/>
    <row r="40835" ht="24.95" customHeight="1"/>
    <row r="40836" ht="24.95" customHeight="1"/>
    <row r="40837" ht="24.95" customHeight="1"/>
    <row r="40838" ht="24.95" customHeight="1"/>
    <row r="40839" ht="24.95" customHeight="1"/>
    <row r="40840" ht="24.95" customHeight="1"/>
    <row r="40841" ht="24.95" customHeight="1"/>
    <row r="40842" ht="24.95" customHeight="1"/>
    <row r="40843" ht="24.95" customHeight="1"/>
    <row r="40844" ht="24.95" customHeight="1"/>
    <row r="40845" ht="24.95" customHeight="1"/>
    <row r="40846" ht="24.95" customHeight="1"/>
    <row r="40847" ht="24.95" customHeight="1"/>
    <row r="40848" ht="24.95" customHeight="1"/>
    <row r="40849" ht="24.95" customHeight="1"/>
    <row r="40850" ht="24.95" customHeight="1"/>
    <row r="40851" ht="24.95" customHeight="1"/>
    <row r="40852" ht="24.95" customHeight="1"/>
    <row r="40853" ht="24.95" customHeight="1"/>
    <row r="40854" ht="24.95" customHeight="1"/>
    <row r="40855" ht="24.95" customHeight="1"/>
    <row r="40856" ht="24.95" customHeight="1"/>
    <row r="40857" ht="24.95" customHeight="1"/>
    <row r="40858" ht="24.95" customHeight="1"/>
    <row r="40859" ht="24.95" customHeight="1"/>
    <row r="40860" ht="24.95" customHeight="1"/>
    <row r="40861" ht="24.95" customHeight="1"/>
    <row r="40862" ht="24.95" customHeight="1"/>
    <row r="40863" ht="24.95" customHeight="1"/>
    <row r="40864" ht="24.95" customHeight="1"/>
    <row r="40865" ht="24.95" customHeight="1"/>
    <row r="40866" ht="24.95" customHeight="1"/>
    <row r="40867" ht="24.95" customHeight="1"/>
    <row r="40868" ht="24.95" customHeight="1"/>
    <row r="40869" ht="24.95" customHeight="1"/>
    <row r="40870" ht="24.95" customHeight="1"/>
    <row r="40871" ht="24.95" customHeight="1"/>
    <row r="40872" ht="24.95" customHeight="1"/>
    <row r="40873" ht="24.95" customHeight="1"/>
    <row r="40874" ht="24.95" customHeight="1"/>
    <row r="40875" ht="24.95" customHeight="1"/>
    <row r="40876" ht="24.95" customHeight="1"/>
    <row r="40877" ht="24.95" customHeight="1"/>
    <row r="40878" ht="24.95" customHeight="1"/>
    <row r="40879" ht="24.95" customHeight="1"/>
    <row r="40880" ht="24.95" customHeight="1"/>
    <row r="40881" ht="24.95" customHeight="1"/>
    <row r="40882" ht="24.95" customHeight="1"/>
    <row r="40883" ht="24.95" customHeight="1"/>
    <row r="40884" ht="24.95" customHeight="1"/>
    <row r="40885" ht="24.95" customHeight="1"/>
    <row r="40886" ht="24.95" customHeight="1"/>
    <row r="40887" ht="24.95" customHeight="1"/>
    <row r="40888" ht="24.95" customHeight="1"/>
    <row r="40889" ht="24.95" customHeight="1"/>
    <row r="40890" ht="24.95" customHeight="1"/>
    <row r="40891" ht="24.95" customHeight="1"/>
    <row r="40892" ht="24.95" customHeight="1"/>
    <row r="40893" ht="24.95" customHeight="1"/>
    <row r="40894" ht="24.95" customHeight="1"/>
    <row r="40895" ht="24.95" customHeight="1"/>
    <row r="40896" ht="24.95" customHeight="1"/>
    <row r="40897" ht="24.95" customHeight="1"/>
    <row r="40898" ht="24.95" customHeight="1"/>
    <row r="40899" ht="24.95" customHeight="1"/>
    <row r="40900" ht="24.95" customHeight="1"/>
    <row r="40901" ht="24.95" customHeight="1"/>
    <row r="40902" ht="24.95" customHeight="1"/>
    <row r="40903" ht="24.95" customHeight="1"/>
    <row r="40904" ht="24.95" customHeight="1"/>
    <row r="40905" ht="24.95" customHeight="1"/>
    <row r="40906" ht="24.95" customHeight="1"/>
    <row r="40907" ht="24.95" customHeight="1"/>
    <row r="40908" ht="24.95" customHeight="1"/>
    <row r="40909" ht="24.95" customHeight="1"/>
    <row r="40910" ht="24.95" customHeight="1"/>
    <row r="40911" ht="24.95" customHeight="1"/>
    <row r="40912" ht="24.95" customHeight="1"/>
    <row r="40913" ht="24.95" customHeight="1"/>
    <row r="40914" ht="24.95" customHeight="1"/>
    <row r="40915" ht="24.95" customHeight="1"/>
    <row r="40916" ht="24.95" customHeight="1"/>
    <row r="40917" ht="24.95" customHeight="1"/>
    <row r="40918" ht="24.95" customHeight="1"/>
    <row r="40919" ht="24.95" customHeight="1"/>
    <row r="40920" ht="24.95" customHeight="1"/>
    <row r="40921" ht="24.95" customHeight="1"/>
    <row r="40922" ht="24.95" customHeight="1"/>
    <row r="40923" ht="24.95" customHeight="1"/>
    <row r="40924" ht="24.95" customHeight="1"/>
    <row r="40925" ht="24.95" customHeight="1"/>
    <row r="40926" ht="24.95" customHeight="1"/>
    <row r="40927" ht="24.95" customHeight="1"/>
    <row r="40928" ht="24.95" customHeight="1"/>
    <row r="40929" ht="24.95" customHeight="1"/>
    <row r="40930" ht="24.95" customHeight="1"/>
    <row r="40931" ht="24.95" customHeight="1"/>
    <row r="40932" ht="24.95" customHeight="1"/>
    <row r="40933" ht="24.95" customHeight="1"/>
    <row r="40934" ht="24.95" customHeight="1"/>
    <row r="40935" ht="24.95" customHeight="1"/>
    <row r="40936" ht="24.95" customHeight="1"/>
    <row r="40937" ht="24.95" customHeight="1"/>
    <row r="40938" ht="24.95" customHeight="1"/>
    <row r="40939" ht="24.95" customHeight="1"/>
    <row r="40940" ht="24.95" customHeight="1"/>
    <row r="40941" ht="24.95" customHeight="1"/>
    <row r="40942" ht="24.95" customHeight="1"/>
    <row r="40943" ht="24.95" customHeight="1"/>
    <row r="40944" ht="24.95" customHeight="1"/>
    <row r="40945" ht="24.95" customHeight="1"/>
    <row r="40946" ht="24.95" customHeight="1"/>
    <row r="40947" ht="24.95" customHeight="1"/>
    <row r="40948" ht="24.95" customHeight="1"/>
    <row r="40949" ht="24.95" customHeight="1"/>
    <row r="40950" ht="24.95" customHeight="1"/>
    <row r="40951" ht="24.95" customHeight="1"/>
    <row r="40952" ht="24.95" customHeight="1"/>
    <row r="40953" ht="24.95" customHeight="1"/>
    <row r="40954" ht="24.95" customHeight="1"/>
    <row r="40955" ht="24.95" customHeight="1"/>
    <row r="40956" ht="24.95" customHeight="1"/>
    <row r="40957" ht="24.95" customHeight="1"/>
    <row r="40958" ht="24.95" customHeight="1"/>
    <row r="40959" ht="24.95" customHeight="1"/>
    <row r="40960" ht="24.95" customHeight="1"/>
    <row r="40961" ht="24.95" customHeight="1"/>
    <row r="40962" ht="24.95" customHeight="1"/>
    <row r="40963" ht="24.95" customHeight="1"/>
    <row r="40964" ht="24.95" customHeight="1"/>
    <row r="40965" ht="24.95" customHeight="1"/>
    <row r="40966" ht="24.95" customHeight="1"/>
    <row r="40967" ht="24.95" customHeight="1"/>
    <row r="40968" ht="24.95" customHeight="1"/>
    <row r="40969" ht="24.95" customHeight="1"/>
    <row r="40970" ht="24.95" customHeight="1"/>
    <row r="40971" ht="24.95" customHeight="1"/>
    <row r="40972" ht="24.95" customHeight="1"/>
    <row r="40973" ht="24.95" customHeight="1"/>
    <row r="40974" ht="24.95" customHeight="1"/>
    <row r="40975" ht="24.95" customHeight="1"/>
    <row r="40976" ht="24.95" customHeight="1"/>
    <row r="40977" ht="24.95" customHeight="1"/>
    <row r="40978" ht="24.95" customHeight="1"/>
    <row r="40979" ht="24.95" customHeight="1"/>
    <row r="40980" ht="24.95" customHeight="1"/>
    <row r="40981" ht="24.95" customHeight="1"/>
    <row r="40982" ht="24.95" customHeight="1"/>
    <row r="40983" ht="24.95" customHeight="1"/>
    <row r="40984" ht="24.95" customHeight="1"/>
    <row r="40985" ht="24.95" customHeight="1"/>
    <row r="40986" ht="24.95" customHeight="1"/>
    <row r="40987" ht="24.95" customHeight="1"/>
    <row r="40988" ht="24.95" customHeight="1"/>
    <row r="40989" ht="24.95" customHeight="1"/>
    <row r="40990" ht="24.95" customHeight="1"/>
    <row r="40991" ht="24.95" customHeight="1"/>
    <row r="40992" ht="24.95" customHeight="1"/>
    <row r="40993" ht="24.95" customHeight="1"/>
    <row r="40994" ht="24.95" customHeight="1"/>
    <row r="40995" ht="24.95" customHeight="1"/>
    <row r="40996" ht="24.95" customHeight="1"/>
    <row r="40997" ht="24.95" customHeight="1"/>
    <row r="40998" ht="24.95" customHeight="1"/>
    <row r="40999" ht="24.95" customHeight="1"/>
    <row r="41000" ht="24.95" customHeight="1"/>
    <row r="41001" ht="24.95" customHeight="1"/>
    <row r="41002" ht="24.95" customHeight="1"/>
    <row r="41003" ht="24.95" customHeight="1"/>
    <row r="41004" ht="24.95" customHeight="1"/>
    <row r="41005" ht="24.95" customHeight="1"/>
    <row r="41006" ht="24.95" customHeight="1"/>
    <row r="41007" ht="24.95" customHeight="1"/>
    <row r="41008" ht="24.95" customHeight="1"/>
    <row r="41009" ht="24.95" customHeight="1"/>
    <row r="41010" ht="24.95" customHeight="1"/>
    <row r="41011" ht="24.95" customHeight="1"/>
    <row r="41012" ht="24.95" customHeight="1"/>
    <row r="41013" ht="24.95" customHeight="1"/>
    <row r="41014" ht="24.95" customHeight="1"/>
    <row r="41015" ht="24.95" customHeight="1"/>
    <row r="41016" ht="24.95" customHeight="1"/>
    <row r="41017" ht="24.95" customHeight="1"/>
    <row r="41018" ht="24.95" customHeight="1"/>
    <row r="41019" ht="24.95" customHeight="1"/>
    <row r="41020" ht="24.95" customHeight="1"/>
    <row r="41021" ht="24.95" customHeight="1"/>
    <row r="41022" ht="24.95" customHeight="1"/>
    <row r="41023" ht="24.95" customHeight="1"/>
    <row r="41024" ht="24.95" customHeight="1"/>
    <row r="41025" ht="24.95" customHeight="1"/>
    <row r="41026" ht="24.95" customHeight="1"/>
    <row r="41027" ht="24.95" customHeight="1"/>
    <row r="41028" ht="24.95" customHeight="1"/>
    <row r="41029" ht="24.95" customHeight="1"/>
    <row r="41030" ht="24.95" customHeight="1"/>
    <row r="41031" ht="24.95" customHeight="1"/>
    <row r="41032" ht="24.95" customHeight="1"/>
    <row r="41033" ht="24.95" customHeight="1"/>
    <row r="41034" ht="24.95" customHeight="1"/>
    <row r="41035" ht="24.95" customHeight="1"/>
    <row r="41036" ht="24.95" customHeight="1"/>
    <row r="41037" ht="24.95" customHeight="1"/>
    <row r="41038" ht="24.95" customHeight="1"/>
    <row r="41039" ht="24.95" customHeight="1"/>
    <row r="41040" ht="24.95" customHeight="1"/>
    <row r="41041" ht="24.95" customHeight="1"/>
    <row r="41042" ht="24.95" customHeight="1"/>
    <row r="41043" ht="24.95" customHeight="1"/>
    <row r="41044" ht="24.95" customHeight="1"/>
    <row r="41045" ht="24.95" customHeight="1"/>
    <row r="41046" ht="24.95" customHeight="1"/>
    <row r="41047" ht="24.95" customHeight="1"/>
    <row r="41048" ht="24.95" customHeight="1"/>
    <row r="41049" ht="24.95" customHeight="1"/>
    <row r="41050" ht="24.95" customHeight="1"/>
    <row r="41051" ht="24.95" customHeight="1"/>
    <row r="41052" ht="24.95" customHeight="1"/>
    <row r="41053" ht="24.95" customHeight="1"/>
    <row r="41054" ht="24.95" customHeight="1"/>
    <row r="41055" ht="24.95" customHeight="1"/>
    <row r="41056" ht="24.95" customHeight="1"/>
    <row r="41057" ht="24.95" customHeight="1"/>
    <row r="41058" ht="24.95" customHeight="1"/>
    <row r="41059" ht="24.95" customHeight="1"/>
    <row r="41060" ht="24.95" customHeight="1"/>
    <row r="41061" ht="24.95" customHeight="1"/>
    <row r="41062" ht="24.95" customHeight="1"/>
    <row r="41063" ht="24.95" customHeight="1"/>
    <row r="41064" ht="24.95" customHeight="1"/>
    <row r="41065" ht="24.95" customHeight="1"/>
    <row r="41066" ht="24.95" customHeight="1"/>
    <row r="41067" ht="24.95" customHeight="1"/>
    <row r="41068" ht="24.95" customHeight="1"/>
    <row r="41069" ht="24.95" customHeight="1"/>
    <row r="41070" ht="24.95" customHeight="1"/>
    <row r="41071" ht="24.95" customHeight="1"/>
    <row r="41072" ht="24.95" customHeight="1"/>
    <row r="41073" ht="24.95" customHeight="1"/>
    <row r="41074" ht="24.95" customHeight="1"/>
    <row r="41075" ht="24.95" customHeight="1"/>
    <row r="41076" ht="24.95" customHeight="1"/>
    <row r="41077" ht="24.95" customHeight="1"/>
    <row r="41078" ht="24.95" customHeight="1"/>
    <row r="41079" ht="24.95" customHeight="1"/>
    <row r="41080" ht="24.95" customHeight="1"/>
    <row r="41081" ht="24.95" customHeight="1"/>
    <row r="41082" ht="24.95" customHeight="1"/>
    <row r="41083" ht="24.95" customHeight="1"/>
    <row r="41084" ht="24.95" customHeight="1"/>
    <row r="41085" ht="24.95" customHeight="1"/>
    <row r="41086" ht="24.95" customHeight="1"/>
    <row r="41087" ht="24.95" customHeight="1"/>
    <row r="41088" ht="24.95" customHeight="1"/>
    <row r="41089" ht="24.95" customHeight="1"/>
    <row r="41090" ht="24.95" customHeight="1"/>
    <row r="41091" ht="24.95" customHeight="1"/>
    <row r="41092" ht="24.95" customHeight="1"/>
    <row r="41093" ht="24.95" customHeight="1"/>
    <row r="41094" ht="24.95" customHeight="1"/>
    <row r="41095" ht="24.95" customHeight="1"/>
    <row r="41096" ht="24.95" customHeight="1"/>
    <row r="41097" ht="24.95" customHeight="1"/>
    <row r="41098" ht="24.95" customHeight="1"/>
    <row r="41099" ht="24.95" customHeight="1"/>
    <row r="41100" ht="24.95" customHeight="1"/>
    <row r="41101" ht="24.95" customHeight="1"/>
    <row r="41102" ht="24.95" customHeight="1"/>
    <row r="41103" ht="24.95" customHeight="1"/>
    <row r="41104" ht="24.95" customHeight="1"/>
    <row r="41105" ht="24.95" customHeight="1"/>
    <row r="41106" ht="24.95" customHeight="1"/>
    <row r="41107" ht="24.95" customHeight="1"/>
    <row r="41108" ht="24.95" customHeight="1"/>
    <row r="41109" ht="24.95" customHeight="1"/>
    <row r="41110" ht="24.95" customHeight="1"/>
    <row r="41111" ht="24.95" customHeight="1"/>
    <row r="41112" ht="24.95" customHeight="1"/>
    <row r="41113" ht="24.95" customHeight="1"/>
    <row r="41114" ht="24.95" customHeight="1"/>
    <row r="41115" ht="24.95" customHeight="1"/>
    <row r="41116" ht="24.95" customHeight="1"/>
    <row r="41117" ht="24.95" customHeight="1"/>
    <row r="41118" ht="24.95" customHeight="1"/>
    <row r="41119" ht="24.95" customHeight="1"/>
    <row r="41120" ht="24.95" customHeight="1"/>
    <row r="41121" ht="24.95" customHeight="1"/>
    <row r="41122" ht="24.95" customHeight="1"/>
    <row r="41123" ht="24.95" customHeight="1"/>
    <row r="41124" ht="24.95" customHeight="1"/>
    <row r="41125" ht="24.95" customHeight="1"/>
    <row r="41126" ht="24.95" customHeight="1"/>
    <row r="41127" ht="24.95" customHeight="1"/>
    <row r="41128" ht="24.95" customHeight="1"/>
    <row r="41129" ht="24.95" customHeight="1"/>
    <row r="41130" ht="24.95" customHeight="1"/>
    <row r="41131" ht="24.95" customHeight="1"/>
    <row r="41132" ht="24.95" customHeight="1"/>
    <row r="41133" ht="24.95" customHeight="1"/>
    <row r="41134" ht="24.95" customHeight="1"/>
    <row r="41135" ht="24.95" customHeight="1"/>
    <row r="41136" ht="24.95" customHeight="1"/>
    <row r="41137" ht="24.95" customHeight="1"/>
    <row r="41138" ht="24.95" customHeight="1"/>
    <row r="41139" ht="24.95" customHeight="1"/>
    <row r="41140" ht="24.95" customHeight="1"/>
    <row r="41141" ht="24.95" customHeight="1"/>
    <row r="41142" ht="24.95" customHeight="1"/>
    <row r="41143" ht="24.95" customHeight="1"/>
    <row r="41144" ht="24.95" customHeight="1"/>
    <row r="41145" ht="24.95" customHeight="1"/>
    <row r="41146" ht="24.95" customHeight="1"/>
    <row r="41147" ht="24.95" customHeight="1"/>
    <row r="41148" ht="24.95" customHeight="1"/>
    <row r="41149" ht="24.95" customHeight="1"/>
    <row r="41150" ht="24.95" customHeight="1"/>
    <row r="41151" ht="24.95" customHeight="1"/>
    <row r="41152" ht="24.95" customHeight="1"/>
    <row r="41153" ht="24.95" customHeight="1"/>
    <row r="41154" ht="24.95" customHeight="1"/>
    <row r="41155" ht="24.95" customHeight="1"/>
    <row r="41156" ht="24.95" customHeight="1"/>
    <row r="41157" ht="24.95" customHeight="1"/>
    <row r="41158" ht="24.95" customHeight="1"/>
    <row r="41159" ht="24.95" customHeight="1"/>
    <row r="41160" ht="24.95" customHeight="1"/>
    <row r="41161" ht="24.95" customHeight="1"/>
    <row r="41162" ht="24.95" customHeight="1"/>
    <row r="41163" ht="24.95" customHeight="1"/>
    <row r="41164" ht="24.95" customHeight="1"/>
    <row r="41165" ht="24.95" customHeight="1"/>
    <row r="41166" ht="24.95" customHeight="1"/>
    <row r="41167" ht="24.95" customHeight="1"/>
    <row r="41168" ht="24.95" customHeight="1"/>
    <row r="41169" ht="24.95" customHeight="1"/>
    <row r="41170" ht="24.95" customHeight="1"/>
    <row r="41171" ht="24.95" customHeight="1"/>
    <row r="41172" ht="24.95" customHeight="1"/>
    <row r="41173" ht="24.95" customHeight="1"/>
    <row r="41174" ht="24.95" customHeight="1"/>
    <row r="41175" ht="24.95" customHeight="1"/>
    <row r="41176" ht="24.95" customHeight="1"/>
    <row r="41177" ht="24.95" customHeight="1"/>
    <row r="41178" ht="24.95" customHeight="1"/>
    <row r="41179" ht="24.95" customHeight="1"/>
    <row r="41180" ht="24.95" customHeight="1"/>
    <row r="41181" ht="24.95" customHeight="1"/>
    <row r="41182" ht="24.95" customHeight="1"/>
    <row r="41183" ht="24.95" customHeight="1"/>
    <row r="41184" ht="24.95" customHeight="1"/>
    <row r="41185" ht="24.95" customHeight="1"/>
    <row r="41186" ht="24.95" customHeight="1"/>
    <row r="41187" ht="24.95" customHeight="1"/>
    <row r="41188" ht="24.95" customHeight="1"/>
    <row r="41189" ht="24.95" customHeight="1"/>
    <row r="41190" ht="24.95" customHeight="1"/>
    <row r="41191" ht="24.95" customHeight="1"/>
    <row r="41192" ht="24.95" customHeight="1"/>
    <row r="41193" ht="24.95" customHeight="1"/>
    <row r="41194" ht="24.95" customHeight="1"/>
    <row r="41195" ht="24.95" customHeight="1"/>
    <row r="41196" ht="24.95" customHeight="1"/>
    <row r="41197" ht="24.95" customHeight="1"/>
    <row r="41198" ht="24.95" customHeight="1"/>
    <row r="41199" ht="24.95" customHeight="1"/>
    <row r="41200" ht="24.95" customHeight="1"/>
    <row r="41201" ht="24.95" customHeight="1"/>
    <row r="41202" ht="24.95" customHeight="1"/>
    <row r="41203" ht="24.95" customHeight="1"/>
    <row r="41204" ht="24.95" customHeight="1"/>
    <row r="41205" ht="24.95" customHeight="1"/>
    <row r="41206" ht="24.95" customHeight="1"/>
    <row r="41207" ht="24.95" customHeight="1"/>
    <row r="41208" ht="24.95" customHeight="1"/>
    <row r="41209" ht="24.95" customHeight="1"/>
    <row r="41210" ht="24.95" customHeight="1"/>
    <row r="41211" ht="24.95" customHeight="1"/>
    <row r="41212" ht="24.95" customHeight="1"/>
    <row r="41213" ht="24.95" customHeight="1"/>
    <row r="41214" ht="24.95" customHeight="1"/>
    <row r="41215" ht="24.95" customHeight="1"/>
    <row r="41216" ht="24.95" customHeight="1"/>
    <row r="41217" ht="24.95" customHeight="1"/>
    <row r="41218" ht="24.95" customHeight="1"/>
    <row r="41219" ht="24.95" customHeight="1"/>
    <row r="41220" ht="24.95" customHeight="1"/>
    <row r="41221" ht="24.95" customHeight="1"/>
    <row r="41222" ht="24.95" customHeight="1"/>
    <row r="41223" ht="24.95" customHeight="1"/>
    <row r="41224" ht="24.95" customHeight="1"/>
    <row r="41225" ht="24.95" customHeight="1"/>
    <row r="41226" ht="24.95" customHeight="1"/>
    <row r="41227" ht="24.95" customHeight="1"/>
    <row r="41228" ht="24.95" customHeight="1"/>
    <row r="41229" ht="24.95" customHeight="1"/>
    <row r="41230" ht="24.95" customHeight="1"/>
    <row r="41231" ht="24.95" customHeight="1"/>
    <row r="41232" ht="24.95" customHeight="1"/>
    <row r="41233" ht="24.95" customHeight="1"/>
    <row r="41234" ht="24.95" customHeight="1"/>
    <row r="41235" ht="24.95" customHeight="1"/>
    <row r="41236" ht="24.95" customHeight="1"/>
    <row r="41237" ht="24.95" customHeight="1"/>
    <row r="41238" ht="24.95" customHeight="1"/>
    <row r="41239" ht="24.95" customHeight="1"/>
    <row r="41240" ht="24.95" customHeight="1"/>
    <row r="41241" ht="24.95" customHeight="1"/>
    <row r="41242" ht="24.95" customHeight="1"/>
    <row r="41243" ht="24.95" customHeight="1"/>
    <row r="41244" ht="24.95" customHeight="1"/>
    <row r="41245" ht="24.95" customHeight="1"/>
    <row r="41246" ht="24.95" customHeight="1"/>
    <row r="41247" ht="24.95" customHeight="1"/>
    <row r="41248" ht="24.95" customHeight="1"/>
    <row r="41249" ht="24.95" customHeight="1"/>
    <row r="41250" ht="24.95" customHeight="1"/>
    <row r="41251" ht="24.95" customHeight="1"/>
    <row r="41252" ht="24.95" customHeight="1"/>
    <row r="41253" ht="24.95" customHeight="1"/>
    <row r="41254" ht="24.95" customHeight="1"/>
    <row r="41255" ht="24.95" customHeight="1"/>
    <row r="41256" ht="24.95" customHeight="1"/>
    <row r="41257" ht="24.95" customHeight="1"/>
    <row r="41258" ht="24.95" customHeight="1"/>
    <row r="41259" ht="24.95" customHeight="1"/>
    <row r="41260" ht="24.95" customHeight="1"/>
    <row r="41261" ht="24.95" customHeight="1"/>
    <row r="41262" ht="24.95" customHeight="1"/>
    <row r="41263" ht="24.95" customHeight="1"/>
    <row r="41264" ht="24.95" customHeight="1"/>
    <row r="41265" ht="24.95" customHeight="1"/>
    <row r="41266" ht="24.95" customHeight="1"/>
    <row r="41267" ht="24.95" customHeight="1"/>
    <row r="41268" ht="24.95" customHeight="1"/>
    <row r="41269" ht="24.95" customHeight="1"/>
    <row r="41270" ht="24.95" customHeight="1"/>
    <row r="41271" ht="24.95" customHeight="1"/>
    <row r="41272" ht="24.95" customHeight="1"/>
    <row r="41273" ht="24.95" customHeight="1"/>
    <row r="41274" ht="24.95" customHeight="1"/>
    <row r="41275" ht="24.95" customHeight="1"/>
    <row r="41276" ht="24.95" customHeight="1"/>
    <row r="41277" ht="24.95" customHeight="1"/>
    <row r="41278" ht="24.95" customHeight="1"/>
    <row r="41279" ht="24.95" customHeight="1"/>
    <row r="41280" ht="24.95" customHeight="1"/>
    <row r="41281" ht="24.95" customHeight="1"/>
    <row r="41282" ht="24.95" customHeight="1"/>
    <row r="41283" ht="24.95" customHeight="1"/>
    <row r="41284" ht="24.95" customHeight="1"/>
    <row r="41285" ht="24.95" customHeight="1"/>
    <row r="41286" ht="24.95" customHeight="1"/>
    <row r="41287" ht="24.95" customHeight="1"/>
    <row r="41288" ht="24.95" customHeight="1"/>
    <row r="41289" ht="24.95" customHeight="1"/>
    <row r="41290" ht="24.95" customHeight="1"/>
    <row r="41291" ht="24.95" customHeight="1"/>
    <row r="41292" ht="24.95" customHeight="1"/>
    <row r="41293" ht="24.95" customHeight="1"/>
    <row r="41294" ht="24.95" customHeight="1"/>
    <row r="41295" ht="24.95" customHeight="1"/>
    <row r="41296" ht="24.95" customHeight="1"/>
    <row r="41297" ht="24.95" customHeight="1"/>
    <row r="41298" ht="24.95" customHeight="1"/>
    <row r="41299" ht="24.95" customHeight="1"/>
    <row r="41300" ht="24.95" customHeight="1"/>
    <row r="41301" ht="24.95" customHeight="1"/>
    <row r="41302" ht="24.95" customHeight="1"/>
    <row r="41303" ht="24.95" customHeight="1"/>
    <row r="41304" ht="24.95" customHeight="1"/>
    <row r="41305" ht="24.95" customHeight="1"/>
    <row r="41306" ht="24.95" customHeight="1"/>
    <row r="41307" ht="24.95" customHeight="1"/>
    <row r="41308" ht="24.95" customHeight="1"/>
    <row r="41309" ht="24.95" customHeight="1"/>
    <row r="41310" ht="24.95" customHeight="1"/>
    <row r="41311" ht="24.95" customHeight="1"/>
    <row r="41312" ht="24.95" customHeight="1"/>
    <row r="41313" ht="24.95" customHeight="1"/>
    <row r="41314" ht="24.95" customHeight="1"/>
    <row r="41315" ht="24.95" customHeight="1"/>
    <row r="41316" ht="24.95" customHeight="1"/>
    <row r="41317" ht="24.95" customHeight="1"/>
    <row r="41318" ht="24.95" customHeight="1"/>
    <row r="41319" ht="24.95" customHeight="1"/>
    <row r="41320" ht="24.95" customHeight="1"/>
    <row r="41321" ht="24.95" customHeight="1"/>
    <row r="41322" ht="24.95" customHeight="1"/>
    <row r="41323" ht="24.95" customHeight="1"/>
    <row r="41324" ht="24.95" customHeight="1"/>
    <row r="41325" ht="24.95" customHeight="1"/>
    <row r="41326" ht="24.95" customHeight="1"/>
    <row r="41327" ht="24.95" customHeight="1"/>
    <row r="41328" ht="24.95" customHeight="1"/>
    <row r="41329" ht="24.95" customHeight="1"/>
    <row r="41330" ht="24.95" customHeight="1"/>
    <row r="41331" ht="24.95" customHeight="1"/>
    <row r="41332" ht="24.95" customHeight="1"/>
    <row r="41333" ht="24.95" customHeight="1"/>
    <row r="41334" ht="24.95" customHeight="1"/>
    <row r="41335" ht="24.95" customHeight="1"/>
    <row r="41336" ht="24.95" customHeight="1"/>
    <row r="41337" ht="24.95" customHeight="1"/>
    <row r="41338" ht="24.95" customHeight="1"/>
    <row r="41339" ht="24.95" customHeight="1"/>
    <row r="41340" ht="24.95" customHeight="1"/>
    <row r="41341" ht="24.95" customHeight="1"/>
    <row r="41342" ht="24.95" customHeight="1"/>
    <row r="41343" ht="24.95" customHeight="1"/>
    <row r="41344" ht="24.95" customHeight="1"/>
    <row r="41345" ht="24.95" customHeight="1"/>
    <row r="41346" ht="24.95" customHeight="1"/>
    <row r="41347" ht="24.95" customHeight="1"/>
    <row r="41348" ht="24.95" customHeight="1"/>
    <row r="41349" ht="24.95" customHeight="1"/>
    <row r="41350" ht="24.95" customHeight="1"/>
    <row r="41351" ht="24.95" customHeight="1"/>
    <row r="41352" ht="24.95" customHeight="1"/>
    <row r="41353" ht="24.95" customHeight="1"/>
    <row r="41354" ht="24.95" customHeight="1"/>
    <row r="41355" ht="24.95" customHeight="1"/>
    <row r="41356" ht="24.95" customHeight="1"/>
    <row r="41357" ht="24.95" customHeight="1"/>
    <row r="41358" ht="24.95" customHeight="1"/>
    <row r="41359" ht="24.95" customHeight="1"/>
    <row r="41360" ht="24.95" customHeight="1"/>
    <row r="41361" ht="24.95" customHeight="1"/>
    <row r="41362" ht="24.95" customHeight="1"/>
    <row r="41363" ht="24.95" customHeight="1"/>
    <row r="41364" ht="24.95" customHeight="1"/>
    <row r="41365" ht="24.95" customHeight="1"/>
    <row r="41366" ht="24.95" customHeight="1"/>
    <row r="41367" ht="24.95" customHeight="1"/>
    <row r="41368" ht="24.95" customHeight="1"/>
    <row r="41369" ht="24.95" customHeight="1"/>
    <row r="41370" ht="24.95" customHeight="1"/>
    <row r="41371" ht="24.95" customHeight="1"/>
    <row r="41372" ht="24.95" customHeight="1"/>
    <row r="41373" ht="24.95" customHeight="1"/>
    <row r="41374" ht="24.95" customHeight="1"/>
    <row r="41375" ht="24.95" customHeight="1"/>
    <row r="41376" ht="24.95" customHeight="1"/>
    <row r="41377" ht="24.95" customHeight="1"/>
    <row r="41378" ht="24.95" customHeight="1"/>
    <row r="41379" ht="24.95" customHeight="1"/>
    <row r="41380" ht="24.95" customHeight="1"/>
    <row r="41381" ht="24.95" customHeight="1"/>
    <row r="41382" ht="24.95" customHeight="1"/>
    <row r="41383" ht="24.95" customHeight="1"/>
    <row r="41384" ht="24.95" customHeight="1"/>
    <row r="41385" ht="24.95" customHeight="1"/>
    <row r="41386" ht="24.95" customHeight="1"/>
    <row r="41387" ht="24.95" customHeight="1"/>
    <row r="41388" ht="24.95" customHeight="1"/>
    <row r="41389" ht="24.95" customHeight="1"/>
    <row r="41390" ht="24.95" customHeight="1"/>
    <row r="41391" ht="24.95" customHeight="1"/>
    <row r="41392" ht="24.95" customHeight="1"/>
    <row r="41393" ht="24.95" customHeight="1"/>
    <row r="41394" ht="24.95" customHeight="1"/>
    <row r="41395" ht="24.95" customHeight="1"/>
    <row r="41396" ht="24.95" customHeight="1"/>
    <row r="41397" ht="24.95" customHeight="1"/>
    <row r="41398" ht="24.95" customHeight="1"/>
    <row r="41399" ht="24.95" customHeight="1"/>
    <row r="41400" ht="24.95" customHeight="1"/>
    <row r="41401" ht="24.95" customHeight="1"/>
    <row r="41402" ht="24.95" customHeight="1"/>
    <row r="41403" ht="24.95" customHeight="1"/>
    <row r="41404" ht="24.95" customHeight="1"/>
    <row r="41405" ht="24.95" customHeight="1"/>
    <row r="41406" ht="24.95" customHeight="1"/>
    <row r="41407" ht="24.95" customHeight="1"/>
    <row r="41408" ht="24.95" customHeight="1"/>
    <row r="41409" ht="24.95" customHeight="1"/>
    <row r="41410" ht="24.95" customHeight="1"/>
    <row r="41411" ht="24.95" customHeight="1"/>
    <row r="41412" ht="24.95" customHeight="1"/>
    <row r="41413" ht="24.95" customHeight="1"/>
    <row r="41414" ht="24.95" customHeight="1"/>
    <row r="41415" ht="24.95" customHeight="1"/>
    <row r="41416" ht="24.95" customHeight="1"/>
    <row r="41417" ht="24.95" customHeight="1"/>
    <row r="41418" ht="24.95" customHeight="1"/>
    <row r="41419" ht="24.95" customHeight="1"/>
    <row r="41420" ht="24.95" customHeight="1"/>
    <row r="41421" ht="24.95" customHeight="1"/>
    <row r="41422" ht="24.95" customHeight="1"/>
    <row r="41423" ht="24.95" customHeight="1"/>
    <row r="41424" ht="24.95" customHeight="1"/>
    <row r="41425" ht="24.95" customHeight="1"/>
    <row r="41426" ht="24.95" customHeight="1"/>
    <row r="41427" ht="24.95" customHeight="1"/>
    <row r="41428" ht="24.95" customHeight="1"/>
    <row r="41429" ht="24.95" customHeight="1"/>
    <row r="41430" ht="24.95" customHeight="1"/>
    <row r="41431" ht="24.95" customHeight="1"/>
    <row r="41432" ht="24.95" customHeight="1"/>
    <row r="41433" ht="24.95" customHeight="1"/>
    <row r="41434" ht="24.95" customHeight="1"/>
    <row r="41435" ht="24.95" customHeight="1"/>
    <row r="41436" ht="24.95" customHeight="1"/>
    <row r="41437" ht="24.95" customHeight="1"/>
    <row r="41438" ht="24.95" customHeight="1"/>
    <row r="41439" ht="24.95" customHeight="1"/>
    <row r="41440" ht="24.95" customHeight="1"/>
    <row r="41441" ht="24.95" customHeight="1"/>
    <row r="41442" ht="24.95" customHeight="1"/>
    <row r="41443" ht="24.95" customHeight="1"/>
    <row r="41444" ht="24.95" customHeight="1"/>
    <row r="41445" ht="24.95" customHeight="1"/>
    <row r="41446" ht="24.95" customHeight="1"/>
    <row r="41447" ht="24.95" customHeight="1"/>
    <row r="41448" ht="24.95" customHeight="1"/>
    <row r="41449" ht="24.95" customHeight="1"/>
    <row r="41450" ht="24.95" customHeight="1"/>
    <row r="41451" ht="24.95" customHeight="1"/>
    <row r="41452" ht="24.95" customHeight="1"/>
    <row r="41453" ht="24.95" customHeight="1"/>
    <row r="41454" ht="24.95" customHeight="1"/>
    <row r="41455" ht="24.95" customHeight="1"/>
    <row r="41456" ht="24.95" customHeight="1"/>
    <row r="41457" ht="24.95" customHeight="1"/>
    <row r="41458" ht="24.95" customHeight="1"/>
    <row r="41459" ht="24.95" customHeight="1"/>
    <row r="41460" ht="24.95" customHeight="1"/>
    <row r="41461" ht="24.95" customHeight="1"/>
    <row r="41462" ht="24.95" customHeight="1"/>
    <row r="41463" ht="24.95" customHeight="1"/>
    <row r="41464" ht="24.95" customHeight="1"/>
    <row r="41465" ht="24.95" customHeight="1"/>
    <row r="41466" ht="24.95" customHeight="1"/>
    <row r="41467" ht="24.95" customHeight="1"/>
    <row r="41468" ht="24.95" customHeight="1"/>
    <row r="41469" ht="24.95" customHeight="1"/>
    <row r="41470" ht="24.95" customHeight="1"/>
    <row r="41471" ht="24.95" customHeight="1"/>
    <row r="41472" ht="24.95" customHeight="1"/>
    <row r="41473" ht="24.95" customHeight="1"/>
    <row r="41474" ht="24.95" customHeight="1"/>
    <row r="41475" ht="24.95" customHeight="1"/>
    <row r="41476" ht="24.95" customHeight="1"/>
    <row r="41477" ht="24.95" customHeight="1"/>
    <row r="41478" ht="24.95" customHeight="1"/>
    <row r="41479" ht="24.95" customHeight="1"/>
    <row r="41480" ht="24.95" customHeight="1"/>
    <row r="41481" ht="24.95" customHeight="1"/>
    <row r="41482" ht="24.95" customHeight="1"/>
    <row r="41483" ht="24.95" customHeight="1"/>
    <row r="41484" ht="24.95" customHeight="1"/>
    <row r="41485" ht="24.95" customHeight="1"/>
    <row r="41486" ht="24.95" customHeight="1"/>
    <row r="41487" ht="24.95" customHeight="1"/>
    <row r="41488" ht="24.95" customHeight="1"/>
    <row r="41489" ht="24.95" customHeight="1"/>
    <row r="41490" ht="24.95" customHeight="1"/>
    <row r="41491" ht="24.95" customHeight="1"/>
    <row r="41492" ht="24.95" customHeight="1"/>
    <row r="41493" ht="24.95" customHeight="1"/>
    <row r="41494" ht="24.95" customHeight="1"/>
    <row r="41495" ht="24.95" customHeight="1"/>
    <row r="41496" ht="24.95" customHeight="1"/>
    <row r="41497" ht="24.95" customHeight="1"/>
    <row r="41498" ht="24.95" customHeight="1"/>
    <row r="41499" ht="24.95" customHeight="1"/>
    <row r="41500" ht="24.95" customHeight="1"/>
    <row r="41501" ht="24.95" customHeight="1"/>
    <row r="41502" ht="24.95" customHeight="1"/>
    <row r="41503" ht="24.95" customHeight="1"/>
    <row r="41504" ht="24.95" customHeight="1"/>
    <row r="41505" ht="24.95" customHeight="1"/>
    <row r="41506" ht="24.95" customHeight="1"/>
    <row r="41507" ht="24.95" customHeight="1"/>
    <row r="41508" ht="24.95" customHeight="1"/>
    <row r="41509" ht="24.95" customHeight="1"/>
    <row r="41510" ht="24.95" customHeight="1"/>
    <row r="41511" ht="24.95" customHeight="1"/>
    <row r="41512" ht="24.95" customHeight="1"/>
    <row r="41513" ht="24.95" customHeight="1"/>
    <row r="41514" ht="24.95" customHeight="1"/>
    <row r="41515" ht="24.95" customHeight="1"/>
    <row r="41516" ht="24.95" customHeight="1"/>
    <row r="41517" ht="24.95" customHeight="1"/>
    <row r="41518" ht="24.95" customHeight="1"/>
    <row r="41519" ht="24.95" customHeight="1"/>
    <row r="41520" ht="24.95" customHeight="1"/>
    <row r="41521" ht="24.95" customHeight="1"/>
    <row r="41522" ht="24.95" customHeight="1"/>
    <row r="41523" ht="24.95" customHeight="1"/>
    <row r="41524" ht="24.95" customHeight="1"/>
    <row r="41525" ht="24.95" customHeight="1"/>
    <row r="41526" ht="24.95" customHeight="1"/>
    <row r="41527" ht="24.95" customHeight="1"/>
    <row r="41528" ht="24.95" customHeight="1"/>
    <row r="41529" ht="24.95" customHeight="1"/>
    <row r="41530" ht="24.95" customHeight="1"/>
    <row r="41531" ht="24.95" customHeight="1"/>
    <row r="41532" ht="24.95" customHeight="1"/>
    <row r="41533" ht="24.95" customHeight="1"/>
    <row r="41534" ht="24.95" customHeight="1"/>
    <row r="41535" ht="24.95" customHeight="1"/>
    <row r="41536" ht="24.95" customHeight="1"/>
    <row r="41537" ht="24.95" customHeight="1"/>
    <row r="41538" ht="24.95" customHeight="1"/>
    <row r="41539" ht="24.95" customHeight="1"/>
    <row r="41540" ht="24.95" customHeight="1"/>
    <row r="41541" ht="24.95" customHeight="1"/>
    <row r="41542" ht="24.95" customHeight="1"/>
    <row r="41543" ht="24.95" customHeight="1"/>
    <row r="41544" ht="24.95" customHeight="1"/>
    <row r="41545" ht="24.95" customHeight="1"/>
    <row r="41546" ht="24.95" customHeight="1"/>
    <row r="41547" ht="24.95" customHeight="1"/>
    <row r="41548" ht="24.95" customHeight="1"/>
    <row r="41549" ht="24.95" customHeight="1"/>
    <row r="41550" ht="24.95" customHeight="1"/>
    <row r="41551" ht="24.95" customHeight="1"/>
    <row r="41552" ht="24.95" customHeight="1"/>
    <row r="41553" ht="24.95" customHeight="1"/>
    <row r="41554" ht="24.95" customHeight="1"/>
    <row r="41555" ht="24.95" customHeight="1"/>
    <row r="41556" ht="24.95" customHeight="1"/>
    <row r="41557" ht="24.95" customHeight="1"/>
    <row r="41558" ht="24.95" customHeight="1"/>
    <row r="41559" ht="24.95" customHeight="1"/>
    <row r="41560" ht="24.95" customHeight="1"/>
    <row r="41561" ht="24.95" customHeight="1"/>
    <row r="41562" ht="24.95" customHeight="1"/>
    <row r="41563" ht="24.95" customHeight="1"/>
    <row r="41564" ht="24.95" customHeight="1"/>
    <row r="41565" ht="24.95" customHeight="1"/>
    <row r="41566" ht="24.95" customHeight="1"/>
    <row r="41567" ht="24.95" customHeight="1"/>
    <row r="41568" ht="24.95" customHeight="1"/>
    <row r="41569" ht="24.95" customHeight="1"/>
    <row r="41570" ht="24.95" customHeight="1"/>
    <row r="41571" ht="24.95" customHeight="1"/>
    <row r="41572" ht="24.95" customHeight="1"/>
    <row r="41573" ht="24.95" customHeight="1"/>
    <row r="41574" ht="24.95" customHeight="1"/>
    <row r="41575" ht="24.95" customHeight="1"/>
    <row r="41576" ht="24.95" customHeight="1"/>
    <row r="41577" ht="24.95" customHeight="1"/>
    <row r="41578" ht="24.95" customHeight="1"/>
    <row r="41579" ht="24.95" customHeight="1"/>
    <row r="41580" ht="24.95" customHeight="1"/>
    <row r="41581" ht="24.95" customHeight="1"/>
    <row r="41582" ht="24.95" customHeight="1"/>
    <row r="41583" ht="24.95" customHeight="1"/>
    <row r="41584" ht="24.95" customHeight="1"/>
    <row r="41585" ht="24.95" customHeight="1"/>
    <row r="41586" ht="24.95" customHeight="1"/>
    <row r="41587" ht="24.95" customHeight="1"/>
    <row r="41588" ht="24.95" customHeight="1"/>
    <row r="41589" ht="24.95" customHeight="1"/>
    <row r="41590" ht="24.95" customHeight="1"/>
    <row r="41591" ht="24.95" customHeight="1"/>
    <row r="41592" ht="24.95" customHeight="1"/>
    <row r="41593" ht="24.95" customHeight="1"/>
    <row r="41594" ht="24.95" customHeight="1"/>
    <row r="41595" ht="24.95" customHeight="1"/>
    <row r="41596" ht="24.95" customHeight="1"/>
    <row r="41597" ht="24.95" customHeight="1"/>
    <row r="41598" ht="24.95" customHeight="1"/>
    <row r="41599" ht="24.95" customHeight="1"/>
    <row r="41600" ht="24.95" customHeight="1"/>
    <row r="41601" ht="24.95" customHeight="1"/>
    <row r="41602" ht="24.95" customHeight="1"/>
    <row r="41603" ht="24.95" customHeight="1"/>
    <row r="41604" ht="24.95" customHeight="1"/>
    <row r="41605" ht="24.95" customHeight="1"/>
    <row r="41606" ht="24.95" customHeight="1"/>
    <row r="41607" ht="24.95" customHeight="1"/>
    <row r="41608" ht="24.95" customHeight="1"/>
    <row r="41609" ht="24.95" customHeight="1"/>
    <row r="41610" ht="24.95" customHeight="1"/>
    <row r="41611" ht="24.95" customHeight="1"/>
    <row r="41612" ht="24.95" customHeight="1"/>
    <row r="41613" ht="24.95" customHeight="1"/>
    <row r="41614" ht="24.95" customHeight="1"/>
    <row r="41615" ht="24.95" customHeight="1"/>
    <row r="41616" ht="24.95" customHeight="1"/>
    <row r="41617" ht="24.95" customHeight="1"/>
    <row r="41618" ht="24.95" customHeight="1"/>
    <row r="41619" ht="24.95" customHeight="1"/>
    <row r="41620" ht="24.95" customHeight="1"/>
    <row r="41621" ht="24.95" customHeight="1"/>
    <row r="41622" ht="24.95" customHeight="1"/>
    <row r="41623" ht="24.95" customHeight="1"/>
    <row r="41624" ht="24.95" customHeight="1"/>
    <row r="41625" ht="24.95" customHeight="1"/>
    <row r="41626" ht="24.95" customHeight="1"/>
    <row r="41627" ht="24.95" customHeight="1"/>
    <row r="41628" ht="24.95" customHeight="1"/>
    <row r="41629" ht="24.95" customHeight="1"/>
    <row r="41630" ht="24.95" customHeight="1"/>
    <row r="41631" ht="24.95" customHeight="1"/>
    <row r="41632" ht="24.95" customHeight="1"/>
    <row r="41633" ht="24.95" customHeight="1"/>
    <row r="41634" ht="24.95" customHeight="1"/>
    <row r="41635" ht="24.95" customHeight="1"/>
    <row r="41636" ht="24.95" customHeight="1"/>
    <row r="41637" ht="24.95" customHeight="1"/>
    <row r="41638" ht="24.95" customHeight="1"/>
    <row r="41639" ht="24.95" customHeight="1"/>
    <row r="41640" ht="24.95" customHeight="1"/>
    <row r="41641" ht="24.95" customHeight="1"/>
    <row r="41642" ht="24.95" customHeight="1"/>
    <row r="41643" ht="24.95" customHeight="1"/>
    <row r="41644" ht="24.95" customHeight="1"/>
    <row r="41645" ht="24.95" customHeight="1"/>
    <row r="41646" ht="24.95" customHeight="1"/>
    <row r="41647" ht="24.95" customHeight="1"/>
    <row r="41648" ht="24.95" customHeight="1"/>
    <row r="41649" ht="24.95" customHeight="1"/>
    <row r="41650" ht="24.95" customHeight="1"/>
    <row r="41651" ht="24.95" customHeight="1"/>
    <row r="41652" ht="24.95" customHeight="1"/>
    <row r="41653" ht="24.95" customHeight="1"/>
    <row r="41654" ht="24.95" customHeight="1"/>
    <row r="41655" ht="24.95" customHeight="1"/>
    <row r="41656" ht="24.95" customHeight="1"/>
    <row r="41657" ht="24.95" customHeight="1"/>
    <row r="41658" ht="24.95" customHeight="1"/>
    <row r="41659" ht="24.95" customHeight="1"/>
    <row r="41660" ht="24.95" customHeight="1"/>
    <row r="41661" ht="24.95" customHeight="1"/>
    <row r="41662" ht="24.95" customHeight="1"/>
    <row r="41663" ht="24.95" customHeight="1"/>
    <row r="41664" ht="24.95" customHeight="1"/>
    <row r="41665" ht="24.95" customHeight="1"/>
    <row r="41666" ht="24.95" customHeight="1"/>
    <row r="41667" ht="24.95" customHeight="1"/>
    <row r="41668" ht="24.95" customHeight="1"/>
    <row r="41669" ht="24.95" customHeight="1"/>
    <row r="41670" ht="24.95" customHeight="1"/>
    <row r="41671" ht="24.95" customHeight="1"/>
    <row r="41672" ht="24.95" customHeight="1"/>
    <row r="41673" ht="24.95" customHeight="1"/>
    <row r="41674" ht="24.95" customHeight="1"/>
    <row r="41675" ht="24.95" customHeight="1"/>
    <row r="41676" ht="24.95" customHeight="1"/>
    <row r="41677" ht="24.95" customHeight="1"/>
    <row r="41678" ht="24.95" customHeight="1"/>
    <row r="41679" ht="24.95" customHeight="1"/>
    <row r="41680" ht="24.95" customHeight="1"/>
    <row r="41681" ht="24.95" customHeight="1"/>
    <row r="41682" ht="24.95" customHeight="1"/>
    <row r="41683" ht="24.95" customHeight="1"/>
    <row r="41684" ht="24.95" customHeight="1"/>
    <row r="41685" ht="24.95" customHeight="1"/>
    <row r="41686" ht="24.95" customHeight="1"/>
    <row r="41687" ht="24.95" customHeight="1"/>
    <row r="41688" ht="24.95" customHeight="1"/>
    <row r="41689" ht="24.95" customHeight="1"/>
    <row r="41690" ht="24.95" customHeight="1"/>
    <row r="41691" ht="24.95" customHeight="1"/>
    <row r="41692" ht="24.95" customHeight="1"/>
    <row r="41693" ht="24.95" customHeight="1"/>
    <row r="41694" ht="24.95" customHeight="1"/>
    <row r="41695" ht="24.95" customHeight="1"/>
    <row r="41696" ht="24.95" customHeight="1"/>
    <row r="41697" ht="24.95" customHeight="1"/>
    <row r="41698" ht="24.95" customHeight="1"/>
    <row r="41699" ht="24.95" customHeight="1"/>
    <row r="41700" ht="24.95" customHeight="1"/>
    <row r="41701" ht="24.95" customHeight="1"/>
    <row r="41702" ht="24.95" customHeight="1"/>
    <row r="41703" ht="24.95" customHeight="1"/>
    <row r="41704" ht="24.95" customHeight="1"/>
    <row r="41705" ht="24.95" customHeight="1"/>
    <row r="41706" ht="24.95" customHeight="1"/>
    <row r="41707" ht="24.95" customHeight="1"/>
    <row r="41708" ht="24.95" customHeight="1"/>
    <row r="41709" ht="24.95" customHeight="1"/>
    <row r="41710" ht="24.95" customHeight="1"/>
    <row r="41711" ht="24.95" customHeight="1"/>
    <row r="41712" ht="24.95" customHeight="1"/>
    <row r="41713" ht="24.95" customHeight="1"/>
    <row r="41714" ht="24.95" customHeight="1"/>
    <row r="41715" ht="24.95" customHeight="1"/>
    <row r="41716" ht="24.95" customHeight="1"/>
    <row r="41717" ht="24.95" customHeight="1"/>
    <row r="41718" ht="24.95" customHeight="1"/>
    <row r="41719" ht="24.95" customHeight="1"/>
    <row r="41720" ht="24.95" customHeight="1"/>
    <row r="41721" ht="24.95" customHeight="1"/>
    <row r="41722" ht="24.95" customHeight="1"/>
    <row r="41723" ht="24.95" customHeight="1"/>
    <row r="41724" ht="24.95" customHeight="1"/>
    <row r="41725" ht="24.95" customHeight="1"/>
    <row r="41726" ht="24.95" customHeight="1"/>
    <row r="41727" ht="24.95" customHeight="1"/>
    <row r="41728" ht="24.95" customHeight="1"/>
    <row r="41729" ht="24.95" customHeight="1"/>
    <row r="41730" ht="24.95" customHeight="1"/>
    <row r="41731" ht="24.95" customHeight="1"/>
    <row r="41732" ht="24.95" customHeight="1"/>
    <row r="41733" ht="24.95" customHeight="1"/>
    <row r="41734" ht="24.95" customHeight="1"/>
    <row r="41735" ht="24.95" customHeight="1"/>
    <row r="41736" ht="24.95" customHeight="1"/>
    <row r="41737" ht="24.95" customHeight="1"/>
    <row r="41738" ht="24.95" customHeight="1"/>
    <row r="41739" ht="24.95" customHeight="1"/>
    <row r="41740" ht="24.95" customHeight="1"/>
    <row r="41741" ht="24.95" customHeight="1"/>
    <row r="41742" ht="24.95" customHeight="1"/>
    <row r="41743" ht="24.95" customHeight="1"/>
    <row r="41744" ht="24.95" customHeight="1"/>
    <row r="41745" ht="24.95" customHeight="1"/>
    <row r="41746" ht="24.95" customHeight="1"/>
    <row r="41747" ht="24.95" customHeight="1"/>
    <row r="41748" ht="24.95" customHeight="1"/>
    <row r="41749" ht="24.95" customHeight="1"/>
    <row r="41750" ht="24.95" customHeight="1"/>
    <row r="41751" ht="24.95" customHeight="1"/>
    <row r="41752" ht="24.95" customHeight="1"/>
    <row r="41753" ht="24.95" customHeight="1"/>
    <row r="41754" ht="24.95" customHeight="1"/>
    <row r="41755" ht="24.95" customHeight="1"/>
    <row r="41756" ht="24.95" customHeight="1"/>
    <row r="41757" ht="24.95" customHeight="1"/>
    <row r="41758" ht="24.95" customHeight="1"/>
    <row r="41759" ht="24.95" customHeight="1"/>
    <row r="41760" ht="24.95" customHeight="1"/>
    <row r="41761" ht="24.95" customHeight="1"/>
    <row r="41762" ht="24.95" customHeight="1"/>
    <row r="41763" ht="24.95" customHeight="1"/>
    <row r="41764" ht="24.95" customHeight="1"/>
    <row r="41765" ht="24.95" customHeight="1"/>
    <row r="41766" ht="24.95" customHeight="1"/>
    <row r="41767" ht="24.95" customHeight="1"/>
    <row r="41768" ht="24.95" customHeight="1"/>
    <row r="41769" ht="24.95" customHeight="1"/>
    <row r="41770" ht="24.95" customHeight="1"/>
    <row r="41771" ht="24.95" customHeight="1"/>
    <row r="41772" ht="24.95" customHeight="1"/>
    <row r="41773" ht="24.95" customHeight="1"/>
    <row r="41774" ht="24.95" customHeight="1"/>
    <row r="41775" ht="24.95" customHeight="1"/>
    <row r="41776" ht="24.95" customHeight="1"/>
    <row r="41777" ht="24.95" customHeight="1"/>
    <row r="41778" ht="24.95" customHeight="1"/>
    <row r="41779" ht="24.95" customHeight="1"/>
    <row r="41780" ht="24.95" customHeight="1"/>
    <row r="41781" ht="24.95" customHeight="1"/>
    <row r="41782" ht="24.95" customHeight="1"/>
    <row r="41783" ht="24.95" customHeight="1"/>
    <row r="41784" ht="24.95" customHeight="1"/>
    <row r="41785" ht="24.95" customHeight="1"/>
    <row r="41786" ht="24.95" customHeight="1"/>
    <row r="41787" ht="24.95" customHeight="1"/>
    <row r="41788" ht="24.95" customHeight="1"/>
    <row r="41789" ht="24.95" customHeight="1"/>
    <row r="41790" ht="24.95" customHeight="1"/>
    <row r="41791" ht="24.95" customHeight="1"/>
    <row r="41792" ht="24.95" customHeight="1"/>
    <row r="41793" ht="24.95" customHeight="1"/>
    <row r="41794" ht="24.95" customHeight="1"/>
    <row r="41795" ht="24.95" customHeight="1"/>
    <row r="41796" ht="24.95" customHeight="1"/>
    <row r="41797" ht="24.95" customHeight="1"/>
    <row r="41798" ht="24.95" customHeight="1"/>
    <row r="41799" ht="24.95" customHeight="1"/>
    <row r="41800" ht="24.95" customHeight="1"/>
    <row r="41801" ht="24.95" customHeight="1"/>
    <row r="41802" ht="24.95" customHeight="1"/>
    <row r="41803" ht="24.95" customHeight="1"/>
    <row r="41804" ht="24.95" customHeight="1"/>
    <row r="41805" ht="24.95" customHeight="1"/>
    <row r="41806" ht="24.95" customHeight="1"/>
    <row r="41807" ht="24.95" customHeight="1"/>
    <row r="41808" ht="24.95" customHeight="1"/>
    <row r="41809" ht="24.95" customHeight="1"/>
    <row r="41810" ht="24.95" customHeight="1"/>
    <row r="41811" ht="24.95" customHeight="1"/>
    <row r="41812" ht="24.95" customHeight="1"/>
    <row r="41813" ht="24.95" customHeight="1"/>
    <row r="41814" ht="24.95" customHeight="1"/>
    <row r="41815" ht="24.95" customHeight="1"/>
    <row r="41816" ht="24.95" customHeight="1"/>
    <row r="41817" ht="24.95" customHeight="1"/>
    <row r="41818" ht="24.95" customHeight="1"/>
    <row r="41819" ht="24.95" customHeight="1"/>
    <row r="41820" ht="24.95" customHeight="1"/>
    <row r="41821" ht="24.95" customHeight="1"/>
    <row r="41822" ht="24.95" customHeight="1"/>
    <row r="41823" ht="24.95" customHeight="1"/>
    <row r="41824" ht="24.95" customHeight="1"/>
    <row r="41825" ht="24.95" customHeight="1"/>
    <row r="41826" ht="24.95" customHeight="1"/>
    <row r="41827" ht="24.95" customHeight="1"/>
    <row r="41828" ht="24.95" customHeight="1"/>
    <row r="41829" ht="24.95" customHeight="1"/>
    <row r="41830" ht="24.95" customHeight="1"/>
    <row r="41831" ht="24.95" customHeight="1"/>
    <row r="41832" ht="24.95" customHeight="1"/>
    <row r="41833" ht="24.95" customHeight="1"/>
    <row r="41834" ht="24.95" customHeight="1"/>
    <row r="41835" ht="24.95" customHeight="1"/>
    <row r="41836" ht="24.95" customHeight="1"/>
    <row r="41837" ht="24.95" customHeight="1"/>
    <row r="41838" ht="24.95" customHeight="1"/>
    <row r="41839" ht="24.95" customHeight="1"/>
    <row r="41840" ht="24.95" customHeight="1"/>
    <row r="41841" ht="24.95" customHeight="1"/>
    <row r="41842" ht="24.95" customHeight="1"/>
    <row r="41843" ht="24.95" customHeight="1"/>
    <row r="41844" ht="24.95" customHeight="1"/>
    <row r="41845" ht="24.95" customHeight="1"/>
    <row r="41846" ht="24.95" customHeight="1"/>
    <row r="41847" ht="24.95" customHeight="1"/>
    <row r="41848" ht="24.95" customHeight="1"/>
    <row r="41849" ht="24.95" customHeight="1"/>
    <row r="41850" ht="24.95" customHeight="1"/>
    <row r="41851" ht="24.95" customHeight="1"/>
    <row r="41852" ht="24.95" customHeight="1"/>
    <row r="41853" ht="24.95" customHeight="1"/>
    <row r="41854" ht="24.95" customHeight="1"/>
    <row r="41855" ht="24.95" customHeight="1"/>
    <row r="41856" ht="24.95" customHeight="1"/>
    <row r="41857" ht="24.95" customHeight="1"/>
    <row r="41858" ht="24.95" customHeight="1"/>
    <row r="41859" ht="24.95" customHeight="1"/>
    <row r="41860" ht="24.95" customHeight="1"/>
    <row r="41861" ht="24.95" customHeight="1"/>
    <row r="41862" ht="24.95" customHeight="1"/>
    <row r="41863" ht="24.95" customHeight="1"/>
    <row r="41864" ht="24.95" customHeight="1"/>
    <row r="41865" ht="24.95" customHeight="1"/>
    <row r="41866" ht="24.95" customHeight="1"/>
    <row r="41867" ht="24.95" customHeight="1"/>
    <row r="41868" ht="24.95" customHeight="1"/>
    <row r="41869" ht="24.95" customHeight="1"/>
    <row r="41870" ht="24.95" customHeight="1"/>
    <row r="41871" ht="24.95" customHeight="1"/>
    <row r="41872" ht="24.95" customHeight="1"/>
    <row r="41873" ht="24.95" customHeight="1"/>
    <row r="41874" ht="24.95" customHeight="1"/>
    <row r="41875" ht="24.95" customHeight="1"/>
    <row r="41876" ht="24.95" customHeight="1"/>
    <row r="41877" ht="24.95" customHeight="1"/>
    <row r="41878" ht="24.95" customHeight="1"/>
    <row r="41879" ht="24.95" customHeight="1"/>
    <row r="41880" ht="24.95" customHeight="1"/>
    <row r="41881" ht="24.95" customHeight="1"/>
    <row r="41882" ht="24.95" customHeight="1"/>
    <row r="41883" ht="24.95" customHeight="1"/>
    <row r="41884" ht="24.95" customHeight="1"/>
    <row r="41885" ht="24.95" customHeight="1"/>
    <row r="41886" ht="24.95" customHeight="1"/>
    <row r="41887" ht="24.95" customHeight="1"/>
    <row r="41888" ht="24.95" customHeight="1"/>
    <row r="41889" ht="24.95" customHeight="1"/>
    <row r="41890" ht="24.95" customHeight="1"/>
    <row r="41891" ht="24.95" customHeight="1"/>
    <row r="41892" ht="24.95" customHeight="1"/>
    <row r="41893" ht="24.95" customHeight="1"/>
    <row r="41894" ht="24.95" customHeight="1"/>
    <row r="41895" ht="24.95" customHeight="1"/>
    <row r="41896" ht="24.95" customHeight="1"/>
    <row r="41897" ht="24.95" customHeight="1"/>
    <row r="41898" ht="24.95" customHeight="1"/>
    <row r="41899" ht="24.95" customHeight="1"/>
    <row r="41900" ht="24.95" customHeight="1"/>
    <row r="41901" ht="24.95" customHeight="1"/>
    <row r="41902" ht="24.95" customHeight="1"/>
    <row r="41903" ht="24.95" customHeight="1"/>
    <row r="41904" ht="24.95" customHeight="1"/>
    <row r="41905" ht="24.95" customHeight="1"/>
    <row r="41906" ht="24.95" customHeight="1"/>
    <row r="41907" ht="24.95" customHeight="1"/>
    <row r="41908" ht="24.95" customHeight="1"/>
    <row r="41909" ht="24.95" customHeight="1"/>
    <row r="41910" ht="24.95" customHeight="1"/>
    <row r="41911" ht="24.95" customHeight="1"/>
    <row r="41912" ht="24.95" customHeight="1"/>
    <row r="41913" ht="24.95" customHeight="1"/>
    <row r="41914" ht="24.95" customHeight="1"/>
    <row r="41915" ht="24.95" customHeight="1"/>
    <row r="41916" ht="24.95" customHeight="1"/>
    <row r="41917" ht="24.95" customHeight="1"/>
    <row r="41918" ht="24.95" customHeight="1"/>
    <row r="41919" ht="24.95" customHeight="1"/>
    <row r="41920" ht="24.95" customHeight="1"/>
    <row r="41921" ht="24.95" customHeight="1"/>
    <row r="41922" ht="24.95" customHeight="1"/>
    <row r="41923" ht="24.95" customHeight="1"/>
    <row r="41924" ht="24.95" customHeight="1"/>
    <row r="41925" ht="24.95" customHeight="1"/>
    <row r="41926" ht="24.95" customHeight="1"/>
    <row r="41927" ht="24.95" customHeight="1"/>
    <row r="41928" ht="24.95" customHeight="1"/>
    <row r="41929" ht="24.95" customHeight="1"/>
    <row r="41930" ht="24.95" customHeight="1"/>
    <row r="41931" ht="24.95" customHeight="1"/>
    <row r="41932" ht="24.95" customHeight="1"/>
    <row r="41933" ht="24.95" customHeight="1"/>
    <row r="41934" ht="24.95" customHeight="1"/>
    <row r="41935" ht="24.95" customHeight="1"/>
    <row r="41936" ht="24.95" customHeight="1"/>
    <row r="41937" ht="24.95" customHeight="1"/>
    <row r="41938" ht="24.95" customHeight="1"/>
    <row r="41939" ht="24.95" customHeight="1"/>
    <row r="41940" ht="24.95" customHeight="1"/>
    <row r="41941" ht="24.95" customHeight="1"/>
    <row r="41942" ht="24.95" customHeight="1"/>
    <row r="41943" ht="24.95" customHeight="1"/>
    <row r="41944" ht="24.95" customHeight="1"/>
    <row r="41945" ht="24.95" customHeight="1"/>
    <row r="41946" ht="24.95" customHeight="1"/>
    <row r="41947" ht="24.95" customHeight="1"/>
    <row r="41948" ht="24.95" customHeight="1"/>
    <row r="41949" ht="24.95" customHeight="1"/>
    <row r="41950" ht="24.95" customHeight="1"/>
    <row r="41951" ht="24.95" customHeight="1"/>
    <row r="41952" ht="24.95" customHeight="1"/>
    <row r="41953" ht="24.95" customHeight="1"/>
    <row r="41954" ht="24.95" customHeight="1"/>
    <row r="41955" ht="24.95" customHeight="1"/>
    <row r="41956" ht="24.95" customHeight="1"/>
    <row r="41957" ht="24.95" customHeight="1"/>
    <row r="41958" ht="24.95" customHeight="1"/>
    <row r="41959" ht="24.95" customHeight="1"/>
    <row r="41960" ht="24.95" customHeight="1"/>
    <row r="41961" ht="24.95" customHeight="1"/>
    <row r="41962" ht="24.95" customHeight="1"/>
    <row r="41963" ht="24.95" customHeight="1"/>
    <row r="41964" ht="24.95" customHeight="1"/>
    <row r="41965" ht="24.95" customHeight="1"/>
    <row r="41966" ht="24.95" customHeight="1"/>
    <row r="41967" ht="24.95" customHeight="1"/>
    <row r="41968" ht="24.95" customHeight="1"/>
    <row r="41969" ht="24.95" customHeight="1"/>
    <row r="41970" ht="24.95" customHeight="1"/>
    <row r="41971" ht="24.95" customHeight="1"/>
    <row r="41972" ht="24.95" customHeight="1"/>
    <row r="41973" ht="24.95" customHeight="1"/>
    <row r="41974" ht="24.95" customHeight="1"/>
    <row r="41975" ht="24.95" customHeight="1"/>
    <row r="41976" ht="24.95" customHeight="1"/>
    <row r="41977" ht="24.95" customHeight="1"/>
    <row r="41978" ht="24.95" customHeight="1"/>
    <row r="41979" ht="24.95" customHeight="1"/>
    <row r="41980" ht="24.95" customHeight="1"/>
    <row r="41981" ht="24.95" customHeight="1"/>
    <row r="41982" ht="24.95" customHeight="1"/>
    <row r="41983" ht="24.95" customHeight="1"/>
    <row r="41984" ht="24.95" customHeight="1"/>
    <row r="41985" ht="24.95" customHeight="1"/>
    <row r="41986" ht="24.95" customHeight="1"/>
    <row r="41987" ht="24.95" customHeight="1"/>
    <row r="41988" ht="24.95" customHeight="1"/>
    <row r="41989" ht="24.95" customHeight="1"/>
    <row r="41990" ht="24.95" customHeight="1"/>
    <row r="41991" ht="24.95" customHeight="1"/>
    <row r="41992" ht="24.95" customHeight="1"/>
    <row r="41993" ht="24.95" customHeight="1"/>
    <row r="41994" ht="24.95" customHeight="1"/>
    <row r="41995" ht="24.95" customHeight="1"/>
    <row r="41996" ht="24.95" customHeight="1"/>
    <row r="41997" ht="24.95" customHeight="1"/>
    <row r="41998" ht="24.95" customHeight="1"/>
    <row r="41999" ht="24.95" customHeight="1"/>
    <row r="42000" ht="24.95" customHeight="1"/>
    <row r="42001" ht="24.95" customHeight="1"/>
    <row r="42002" ht="24.95" customHeight="1"/>
    <row r="42003" ht="24.95" customHeight="1"/>
    <row r="42004" ht="24.95" customHeight="1"/>
    <row r="42005" ht="24.95" customHeight="1"/>
    <row r="42006" ht="24.95" customHeight="1"/>
    <row r="42007" ht="24.95" customHeight="1"/>
    <row r="42008" ht="24.95" customHeight="1"/>
    <row r="42009" ht="24.95" customHeight="1"/>
    <row r="42010" ht="24.95" customHeight="1"/>
    <row r="42011" ht="24.95" customHeight="1"/>
    <row r="42012" ht="24.95" customHeight="1"/>
    <row r="42013" ht="24.95" customHeight="1"/>
    <row r="42014" ht="24.95" customHeight="1"/>
    <row r="42015" ht="24.95" customHeight="1"/>
    <row r="42016" ht="24.95" customHeight="1"/>
    <row r="42017" ht="24.95" customHeight="1"/>
    <row r="42018" ht="24.95" customHeight="1"/>
    <row r="42019" ht="24.95" customHeight="1"/>
    <row r="42020" ht="24.95" customHeight="1"/>
    <row r="42021" ht="24.95" customHeight="1"/>
    <row r="42022" ht="24.95" customHeight="1"/>
    <row r="42023" ht="24.95" customHeight="1"/>
    <row r="42024" ht="24.95" customHeight="1"/>
    <row r="42025" ht="24.95" customHeight="1"/>
    <row r="42026" ht="24.95" customHeight="1"/>
    <row r="42027" ht="24.95" customHeight="1"/>
    <row r="42028" ht="24.95" customHeight="1"/>
    <row r="42029" ht="24.95" customHeight="1"/>
    <row r="42030" ht="24.95" customHeight="1"/>
    <row r="42031" ht="24.95" customHeight="1"/>
    <row r="42032" ht="24.95" customHeight="1"/>
    <row r="42033" ht="24.95" customHeight="1"/>
    <row r="42034" ht="24.95" customHeight="1"/>
    <row r="42035" ht="24.95" customHeight="1"/>
    <row r="42036" ht="24.95" customHeight="1"/>
    <row r="42037" ht="24.95" customHeight="1"/>
    <row r="42038" ht="24.95" customHeight="1"/>
    <row r="42039" ht="24.95" customHeight="1"/>
    <row r="42040" ht="24.95" customHeight="1"/>
    <row r="42041" ht="24.95" customHeight="1"/>
    <row r="42042" ht="24.95" customHeight="1"/>
    <row r="42043" ht="24.95" customHeight="1"/>
    <row r="42044" ht="24.95" customHeight="1"/>
    <row r="42045" ht="24.95" customHeight="1"/>
    <row r="42046" ht="24.95" customHeight="1"/>
    <row r="42047" ht="24.95" customHeight="1"/>
    <row r="42048" ht="24.95" customHeight="1"/>
    <row r="42049" ht="24.95" customHeight="1"/>
    <row r="42050" ht="24.95" customHeight="1"/>
    <row r="42051" ht="24.95" customHeight="1"/>
    <row r="42052" ht="24.95" customHeight="1"/>
    <row r="42053" ht="24.95" customHeight="1"/>
    <row r="42054" ht="24.95" customHeight="1"/>
    <row r="42055" ht="24.95" customHeight="1"/>
    <row r="42056" ht="24.95" customHeight="1"/>
    <row r="42057" ht="24.95" customHeight="1"/>
    <row r="42058" ht="24.95" customHeight="1"/>
    <row r="42059" ht="24.95" customHeight="1"/>
    <row r="42060" ht="24.95" customHeight="1"/>
    <row r="42061" ht="24.95" customHeight="1"/>
    <row r="42062" ht="24.95" customHeight="1"/>
    <row r="42063" ht="24.95" customHeight="1"/>
    <row r="42064" ht="24.95" customHeight="1"/>
    <row r="42065" ht="24.95" customHeight="1"/>
    <row r="42066" ht="24.95" customHeight="1"/>
    <row r="42067" ht="24.95" customHeight="1"/>
    <row r="42068" ht="24.95" customHeight="1"/>
    <row r="42069" ht="24.95" customHeight="1"/>
    <row r="42070" ht="24.95" customHeight="1"/>
    <row r="42071" ht="24.95" customHeight="1"/>
    <row r="42072" ht="24.95" customHeight="1"/>
    <row r="42073" ht="24.95" customHeight="1"/>
    <row r="42074" ht="24.95" customHeight="1"/>
    <row r="42075" ht="24.95" customHeight="1"/>
    <row r="42076" ht="24.95" customHeight="1"/>
    <row r="42077" ht="24.95" customHeight="1"/>
    <row r="42078" ht="24.95" customHeight="1"/>
    <row r="42079" ht="24.95" customHeight="1"/>
    <row r="42080" ht="24.95" customHeight="1"/>
    <row r="42081" ht="24.95" customHeight="1"/>
    <row r="42082" ht="24.95" customHeight="1"/>
    <row r="42083" ht="24.95" customHeight="1"/>
    <row r="42084" ht="24.95" customHeight="1"/>
    <row r="42085" ht="24.95" customHeight="1"/>
    <row r="42086" ht="24.95" customHeight="1"/>
    <row r="42087" ht="24.95" customHeight="1"/>
    <row r="42088" ht="24.95" customHeight="1"/>
    <row r="42089" ht="24.95" customHeight="1"/>
    <row r="42090" ht="24.95" customHeight="1"/>
    <row r="42091" ht="24.95" customHeight="1"/>
    <row r="42092" ht="24.95" customHeight="1"/>
    <row r="42093" ht="24.95" customHeight="1"/>
    <row r="42094" ht="24.95" customHeight="1"/>
    <row r="42095" ht="24.95" customHeight="1"/>
    <row r="42096" ht="24.95" customHeight="1"/>
    <row r="42097" ht="24.95" customHeight="1"/>
    <row r="42098" ht="24.95" customHeight="1"/>
    <row r="42099" ht="24.95" customHeight="1"/>
    <row r="42100" ht="24.95" customHeight="1"/>
    <row r="42101" ht="24.95" customHeight="1"/>
    <row r="42102" ht="24.95" customHeight="1"/>
    <row r="42103" ht="24.95" customHeight="1"/>
    <row r="42104" ht="24.95" customHeight="1"/>
    <row r="42105" ht="24.95" customHeight="1"/>
    <row r="42106" ht="24.95" customHeight="1"/>
    <row r="42107" ht="24.95" customHeight="1"/>
    <row r="42108" ht="24.95" customHeight="1"/>
    <row r="42109" ht="24.95" customHeight="1"/>
    <row r="42110" ht="24.95" customHeight="1"/>
    <row r="42111" ht="24.95" customHeight="1"/>
    <row r="42112" ht="24.95" customHeight="1"/>
    <row r="42113" ht="24.95" customHeight="1"/>
    <row r="42114" ht="24.95" customHeight="1"/>
    <row r="42115" ht="24.95" customHeight="1"/>
    <row r="42116" ht="24.95" customHeight="1"/>
    <row r="42117" ht="24.95" customHeight="1"/>
    <row r="42118" ht="24.95" customHeight="1"/>
    <row r="42119" ht="24.95" customHeight="1"/>
    <row r="42120" ht="24.95" customHeight="1"/>
    <row r="42121" ht="24.95" customHeight="1"/>
    <row r="42122" ht="24.95" customHeight="1"/>
    <row r="42123" ht="24.95" customHeight="1"/>
    <row r="42124" ht="24.95" customHeight="1"/>
    <row r="42125" ht="24.95" customHeight="1"/>
    <row r="42126" ht="24.95" customHeight="1"/>
    <row r="42127" ht="24.95" customHeight="1"/>
    <row r="42128" ht="24.95" customHeight="1"/>
    <row r="42129" ht="24.95" customHeight="1"/>
    <row r="42130" ht="24.95" customHeight="1"/>
    <row r="42131" ht="24.95" customHeight="1"/>
    <row r="42132" ht="24.95" customHeight="1"/>
    <row r="42133" ht="24.95" customHeight="1"/>
    <row r="42134" ht="24.95" customHeight="1"/>
    <row r="42135" ht="24.95" customHeight="1"/>
    <row r="42136" ht="24.95" customHeight="1"/>
    <row r="42137" ht="24.95" customHeight="1"/>
    <row r="42138" ht="24.95" customHeight="1"/>
    <row r="42139" ht="24.95" customHeight="1"/>
    <row r="42140" ht="24.95" customHeight="1"/>
    <row r="42141" ht="24.95" customHeight="1"/>
    <row r="42142" ht="24.95" customHeight="1"/>
    <row r="42143" ht="24.95" customHeight="1"/>
    <row r="42144" ht="24.95" customHeight="1"/>
    <row r="42145" ht="24.95" customHeight="1"/>
    <row r="42146" ht="24.95" customHeight="1"/>
    <row r="42147" ht="24.95" customHeight="1"/>
    <row r="42148" ht="24.95" customHeight="1"/>
    <row r="42149" ht="24.95" customHeight="1"/>
    <row r="42150" ht="24.95" customHeight="1"/>
    <row r="42151" ht="24.95" customHeight="1"/>
    <row r="42152" ht="24.95" customHeight="1"/>
    <row r="42153" ht="24.95" customHeight="1"/>
    <row r="42154" ht="24.95" customHeight="1"/>
    <row r="42155" ht="24.95" customHeight="1"/>
    <row r="42156" ht="24.95" customHeight="1"/>
    <row r="42157" ht="24.95" customHeight="1"/>
    <row r="42158" ht="24.95" customHeight="1"/>
    <row r="42159" ht="24.95" customHeight="1"/>
    <row r="42160" ht="24.95" customHeight="1"/>
    <row r="42161" ht="24.95" customHeight="1"/>
    <row r="42162" ht="24.95" customHeight="1"/>
    <row r="42163" ht="24.95" customHeight="1"/>
    <row r="42164" ht="24.95" customHeight="1"/>
    <row r="42165" ht="24.95" customHeight="1"/>
    <row r="42166" ht="24.95" customHeight="1"/>
    <row r="42167" ht="24.95" customHeight="1"/>
    <row r="42168" ht="24.95" customHeight="1"/>
    <row r="42169" ht="24.95" customHeight="1"/>
    <row r="42170" ht="24.95" customHeight="1"/>
    <row r="42171" ht="24.95" customHeight="1"/>
    <row r="42172" ht="24.95" customHeight="1"/>
    <row r="42173" ht="24.95" customHeight="1"/>
    <row r="42174" ht="24.95" customHeight="1"/>
    <row r="42175" ht="24.95" customHeight="1"/>
    <row r="42176" ht="24.95" customHeight="1"/>
    <row r="42177" ht="24.95" customHeight="1"/>
    <row r="42178" ht="24.95" customHeight="1"/>
    <row r="42179" ht="24.95" customHeight="1"/>
    <row r="42180" ht="24.95" customHeight="1"/>
    <row r="42181" ht="24.95" customHeight="1"/>
    <row r="42182" ht="24.95" customHeight="1"/>
    <row r="42183" ht="24.95" customHeight="1"/>
    <row r="42184" ht="24.95" customHeight="1"/>
    <row r="42185" ht="24.95" customHeight="1"/>
    <row r="42186" ht="24.95" customHeight="1"/>
    <row r="42187" ht="24.95" customHeight="1"/>
    <row r="42188" ht="24.95" customHeight="1"/>
    <row r="42189" ht="24.95" customHeight="1"/>
    <row r="42190" ht="24.95" customHeight="1"/>
    <row r="42191" ht="24.95" customHeight="1"/>
    <row r="42192" ht="24.95" customHeight="1"/>
    <row r="42193" ht="24.95" customHeight="1"/>
    <row r="42194" ht="24.95" customHeight="1"/>
    <row r="42195" ht="24.95" customHeight="1"/>
    <row r="42196" ht="24.95" customHeight="1"/>
    <row r="42197" ht="24.95" customHeight="1"/>
    <row r="42198" ht="24.95" customHeight="1"/>
    <row r="42199" ht="24.95" customHeight="1"/>
    <row r="42200" ht="24.95" customHeight="1"/>
    <row r="42201" ht="24.95" customHeight="1"/>
    <row r="42202" ht="24.95" customHeight="1"/>
    <row r="42203" ht="24.95" customHeight="1"/>
    <row r="42204" ht="24.95" customHeight="1"/>
    <row r="42205" ht="24.95" customHeight="1"/>
    <row r="42206" ht="24.95" customHeight="1"/>
    <row r="42207" ht="24.95" customHeight="1"/>
    <row r="42208" ht="24.95" customHeight="1"/>
    <row r="42209" ht="24.95" customHeight="1"/>
    <row r="42210" ht="24.95" customHeight="1"/>
    <row r="42211" ht="24.95" customHeight="1"/>
    <row r="42212" ht="24.95" customHeight="1"/>
    <row r="42213" ht="24.95" customHeight="1"/>
    <row r="42214" ht="24.95" customHeight="1"/>
    <row r="42215" ht="24.95" customHeight="1"/>
    <row r="42216" ht="24.95" customHeight="1"/>
    <row r="42217" ht="24.95" customHeight="1"/>
    <row r="42218" ht="24.95" customHeight="1"/>
    <row r="42219" ht="24.95" customHeight="1"/>
    <row r="42220" ht="24.95" customHeight="1"/>
    <row r="42221" ht="24.95" customHeight="1"/>
    <row r="42222" ht="24.95" customHeight="1"/>
    <row r="42223" ht="24.95" customHeight="1"/>
    <row r="42224" ht="24.95" customHeight="1"/>
    <row r="42225" ht="24.95" customHeight="1"/>
    <row r="42226" ht="24.95" customHeight="1"/>
    <row r="42227" ht="24.95" customHeight="1"/>
    <row r="42228" ht="24.95" customHeight="1"/>
    <row r="42229" ht="24.95" customHeight="1"/>
    <row r="42230" ht="24.95" customHeight="1"/>
    <row r="42231" ht="24.95" customHeight="1"/>
    <row r="42232" ht="24.95" customHeight="1"/>
    <row r="42233" ht="24.95" customHeight="1"/>
    <row r="42234" ht="24.95" customHeight="1"/>
    <row r="42235" ht="24.95" customHeight="1"/>
    <row r="42236" ht="24.95" customHeight="1"/>
    <row r="42237" ht="24.95" customHeight="1"/>
    <row r="42238" ht="24.95" customHeight="1"/>
    <row r="42239" ht="24.95" customHeight="1"/>
    <row r="42240" ht="24.95" customHeight="1"/>
    <row r="42241" ht="24.95" customHeight="1"/>
    <row r="42242" ht="24.95" customHeight="1"/>
    <row r="42243" ht="24.95" customHeight="1"/>
    <row r="42244" ht="24.95" customHeight="1"/>
    <row r="42245" ht="24.95" customHeight="1"/>
    <row r="42246" ht="24.95" customHeight="1"/>
    <row r="42247" ht="24.95" customHeight="1"/>
    <row r="42248" ht="24.95" customHeight="1"/>
    <row r="42249" ht="24.95" customHeight="1"/>
    <row r="42250" ht="24.95" customHeight="1"/>
    <row r="42251" ht="24.95" customHeight="1"/>
    <row r="42252" ht="24.95" customHeight="1"/>
    <row r="42253" ht="24.95" customHeight="1"/>
    <row r="42254" ht="24.95" customHeight="1"/>
    <row r="42255" ht="24.95" customHeight="1"/>
    <row r="42256" ht="24.95" customHeight="1"/>
    <row r="42257" ht="24.95" customHeight="1"/>
    <row r="42258" ht="24.95" customHeight="1"/>
    <row r="42259" ht="24.95" customHeight="1"/>
    <row r="42260" ht="24.95" customHeight="1"/>
    <row r="42261" ht="24.95" customHeight="1"/>
    <row r="42262" ht="24.95" customHeight="1"/>
    <row r="42263" ht="24.95" customHeight="1"/>
    <row r="42264" ht="24.95" customHeight="1"/>
    <row r="42265" ht="24.95" customHeight="1"/>
    <row r="42266" ht="24.95" customHeight="1"/>
    <row r="42267" ht="24.95" customHeight="1"/>
    <row r="42268" ht="24.95" customHeight="1"/>
    <row r="42269" ht="24.95" customHeight="1"/>
    <row r="42270" ht="24.95" customHeight="1"/>
    <row r="42271" ht="24.95" customHeight="1"/>
    <row r="42272" ht="24.95" customHeight="1"/>
    <row r="42273" ht="24.95" customHeight="1"/>
    <row r="42274" ht="24.95" customHeight="1"/>
    <row r="42275" ht="24.95" customHeight="1"/>
    <row r="42276" ht="24.95" customHeight="1"/>
    <row r="42277" ht="24.95" customHeight="1"/>
    <row r="42278" ht="24.95" customHeight="1"/>
    <row r="42279" ht="24.95" customHeight="1"/>
    <row r="42280" ht="24.95" customHeight="1"/>
    <row r="42281" ht="24.95" customHeight="1"/>
    <row r="42282" ht="24.95" customHeight="1"/>
    <row r="42283" ht="24.95" customHeight="1"/>
    <row r="42284" ht="24.95" customHeight="1"/>
    <row r="42285" ht="24.95" customHeight="1"/>
    <row r="42286" ht="24.95" customHeight="1"/>
    <row r="42287" ht="24.95" customHeight="1"/>
    <row r="42288" ht="24.95" customHeight="1"/>
    <row r="42289" ht="24.95" customHeight="1"/>
    <row r="42290" ht="24.95" customHeight="1"/>
    <row r="42291" ht="24.95" customHeight="1"/>
    <row r="42292" ht="24.95" customHeight="1"/>
    <row r="42293" ht="24.95" customHeight="1"/>
    <row r="42294" ht="24.95" customHeight="1"/>
    <row r="42295" ht="24.95" customHeight="1"/>
    <row r="42296" ht="24.95" customHeight="1"/>
    <row r="42297" ht="24.95" customHeight="1"/>
    <row r="42298" ht="24.95" customHeight="1"/>
    <row r="42299" ht="24.95" customHeight="1"/>
    <row r="42300" ht="24.95" customHeight="1"/>
    <row r="42301" ht="24.95" customHeight="1"/>
    <row r="42302" ht="24.95" customHeight="1"/>
    <row r="42303" ht="24.95" customHeight="1"/>
    <row r="42304" ht="24.95" customHeight="1"/>
    <row r="42305" ht="24.95" customHeight="1"/>
    <row r="42306" ht="24.95" customHeight="1"/>
    <row r="42307" ht="24.95" customHeight="1"/>
    <row r="42308" ht="24.95" customHeight="1"/>
    <row r="42309" ht="24.95" customHeight="1"/>
    <row r="42310" ht="24.95" customHeight="1"/>
    <row r="42311" ht="24.95" customHeight="1"/>
    <row r="42312" ht="24.95" customHeight="1"/>
    <row r="42313" ht="24.95" customHeight="1"/>
    <row r="42314" ht="24.95" customHeight="1"/>
    <row r="42315" ht="24.95" customHeight="1"/>
    <row r="42316" ht="24.95" customHeight="1"/>
    <row r="42317" ht="24.95" customHeight="1"/>
    <row r="42318" ht="24.95" customHeight="1"/>
    <row r="42319" ht="24.95" customHeight="1"/>
    <row r="42320" ht="24.95" customHeight="1"/>
    <row r="42321" ht="24.95" customHeight="1"/>
    <row r="42322" ht="24.95" customHeight="1"/>
    <row r="42323" ht="24.95" customHeight="1"/>
    <row r="42324" ht="24.95" customHeight="1"/>
    <row r="42325" ht="24.95" customHeight="1"/>
    <row r="42326" ht="24.95" customHeight="1"/>
    <row r="42327" ht="24.95" customHeight="1"/>
    <row r="42328" ht="24.95" customHeight="1"/>
    <row r="42329" ht="24.95" customHeight="1"/>
    <row r="42330" ht="24.95" customHeight="1"/>
    <row r="42331" ht="24.95" customHeight="1"/>
    <row r="42332" ht="24.95" customHeight="1"/>
    <row r="42333" ht="24.95" customHeight="1"/>
    <row r="42334" ht="24.95" customHeight="1"/>
    <row r="42335" ht="24.95" customHeight="1"/>
    <row r="42336" ht="24.95" customHeight="1"/>
    <row r="42337" ht="24.95" customHeight="1"/>
    <row r="42338" ht="24.95" customHeight="1"/>
    <row r="42339" ht="24.95" customHeight="1"/>
    <row r="42340" ht="24.95" customHeight="1"/>
    <row r="42341" ht="24.95" customHeight="1"/>
    <row r="42342" ht="24.95" customHeight="1"/>
    <row r="42343" ht="24.95" customHeight="1"/>
    <row r="42344" ht="24.95" customHeight="1"/>
    <row r="42345" ht="24.95" customHeight="1"/>
    <row r="42346" ht="24.95" customHeight="1"/>
    <row r="42347" ht="24.95" customHeight="1"/>
    <row r="42348" ht="24.95" customHeight="1"/>
    <row r="42349" ht="24.95" customHeight="1"/>
    <row r="42350" ht="24.95" customHeight="1"/>
    <row r="42351" ht="24.95" customHeight="1"/>
    <row r="42352" ht="24.95" customHeight="1"/>
    <row r="42353" ht="24.95" customHeight="1"/>
    <row r="42354" ht="24.95" customHeight="1"/>
    <row r="42355" ht="24.95" customHeight="1"/>
    <row r="42356" ht="24.95" customHeight="1"/>
    <row r="42357" ht="24.95" customHeight="1"/>
    <row r="42358" ht="24.95" customHeight="1"/>
    <row r="42359" ht="24.95" customHeight="1"/>
    <row r="42360" ht="24.95" customHeight="1"/>
    <row r="42361" ht="24.95" customHeight="1"/>
    <row r="42362" ht="24.95" customHeight="1"/>
    <row r="42363" ht="24.95" customHeight="1"/>
    <row r="42364" ht="24.95" customHeight="1"/>
    <row r="42365" ht="24.95" customHeight="1"/>
    <row r="42366" ht="24.95" customHeight="1"/>
    <row r="42367" ht="24.95" customHeight="1"/>
    <row r="42368" ht="24.95" customHeight="1"/>
    <row r="42369" ht="24.95" customHeight="1"/>
    <row r="42370" ht="24.95" customHeight="1"/>
    <row r="42371" ht="24.95" customHeight="1"/>
    <row r="42372" ht="24.95" customHeight="1"/>
    <row r="42373" ht="24.95" customHeight="1"/>
    <row r="42374" ht="24.95" customHeight="1"/>
    <row r="42375" ht="24.95" customHeight="1"/>
    <row r="42376" ht="24.95" customHeight="1"/>
    <row r="42377" ht="24.95" customHeight="1"/>
    <row r="42378" ht="24.95" customHeight="1"/>
    <row r="42379" ht="24.95" customHeight="1"/>
    <row r="42380" ht="24.95" customHeight="1"/>
    <row r="42381" ht="24.95" customHeight="1"/>
    <row r="42382" ht="24.95" customHeight="1"/>
    <row r="42383" ht="24.95" customHeight="1"/>
    <row r="42384" ht="24.95" customHeight="1"/>
    <row r="42385" ht="24.95" customHeight="1"/>
    <row r="42386" ht="24.95" customHeight="1"/>
    <row r="42387" ht="24.95" customHeight="1"/>
    <row r="42388" ht="24.95" customHeight="1"/>
    <row r="42389" ht="24.95" customHeight="1"/>
    <row r="42390" ht="24.95" customHeight="1"/>
    <row r="42391" ht="24.95" customHeight="1"/>
    <row r="42392" ht="24.95" customHeight="1"/>
    <row r="42393" ht="24.95" customHeight="1"/>
    <row r="42394" ht="24.95" customHeight="1"/>
    <row r="42395" ht="24.95" customHeight="1"/>
    <row r="42396" ht="24.95" customHeight="1"/>
    <row r="42397" ht="24.95" customHeight="1"/>
    <row r="42398" ht="24.95" customHeight="1"/>
    <row r="42399" ht="24.95" customHeight="1"/>
    <row r="42400" ht="24.95" customHeight="1"/>
    <row r="42401" ht="24.95" customHeight="1"/>
    <row r="42402" ht="24.95" customHeight="1"/>
    <row r="42403" ht="24.95" customHeight="1"/>
    <row r="42404" ht="24.95" customHeight="1"/>
    <row r="42405" ht="24.95" customHeight="1"/>
    <row r="42406" ht="24.95" customHeight="1"/>
    <row r="42407" ht="24.95" customHeight="1"/>
    <row r="42408" ht="24.95" customHeight="1"/>
    <row r="42409" ht="24.95" customHeight="1"/>
    <row r="42410" ht="24.95" customHeight="1"/>
    <row r="42411" ht="24.95" customHeight="1"/>
    <row r="42412" ht="24.95" customHeight="1"/>
    <row r="42413" ht="24.95" customHeight="1"/>
    <row r="42414" ht="24.95" customHeight="1"/>
    <row r="42415" ht="24.95" customHeight="1"/>
    <row r="42416" ht="24.95" customHeight="1"/>
    <row r="42417" ht="24.95" customHeight="1"/>
    <row r="42418" ht="24.95" customHeight="1"/>
    <row r="42419" ht="24.95" customHeight="1"/>
    <row r="42420" ht="24.95" customHeight="1"/>
    <row r="42421" ht="24.95" customHeight="1"/>
    <row r="42422" ht="24.95" customHeight="1"/>
    <row r="42423" ht="24.95" customHeight="1"/>
    <row r="42424" ht="24.95" customHeight="1"/>
    <row r="42425" ht="24.95" customHeight="1"/>
    <row r="42426" ht="24.95" customHeight="1"/>
    <row r="42427" ht="24.95" customHeight="1"/>
    <row r="42428" ht="24.95" customHeight="1"/>
    <row r="42429" ht="24.95" customHeight="1"/>
    <row r="42430" ht="24.95" customHeight="1"/>
    <row r="42431" ht="24.95" customHeight="1"/>
    <row r="42432" ht="24.95" customHeight="1"/>
    <row r="42433" ht="24.95" customHeight="1"/>
    <row r="42434" ht="24.95" customHeight="1"/>
    <row r="42435" ht="24.95" customHeight="1"/>
    <row r="42436" ht="24.95" customHeight="1"/>
    <row r="42437" ht="24.95" customHeight="1"/>
    <row r="42438" ht="24.95" customHeight="1"/>
    <row r="42439" ht="24.95" customHeight="1"/>
    <row r="42440" ht="24.95" customHeight="1"/>
    <row r="42441" ht="24.95" customHeight="1"/>
    <row r="42442" ht="24.95" customHeight="1"/>
    <row r="42443" ht="24.95" customHeight="1"/>
    <row r="42444" ht="24.95" customHeight="1"/>
    <row r="42445" ht="24.95" customHeight="1"/>
    <row r="42446" ht="24.95" customHeight="1"/>
    <row r="42447" ht="24.95" customHeight="1"/>
    <row r="42448" ht="24.95" customHeight="1"/>
    <row r="42449" ht="24.95" customHeight="1"/>
    <row r="42450" ht="24.95" customHeight="1"/>
    <row r="42451" ht="24.95" customHeight="1"/>
    <row r="42452" ht="24.95" customHeight="1"/>
    <row r="42453" ht="24.95" customHeight="1"/>
    <row r="42454" ht="24.95" customHeight="1"/>
    <row r="42455" ht="24.95" customHeight="1"/>
    <row r="42456" ht="24.95" customHeight="1"/>
    <row r="42457" ht="24.95" customHeight="1"/>
    <row r="42458" ht="24.95" customHeight="1"/>
    <row r="42459" ht="24.95" customHeight="1"/>
    <row r="42460" ht="24.95" customHeight="1"/>
    <row r="42461" ht="24.95" customHeight="1"/>
    <row r="42462" ht="24.95" customHeight="1"/>
    <row r="42463" ht="24.95" customHeight="1"/>
    <row r="42464" ht="24.95" customHeight="1"/>
    <row r="42465" ht="24.95" customHeight="1"/>
    <row r="42466" ht="24.95" customHeight="1"/>
    <row r="42467" ht="24.95" customHeight="1"/>
    <row r="42468" ht="24.95" customHeight="1"/>
    <row r="42469" ht="24.95" customHeight="1"/>
    <row r="42470" ht="24.95" customHeight="1"/>
    <row r="42471" ht="24.95" customHeight="1"/>
    <row r="42472" ht="24.95" customHeight="1"/>
    <row r="42473" ht="24.95" customHeight="1"/>
    <row r="42474" ht="24.95" customHeight="1"/>
    <row r="42475" ht="24.95" customHeight="1"/>
    <row r="42476" ht="24.95" customHeight="1"/>
    <row r="42477" ht="24.95" customHeight="1"/>
    <row r="42478" ht="24.95" customHeight="1"/>
    <row r="42479" ht="24.95" customHeight="1"/>
    <row r="42480" ht="24.95" customHeight="1"/>
    <row r="42481" ht="24.95" customHeight="1"/>
    <row r="42482" ht="24.95" customHeight="1"/>
    <row r="42483" ht="24.95" customHeight="1"/>
    <row r="42484" ht="24.95" customHeight="1"/>
    <row r="42485" ht="24.95" customHeight="1"/>
    <row r="42486" ht="24.95" customHeight="1"/>
    <row r="42487" ht="24.95" customHeight="1"/>
    <row r="42488" ht="24.95" customHeight="1"/>
    <row r="42489" ht="24.95" customHeight="1"/>
    <row r="42490" ht="24.95" customHeight="1"/>
    <row r="42491" ht="24.95" customHeight="1"/>
    <row r="42492" ht="24.95" customHeight="1"/>
    <row r="42493" ht="24.95" customHeight="1"/>
    <row r="42494" ht="24.95" customHeight="1"/>
    <row r="42495" ht="24.95" customHeight="1"/>
    <row r="42496" ht="24.95" customHeight="1"/>
    <row r="42497" ht="24.95" customHeight="1"/>
    <row r="42498" ht="24.95" customHeight="1"/>
    <row r="42499" ht="24.95" customHeight="1"/>
    <row r="42500" ht="24.95" customHeight="1"/>
    <row r="42501" ht="24.95" customHeight="1"/>
    <row r="42502" ht="24.95" customHeight="1"/>
    <row r="42503" ht="24.95" customHeight="1"/>
    <row r="42504" ht="24.95" customHeight="1"/>
    <row r="42505" ht="24.95" customHeight="1"/>
    <row r="42506" ht="24.95" customHeight="1"/>
    <row r="42507" ht="24.95" customHeight="1"/>
    <row r="42508" ht="24.95" customHeight="1"/>
    <row r="42509" ht="24.95" customHeight="1"/>
    <row r="42510" ht="24.95" customHeight="1"/>
    <row r="42511" ht="24.95" customHeight="1"/>
    <row r="42512" ht="24.95" customHeight="1"/>
    <row r="42513" ht="24.95" customHeight="1"/>
    <row r="42514" ht="24.95" customHeight="1"/>
    <row r="42515" ht="24.95" customHeight="1"/>
    <row r="42516" ht="24.95" customHeight="1"/>
    <row r="42517" ht="24.95" customHeight="1"/>
    <row r="42518" ht="24.95" customHeight="1"/>
    <row r="42519" ht="24.95" customHeight="1"/>
    <row r="42520" ht="24.95" customHeight="1"/>
    <row r="42521" ht="24.95" customHeight="1"/>
    <row r="42522" ht="24.95" customHeight="1"/>
    <row r="42523" ht="24.95" customHeight="1"/>
    <row r="42524" ht="24.95" customHeight="1"/>
    <row r="42525" ht="24.95" customHeight="1"/>
    <row r="42526" ht="24.95" customHeight="1"/>
    <row r="42527" ht="24.95" customHeight="1"/>
    <row r="42528" ht="24.95" customHeight="1"/>
    <row r="42529" ht="24.95" customHeight="1"/>
    <row r="42530" ht="24.95" customHeight="1"/>
    <row r="42531" ht="24.95" customHeight="1"/>
    <row r="42532" ht="24.95" customHeight="1"/>
    <row r="42533" ht="24.95" customHeight="1"/>
    <row r="42534" ht="24.95" customHeight="1"/>
    <row r="42535" ht="24.95" customHeight="1"/>
    <row r="42536" ht="24.95" customHeight="1"/>
    <row r="42537" ht="24.95" customHeight="1"/>
    <row r="42538" ht="24.95" customHeight="1"/>
    <row r="42539" ht="24.95" customHeight="1"/>
    <row r="42540" ht="24.95" customHeight="1"/>
    <row r="42541" ht="24.95" customHeight="1"/>
    <row r="42542" ht="24.95" customHeight="1"/>
    <row r="42543" ht="24.95" customHeight="1"/>
    <row r="42544" ht="24.95" customHeight="1"/>
    <row r="42545" ht="24.95" customHeight="1"/>
    <row r="42546" ht="24.95" customHeight="1"/>
    <row r="42547" ht="24.95" customHeight="1"/>
    <row r="42548" ht="24.95" customHeight="1"/>
    <row r="42549" ht="24.95" customHeight="1"/>
    <row r="42550" ht="24.95" customHeight="1"/>
    <row r="42551" ht="24.95" customHeight="1"/>
    <row r="42552" ht="24.95" customHeight="1"/>
    <row r="42553" ht="24.95" customHeight="1"/>
    <row r="42554" ht="24.95" customHeight="1"/>
    <row r="42555" ht="24.95" customHeight="1"/>
    <row r="42556" ht="24.95" customHeight="1"/>
    <row r="42557" ht="24.95" customHeight="1"/>
    <row r="42558" ht="24.95" customHeight="1"/>
    <row r="42559" ht="24.95" customHeight="1"/>
    <row r="42560" ht="24.95" customHeight="1"/>
    <row r="42561" ht="24.95" customHeight="1"/>
    <row r="42562" ht="24.95" customHeight="1"/>
    <row r="42563" ht="24.95" customHeight="1"/>
    <row r="42564" ht="24.95" customHeight="1"/>
    <row r="42565" ht="24.95" customHeight="1"/>
    <row r="42566" ht="24.95" customHeight="1"/>
    <row r="42567" ht="24.95" customHeight="1"/>
    <row r="42568" ht="24.95" customHeight="1"/>
    <row r="42569" ht="24.95" customHeight="1"/>
    <row r="42570" ht="24.95" customHeight="1"/>
    <row r="42571" ht="24.95" customHeight="1"/>
    <row r="42572" ht="24.95" customHeight="1"/>
    <row r="42573" ht="24.95" customHeight="1"/>
    <row r="42574" ht="24.95" customHeight="1"/>
    <row r="42575" ht="24.95" customHeight="1"/>
    <row r="42576" ht="24.95" customHeight="1"/>
    <row r="42577" ht="24.95" customHeight="1"/>
    <row r="42578" ht="24.95" customHeight="1"/>
    <row r="42579" ht="24.95" customHeight="1"/>
    <row r="42580" ht="24.95" customHeight="1"/>
    <row r="42581" ht="24.95" customHeight="1"/>
    <row r="42582" ht="24.95" customHeight="1"/>
    <row r="42583" ht="24.95" customHeight="1"/>
    <row r="42584" ht="24.95" customHeight="1"/>
    <row r="42585" ht="24.95" customHeight="1"/>
    <row r="42586" ht="24.95" customHeight="1"/>
    <row r="42587" ht="24.95" customHeight="1"/>
    <row r="42588" ht="24.95" customHeight="1"/>
    <row r="42589" ht="24.95" customHeight="1"/>
    <row r="42590" ht="24.95" customHeight="1"/>
    <row r="42591" ht="24.95" customHeight="1"/>
    <row r="42592" ht="24.95" customHeight="1"/>
    <row r="42593" ht="24.95" customHeight="1"/>
    <row r="42594" ht="24.95" customHeight="1"/>
    <row r="42595" ht="24.95" customHeight="1"/>
    <row r="42596" ht="24.95" customHeight="1"/>
    <row r="42597" ht="24.95" customHeight="1"/>
    <row r="42598" ht="24.95" customHeight="1"/>
    <row r="42599" ht="24.95" customHeight="1"/>
    <row r="42600" ht="24.95" customHeight="1"/>
    <row r="42601" ht="24.95" customHeight="1"/>
    <row r="42602" ht="24.95" customHeight="1"/>
    <row r="42603" ht="24.95" customHeight="1"/>
    <row r="42604" ht="24.95" customHeight="1"/>
    <row r="42605" ht="24.95" customHeight="1"/>
    <row r="42606" ht="24.95" customHeight="1"/>
    <row r="42607" ht="24.95" customHeight="1"/>
    <row r="42608" ht="24.95" customHeight="1"/>
    <row r="42609" ht="24.95" customHeight="1"/>
    <row r="42610" ht="24.95" customHeight="1"/>
    <row r="42611" ht="24.95" customHeight="1"/>
    <row r="42612" ht="24.95" customHeight="1"/>
    <row r="42613" ht="24.95" customHeight="1"/>
    <row r="42614" ht="24.95" customHeight="1"/>
    <row r="42615" ht="24.95" customHeight="1"/>
    <row r="42616" ht="24.95" customHeight="1"/>
    <row r="42617" ht="24.95" customHeight="1"/>
    <row r="42618" ht="24.95" customHeight="1"/>
    <row r="42619" ht="24.95" customHeight="1"/>
    <row r="42620" ht="24.95" customHeight="1"/>
    <row r="42621" ht="24.95" customHeight="1"/>
    <row r="42622" ht="24.95" customHeight="1"/>
    <row r="42623" ht="24.95" customHeight="1"/>
    <row r="42624" ht="24.95" customHeight="1"/>
    <row r="42625" ht="24.95" customHeight="1"/>
    <row r="42626" ht="24.95" customHeight="1"/>
    <row r="42627" ht="24.95" customHeight="1"/>
    <row r="42628" ht="24.95" customHeight="1"/>
    <row r="42629" ht="24.95" customHeight="1"/>
    <row r="42630" ht="24.95" customHeight="1"/>
    <row r="42631" ht="24.95" customHeight="1"/>
    <row r="42632" ht="24.95" customHeight="1"/>
    <row r="42633" ht="24.95" customHeight="1"/>
    <row r="42634" ht="24.95" customHeight="1"/>
    <row r="42635" ht="24.95" customHeight="1"/>
    <row r="42636" ht="24.95" customHeight="1"/>
    <row r="42637" ht="24.95" customHeight="1"/>
    <row r="42638" ht="24.95" customHeight="1"/>
    <row r="42639" ht="24.95" customHeight="1"/>
    <row r="42640" ht="24.95" customHeight="1"/>
    <row r="42641" ht="24.95" customHeight="1"/>
    <row r="42642" ht="24.95" customHeight="1"/>
    <row r="42643" ht="24.95" customHeight="1"/>
    <row r="42644" ht="24.95" customHeight="1"/>
    <row r="42645" ht="24.95" customHeight="1"/>
    <row r="42646" ht="24.95" customHeight="1"/>
    <row r="42647" ht="24.95" customHeight="1"/>
    <row r="42648" ht="24.95" customHeight="1"/>
    <row r="42649" ht="24.95" customHeight="1"/>
    <row r="42650" ht="24.95" customHeight="1"/>
    <row r="42651" ht="24.95" customHeight="1"/>
    <row r="42652" ht="24.95" customHeight="1"/>
    <row r="42653" ht="24.95" customHeight="1"/>
    <row r="42654" ht="24.95" customHeight="1"/>
    <row r="42655" ht="24.95" customHeight="1"/>
    <row r="42656" ht="24.95" customHeight="1"/>
    <row r="42657" ht="24.95" customHeight="1"/>
    <row r="42658" ht="24.95" customHeight="1"/>
    <row r="42659" ht="24.95" customHeight="1"/>
    <row r="42660" ht="24.95" customHeight="1"/>
    <row r="42661" ht="24.95" customHeight="1"/>
    <row r="42662" ht="24.95" customHeight="1"/>
    <row r="42663" ht="24.95" customHeight="1"/>
    <row r="42664" ht="24.95" customHeight="1"/>
    <row r="42665" ht="24.95" customHeight="1"/>
    <row r="42666" ht="24.95" customHeight="1"/>
    <row r="42667" ht="24.95" customHeight="1"/>
    <row r="42668" ht="24.95" customHeight="1"/>
    <row r="42669" ht="24.95" customHeight="1"/>
    <row r="42670" ht="24.95" customHeight="1"/>
    <row r="42671" ht="24.95" customHeight="1"/>
    <row r="42672" ht="24.95" customHeight="1"/>
    <row r="42673" ht="24.95" customHeight="1"/>
    <row r="42674" ht="24.95" customHeight="1"/>
    <row r="42675" ht="24.95" customHeight="1"/>
    <row r="42676" ht="24.95" customHeight="1"/>
    <row r="42677" ht="24.95" customHeight="1"/>
    <row r="42678" ht="24.95" customHeight="1"/>
    <row r="42679" ht="24.95" customHeight="1"/>
    <row r="42680" ht="24.95" customHeight="1"/>
    <row r="42681" ht="24.95" customHeight="1"/>
    <row r="42682" ht="24.95" customHeight="1"/>
    <row r="42683" ht="24.95" customHeight="1"/>
    <row r="42684" ht="24.95" customHeight="1"/>
    <row r="42685" ht="24.95" customHeight="1"/>
    <row r="42686" ht="24.95" customHeight="1"/>
    <row r="42687" ht="24.95" customHeight="1"/>
    <row r="42688" ht="24.95" customHeight="1"/>
    <row r="42689" ht="24.95" customHeight="1"/>
    <row r="42690" ht="24.95" customHeight="1"/>
    <row r="42691" ht="24.95" customHeight="1"/>
    <row r="42692" ht="24.95" customHeight="1"/>
    <row r="42693" ht="24.95" customHeight="1"/>
    <row r="42694" ht="24.95" customHeight="1"/>
    <row r="42695" ht="24.95" customHeight="1"/>
    <row r="42696" ht="24.95" customHeight="1"/>
    <row r="42697" ht="24.95" customHeight="1"/>
    <row r="42698" ht="24.95" customHeight="1"/>
    <row r="42699" ht="24.95" customHeight="1"/>
    <row r="42700" ht="24.95" customHeight="1"/>
    <row r="42701" ht="24.95" customHeight="1"/>
    <row r="42702" ht="24.95" customHeight="1"/>
    <row r="42703" ht="24.95" customHeight="1"/>
    <row r="42704" ht="24.95" customHeight="1"/>
    <row r="42705" ht="24.95" customHeight="1"/>
    <row r="42706" ht="24.95" customHeight="1"/>
    <row r="42707" ht="24.95" customHeight="1"/>
    <row r="42708" ht="24.95" customHeight="1"/>
    <row r="42709" ht="24.95" customHeight="1"/>
    <row r="42710" ht="24.95" customHeight="1"/>
    <row r="42711" ht="24.95" customHeight="1"/>
    <row r="42712" ht="24.95" customHeight="1"/>
    <row r="42713" ht="24.95" customHeight="1"/>
    <row r="42714" ht="24.95" customHeight="1"/>
    <row r="42715" ht="24.95" customHeight="1"/>
    <row r="42716" ht="24.95" customHeight="1"/>
    <row r="42717" ht="24.95" customHeight="1"/>
    <row r="42718" ht="24.95" customHeight="1"/>
    <row r="42719" ht="24.95" customHeight="1"/>
    <row r="42720" ht="24.95" customHeight="1"/>
    <row r="42721" ht="24.95" customHeight="1"/>
    <row r="42722" ht="24.95" customHeight="1"/>
    <row r="42723" ht="24.95" customHeight="1"/>
    <row r="42724" ht="24.95" customHeight="1"/>
    <row r="42725" ht="24.95" customHeight="1"/>
    <row r="42726" ht="24.95" customHeight="1"/>
    <row r="42727" ht="24.95" customHeight="1"/>
    <row r="42728" ht="24.95" customHeight="1"/>
    <row r="42729" ht="24.95" customHeight="1"/>
    <row r="42730" ht="24.95" customHeight="1"/>
    <row r="42731" ht="24.95" customHeight="1"/>
    <row r="42732" ht="24.95" customHeight="1"/>
    <row r="42733" ht="24.95" customHeight="1"/>
    <row r="42734" ht="24.95" customHeight="1"/>
    <row r="42735" ht="24.95" customHeight="1"/>
    <row r="42736" ht="24.95" customHeight="1"/>
    <row r="42737" ht="24.95" customHeight="1"/>
    <row r="42738" ht="24.95" customHeight="1"/>
    <row r="42739" ht="24.95" customHeight="1"/>
    <row r="42740" ht="24.95" customHeight="1"/>
    <row r="42741" ht="24.95" customHeight="1"/>
    <row r="42742" ht="24.95" customHeight="1"/>
    <row r="42743" ht="24.95" customHeight="1"/>
    <row r="42744" ht="24.95" customHeight="1"/>
    <row r="42745" ht="24.95" customHeight="1"/>
    <row r="42746" ht="24.95" customHeight="1"/>
    <row r="42747" ht="24.95" customHeight="1"/>
    <row r="42748" ht="24.95" customHeight="1"/>
    <row r="42749" ht="24.95" customHeight="1"/>
    <row r="42750" ht="24.95" customHeight="1"/>
    <row r="42751" ht="24.95" customHeight="1"/>
    <row r="42752" ht="24.95" customHeight="1"/>
    <row r="42753" ht="24.95" customHeight="1"/>
    <row r="42754" ht="24.95" customHeight="1"/>
    <row r="42755"/>
    <row r="42756"/>
    <row r="42757"/>
    <row r="42758"/>
    <row r="42759"/>
    <row r="42760"/>
    <row r="42761"/>
    <row r="42762"/>
    <row r="42763"/>
    <row r="42764"/>
    <row r="42765"/>
    <row r="42766"/>
    <row r="42767"/>
    <row r="42768"/>
    <row r="42769"/>
    <row r="42770"/>
    <row r="42771"/>
    <row r="42772"/>
    <row r="42773"/>
    <row r="42774"/>
    <row r="42775"/>
    <row r="42776"/>
    <row r="42777"/>
    <row r="42778"/>
    <row r="42779"/>
    <row r="42780"/>
    <row r="42781"/>
    <row r="42782"/>
    <row r="42783"/>
    <row r="42784"/>
    <row r="42785"/>
    <row r="42786"/>
    <row r="42787"/>
    <row r="42788"/>
    <row r="42789"/>
    <row r="42790"/>
    <row r="42791"/>
    <row r="42792"/>
    <row r="42793"/>
    <row r="42794"/>
    <row r="42795"/>
    <row r="42796"/>
    <row r="42797"/>
    <row r="42798"/>
    <row r="42799"/>
    <row r="42800"/>
    <row r="42801"/>
    <row r="42802"/>
    <row r="42803"/>
    <row r="42804"/>
    <row r="42805"/>
    <row r="42806"/>
    <row r="42807"/>
    <row r="42808"/>
    <row r="42809"/>
    <row r="42810"/>
    <row r="42811"/>
    <row r="42812"/>
    <row r="42813"/>
    <row r="42814"/>
    <row r="42815"/>
    <row r="42816"/>
    <row r="42817"/>
    <row r="42818"/>
    <row r="42819"/>
    <row r="42820"/>
    <row r="42821"/>
    <row r="42822"/>
    <row r="42823"/>
    <row r="42824"/>
    <row r="42825"/>
    <row r="42826"/>
    <row r="42827"/>
    <row r="42828"/>
    <row r="42829"/>
    <row r="42830"/>
    <row r="42831"/>
    <row r="42832"/>
    <row r="42833"/>
    <row r="42834"/>
    <row r="42835"/>
    <row r="42836"/>
    <row r="42837"/>
    <row r="42838"/>
    <row r="42839"/>
    <row r="42840"/>
    <row r="42841"/>
    <row r="42842"/>
    <row r="42843"/>
    <row r="42844"/>
    <row r="42845"/>
    <row r="42846"/>
    <row r="42847"/>
    <row r="42848"/>
    <row r="42849"/>
    <row r="42850"/>
    <row r="42851"/>
    <row r="42852"/>
    <row r="42853"/>
    <row r="42854"/>
    <row r="42855"/>
    <row r="42856"/>
    <row r="42857"/>
    <row r="42858"/>
    <row r="42859"/>
    <row r="42860"/>
    <row r="42861"/>
    <row r="42862"/>
    <row r="42863"/>
    <row r="42864"/>
    <row r="42865"/>
    <row r="42866"/>
    <row r="42867"/>
    <row r="42868"/>
    <row r="42869"/>
    <row r="42870"/>
    <row r="42871"/>
    <row r="42872"/>
    <row r="42873"/>
    <row r="42874"/>
    <row r="42875"/>
    <row r="42876"/>
    <row r="42877"/>
    <row r="42878"/>
    <row r="42879"/>
    <row r="42880"/>
    <row r="42881"/>
    <row r="42882"/>
    <row r="42883"/>
    <row r="42884"/>
    <row r="42885"/>
    <row r="42886"/>
    <row r="42887"/>
    <row r="42888"/>
    <row r="42889"/>
    <row r="42890"/>
    <row r="42891"/>
    <row r="42892"/>
    <row r="42893"/>
    <row r="42894"/>
    <row r="42895"/>
    <row r="42896"/>
    <row r="42897"/>
    <row r="42898"/>
    <row r="42899"/>
    <row r="42900"/>
    <row r="42901"/>
    <row r="42902"/>
    <row r="42903"/>
    <row r="42904"/>
    <row r="42905"/>
    <row r="42906"/>
    <row r="42907"/>
    <row r="42908"/>
    <row r="42909"/>
    <row r="42910"/>
    <row r="42911"/>
    <row r="42912"/>
    <row r="42913"/>
    <row r="42914"/>
    <row r="42915"/>
    <row r="42916"/>
    <row r="42917"/>
    <row r="42918"/>
    <row r="42919"/>
    <row r="42920"/>
    <row r="42921"/>
    <row r="42922"/>
    <row r="42923"/>
    <row r="42924"/>
    <row r="42925"/>
    <row r="42926"/>
    <row r="42927"/>
    <row r="42928"/>
    <row r="42929"/>
    <row r="42930"/>
    <row r="42931"/>
    <row r="42932"/>
    <row r="42933"/>
    <row r="42934"/>
    <row r="42935"/>
    <row r="42936"/>
    <row r="42937"/>
    <row r="42938"/>
    <row r="42939"/>
    <row r="42940"/>
    <row r="42941"/>
    <row r="42942"/>
    <row r="42943"/>
    <row r="42944"/>
    <row r="42945"/>
    <row r="42946"/>
    <row r="42947"/>
    <row r="42948"/>
    <row r="42949"/>
    <row r="42950"/>
    <row r="42951"/>
    <row r="42952"/>
    <row r="42953"/>
    <row r="42954"/>
    <row r="42955"/>
    <row r="42956"/>
    <row r="42957"/>
    <row r="42958"/>
    <row r="42959"/>
    <row r="42960"/>
    <row r="42961"/>
    <row r="42962"/>
    <row r="42963"/>
    <row r="42964"/>
    <row r="42965"/>
    <row r="42966"/>
    <row r="42967"/>
    <row r="42968"/>
    <row r="42969"/>
    <row r="42970"/>
    <row r="42971"/>
    <row r="42972"/>
    <row r="42973"/>
    <row r="42974"/>
    <row r="42975"/>
    <row r="42976"/>
    <row r="42977"/>
    <row r="42978"/>
    <row r="42979"/>
    <row r="42980"/>
    <row r="42981"/>
    <row r="42982"/>
    <row r="42983"/>
    <row r="42984"/>
    <row r="42985"/>
    <row r="42986"/>
    <row r="42987"/>
    <row r="42988"/>
    <row r="42989"/>
    <row r="42990"/>
    <row r="42991"/>
    <row r="42992"/>
    <row r="42993"/>
    <row r="42994"/>
    <row r="42995"/>
    <row r="42996"/>
    <row r="42997"/>
    <row r="42998"/>
    <row r="42999"/>
    <row r="43000"/>
    <row r="43001"/>
    <row r="43002"/>
    <row r="43003"/>
    <row r="43004"/>
    <row r="43005"/>
    <row r="43006"/>
    <row r="43007"/>
    <row r="43008"/>
    <row r="43009"/>
    <row r="43010"/>
    <row r="43011"/>
    <row r="43012"/>
    <row r="43013"/>
    <row r="43014"/>
    <row r="43015"/>
    <row r="43016"/>
    <row r="43017"/>
    <row r="43018"/>
    <row r="43019"/>
    <row r="43020"/>
    <row r="43021"/>
    <row r="43022"/>
    <row r="43023"/>
    <row r="43024"/>
    <row r="43025"/>
    <row r="43026"/>
    <row r="43027"/>
    <row r="43028"/>
    <row r="43029"/>
    <row r="43030"/>
    <row r="43031"/>
    <row r="43032"/>
    <row r="43033"/>
    <row r="43034"/>
    <row r="43035"/>
    <row r="43036"/>
    <row r="43037"/>
    <row r="43038"/>
    <row r="43039"/>
    <row r="43040"/>
    <row r="43041"/>
    <row r="43042"/>
    <row r="43043"/>
    <row r="43044"/>
    <row r="43045"/>
    <row r="43046"/>
    <row r="43047"/>
    <row r="43048"/>
    <row r="43049"/>
    <row r="43050"/>
    <row r="43051"/>
    <row r="43052"/>
    <row r="43053"/>
    <row r="43054"/>
    <row r="43055"/>
    <row r="43056"/>
    <row r="43057"/>
    <row r="43058"/>
    <row r="43059"/>
    <row r="43060"/>
    <row r="43061"/>
    <row r="43062"/>
    <row r="43063"/>
    <row r="43064"/>
    <row r="43065"/>
    <row r="43066"/>
    <row r="43067"/>
    <row r="43068"/>
    <row r="43069"/>
    <row r="43070"/>
    <row r="43071"/>
    <row r="43072"/>
    <row r="43073"/>
    <row r="43074"/>
    <row r="43075"/>
    <row r="43076"/>
    <row r="43077"/>
    <row r="43078"/>
    <row r="43079"/>
    <row r="43080"/>
    <row r="43081"/>
    <row r="43082"/>
    <row r="43083"/>
    <row r="43084"/>
    <row r="43085"/>
    <row r="43086"/>
    <row r="43087"/>
    <row r="43088"/>
    <row r="43089"/>
    <row r="43090"/>
    <row r="43091"/>
    <row r="43092"/>
    <row r="43093"/>
    <row r="43094"/>
    <row r="43095"/>
    <row r="43096"/>
    <row r="43097"/>
    <row r="43098"/>
    <row r="43099"/>
    <row r="43100"/>
    <row r="43101"/>
    <row r="43102"/>
    <row r="43103"/>
    <row r="43104"/>
    <row r="43105"/>
    <row r="43106"/>
    <row r="43107"/>
    <row r="43108"/>
    <row r="43109"/>
    <row r="43110"/>
    <row r="43111"/>
    <row r="43112"/>
    <row r="43113"/>
    <row r="43114"/>
    <row r="43115"/>
    <row r="43116"/>
    <row r="43117"/>
    <row r="43118"/>
    <row r="43119"/>
    <row r="43120"/>
    <row r="43121"/>
    <row r="43122"/>
    <row r="43123"/>
    <row r="43124"/>
    <row r="43125"/>
    <row r="43126"/>
    <row r="43127"/>
    <row r="43128"/>
    <row r="43129"/>
    <row r="43130"/>
    <row r="43131"/>
    <row r="43132"/>
    <row r="43133"/>
    <row r="43134"/>
    <row r="43135"/>
    <row r="43136"/>
    <row r="43137"/>
    <row r="43138"/>
    <row r="43139"/>
    <row r="43140"/>
    <row r="43141"/>
    <row r="43142"/>
    <row r="43143"/>
    <row r="43144"/>
    <row r="43145"/>
    <row r="43146"/>
    <row r="43147"/>
    <row r="43148"/>
    <row r="43149"/>
    <row r="43150"/>
    <row r="43151"/>
    <row r="43152"/>
    <row r="43153"/>
    <row r="43154"/>
    <row r="43155"/>
    <row r="43156"/>
    <row r="43157"/>
    <row r="43158"/>
    <row r="43159"/>
    <row r="43160"/>
    <row r="43161"/>
    <row r="43162"/>
    <row r="43163"/>
    <row r="43164"/>
    <row r="43165"/>
    <row r="43166"/>
    <row r="43167"/>
    <row r="43168"/>
    <row r="43169"/>
    <row r="43170"/>
    <row r="43171"/>
    <row r="43172"/>
    <row r="43173"/>
    <row r="43174"/>
    <row r="43175"/>
    <row r="43176"/>
    <row r="43177"/>
    <row r="43178"/>
    <row r="43179"/>
    <row r="43180"/>
    <row r="43181"/>
    <row r="43182"/>
    <row r="43183"/>
    <row r="43184"/>
    <row r="43185"/>
    <row r="43186"/>
    <row r="43187"/>
    <row r="43188"/>
    <row r="43189"/>
    <row r="43190"/>
    <row r="43191"/>
    <row r="43192"/>
    <row r="43193"/>
    <row r="43194"/>
    <row r="43195"/>
    <row r="43196"/>
    <row r="43197"/>
    <row r="43198"/>
    <row r="43199"/>
    <row r="43200"/>
    <row r="43201"/>
    <row r="43202"/>
    <row r="43203"/>
    <row r="43204"/>
    <row r="43205"/>
    <row r="43206"/>
    <row r="43207"/>
    <row r="43208"/>
    <row r="43209"/>
    <row r="43210"/>
    <row r="43211"/>
    <row r="43212"/>
    <row r="43213"/>
    <row r="43214"/>
    <row r="43215"/>
    <row r="43216"/>
    <row r="43217"/>
    <row r="43218"/>
    <row r="43219"/>
    <row r="43220"/>
    <row r="43221"/>
    <row r="43222"/>
    <row r="43223"/>
    <row r="43224"/>
    <row r="43225"/>
    <row r="43226"/>
    <row r="43227"/>
    <row r="43228"/>
    <row r="43229"/>
    <row r="43230"/>
    <row r="43231"/>
    <row r="43232"/>
    <row r="43233"/>
    <row r="43234"/>
    <row r="43235"/>
    <row r="43236"/>
    <row r="43237"/>
    <row r="43238"/>
    <row r="43239"/>
    <row r="43240"/>
    <row r="43241"/>
    <row r="43242"/>
    <row r="43243"/>
    <row r="43244"/>
    <row r="43245"/>
    <row r="43246"/>
    <row r="43247"/>
    <row r="43248"/>
    <row r="43249"/>
    <row r="43250"/>
    <row r="43251"/>
    <row r="43252"/>
    <row r="43253"/>
    <row r="43254"/>
    <row r="43255"/>
    <row r="43256"/>
    <row r="43257"/>
    <row r="43258"/>
    <row r="43259"/>
    <row r="43260"/>
    <row r="43261"/>
    <row r="43262"/>
    <row r="43263"/>
    <row r="43264"/>
    <row r="43265"/>
    <row r="43266"/>
    <row r="43267"/>
    <row r="43268"/>
    <row r="43269"/>
    <row r="43270"/>
    <row r="43271"/>
    <row r="43272"/>
    <row r="43273"/>
    <row r="43274"/>
    <row r="43275"/>
    <row r="43276"/>
    <row r="43277"/>
    <row r="43278"/>
    <row r="43279"/>
    <row r="43280"/>
    <row r="43281"/>
    <row r="43282"/>
    <row r="43283"/>
    <row r="43284"/>
    <row r="43285"/>
    <row r="43286"/>
    <row r="43287"/>
    <row r="43288"/>
    <row r="43289"/>
    <row r="43290"/>
    <row r="43291"/>
    <row r="43292"/>
    <row r="43293"/>
    <row r="43294"/>
    <row r="43295"/>
    <row r="43296"/>
    <row r="43297"/>
    <row r="43298"/>
    <row r="43299"/>
    <row r="43300"/>
    <row r="43301"/>
    <row r="43302"/>
    <row r="43303"/>
    <row r="43304"/>
    <row r="43305"/>
    <row r="43306"/>
    <row r="43307"/>
    <row r="43308"/>
    <row r="43309"/>
    <row r="43310"/>
    <row r="43311"/>
    <row r="43312"/>
    <row r="43313"/>
    <row r="43314"/>
    <row r="43315"/>
    <row r="43316"/>
    <row r="43317"/>
    <row r="43318"/>
    <row r="43319"/>
    <row r="43320"/>
    <row r="43321"/>
    <row r="43322"/>
    <row r="43323"/>
    <row r="43324"/>
    <row r="43325"/>
    <row r="43326"/>
    <row r="43327"/>
    <row r="43328"/>
    <row r="43329"/>
    <row r="43330"/>
    <row r="43331"/>
    <row r="43332"/>
    <row r="43333"/>
    <row r="43334"/>
    <row r="43335"/>
    <row r="43336"/>
    <row r="43337"/>
    <row r="43338"/>
    <row r="43339"/>
    <row r="43340"/>
    <row r="43341"/>
    <row r="43342"/>
    <row r="43343"/>
    <row r="43344"/>
    <row r="43345"/>
    <row r="43346"/>
    <row r="43347"/>
    <row r="43348"/>
    <row r="43349"/>
    <row r="43350"/>
    <row r="43351"/>
    <row r="43352"/>
    <row r="43353"/>
    <row r="43354"/>
    <row r="43355"/>
    <row r="43356"/>
    <row r="43357"/>
    <row r="43358"/>
    <row r="43359"/>
    <row r="43360"/>
    <row r="43361"/>
    <row r="43362"/>
    <row r="43363"/>
    <row r="43364"/>
    <row r="43365"/>
    <row r="43366"/>
    <row r="43367"/>
    <row r="43368"/>
    <row r="43369"/>
    <row r="43370"/>
    <row r="43371"/>
    <row r="43372"/>
    <row r="43373"/>
    <row r="43374"/>
    <row r="43375"/>
    <row r="43376"/>
    <row r="43377"/>
    <row r="43378"/>
    <row r="43379"/>
    <row r="43380"/>
    <row r="43381"/>
    <row r="43382"/>
    <row r="43383"/>
    <row r="43384"/>
    <row r="43385"/>
    <row r="43386"/>
    <row r="43387"/>
    <row r="43388"/>
    <row r="43389"/>
    <row r="43390"/>
    <row r="43391"/>
    <row r="43392"/>
    <row r="43393"/>
    <row r="43394"/>
    <row r="43395"/>
    <row r="43396"/>
    <row r="43397"/>
    <row r="43398"/>
    <row r="43399"/>
    <row r="43400"/>
    <row r="43401"/>
    <row r="43402"/>
    <row r="43403"/>
    <row r="43404"/>
    <row r="43405"/>
    <row r="43406"/>
    <row r="43407"/>
    <row r="43408"/>
    <row r="43409"/>
    <row r="43410"/>
    <row r="43411"/>
    <row r="43412"/>
    <row r="43413"/>
    <row r="43414"/>
    <row r="43415"/>
    <row r="43416"/>
    <row r="43417"/>
    <row r="43418"/>
    <row r="43419"/>
    <row r="43420"/>
    <row r="43421"/>
    <row r="43422"/>
    <row r="43423"/>
    <row r="43424"/>
    <row r="43425"/>
    <row r="43426"/>
    <row r="43427"/>
    <row r="43428"/>
    <row r="43429"/>
    <row r="43430"/>
    <row r="43431"/>
    <row r="43432"/>
    <row r="43433"/>
    <row r="43434"/>
    <row r="43435"/>
    <row r="43436"/>
    <row r="43437"/>
    <row r="43438"/>
    <row r="43439"/>
    <row r="43440"/>
    <row r="43441"/>
    <row r="43442"/>
    <row r="43443"/>
    <row r="43444"/>
    <row r="43445"/>
    <row r="43446"/>
    <row r="43447"/>
    <row r="43448"/>
    <row r="43449"/>
    <row r="43450"/>
    <row r="43451"/>
    <row r="43452"/>
    <row r="43453"/>
    <row r="43454"/>
    <row r="43455"/>
    <row r="43456"/>
    <row r="43457"/>
    <row r="43458"/>
    <row r="43459"/>
    <row r="43460"/>
    <row r="43461"/>
    <row r="43462"/>
    <row r="43463"/>
    <row r="43464"/>
    <row r="43465"/>
    <row r="43466"/>
    <row r="43467"/>
    <row r="43468"/>
    <row r="43469"/>
    <row r="43470"/>
    <row r="43471"/>
    <row r="43472"/>
    <row r="43473"/>
    <row r="43474"/>
    <row r="43475"/>
    <row r="43476"/>
    <row r="43477"/>
    <row r="43478"/>
    <row r="43479"/>
    <row r="43480"/>
    <row r="43481"/>
    <row r="43482"/>
    <row r="43483"/>
    <row r="43484"/>
    <row r="43485"/>
    <row r="43486"/>
    <row r="43487"/>
    <row r="43488"/>
    <row r="43489"/>
    <row r="43490"/>
    <row r="43491"/>
    <row r="43492"/>
    <row r="43493"/>
    <row r="43494"/>
    <row r="43495"/>
    <row r="43496"/>
    <row r="43497"/>
    <row r="43498"/>
    <row r="43499"/>
    <row r="43500"/>
    <row r="43501"/>
    <row r="43502"/>
    <row r="43503"/>
    <row r="43504"/>
    <row r="43505"/>
    <row r="43506"/>
    <row r="43507"/>
    <row r="43508"/>
    <row r="43509"/>
    <row r="43510"/>
    <row r="43511"/>
    <row r="43512"/>
    <row r="43513"/>
    <row r="43514"/>
    <row r="43515"/>
    <row r="43516"/>
    <row r="43517"/>
    <row r="43518"/>
    <row r="43519"/>
    <row r="43520"/>
    <row r="43521"/>
    <row r="43522"/>
    <row r="43523"/>
    <row r="43524"/>
    <row r="43525"/>
    <row r="43526"/>
    <row r="43527"/>
    <row r="43528"/>
    <row r="43529"/>
    <row r="43530"/>
    <row r="43531"/>
    <row r="43532"/>
    <row r="43533"/>
    <row r="43534"/>
    <row r="43535"/>
    <row r="43536"/>
    <row r="43537"/>
    <row r="43538"/>
    <row r="43539"/>
    <row r="43540"/>
    <row r="43541"/>
    <row r="43542"/>
    <row r="43543"/>
    <row r="43544"/>
    <row r="43545"/>
    <row r="43546"/>
    <row r="43547"/>
    <row r="43548"/>
    <row r="43549"/>
    <row r="43550"/>
    <row r="43551"/>
    <row r="43552"/>
    <row r="43553"/>
    <row r="43554"/>
    <row r="43555"/>
    <row r="43556"/>
    <row r="43557"/>
    <row r="43558"/>
    <row r="43559"/>
    <row r="43560"/>
    <row r="43561"/>
    <row r="43562"/>
    <row r="43563"/>
    <row r="43564"/>
    <row r="43565"/>
    <row r="43566"/>
    <row r="43567"/>
    <row r="43568"/>
    <row r="43569"/>
    <row r="43570"/>
    <row r="43571"/>
    <row r="43572"/>
    <row r="43573"/>
    <row r="43574"/>
    <row r="43575"/>
    <row r="43576"/>
    <row r="43577"/>
    <row r="43578"/>
    <row r="43579"/>
    <row r="43580"/>
    <row r="43581"/>
    <row r="43582"/>
    <row r="43583"/>
    <row r="43584"/>
    <row r="43585"/>
    <row r="43586"/>
    <row r="43587"/>
    <row r="43588"/>
    <row r="43589"/>
    <row r="43590"/>
    <row r="43591"/>
    <row r="43592"/>
    <row r="43593"/>
    <row r="43594"/>
    <row r="43595"/>
    <row r="43596"/>
    <row r="43597"/>
    <row r="43598"/>
    <row r="43599"/>
    <row r="43600"/>
    <row r="43601"/>
    <row r="43602"/>
    <row r="43603"/>
    <row r="43604"/>
    <row r="43605"/>
    <row r="43606"/>
    <row r="43607"/>
    <row r="43608"/>
    <row r="43609"/>
    <row r="43610"/>
    <row r="43611"/>
    <row r="43612"/>
    <row r="43613"/>
    <row r="43614"/>
    <row r="43615"/>
    <row r="43616"/>
    <row r="43617"/>
    <row r="43618"/>
    <row r="43619"/>
    <row r="43620"/>
    <row r="43621"/>
    <row r="43622"/>
    <row r="43623"/>
    <row r="43624"/>
    <row r="43625"/>
    <row r="43626"/>
    <row r="43627"/>
    <row r="43628"/>
    <row r="43629"/>
    <row r="43630"/>
    <row r="43631"/>
    <row r="43632"/>
    <row r="43633"/>
    <row r="43634"/>
    <row r="43635"/>
    <row r="43636"/>
    <row r="43637"/>
    <row r="43638"/>
    <row r="43639"/>
    <row r="43640"/>
    <row r="43641"/>
    <row r="43642"/>
    <row r="43643"/>
    <row r="43644"/>
    <row r="43645"/>
    <row r="43646"/>
    <row r="43647"/>
    <row r="43648"/>
    <row r="43649"/>
    <row r="43650"/>
    <row r="43651"/>
    <row r="43652"/>
    <row r="43653"/>
    <row r="43654"/>
    <row r="43655"/>
    <row r="43656"/>
    <row r="43657"/>
    <row r="43658"/>
    <row r="43659"/>
    <row r="43660"/>
    <row r="43661"/>
    <row r="43662"/>
    <row r="43663"/>
    <row r="43664"/>
    <row r="43665"/>
    <row r="43666"/>
    <row r="43667"/>
    <row r="43668"/>
    <row r="43669"/>
    <row r="43670"/>
    <row r="43671"/>
    <row r="43672"/>
    <row r="43673"/>
    <row r="43674"/>
    <row r="43675"/>
    <row r="43676"/>
    <row r="43677"/>
    <row r="43678"/>
    <row r="43679"/>
    <row r="43680"/>
    <row r="43681"/>
    <row r="43682"/>
    <row r="43683"/>
    <row r="43684"/>
    <row r="43685"/>
    <row r="43686"/>
    <row r="43687"/>
    <row r="43688"/>
    <row r="43689"/>
    <row r="43690"/>
    <row r="43691"/>
    <row r="43692"/>
    <row r="43693"/>
    <row r="43694"/>
    <row r="43695"/>
    <row r="43696"/>
    <row r="43697"/>
    <row r="43698"/>
    <row r="43699"/>
    <row r="43700"/>
    <row r="43701"/>
    <row r="43702"/>
    <row r="43703"/>
    <row r="43704"/>
    <row r="43705"/>
    <row r="43706"/>
    <row r="43707"/>
    <row r="43708"/>
    <row r="43709"/>
    <row r="43710"/>
    <row r="43711"/>
    <row r="43712"/>
    <row r="43713"/>
    <row r="43714"/>
    <row r="43715"/>
    <row r="43716"/>
    <row r="43717"/>
    <row r="43718"/>
    <row r="43719"/>
    <row r="43720"/>
    <row r="43721"/>
    <row r="43722"/>
    <row r="43723"/>
    <row r="43724"/>
    <row r="43725"/>
    <row r="43726"/>
    <row r="43727"/>
    <row r="43728"/>
    <row r="43729"/>
    <row r="43730"/>
    <row r="43731"/>
    <row r="43732"/>
    <row r="43733"/>
    <row r="43734"/>
    <row r="43735"/>
    <row r="43736"/>
    <row r="43737"/>
    <row r="43738"/>
    <row r="43739"/>
    <row r="43740"/>
    <row r="43741"/>
    <row r="43742"/>
    <row r="43743"/>
    <row r="43744"/>
    <row r="43745"/>
    <row r="43746"/>
    <row r="43747"/>
    <row r="43748"/>
    <row r="43749"/>
    <row r="43750"/>
    <row r="43751"/>
    <row r="43752"/>
    <row r="43753"/>
    <row r="43754"/>
    <row r="43755"/>
    <row r="43756"/>
    <row r="43757"/>
    <row r="43758"/>
    <row r="43759"/>
    <row r="43760"/>
    <row r="43761"/>
    <row r="43762"/>
    <row r="43763"/>
    <row r="43764"/>
    <row r="43765"/>
    <row r="43766"/>
    <row r="43767"/>
    <row r="43768"/>
    <row r="43769"/>
    <row r="43770"/>
    <row r="43771"/>
    <row r="43772"/>
    <row r="43773"/>
    <row r="43774"/>
    <row r="43775"/>
    <row r="43776"/>
    <row r="43777"/>
    <row r="43778"/>
    <row r="43779"/>
    <row r="43780"/>
    <row r="43781"/>
    <row r="43782"/>
    <row r="43783"/>
    <row r="43784"/>
    <row r="43785"/>
    <row r="43786"/>
    <row r="43787"/>
    <row r="43788"/>
    <row r="43789"/>
    <row r="43790"/>
    <row r="43791"/>
    <row r="43792"/>
    <row r="43793"/>
    <row r="43794"/>
    <row r="43795"/>
    <row r="43796"/>
    <row r="43797"/>
    <row r="43798"/>
    <row r="43799"/>
    <row r="43800"/>
    <row r="43801"/>
    <row r="43802"/>
    <row r="43803"/>
    <row r="43804"/>
    <row r="43805"/>
    <row r="43806"/>
    <row r="43807"/>
    <row r="43808"/>
    <row r="43809"/>
    <row r="43810"/>
    <row r="43811"/>
    <row r="43812"/>
    <row r="43813"/>
    <row r="43814"/>
    <row r="43815"/>
    <row r="43816"/>
    <row r="43817"/>
    <row r="43818"/>
    <row r="43819"/>
    <row r="43820"/>
    <row r="43821"/>
    <row r="43822"/>
    <row r="43823"/>
    <row r="43824"/>
    <row r="43825"/>
    <row r="43826"/>
    <row r="43827"/>
    <row r="43828"/>
    <row r="43829"/>
    <row r="43830"/>
    <row r="43831"/>
    <row r="43832"/>
    <row r="43833"/>
    <row r="43834"/>
    <row r="43835"/>
    <row r="43836"/>
    <row r="43837"/>
    <row r="43838"/>
    <row r="43839"/>
    <row r="43840"/>
    <row r="43841"/>
    <row r="43842"/>
    <row r="43843"/>
    <row r="43844"/>
    <row r="43845"/>
    <row r="43846"/>
    <row r="43847"/>
    <row r="43848"/>
    <row r="43849"/>
    <row r="43850"/>
    <row r="43851"/>
    <row r="43852"/>
    <row r="43853"/>
    <row r="43854"/>
    <row r="43855"/>
    <row r="43856"/>
    <row r="43857"/>
    <row r="43858"/>
    <row r="43859"/>
    <row r="43860"/>
    <row r="43861"/>
    <row r="43862"/>
    <row r="43863"/>
    <row r="43864"/>
    <row r="43865"/>
    <row r="43866"/>
    <row r="43867"/>
    <row r="43868"/>
    <row r="43869"/>
    <row r="43870"/>
    <row r="43871"/>
    <row r="43872"/>
    <row r="43873"/>
    <row r="43874"/>
    <row r="43875"/>
    <row r="43876"/>
    <row r="43877"/>
    <row r="43878"/>
    <row r="43879"/>
    <row r="43880"/>
    <row r="43881"/>
    <row r="43882"/>
    <row r="43883"/>
    <row r="43884"/>
    <row r="43885"/>
    <row r="43886"/>
    <row r="43887"/>
    <row r="43888"/>
    <row r="43889"/>
    <row r="43890"/>
    <row r="43891"/>
    <row r="43892"/>
    <row r="43893"/>
    <row r="43894"/>
    <row r="43895"/>
    <row r="43896"/>
    <row r="43897"/>
    <row r="43898"/>
    <row r="43899"/>
    <row r="43900"/>
    <row r="43901"/>
    <row r="43902"/>
    <row r="43903"/>
    <row r="43904"/>
    <row r="43905"/>
    <row r="43906"/>
    <row r="43907"/>
    <row r="43908"/>
    <row r="43909"/>
    <row r="43910"/>
    <row r="43911"/>
    <row r="43912"/>
    <row r="43913"/>
    <row r="43914"/>
    <row r="43915"/>
    <row r="43916"/>
    <row r="43917"/>
    <row r="43918"/>
    <row r="43919"/>
    <row r="43920"/>
    <row r="43921"/>
    <row r="43922"/>
    <row r="43923"/>
    <row r="43924"/>
    <row r="43925"/>
    <row r="43926"/>
    <row r="43927"/>
    <row r="43928"/>
    <row r="43929"/>
    <row r="43930"/>
    <row r="43931"/>
    <row r="43932"/>
    <row r="43933"/>
    <row r="43934"/>
    <row r="43935"/>
    <row r="43936"/>
    <row r="43937"/>
    <row r="43938"/>
    <row r="43939"/>
    <row r="43940"/>
    <row r="43941"/>
    <row r="43942"/>
    <row r="43943"/>
    <row r="43944"/>
    <row r="43945"/>
    <row r="43946"/>
    <row r="43947"/>
    <row r="43948"/>
    <row r="43949"/>
    <row r="43950"/>
    <row r="43951"/>
    <row r="43952"/>
    <row r="43953"/>
    <row r="43954"/>
    <row r="43955"/>
    <row r="43956"/>
    <row r="43957"/>
    <row r="43958"/>
    <row r="43959"/>
    <row r="43960"/>
    <row r="43961"/>
    <row r="43962"/>
    <row r="43963"/>
    <row r="43964"/>
    <row r="43965"/>
    <row r="43966"/>
    <row r="43967"/>
    <row r="43968"/>
    <row r="43969"/>
    <row r="43970"/>
    <row r="43971"/>
    <row r="43972"/>
    <row r="43973"/>
    <row r="43974"/>
    <row r="43975"/>
    <row r="43976"/>
    <row r="43977"/>
    <row r="43978"/>
    <row r="43979"/>
    <row r="43980"/>
    <row r="43981"/>
    <row r="43982"/>
    <row r="43983"/>
    <row r="43984"/>
    <row r="43985"/>
    <row r="43986"/>
    <row r="43987"/>
    <row r="43988"/>
    <row r="43989"/>
    <row r="43990"/>
    <row r="43991"/>
    <row r="43992"/>
    <row r="43993"/>
    <row r="43994"/>
    <row r="43995"/>
    <row r="43996"/>
    <row r="43997"/>
    <row r="43998"/>
    <row r="43999"/>
    <row r="44000"/>
    <row r="44001"/>
    <row r="44002"/>
    <row r="44003"/>
    <row r="44004"/>
    <row r="44005"/>
    <row r="44006"/>
    <row r="44007"/>
    <row r="44008"/>
    <row r="44009"/>
    <row r="44010"/>
    <row r="44011"/>
    <row r="44012"/>
    <row r="44013"/>
    <row r="44014"/>
    <row r="44015"/>
    <row r="44016"/>
    <row r="44017"/>
    <row r="44018"/>
    <row r="44019"/>
    <row r="44020"/>
    <row r="44021"/>
    <row r="44022"/>
    <row r="44023"/>
    <row r="44024"/>
    <row r="44025"/>
    <row r="44026"/>
    <row r="44027"/>
    <row r="44028"/>
    <row r="44029"/>
    <row r="44030"/>
    <row r="44031"/>
    <row r="44032"/>
    <row r="44033"/>
    <row r="44034"/>
    <row r="44035"/>
    <row r="44036"/>
    <row r="44037"/>
    <row r="44038"/>
    <row r="44039"/>
    <row r="44040"/>
    <row r="44041"/>
    <row r="44042"/>
    <row r="44043"/>
    <row r="44044"/>
    <row r="44045"/>
    <row r="44046"/>
    <row r="44047"/>
    <row r="44048"/>
    <row r="44049"/>
    <row r="44050"/>
    <row r="44051"/>
    <row r="44052"/>
    <row r="44053"/>
    <row r="44054"/>
    <row r="44055"/>
    <row r="44056"/>
    <row r="44057"/>
    <row r="44058"/>
    <row r="44059"/>
    <row r="44060"/>
    <row r="44061"/>
    <row r="44062"/>
    <row r="44063"/>
    <row r="44064"/>
    <row r="44065"/>
    <row r="44066"/>
    <row r="44067"/>
    <row r="44068"/>
    <row r="44069"/>
    <row r="44070"/>
    <row r="44071"/>
    <row r="44072"/>
    <row r="44073"/>
    <row r="44074"/>
    <row r="44075"/>
    <row r="44076"/>
    <row r="44077"/>
    <row r="44078"/>
    <row r="44079"/>
    <row r="44080"/>
    <row r="44081"/>
    <row r="44082"/>
    <row r="44083"/>
    <row r="44084"/>
    <row r="44085"/>
    <row r="44086"/>
    <row r="44087"/>
    <row r="44088"/>
    <row r="44089"/>
    <row r="44090"/>
    <row r="44091"/>
    <row r="44092"/>
    <row r="44093"/>
    <row r="44094"/>
    <row r="44095"/>
    <row r="44096"/>
    <row r="44097"/>
    <row r="44098"/>
    <row r="44099"/>
    <row r="44100"/>
    <row r="44101"/>
    <row r="44102"/>
    <row r="44103"/>
    <row r="44104"/>
    <row r="44105"/>
    <row r="44106"/>
    <row r="44107"/>
    <row r="44108"/>
    <row r="44109"/>
    <row r="44110"/>
    <row r="44111"/>
    <row r="44112"/>
    <row r="44113"/>
    <row r="44114"/>
    <row r="44115"/>
    <row r="44116"/>
    <row r="44117"/>
    <row r="44118"/>
    <row r="44119"/>
    <row r="44120"/>
    <row r="44121"/>
    <row r="44122"/>
    <row r="44123"/>
    <row r="44124"/>
    <row r="44125"/>
    <row r="44126"/>
    <row r="44127"/>
    <row r="44128"/>
    <row r="44129"/>
    <row r="44130"/>
    <row r="44131"/>
    <row r="44132"/>
    <row r="44133"/>
    <row r="44134"/>
    <row r="44135"/>
    <row r="44136"/>
    <row r="44137"/>
    <row r="44138"/>
    <row r="44139"/>
    <row r="44140"/>
    <row r="44141"/>
    <row r="44142"/>
    <row r="44143"/>
    <row r="44144"/>
    <row r="44145"/>
    <row r="44146"/>
    <row r="44147"/>
    <row r="44148"/>
    <row r="44149"/>
    <row r="44150"/>
    <row r="44151"/>
    <row r="44152"/>
    <row r="44153"/>
    <row r="44154"/>
    <row r="44155"/>
    <row r="44156"/>
    <row r="44157"/>
    <row r="44158"/>
    <row r="44159"/>
    <row r="44160"/>
    <row r="44161"/>
    <row r="44162"/>
    <row r="44163"/>
    <row r="44164"/>
    <row r="44165"/>
    <row r="44166"/>
    <row r="44167"/>
    <row r="44168"/>
    <row r="44169"/>
    <row r="44170"/>
    <row r="44171"/>
    <row r="44172"/>
    <row r="44173"/>
    <row r="44174"/>
    <row r="44175"/>
    <row r="44176"/>
    <row r="44177"/>
    <row r="44178"/>
    <row r="44179"/>
    <row r="44180"/>
    <row r="44181"/>
    <row r="44182"/>
    <row r="44183"/>
    <row r="44184"/>
    <row r="44185"/>
    <row r="44186"/>
    <row r="44187"/>
    <row r="44188"/>
    <row r="44189"/>
    <row r="44190"/>
    <row r="44191"/>
    <row r="44192"/>
    <row r="44193"/>
    <row r="44194"/>
    <row r="44195"/>
    <row r="44196"/>
    <row r="44197"/>
    <row r="44198"/>
    <row r="44199"/>
    <row r="44200"/>
    <row r="44201"/>
    <row r="44202"/>
    <row r="44203"/>
    <row r="44204"/>
    <row r="44205"/>
    <row r="44206"/>
    <row r="44207"/>
    <row r="44208"/>
    <row r="44209"/>
    <row r="44210"/>
    <row r="44211"/>
    <row r="44212"/>
    <row r="44213"/>
    <row r="44214"/>
    <row r="44215"/>
    <row r="44216"/>
    <row r="44217"/>
    <row r="44218"/>
    <row r="44219"/>
    <row r="44220"/>
    <row r="44221"/>
    <row r="44222"/>
    <row r="44223"/>
    <row r="44224"/>
    <row r="44225"/>
    <row r="44226"/>
    <row r="44227"/>
    <row r="44228"/>
    <row r="44229"/>
    <row r="44230"/>
    <row r="44231"/>
    <row r="44232"/>
    <row r="44233"/>
    <row r="44234"/>
    <row r="44235"/>
    <row r="44236"/>
    <row r="44237"/>
    <row r="44238"/>
    <row r="44239"/>
    <row r="44240"/>
    <row r="44241"/>
    <row r="44242"/>
    <row r="44243"/>
    <row r="44244"/>
    <row r="44245"/>
    <row r="44246"/>
    <row r="44247"/>
    <row r="44248"/>
    <row r="44249"/>
    <row r="44250"/>
    <row r="44251"/>
    <row r="44252"/>
    <row r="44253"/>
    <row r="44254"/>
    <row r="44255"/>
    <row r="44256"/>
    <row r="44257"/>
    <row r="44258"/>
    <row r="44259"/>
    <row r="44260"/>
    <row r="44261"/>
    <row r="44262"/>
    <row r="44263"/>
    <row r="44264"/>
    <row r="44265"/>
    <row r="44266"/>
    <row r="44267"/>
    <row r="44268"/>
    <row r="44269"/>
    <row r="44270"/>
    <row r="44271"/>
    <row r="44272"/>
    <row r="44273"/>
    <row r="44274"/>
    <row r="44275"/>
    <row r="44276"/>
    <row r="44277"/>
    <row r="44278"/>
    <row r="44279"/>
    <row r="44280"/>
    <row r="44281"/>
    <row r="44282"/>
    <row r="44283"/>
    <row r="44284"/>
    <row r="44285"/>
    <row r="44286"/>
    <row r="44287"/>
    <row r="44288"/>
    <row r="44289"/>
    <row r="44290"/>
    <row r="44291"/>
    <row r="44292"/>
    <row r="44293"/>
    <row r="44294"/>
    <row r="44295"/>
    <row r="44296"/>
    <row r="44297"/>
    <row r="44298"/>
    <row r="44299"/>
    <row r="44300"/>
    <row r="44301"/>
    <row r="44302"/>
    <row r="44303"/>
    <row r="44304"/>
    <row r="44305"/>
    <row r="44306"/>
    <row r="44307"/>
    <row r="44308"/>
    <row r="44309"/>
    <row r="44310"/>
    <row r="44311"/>
    <row r="44312"/>
    <row r="44313"/>
    <row r="44314"/>
    <row r="44315"/>
    <row r="44316"/>
    <row r="44317"/>
    <row r="44318"/>
    <row r="44319"/>
    <row r="44320"/>
    <row r="44321"/>
    <row r="44322"/>
    <row r="44323"/>
    <row r="44324"/>
    <row r="44325"/>
    <row r="44326"/>
    <row r="44327"/>
    <row r="44328"/>
    <row r="44329"/>
    <row r="44330"/>
    <row r="44331"/>
    <row r="44332"/>
    <row r="44333"/>
    <row r="44334"/>
    <row r="44335"/>
    <row r="44336"/>
    <row r="44337"/>
    <row r="44338"/>
    <row r="44339"/>
    <row r="44340"/>
    <row r="44341"/>
    <row r="44342"/>
    <row r="44343"/>
    <row r="44344"/>
    <row r="44345"/>
    <row r="44346"/>
    <row r="44347"/>
    <row r="44348"/>
    <row r="44349"/>
    <row r="44350"/>
    <row r="44351"/>
    <row r="44352"/>
    <row r="44353"/>
    <row r="44354"/>
    <row r="44355"/>
    <row r="44356"/>
    <row r="44357"/>
    <row r="44358"/>
    <row r="44359"/>
    <row r="44360"/>
    <row r="44361"/>
    <row r="44362"/>
    <row r="44363"/>
    <row r="44364"/>
    <row r="44365"/>
    <row r="44366"/>
    <row r="44367"/>
    <row r="44368"/>
    <row r="44369"/>
    <row r="44370"/>
    <row r="44371"/>
    <row r="44372"/>
    <row r="44373"/>
    <row r="44374"/>
    <row r="44375"/>
    <row r="44376"/>
    <row r="44377"/>
    <row r="44378"/>
    <row r="44379"/>
    <row r="44380"/>
    <row r="44381"/>
    <row r="44382"/>
    <row r="44383"/>
    <row r="44384"/>
    <row r="44385"/>
    <row r="44386"/>
    <row r="44387"/>
    <row r="44388"/>
    <row r="44389"/>
    <row r="44390"/>
    <row r="44391"/>
    <row r="44392"/>
    <row r="44393"/>
    <row r="44394"/>
    <row r="44395"/>
    <row r="44396"/>
    <row r="44397"/>
    <row r="44398"/>
    <row r="44399"/>
    <row r="44400"/>
    <row r="44401"/>
    <row r="44402"/>
    <row r="44403"/>
    <row r="44404"/>
    <row r="44405"/>
    <row r="44406"/>
    <row r="44407"/>
    <row r="44408"/>
    <row r="44409"/>
    <row r="44410"/>
    <row r="44411"/>
    <row r="44412"/>
    <row r="44413"/>
    <row r="44414"/>
    <row r="44415"/>
    <row r="44416"/>
    <row r="44417"/>
    <row r="44418"/>
    <row r="44419"/>
    <row r="44420"/>
    <row r="44421"/>
    <row r="44422"/>
    <row r="44423"/>
    <row r="44424"/>
    <row r="44425"/>
    <row r="44426"/>
    <row r="44427"/>
    <row r="44428"/>
    <row r="44429"/>
    <row r="44430"/>
    <row r="44431"/>
    <row r="44432"/>
    <row r="44433"/>
    <row r="44434"/>
    <row r="44435"/>
    <row r="44436"/>
    <row r="44437"/>
    <row r="44438"/>
    <row r="44439"/>
    <row r="44440"/>
    <row r="44441"/>
    <row r="44442"/>
    <row r="44443"/>
    <row r="44444"/>
    <row r="44445"/>
    <row r="44446"/>
    <row r="44447"/>
    <row r="44448"/>
    <row r="44449"/>
    <row r="44450"/>
    <row r="44451"/>
    <row r="44452"/>
    <row r="44453"/>
    <row r="44454"/>
    <row r="44455"/>
    <row r="44456"/>
    <row r="44457"/>
    <row r="44458"/>
    <row r="44459"/>
    <row r="44460"/>
    <row r="44461"/>
    <row r="44462"/>
    <row r="44463"/>
    <row r="44464"/>
    <row r="44465"/>
    <row r="44466"/>
    <row r="44467"/>
    <row r="44468"/>
    <row r="44469"/>
    <row r="44470"/>
    <row r="44471"/>
    <row r="44472"/>
    <row r="44473"/>
    <row r="44474"/>
    <row r="44475"/>
    <row r="44476"/>
    <row r="44477"/>
    <row r="44478"/>
    <row r="44479"/>
    <row r="44480"/>
    <row r="44481"/>
    <row r="44482"/>
    <row r="44483"/>
    <row r="44484"/>
    <row r="44485"/>
    <row r="44486"/>
    <row r="44487"/>
    <row r="44488"/>
    <row r="44489"/>
    <row r="44490"/>
    <row r="44491"/>
    <row r="44492"/>
    <row r="44493"/>
    <row r="44494"/>
    <row r="44495"/>
    <row r="44496"/>
    <row r="44497"/>
    <row r="44498"/>
    <row r="44499"/>
    <row r="44500"/>
    <row r="44501"/>
    <row r="44502"/>
    <row r="44503"/>
    <row r="44504"/>
    <row r="44505"/>
    <row r="44506"/>
    <row r="44507"/>
    <row r="44508"/>
    <row r="44509"/>
    <row r="44510"/>
    <row r="44511"/>
    <row r="44512"/>
    <row r="44513"/>
    <row r="44514"/>
    <row r="44515"/>
    <row r="44516"/>
    <row r="44517"/>
    <row r="44518"/>
    <row r="44519"/>
    <row r="44520"/>
    <row r="44521"/>
    <row r="44522"/>
    <row r="44523"/>
    <row r="44524"/>
    <row r="44525"/>
    <row r="44526"/>
    <row r="44527"/>
    <row r="44528"/>
    <row r="44529"/>
    <row r="44530"/>
    <row r="44531"/>
    <row r="44532"/>
    <row r="44533"/>
    <row r="44534"/>
    <row r="44535"/>
    <row r="44536"/>
    <row r="44537"/>
    <row r="44538"/>
    <row r="44539"/>
    <row r="44540"/>
    <row r="44541"/>
    <row r="44542"/>
    <row r="44543"/>
    <row r="44544"/>
    <row r="44545"/>
    <row r="44546"/>
    <row r="44547"/>
    <row r="44548"/>
    <row r="44549"/>
    <row r="44550"/>
    <row r="44551"/>
    <row r="44552"/>
    <row r="44553"/>
    <row r="44554"/>
    <row r="44555"/>
    <row r="44556"/>
    <row r="44557"/>
    <row r="44558"/>
    <row r="44559"/>
    <row r="44560"/>
    <row r="44561"/>
    <row r="44562"/>
    <row r="44563"/>
    <row r="44564"/>
    <row r="44565"/>
    <row r="44566"/>
    <row r="44567"/>
    <row r="44568"/>
    <row r="44569"/>
    <row r="44570"/>
    <row r="44571"/>
    <row r="44572"/>
    <row r="44573"/>
    <row r="44574"/>
    <row r="44575"/>
    <row r="44576"/>
    <row r="44577"/>
    <row r="44578"/>
    <row r="44579"/>
    <row r="44580"/>
    <row r="44581"/>
    <row r="44582"/>
    <row r="44583"/>
    <row r="44584"/>
    <row r="44585"/>
    <row r="44586"/>
    <row r="44587"/>
    <row r="44588"/>
    <row r="44589"/>
    <row r="44590"/>
    <row r="44591"/>
    <row r="44592"/>
    <row r="44593"/>
    <row r="44594"/>
    <row r="44595"/>
    <row r="44596"/>
    <row r="44597"/>
    <row r="44598"/>
    <row r="44599"/>
    <row r="44600"/>
    <row r="44601"/>
    <row r="44602"/>
    <row r="44603"/>
    <row r="44604"/>
    <row r="44605"/>
    <row r="44606"/>
    <row r="44607"/>
    <row r="44608"/>
    <row r="44609"/>
    <row r="44610"/>
    <row r="44611"/>
    <row r="44612"/>
    <row r="44613"/>
    <row r="44614"/>
    <row r="44615"/>
    <row r="44616"/>
    <row r="44617"/>
    <row r="44618"/>
    <row r="44619"/>
    <row r="44620"/>
    <row r="44621"/>
    <row r="44622"/>
    <row r="44623"/>
    <row r="44624"/>
    <row r="44625"/>
    <row r="44626"/>
    <row r="44627"/>
    <row r="44628"/>
    <row r="44629"/>
    <row r="44630"/>
    <row r="44631"/>
    <row r="44632"/>
    <row r="44633"/>
    <row r="44634"/>
    <row r="44635"/>
    <row r="44636"/>
    <row r="44637"/>
    <row r="44638"/>
    <row r="44639"/>
    <row r="44640"/>
    <row r="44641"/>
    <row r="44642"/>
    <row r="44643"/>
    <row r="44644"/>
    <row r="44645"/>
    <row r="44646"/>
    <row r="44647"/>
    <row r="44648"/>
    <row r="44649"/>
    <row r="44650"/>
    <row r="44651"/>
    <row r="44652"/>
    <row r="44653"/>
    <row r="44654"/>
    <row r="44655"/>
    <row r="44656"/>
    <row r="44657"/>
    <row r="44658"/>
    <row r="44659"/>
    <row r="44660"/>
    <row r="44661"/>
    <row r="44662"/>
    <row r="44663"/>
    <row r="44664"/>
    <row r="44665"/>
    <row r="44666"/>
    <row r="44667"/>
    <row r="44668"/>
    <row r="44669"/>
    <row r="44670"/>
    <row r="44671"/>
    <row r="44672"/>
    <row r="44673"/>
    <row r="44674"/>
    <row r="44675"/>
    <row r="44676"/>
    <row r="44677"/>
    <row r="44678"/>
    <row r="44679"/>
    <row r="44680"/>
    <row r="44681"/>
    <row r="44682"/>
    <row r="44683"/>
    <row r="44684"/>
    <row r="44685"/>
    <row r="44686"/>
    <row r="44687"/>
    <row r="44688"/>
    <row r="44689"/>
    <row r="44690"/>
    <row r="44691"/>
    <row r="44692"/>
    <row r="44693"/>
    <row r="44694"/>
    <row r="44695"/>
    <row r="44696"/>
    <row r="44697"/>
    <row r="44698"/>
    <row r="44699"/>
    <row r="44700"/>
    <row r="44701"/>
    <row r="44702"/>
    <row r="44703"/>
    <row r="44704"/>
    <row r="44705"/>
    <row r="44706"/>
    <row r="44707"/>
    <row r="44708"/>
    <row r="44709"/>
    <row r="44710"/>
    <row r="44711"/>
    <row r="44712"/>
    <row r="44713"/>
    <row r="44714"/>
    <row r="44715"/>
    <row r="44716"/>
    <row r="44717"/>
    <row r="44718"/>
    <row r="44719"/>
    <row r="44720"/>
    <row r="44721"/>
    <row r="44722"/>
    <row r="44723"/>
    <row r="44724"/>
    <row r="44725"/>
    <row r="44726"/>
    <row r="44727"/>
    <row r="44728"/>
    <row r="44729"/>
    <row r="44730"/>
    <row r="44731"/>
    <row r="44732"/>
    <row r="44733"/>
    <row r="44734"/>
    <row r="44735"/>
    <row r="44736"/>
    <row r="44737"/>
    <row r="44738"/>
    <row r="44739"/>
    <row r="44740"/>
    <row r="44741"/>
    <row r="44742"/>
    <row r="44743"/>
    <row r="44744"/>
    <row r="44745"/>
    <row r="44746"/>
    <row r="44747"/>
    <row r="44748"/>
    <row r="44749"/>
    <row r="44750"/>
    <row r="44751"/>
    <row r="44752"/>
    <row r="44753"/>
    <row r="44754"/>
    <row r="44755"/>
    <row r="44756"/>
    <row r="44757"/>
    <row r="44758"/>
    <row r="44759"/>
    <row r="44760"/>
    <row r="44761"/>
    <row r="44762"/>
    <row r="44763"/>
    <row r="44764"/>
    <row r="44765"/>
    <row r="44766"/>
    <row r="44767"/>
    <row r="44768"/>
    <row r="44769"/>
    <row r="44770"/>
    <row r="44771"/>
    <row r="44772"/>
    <row r="44773"/>
    <row r="44774"/>
    <row r="44775"/>
    <row r="44776"/>
    <row r="44777"/>
    <row r="44778"/>
    <row r="44779"/>
    <row r="44780"/>
    <row r="44781"/>
    <row r="44782"/>
    <row r="44783"/>
    <row r="44784"/>
    <row r="44785"/>
    <row r="44786"/>
    <row r="44787"/>
    <row r="44788"/>
    <row r="44789"/>
    <row r="44790"/>
    <row r="44791"/>
    <row r="44792"/>
    <row r="44793"/>
    <row r="44794"/>
    <row r="44795"/>
    <row r="44796"/>
    <row r="44797"/>
    <row r="44798"/>
    <row r="44799"/>
    <row r="44800"/>
    <row r="44801"/>
    <row r="44802"/>
    <row r="44803"/>
    <row r="44804"/>
    <row r="44805"/>
    <row r="44806"/>
    <row r="44807"/>
    <row r="44808"/>
    <row r="44809"/>
    <row r="44810"/>
    <row r="44811"/>
    <row r="44812"/>
    <row r="44813"/>
    <row r="44814"/>
    <row r="44815"/>
    <row r="44816"/>
    <row r="44817"/>
    <row r="44818"/>
    <row r="44819"/>
    <row r="44820"/>
    <row r="44821"/>
    <row r="44822"/>
    <row r="44823"/>
    <row r="44824"/>
    <row r="44825"/>
    <row r="44826"/>
    <row r="44827"/>
    <row r="44828"/>
    <row r="44829"/>
    <row r="44830"/>
    <row r="44831"/>
    <row r="44832"/>
    <row r="44833"/>
    <row r="44834"/>
    <row r="44835"/>
    <row r="44836"/>
    <row r="44837"/>
    <row r="44838"/>
    <row r="44839"/>
    <row r="44840"/>
    <row r="44841"/>
    <row r="44842"/>
    <row r="44843"/>
    <row r="44844"/>
    <row r="44845"/>
    <row r="44846"/>
    <row r="44847"/>
    <row r="44848"/>
    <row r="44849"/>
    <row r="44850"/>
    <row r="44851"/>
    <row r="44852"/>
    <row r="44853"/>
    <row r="44854"/>
    <row r="44855"/>
    <row r="44856"/>
    <row r="44857"/>
    <row r="44858"/>
    <row r="44859"/>
    <row r="44860"/>
    <row r="44861"/>
    <row r="44862"/>
    <row r="44863"/>
    <row r="44864"/>
    <row r="44865"/>
    <row r="44866"/>
    <row r="44867"/>
    <row r="44868"/>
    <row r="44869"/>
    <row r="44870"/>
    <row r="44871"/>
    <row r="44872"/>
    <row r="44873"/>
    <row r="44874"/>
    <row r="44875"/>
    <row r="44876"/>
    <row r="44877"/>
    <row r="44878"/>
    <row r="44879"/>
    <row r="44880"/>
    <row r="44881"/>
    <row r="44882"/>
    <row r="44883"/>
    <row r="44884"/>
    <row r="44885"/>
    <row r="44886"/>
    <row r="44887"/>
    <row r="44888"/>
    <row r="44889"/>
    <row r="44890"/>
    <row r="44891"/>
    <row r="44892"/>
    <row r="44893"/>
    <row r="44894"/>
    <row r="44895"/>
    <row r="44896"/>
    <row r="44897"/>
    <row r="44898"/>
    <row r="44899"/>
    <row r="44900"/>
    <row r="44901"/>
    <row r="44902"/>
    <row r="44903"/>
    <row r="44904"/>
    <row r="44905"/>
    <row r="44906"/>
    <row r="44907"/>
    <row r="44908"/>
    <row r="44909"/>
    <row r="44910"/>
    <row r="44911"/>
    <row r="44912"/>
    <row r="44913"/>
    <row r="44914"/>
    <row r="44915"/>
    <row r="44916"/>
    <row r="44917"/>
    <row r="44918"/>
    <row r="44919"/>
    <row r="44920"/>
    <row r="44921"/>
    <row r="44922"/>
    <row r="44923"/>
    <row r="44924"/>
    <row r="44925"/>
    <row r="44926"/>
    <row r="44927"/>
    <row r="44928"/>
    <row r="44929"/>
    <row r="44930"/>
    <row r="44931"/>
    <row r="44932"/>
    <row r="44933"/>
    <row r="44934"/>
    <row r="44935"/>
    <row r="44936"/>
    <row r="44937"/>
    <row r="44938"/>
    <row r="44939"/>
    <row r="44940"/>
    <row r="44941"/>
    <row r="44942"/>
    <row r="44943"/>
    <row r="44944"/>
    <row r="44945"/>
    <row r="44946"/>
    <row r="44947"/>
    <row r="44948"/>
    <row r="44949"/>
    <row r="44950"/>
    <row r="44951"/>
    <row r="44952"/>
    <row r="44953"/>
    <row r="44954"/>
    <row r="44955"/>
    <row r="44956"/>
    <row r="44957"/>
    <row r="44958"/>
    <row r="44959"/>
    <row r="44960"/>
    <row r="44961"/>
    <row r="44962"/>
    <row r="44963"/>
    <row r="44964"/>
    <row r="44965"/>
    <row r="44966"/>
    <row r="44967"/>
    <row r="44968"/>
    <row r="44969"/>
    <row r="44970"/>
    <row r="44971"/>
    <row r="44972"/>
    <row r="44973"/>
    <row r="44974"/>
    <row r="44975"/>
    <row r="44976"/>
    <row r="44977"/>
    <row r="44978"/>
    <row r="44979"/>
    <row r="44980"/>
    <row r="44981"/>
    <row r="44982"/>
    <row r="44983"/>
    <row r="44984"/>
    <row r="44985"/>
    <row r="44986"/>
    <row r="44987"/>
    <row r="44988"/>
    <row r="44989"/>
    <row r="44990"/>
    <row r="44991"/>
    <row r="44992"/>
    <row r="44993"/>
    <row r="44994"/>
    <row r="44995"/>
    <row r="44996"/>
    <row r="44997"/>
    <row r="44998"/>
    <row r="44999"/>
    <row r="45000"/>
    <row r="45001"/>
    <row r="45002"/>
    <row r="45003"/>
    <row r="45004"/>
    <row r="45005"/>
    <row r="45006"/>
    <row r="45007"/>
    <row r="45008"/>
    <row r="45009"/>
    <row r="45010"/>
    <row r="45011"/>
    <row r="45012"/>
    <row r="45013"/>
    <row r="45014"/>
    <row r="45015"/>
    <row r="45016"/>
    <row r="45017"/>
    <row r="45018"/>
    <row r="45019"/>
    <row r="45020"/>
    <row r="45021"/>
    <row r="45022"/>
    <row r="45023"/>
    <row r="45024"/>
    <row r="45025"/>
    <row r="45026"/>
    <row r="45027"/>
    <row r="45028"/>
    <row r="45029"/>
    <row r="45030"/>
    <row r="45031"/>
    <row r="45032"/>
    <row r="45033"/>
    <row r="45034"/>
    <row r="45035"/>
    <row r="45036"/>
    <row r="45037"/>
    <row r="45038"/>
    <row r="45039"/>
    <row r="45040"/>
    <row r="45041"/>
    <row r="45042"/>
    <row r="45043"/>
    <row r="45044"/>
    <row r="45045"/>
    <row r="45046"/>
    <row r="45047"/>
    <row r="45048"/>
    <row r="45049"/>
    <row r="45050"/>
    <row r="45051"/>
    <row r="45052"/>
    <row r="45053"/>
    <row r="45054"/>
    <row r="45055"/>
    <row r="45056"/>
    <row r="45057"/>
    <row r="45058"/>
    <row r="45059"/>
    <row r="45060"/>
    <row r="45061"/>
    <row r="45062"/>
    <row r="45063"/>
    <row r="45064"/>
    <row r="45065"/>
    <row r="45066"/>
    <row r="45067"/>
    <row r="45068"/>
    <row r="45069"/>
    <row r="45070"/>
    <row r="45071"/>
    <row r="45072"/>
    <row r="45073"/>
    <row r="45074"/>
    <row r="45075"/>
    <row r="45076"/>
    <row r="45077"/>
    <row r="45078"/>
    <row r="45079"/>
    <row r="45080"/>
    <row r="45081"/>
    <row r="45082"/>
    <row r="45083"/>
    <row r="45084"/>
    <row r="45085"/>
    <row r="45086"/>
    <row r="45087"/>
    <row r="45088"/>
    <row r="45089"/>
    <row r="45090"/>
    <row r="45091"/>
    <row r="45092"/>
    <row r="45093"/>
    <row r="45094"/>
    <row r="45095"/>
    <row r="45096"/>
    <row r="45097"/>
    <row r="45098"/>
    <row r="45099"/>
    <row r="45100"/>
    <row r="45101"/>
    <row r="45102"/>
    <row r="45103"/>
    <row r="45104"/>
    <row r="45105"/>
    <row r="45106"/>
    <row r="45107"/>
    <row r="45108"/>
    <row r="45109"/>
    <row r="45110"/>
    <row r="45111"/>
    <row r="45112"/>
    <row r="45113"/>
    <row r="45114"/>
    <row r="45115"/>
    <row r="45116"/>
    <row r="45117"/>
    <row r="45118"/>
    <row r="45119"/>
    <row r="45120"/>
    <row r="45121"/>
    <row r="45122"/>
    <row r="45123"/>
    <row r="45124"/>
    <row r="45125"/>
    <row r="45126"/>
    <row r="45127"/>
    <row r="45128"/>
    <row r="45129"/>
    <row r="45130"/>
    <row r="45131"/>
    <row r="45132"/>
    <row r="45133"/>
    <row r="45134"/>
    <row r="45135"/>
    <row r="45136"/>
    <row r="45137"/>
    <row r="45138"/>
    <row r="45139"/>
    <row r="45140"/>
    <row r="45141"/>
    <row r="45142"/>
    <row r="45143"/>
    <row r="45144"/>
    <row r="45145"/>
    <row r="45146"/>
    <row r="45147"/>
    <row r="45148"/>
    <row r="45149"/>
    <row r="45150"/>
    <row r="45151"/>
    <row r="45152"/>
    <row r="45153"/>
    <row r="45154"/>
    <row r="45155"/>
    <row r="45156"/>
    <row r="45157"/>
    <row r="45158"/>
    <row r="45159"/>
    <row r="45160"/>
    <row r="45161"/>
    <row r="45162"/>
    <row r="45163"/>
    <row r="45164"/>
    <row r="45165"/>
    <row r="45166"/>
    <row r="45167"/>
    <row r="45168"/>
    <row r="45169"/>
    <row r="45170"/>
    <row r="45171"/>
    <row r="45172"/>
    <row r="45173"/>
    <row r="45174"/>
    <row r="45175"/>
    <row r="45176"/>
    <row r="45177"/>
    <row r="45178"/>
    <row r="45179"/>
    <row r="45180"/>
    <row r="45181"/>
    <row r="45182"/>
    <row r="45183"/>
    <row r="45184"/>
    <row r="45185"/>
    <row r="45186"/>
    <row r="45187"/>
    <row r="45188"/>
    <row r="45189"/>
    <row r="45190"/>
    <row r="45191"/>
    <row r="45192"/>
    <row r="45193"/>
    <row r="45194"/>
    <row r="45195"/>
    <row r="45196"/>
    <row r="45197"/>
    <row r="45198"/>
    <row r="45199"/>
    <row r="45200"/>
    <row r="45201"/>
    <row r="45202"/>
    <row r="45203"/>
    <row r="45204"/>
    <row r="45205"/>
    <row r="45206"/>
    <row r="45207"/>
    <row r="45208"/>
    <row r="45209"/>
    <row r="45210"/>
    <row r="45211"/>
    <row r="45212"/>
    <row r="45213"/>
    <row r="45214"/>
    <row r="45215"/>
    <row r="45216"/>
    <row r="45217"/>
    <row r="45218"/>
    <row r="45219"/>
    <row r="45220"/>
    <row r="45221"/>
    <row r="45222"/>
    <row r="45223"/>
    <row r="45224"/>
    <row r="45225"/>
    <row r="45226"/>
    <row r="45227"/>
    <row r="45228"/>
    <row r="45229"/>
    <row r="45230"/>
    <row r="45231"/>
    <row r="45232"/>
    <row r="45233"/>
    <row r="45234"/>
    <row r="45235"/>
    <row r="45236"/>
    <row r="45237"/>
    <row r="45238"/>
    <row r="45239"/>
    <row r="45240"/>
    <row r="45241"/>
    <row r="45242"/>
    <row r="45243"/>
    <row r="45244"/>
    <row r="45245"/>
    <row r="45246"/>
    <row r="45247"/>
    <row r="45248"/>
    <row r="45249"/>
    <row r="45250"/>
    <row r="45251"/>
    <row r="45252"/>
    <row r="45253"/>
    <row r="45254"/>
    <row r="45255"/>
    <row r="45256"/>
    <row r="45257"/>
    <row r="45258"/>
    <row r="45259"/>
    <row r="45260"/>
    <row r="45261"/>
    <row r="45262"/>
    <row r="45263"/>
    <row r="45264"/>
    <row r="45265"/>
    <row r="45266"/>
    <row r="45267"/>
    <row r="45268"/>
    <row r="45269"/>
    <row r="45270"/>
    <row r="45271"/>
    <row r="45272"/>
    <row r="45273"/>
    <row r="45274"/>
    <row r="45275"/>
    <row r="45276"/>
    <row r="45277"/>
    <row r="45278"/>
    <row r="45279"/>
    <row r="45280"/>
    <row r="45281"/>
    <row r="45282"/>
    <row r="45283"/>
    <row r="45284"/>
    <row r="45285"/>
    <row r="45286"/>
    <row r="45287"/>
    <row r="45288"/>
    <row r="45289"/>
    <row r="45290"/>
    <row r="45291"/>
    <row r="45292"/>
    <row r="45293"/>
    <row r="45294"/>
    <row r="45295"/>
    <row r="45296"/>
    <row r="45297"/>
    <row r="45298"/>
    <row r="45299"/>
    <row r="45300"/>
    <row r="45301"/>
    <row r="45302"/>
    <row r="45303"/>
    <row r="45304"/>
    <row r="45305"/>
    <row r="45306"/>
    <row r="45307"/>
    <row r="45308"/>
    <row r="45309"/>
    <row r="45310"/>
    <row r="45311"/>
    <row r="45312"/>
    <row r="45313"/>
    <row r="45314"/>
    <row r="45315"/>
    <row r="45316"/>
    <row r="45317"/>
    <row r="45318"/>
    <row r="45319"/>
    <row r="45320"/>
    <row r="45321"/>
    <row r="45322"/>
    <row r="45323"/>
    <row r="45324"/>
    <row r="45325"/>
    <row r="45326"/>
    <row r="45327"/>
    <row r="45328"/>
    <row r="45329"/>
    <row r="45330"/>
    <row r="45331"/>
    <row r="45332"/>
    <row r="45333"/>
    <row r="45334"/>
    <row r="45335"/>
    <row r="45336"/>
    <row r="45337"/>
    <row r="45338"/>
    <row r="45339"/>
    <row r="45340"/>
    <row r="45341"/>
    <row r="45342"/>
    <row r="45343"/>
    <row r="45344"/>
    <row r="45345"/>
    <row r="45346"/>
    <row r="45347"/>
    <row r="45348"/>
    <row r="45349"/>
    <row r="45350"/>
    <row r="45351"/>
    <row r="45352"/>
    <row r="45353"/>
    <row r="45354"/>
    <row r="45355"/>
    <row r="45356"/>
    <row r="45357"/>
    <row r="45358"/>
    <row r="45359"/>
    <row r="45360"/>
    <row r="45361"/>
    <row r="45362"/>
    <row r="45363"/>
    <row r="45364"/>
    <row r="45365"/>
    <row r="45366"/>
    <row r="45367"/>
    <row r="45368"/>
    <row r="45369"/>
    <row r="45370"/>
    <row r="45371"/>
    <row r="45372"/>
    <row r="45373"/>
    <row r="45374"/>
    <row r="45375"/>
    <row r="45376"/>
    <row r="45377"/>
    <row r="45378"/>
    <row r="45379"/>
    <row r="45380"/>
    <row r="45381"/>
    <row r="45382"/>
    <row r="45383"/>
    <row r="45384"/>
    <row r="45385"/>
    <row r="45386"/>
    <row r="45387"/>
    <row r="45388"/>
    <row r="45389"/>
    <row r="45390"/>
    <row r="45391"/>
    <row r="45392"/>
    <row r="45393"/>
    <row r="45394"/>
    <row r="45395"/>
    <row r="45396"/>
    <row r="45397"/>
    <row r="45398"/>
    <row r="45399"/>
    <row r="45400"/>
    <row r="45401"/>
    <row r="45402"/>
    <row r="45403"/>
    <row r="45404"/>
    <row r="45405"/>
    <row r="45406"/>
    <row r="45407"/>
    <row r="45408"/>
    <row r="45409"/>
    <row r="45410"/>
    <row r="45411"/>
    <row r="45412"/>
    <row r="45413"/>
    <row r="45414"/>
    <row r="45415"/>
    <row r="45416"/>
    <row r="45417"/>
    <row r="45418"/>
    <row r="45419"/>
    <row r="45420"/>
    <row r="45421"/>
    <row r="45422"/>
    <row r="45423"/>
    <row r="45424"/>
    <row r="45425"/>
    <row r="45426"/>
    <row r="45427"/>
    <row r="45428"/>
    <row r="45429"/>
    <row r="45430"/>
    <row r="45431"/>
    <row r="45432"/>
    <row r="45433"/>
    <row r="45434"/>
    <row r="45435"/>
    <row r="45436"/>
    <row r="45437"/>
    <row r="45438"/>
    <row r="45439"/>
    <row r="45440"/>
    <row r="45441"/>
    <row r="45442"/>
    <row r="45443"/>
    <row r="45444"/>
    <row r="45445"/>
    <row r="45446"/>
    <row r="45447"/>
    <row r="45448"/>
    <row r="45449"/>
    <row r="45450"/>
    <row r="45451"/>
    <row r="45452"/>
    <row r="45453"/>
    <row r="45454"/>
    <row r="45455"/>
    <row r="45456"/>
    <row r="45457"/>
    <row r="45458"/>
    <row r="45459"/>
    <row r="45460"/>
    <row r="45461"/>
    <row r="45462"/>
    <row r="45463"/>
    <row r="45464"/>
    <row r="45465"/>
    <row r="45466"/>
    <row r="45467"/>
    <row r="45468"/>
    <row r="45469"/>
    <row r="45470"/>
    <row r="45471"/>
    <row r="45472"/>
    <row r="45473"/>
    <row r="45474"/>
    <row r="45475"/>
    <row r="45476"/>
    <row r="45477"/>
    <row r="45478"/>
    <row r="45479"/>
    <row r="45480"/>
    <row r="45481"/>
    <row r="45482"/>
    <row r="45483"/>
    <row r="45484"/>
    <row r="45485"/>
    <row r="45486"/>
    <row r="45487"/>
    <row r="45488"/>
    <row r="45489"/>
    <row r="45490"/>
    <row r="45491"/>
    <row r="45492"/>
    <row r="45493"/>
    <row r="45494"/>
    <row r="45495"/>
    <row r="45496"/>
    <row r="45497"/>
    <row r="45498"/>
    <row r="45499"/>
    <row r="45500"/>
    <row r="45501"/>
    <row r="45502"/>
    <row r="45503"/>
    <row r="45504"/>
    <row r="45505"/>
    <row r="45506"/>
    <row r="45507"/>
    <row r="45508"/>
    <row r="45509"/>
    <row r="45510"/>
    <row r="45511"/>
    <row r="45512"/>
    <row r="45513"/>
    <row r="45514"/>
    <row r="45515"/>
    <row r="45516"/>
    <row r="45517"/>
    <row r="45518"/>
    <row r="45519"/>
    <row r="45520"/>
    <row r="45521"/>
    <row r="45522"/>
    <row r="45523"/>
    <row r="45524"/>
    <row r="45525"/>
    <row r="45526"/>
    <row r="45527"/>
    <row r="45528"/>
    <row r="45529"/>
    <row r="45530"/>
    <row r="45531"/>
    <row r="45532"/>
    <row r="45533"/>
    <row r="45534"/>
    <row r="45535"/>
    <row r="45536"/>
    <row r="45537"/>
    <row r="45538"/>
    <row r="45539"/>
    <row r="45540"/>
    <row r="45541"/>
    <row r="45542"/>
    <row r="45543"/>
    <row r="45544"/>
    <row r="45545"/>
    <row r="45546"/>
    <row r="45547"/>
    <row r="45548"/>
    <row r="45549"/>
    <row r="45550"/>
    <row r="45551"/>
    <row r="45552"/>
    <row r="45553"/>
    <row r="45554"/>
    <row r="45555"/>
    <row r="45556"/>
    <row r="45557"/>
    <row r="45558"/>
    <row r="45559"/>
    <row r="45560"/>
    <row r="45561"/>
    <row r="45562"/>
    <row r="45563"/>
    <row r="45564"/>
    <row r="45565"/>
    <row r="45566"/>
    <row r="45567"/>
    <row r="45568"/>
    <row r="45569"/>
    <row r="45570"/>
    <row r="45571"/>
    <row r="45572"/>
    <row r="45573"/>
    <row r="45574"/>
    <row r="45575"/>
    <row r="45576"/>
    <row r="45577"/>
    <row r="45578"/>
    <row r="45579"/>
    <row r="45580"/>
    <row r="45581"/>
    <row r="45582"/>
    <row r="45583"/>
    <row r="45584"/>
    <row r="45585"/>
    <row r="45586"/>
    <row r="45587"/>
    <row r="45588"/>
    <row r="45589"/>
    <row r="45590"/>
    <row r="45591"/>
    <row r="45592"/>
    <row r="45593"/>
    <row r="45594"/>
    <row r="45595"/>
    <row r="45596"/>
    <row r="45597"/>
    <row r="45598"/>
    <row r="45599"/>
    <row r="45600"/>
    <row r="45601"/>
    <row r="45602"/>
    <row r="45603"/>
    <row r="45604"/>
    <row r="45605"/>
    <row r="45606"/>
    <row r="45607"/>
    <row r="45608"/>
    <row r="45609"/>
    <row r="45610"/>
    <row r="45611"/>
    <row r="45612"/>
    <row r="45613"/>
    <row r="45614"/>
    <row r="45615"/>
    <row r="45616"/>
    <row r="45617"/>
    <row r="45618"/>
    <row r="45619"/>
    <row r="45620"/>
    <row r="45621"/>
    <row r="45622"/>
    <row r="45623"/>
    <row r="45624"/>
    <row r="45625"/>
    <row r="45626"/>
    <row r="45627"/>
    <row r="45628"/>
    <row r="45629"/>
    <row r="45630"/>
    <row r="45631"/>
    <row r="45632"/>
    <row r="45633"/>
    <row r="45634"/>
    <row r="45635"/>
    <row r="45636"/>
    <row r="45637"/>
    <row r="45638"/>
    <row r="45639"/>
    <row r="45640"/>
    <row r="45641"/>
    <row r="45642"/>
    <row r="45643"/>
    <row r="45644"/>
    <row r="45645"/>
    <row r="45646"/>
    <row r="45647"/>
    <row r="45648"/>
    <row r="45649"/>
    <row r="45650"/>
    <row r="45651"/>
    <row r="45652"/>
    <row r="45653"/>
    <row r="45654"/>
    <row r="45655"/>
    <row r="45656"/>
    <row r="45657"/>
    <row r="45658"/>
    <row r="45659"/>
    <row r="45660"/>
    <row r="45661"/>
    <row r="45662"/>
    <row r="45663"/>
    <row r="45664"/>
    <row r="45665"/>
    <row r="45666"/>
    <row r="45667"/>
    <row r="45668"/>
    <row r="45669"/>
    <row r="45670"/>
    <row r="45671"/>
    <row r="45672"/>
    <row r="45673"/>
    <row r="45674"/>
    <row r="45675"/>
    <row r="45676"/>
    <row r="45677"/>
    <row r="45678"/>
    <row r="45679"/>
    <row r="45680"/>
    <row r="45681"/>
    <row r="45682"/>
    <row r="45683"/>
    <row r="45684"/>
    <row r="45685"/>
    <row r="45686"/>
    <row r="45687"/>
    <row r="45688"/>
    <row r="45689"/>
    <row r="45690"/>
    <row r="45691"/>
    <row r="45692"/>
    <row r="45693"/>
    <row r="45694"/>
    <row r="45695"/>
    <row r="45696"/>
    <row r="45697"/>
    <row r="45698"/>
    <row r="45699"/>
    <row r="45700"/>
    <row r="45701"/>
    <row r="45702"/>
    <row r="45703"/>
    <row r="45704"/>
    <row r="45705"/>
    <row r="45706"/>
    <row r="45707"/>
    <row r="45708"/>
    <row r="45709"/>
    <row r="45710"/>
    <row r="45711"/>
    <row r="45712"/>
    <row r="45713"/>
    <row r="45714"/>
    <row r="45715"/>
    <row r="45716"/>
    <row r="45717"/>
    <row r="45718"/>
    <row r="45719"/>
    <row r="45720"/>
    <row r="45721"/>
    <row r="45722"/>
    <row r="45723"/>
    <row r="45724"/>
    <row r="45725"/>
    <row r="45726"/>
    <row r="45727"/>
    <row r="45728"/>
    <row r="45729"/>
    <row r="45730"/>
    <row r="45731"/>
    <row r="45732"/>
    <row r="45733"/>
    <row r="45734"/>
    <row r="45735"/>
    <row r="45736"/>
    <row r="45737"/>
    <row r="45738"/>
    <row r="45739"/>
    <row r="45740"/>
    <row r="45741"/>
    <row r="45742"/>
    <row r="45743"/>
    <row r="45744"/>
    <row r="45745"/>
    <row r="45746"/>
    <row r="45747"/>
    <row r="45748"/>
    <row r="45749"/>
    <row r="45750"/>
    <row r="45751"/>
    <row r="45752"/>
    <row r="45753"/>
    <row r="45754"/>
    <row r="45755"/>
    <row r="45756"/>
    <row r="45757"/>
    <row r="45758"/>
    <row r="45759"/>
    <row r="45760"/>
    <row r="45761"/>
    <row r="45762"/>
    <row r="45763"/>
    <row r="45764"/>
    <row r="45765"/>
    <row r="45766"/>
    <row r="45767"/>
    <row r="45768"/>
    <row r="45769"/>
    <row r="45770"/>
    <row r="45771"/>
    <row r="45772"/>
    <row r="45773"/>
    <row r="45774"/>
    <row r="45775"/>
    <row r="45776"/>
    <row r="45777"/>
    <row r="45778"/>
    <row r="45779"/>
    <row r="45780"/>
    <row r="45781"/>
    <row r="45782"/>
    <row r="45783"/>
    <row r="45784"/>
    <row r="45785"/>
    <row r="45786"/>
    <row r="45787"/>
    <row r="45788"/>
    <row r="45789"/>
    <row r="45790"/>
    <row r="45791"/>
    <row r="45792"/>
    <row r="45793"/>
    <row r="45794"/>
    <row r="45795"/>
    <row r="45796"/>
    <row r="45797"/>
    <row r="45798"/>
    <row r="45799"/>
    <row r="45800"/>
    <row r="45801"/>
    <row r="45802"/>
    <row r="45803"/>
    <row r="45804"/>
    <row r="45805"/>
    <row r="45806"/>
    <row r="45807"/>
    <row r="45808"/>
    <row r="45809"/>
    <row r="45810"/>
    <row r="45811"/>
    <row r="45812"/>
    <row r="45813"/>
    <row r="45814"/>
    <row r="45815"/>
    <row r="45816"/>
    <row r="45817"/>
    <row r="45818"/>
    <row r="45819"/>
    <row r="45820"/>
    <row r="45821"/>
    <row r="45822"/>
    <row r="45823"/>
    <row r="45824"/>
    <row r="45825"/>
    <row r="45826"/>
    <row r="45827"/>
    <row r="45828"/>
    <row r="45829"/>
    <row r="45830"/>
    <row r="45831"/>
    <row r="45832"/>
    <row r="45833"/>
    <row r="45834"/>
    <row r="45835"/>
    <row r="45836"/>
    <row r="45837"/>
    <row r="45838"/>
    <row r="45839"/>
    <row r="45840"/>
    <row r="45841"/>
    <row r="45842"/>
    <row r="45843"/>
    <row r="45844"/>
    <row r="45845"/>
    <row r="45846"/>
    <row r="45847"/>
    <row r="45848"/>
    <row r="45849"/>
    <row r="45850"/>
    <row r="45851"/>
    <row r="45852"/>
    <row r="45853"/>
    <row r="45854"/>
    <row r="45855"/>
    <row r="45856"/>
    <row r="45857"/>
    <row r="45858"/>
    <row r="45859"/>
    <row r="45860"/>
    <row r="45861"/>
    <row r="45862"/>
    <row r="45863"/>
    <row r="45864"/>
    <row r="45865"/>
    <row r="45866"/>
    <row r="45867"/>
    <row r="45868"/>
    <row r="45869"/>
    <row r="45870"/>
    <row r="45871"/>
    <row r="45872"/>
    <row r="45873"/>
    <row r="45874"/>
    <row r="45875"/>
    <row r="45876"/>
    <row r="45877"/>
    <row r="45878"/>
    <row r="45879"/>
    <row r="45880"/>
    <row r="45881"/>
    <row r="45882"/>
    <row r="45883"/>
    <row r="45884"/>
    <row r="45885"/>
    <row r="45886"/>
    <row r="45887"/>
    <row r="45888"/>
    <row r="45889"/>
    <row r="45890"/>
    <row r="45891"/>
    <row r="45892"/>
    <row r="45893"/>
    <row r="45894"/>
    <row r="45895"/>
    <row r="45896"/>
    <row r="45897"/>
    <row r="45898"/>
    <row r="45899"/>
    <row r="45900"/>
    <row r="45901"/>
    <row r="45902"/>
    <row r="45903"/>
    <row r="45904"/>
    <row r="45905"/>
    <row r="45906"/>
    <row r="45907"/>
    <row r="45908"/>
    <row r="45909"/>
    <row r="45910"/>
    <row r="45911"/>
    <row r="45912"/>
    <row r="45913"/>
    <row r="45914"/>
    <row r="45915"/>
    <row r="45916"/>
    <row r="45917"/>
    <row r="45918"/>
    <row r="45919"/>
    <row r="45920"/>
    <row r="45921"/>
    <row r="45922"/>
    <row r="45923"/>
    <row r="45924"/>
    <row r="45925"/>
    <row r="45926"/>
    <row r="45927"/>
    <row r="45928"/>
    <row r="45929"/>
    <row r="45930"/>
    <row r="45931"/>
    <row r="45932"/>
    <row r="45933"/>
    <row r="45934"/>
    <row r="45935"/>
    <row r="45936"/>
    <row r="45937"/>
    <row r="45938"/>
    <row r="45939"/>
    <row r="45940"/>
    <row r="45941"/>
    <row r="45942"/>
    <row r="45943"/>
    <row r="45944"/>
    <row r="45945"/>
    <row r="45946"/>
    <row r="45947"/>
    <row r="45948"/>
    <row r="45949"/>
    <row r="45950"/>
    <row r="45951"/>
    <row r="45952"/>
    <row r="45953"/>
    <row r="45954"/>
    <row r="45955"/>
    <row r="45956"/>
    <row r="45957"/>
    <row r="45958"/>
    <row r="45959"/>
    <row r="45960"/>
    <row r="45961"/>
    <row r="45962"/>
    <row r="45963"/>
    <row r="45964"/>
    <row r="45965"/>
    <row r="45966"/>
    <row r="45967"/>
    <row r="45968"/>
    <row r="45969"/>
    <row r="45970"/>
    <row r="45971"/>
    <row r="45972"/>
    <row r="45973"/>
    <row r="45974"/>
    <row r="45975"/>
    <row r="45976"/>
    <row r="45977"/>
    <row r="45978"/>
    <row r="45979"/>
    <row r="45980"/>
    <row r="45981"/>
    <row r="45982"/>
    <row r="45983"/>
    <row r="45984"/>
    <row r="45985"/>
    <row r="45986"/>
    <row r="45987"/>
    <row r="45988"/>
    <row r="45989"/>
    <row r="45990"/>
    <row r="45991"/>
    <row r="45992"/>
    <row r="45993"/>
    <row r="45994"/>
    <row r="45995"/>
    <row r="45996"/>
    <row r="45997"/>
    <row r="45998"/>
    <row r="45999"/>
    <row r="46000"/>
    <row r="46001"/>
    <row r="46002"/>
    <row r="46003"/>
    <row r="46004"/>
    <row r="46005"/>
    <row r="46006"/>
    <row r="46007"/>
    <row r="46008"/>
    <row r="46009"/>
    <row r="46010"/>
    <row r="46011"/>
    <row r="46012"/>
    <row r="46013"/>
    <row r="46014"/>
    <row r="46015"/>
    <row r="46016"/>
    <row r="46017"/>
    <row r="46018"/>
    <row r="46019"/>
    <row r="46020"/>
    <row r="46021"/>
    <row r="46022"/>
    <row r="46023"/>
    <row r="46024"/>
    <row r="46025"/>
    <row r="46026"/>
    <row r="46027"/>
    <row r="46028"/>
    <row r="46029"/>
    <row r="46030"/>
    <row r="46031"/>
    <row r="46032"/>
    <row r="46033"/>
    <row r="46034"/>
    <row r="46035"/>
    <row r="46036"/>
    <row r="46037"/>
    <row r="46038"/>
    <row r="46039"/>
    <row r="46040"/>
    <row r="46041"/>
    <row r="46042"/>
    <row r="46043"/>
    <row r="46044"/>
    <row r="46045"/>
    <row r="46046"/>
    <row r="46047"/>
    <row r="46048"/>
    <row r="46049"/>
    <row r="46050"/>
    <row r="46051"/>
    <row r="46052"/>
    <row r="46053"/>
    <row r="46054"/>
    <row r="46055"/>
    <row r="46056"/>
    <row r="46057"/>
    <row r="46058"/>
    <row r="46059"/>
    <row r="46060"/>
    <row r="46061"/>
    <row r="46062"/>
    <row r="46063"/>
    <row r="46064"/>
    <row r="46065"/>
    <row r="46066"/>
    <row r="46067"/>
    <row r="46068"/>
    <row r="46069"/>
    <row r="46070"/>
    <row r="46071"/>
    <row r="46072"/>
    <row r="46073"/>
    <row r="46074"/>
    <row r="46075"/>
    <row r="46076"/>
    <row r="46077"/>
    <row r="46078"/>
    <row r="46079"/>
    <row r="46080"/>
    <row r="46081"/>
    <row r="46082"/>
    <row r="46083"/>
    <row r="46084"/>
    <row r="46085"/>
    <row r="46086"/>
    <row r="46087"/>
    <row r="46088"/>
    <row r="46089"/>
    <row r="46090"/>
    <row r="46091"/>
    <row r="46092"/>
    <row r="46093"/>
    <row r="46094"/>
    <row r="46095"/>
    <row r="46096"/>
    <row r="46097"/>
    <row r="46098"/>
    <row r="46099"/>
    <row r="46100"/>
    <row r="46101"/>
    <row r="46102"/>
    <row r="46103"/>
    <row r="46104"/>
    <row r="46105"/>
    <row r="46106"/>
    <row r="46107"/>
    <row r="46108"/>
    <row r="46109"/>
    <row r="46110"/>
    <row r="46111"/>
    <row r="46112"/>
    <row r="46113"/>
    <row r="46114"/>
    <row r="46115"/>
    <row r="46116"/>
    <row r="46117"/>
    <row r="46118"/>
    <row r="46119"/>
    <row r="46120"/>
    <row r="46121"/>
    <row r="46122"/>
    <row r="46123"/>
    <row r="46124"/>
    <row r="46125"/>
    <row r="46126"/>
    <row r="46127"/>
    <row r="46128"/>
    <row r="46129"/>
    <row r="46130"/>
    <row r="46131"/>
    <row r="46132"/>
    <row r="46133"/>
    <row r="46134"/>
    <row r="46135"/>
    <row r="46136"/>
    <row r="46137"/>
    <row r="46138"/>
    <row r="46139"/>
    <row r="46140"/>
    <row r="46141"/>
    <row r="46142"/>
    <row r="46143"/>
    <row r="46144"/>
    <row r="46145"/>
    <row r="46146"/>
    <row r="46147"/>
    <row r="46148"/>
    <row r="46149"/>
    <row r="46150"/>
    <row r="46151"/>
    <row r="46152"/>
    <row r="46153"/>
    <row r="46154"/>
    <row r="46155"/>
    <row r="46156"/>
    <row r="46157"/>
    <row r="46158"/>
    <row r="46159"/>
    <row r="46160"/>
    <row r="46161"/>
    <row r="46162"/>
    <row r="46163"/>
    <row r="46164"/>
    <row r="46165"/>
    <row r="46166"/>
    <row r="46167"/>
    <row r="46168"/>
    <row r="46169"/>
    <row r="46170"/>
    <row r="46171"/>
    <row r="46172"/>
    <row r="46173"/>
    <row r="46174"/>
    <row r="46175"/>
    <row r="46176"/>
    <row r="46177"/>
    <row r="46178"/>
    <row r="46179"/>
    <row r="46180"/>
    <row r="46181"/>
    <row r="46182"/>
    <row r="46183"/>
    <row r="46184"/>
    <row r="46185"/>
    <row r="46186"/>
    <row r="46187"/>
    <row r="46188"/>
    <row r="46189"/>
    <row r="46190"/>
    <row r="46191"/>
    <row r="46192"/>
    <row r="46193"/>
    <row r="46194"/>
    <row r="46195"/>
    <row r="46196"/>
    <row r="46197"/>
    <row r="46198"/>
    <row r="46199"/>
    <row r="46200"/>
    <row r="46201"/>
    <row r="46202"/>
    <row r="46203"/>
    <row r="46204"/>
    <row r="46205"/>
    <row r="46206"/>
    <row r="46207"/>
    <row r="46208"/>
    <row r="46209"/>
    <row r="46210"/>
    <row r="46211"/>
    <row r="46212"/>
    <row r="46213"/>
    <row r="46214"/>
    <row r="46215"/>
    <row r="46216"/>
    <row r="46217"/>
    <row r="46218"/>
    <row r="46219"/>
    <row r="46220"/>
    <row r="46221"/>
    <row r="46222"/>
    <row r="46223"/>
    <row r="46224"/>
    <row r="46225"/>
    <row r="46226"/>
    <row r="46227"/>
    <row r="46228"/>
    <row r="46229"/>
    <row r="46230"/>
    <row r="46231"/>
    <row r="46232"/>
    <row r="46233"/>
    <row r="46234"/>
    <row r="46235"/>
    <row r="46236"/>
    <row r="46237"/>
    <row r="46238"/>
    <row r="46239"/>
    <row r="46240"/>
    <row r="46241"/>
    <row r="46242"/>
    <row r="46243"/>
    <row r="46244"/>
    <row r="46245"/>
    <row r="46246"/>
    <row r="46247"/>
    <row r="46248"/>
    <row r="46249"/>
  </sheetData>
  <dataConsolidate link="1"/>
  <mergeCells count="6011">
    <mergeCell ref="H131:H132"/>
    <mergeCell ref="H133:H134"/>
    <mergeCell ref="H343:H344"/>
    <mergeCell ref="F2408:F2409"/>
    <mergeCell ref="E2408:E2409"/>
    <mergeCell ref="D2408:D2409"/>
    <mergeCell ref="C2408:C2409"/>
    <mergeCell ref="D2299:D2300"/>
    <mergeCell ref="E2299:E2300"/>
    <mergeCell ref="F2299:F2300"/>
    <mergeCell ref="B2370:B2371"/>
    <mergeCell ref="C2370:C2371"/>
    <mergeCell ref="D2370:D2371"/>
    <mergeCell ref="E2370:E2371"/>
    <mergeCell ref="F2370:F2371"/>
    <mergeCell ref="H935:H936"/>
    <mergeCell ref="H937:H938"/>
    <mergeCell ref="B1984:B1985"/>
    <mergeCell ref="C1984:C1985"/>
    <mergeCell ref="D1984:D1985"/>
    <mergeCell ref="E1984:E1985"/>
    <mergeCell ref="B1986:B1987"/>
    <mergeCell ref="C1986:C1987"/>
    <mergeCell ref="B1988:B1989"/>
    <mergeCell ref="C1988:C1989"/>
    <mergeCell ref="D1988:D1989"/>
    <mergeCell ref="D1986:D1987"/>
    <mergeCell ref="E1986:E1987"/>
    <mergeCell ref="E1988:E1989"/>
    <mergeCell ref="B2124:B2125"/>
    <mergeCell ref="C2124:C2125"/>
    <mergeCell ref="D2124:D2125"/>
    <mergeCell ref="H2510:H2511"/>
    <mergeCell ref="B2510:B2511"/>
    <mergeCell ref="C2510:C2511"/>
    <mergeCell ref="D2510:D2511"/>
    <mergeCell ref="E2510:E2511"/>
    <mergeCell ref="F2510:F2511"/>
    <mergeCell ref="C2439:C2440"/>
    <mergeCell ref="D2439:D2440"/>
    <mergeCell ref="E2439:E2440"/>
    <mergeCell ref="F2439:F2440"/>
    <mergeCell ref="B2264:B2265"/>
    <mergeCell ref="B2266:B2267"/>
    <mergeCell ref="C2264:C2265"/>
    <mergeCell ref="C2266:C2267"/>
    <mergeCell ref="D2264:D2265"/>
    <mergeCell ref="D2266:D2267"/>
    <mergeCell ref="E2264:E2265"/>
    <mergeCell ref="E2266:E2267"/>
    <mergeCell ref="F2264:F2265"/>
    <mergeCell ref="F2266:F2267"/>
    <mergeCell ref="B2299:B2300"/>
    <mergeCell ref="C2299:C2300"/>
    <mergeCell ref="H2370:H2371"/>
    <mergeCell ref="B2441:B2442"/>
    <mergeCell ref="H2299:H2300"/>
    <mergeCell ref="H2264:H2265"/>
    <mergeCell ref="H2266:H2267"/>
    <mergeCell ref="B2544:B2545"/>
    <mergeCell ref="C2544:C2545"/>
    <mergeCell ref="D2544:D2545"/>
    <mergeCell ref="E2544:E2545"/>
    <mergeCell ref="F2544:F2545"/>
    <mergeCell ref="B2404:B2405"/>
    <mergeCell ref="B2406:B2407"/>
    <mergeCell ref="B2408:B2409"/>
    <mergeCell ref="C2404:C2405"/>
    <mergeCell ref="D2404:D2405"/>
    <mergeCell ref="E2404:E2405"/>
    <mergeCell ref="F2404:F2405"/>
    <mergeCell ref="C2406:C2407"/>
    <mergeCell ref="D2406:D2407"/>
    <mergeCell ref="E2406:E2407"/>
    <mergeCell ref="F2406:F2407"/>
    <mergeCell ref="B2194:B2195"/>
    <mergeCell ref="B2196:B2197"/>
    <mergeCell ref="C2194:C2195"/>
    <mergeCell ref="C2196:C2197"/>
    <mergeCell ref="D2194:D2195"/>
    <mergeCell ref="D2196:D2197"/>
    <mergeCell ref="E2194:E2195"/>
    <mergeCell ref="E2196:E2197"/>
    <mergeCell ref="F2194:F2195"/>
    <mergeCell ref="F2196:F2197"/>
    <mergeCell ref="C2229:C2230"/>
    <mergeCell ref="B2229:B2230"/>
    <mergeCell ref="D2229:D2230"/>
    <mergeCell ref="E2229:E2230"/>
    <mergeCell ref="F2229:F2230"/>
    <mergeCell ref="B2439:B2440"/>
    <mergeCell ref="E2124:E2125"/>
    <mergeCell ref="F2124:F2125"/>
    <mergeCell ref="B1918:B1919"/>
    <mergeCell ref="C1918:C1919"/>
    <mergeCell ref="D1918:D1919"/>
    <mergeCell ref="E1918:E1919"/>
    <mergeCell ref="F1918:F1919"/>
    <mergeCell ref="F1916:F1917"/>
    <mergeCell ref="F1914:F1915"/>
    <mergeCell ref="E1914:E1915"/>
    <mergeCell ref="E1916:E1917"/>
    <mergeCell ref="D1914:D1915"/>
    <mergeCell ref="D1916:D1917"/>
    <mergeCell ref="C1914:C1915"/>
    <mergeCell ref="C1916:C1917"/>
    <mergeCell ref="B1914:B1915"/>
    <mergeCell ref="B1916:B1917"/>
    <mergeCell ref="B1949:B1950"/>
    <mergeCell ref="C1949:C1950"/>
    <mergeCell ref="D1949:D1950"/>
    <mergeCell ref="E1949:E1950"/>
    <mergeCell ref="F1949:F1950"/>
    <mergeCell ref="B1669:B1670"/>
    <mergeCell ref="C1669:C1670"/>
    <mergeCell ref="D1669:D1670"/>
    <mergeCell ref="E1669:E1670"/>
    <mergeCell ref="F1669:F1670"/>
    <mergeCell ref="B1739:B1740"/>
    <mergeCell ref="C1739:C1740"/>
    <mergeCell ref="D1739:D1740"/>
    <mergeCell ref="E1739:E1740"/>
    <mergeCell ref="F1739:F1740"/>
    <mergeCell ref="B1809:B1810"/>
    <mergeCell ref="C1809:C1810"/>
    <mergeCell ref="D1809:D1810"/>
    <mergeCell ref="E1809:E1810"/>
    <mergeCell ref="F1809:F1810"/>
    <mergeCell ref="B1845:B1846"/>
    <mergeCell ref="C1845:C1846"/>
    <mergeCell ref="D1845:D1846"/>
    <mergeCell ref="E1845:E1846"/>
    <mergeCell ref="F1845:F1846"/>
    <mergeCell ref="B1389:B1390"/>
    <mergeCell ref="C1389:C1390"/>
    <mergeCell ref="D1389:D1390"/>
    <mergeCell ref="E1389:E1390"/>
    <mergeCell ref="F1389:F1390"/>
    <mergeCell ref="B1424:B1425"/>
    <mergeCell ref="C1424:C1425"/>
    <mergeCell ref="D1424:D1425"/>
    <mergeCell ref="E1424:E1425"/>
    <mergeCell ref="F1424:F1425"/>
    <mergeCell ref="B1459:B1460"/>
    <mergeCell ref="C1459:C1460"/>
    <mergeCell ref="D1459:D1460"/>
    <mergeCell ref="E1459:E1460"/>
    <mergeCell ref="F1459:F1460"/>
    <mergeCell ref="B1602:B1603"/>
    <mergeCell ref="C1602:C1603"/>
    <mergeCell ref="D1602:D1603"/>
    <mergeCell ref="E1602:E1603"/>
    <mergeCell ref="F1602:F1603"/>
    <mergeCell ref="C1079:C1080"/>
    <mergeCell ref="D1075:D1076"/>
    <mergeCell ref="D1077:D1078"/>
    <mergeCell ref="D1079:D1080"/>
    <mergeCell ref="E1075:E1076"/>
    <mergeCell ref="E1077:E1078"/>
    <mergeCell ref="E1079:E1080"/>
    <mergeCell ref="F1075:F1076"/>
    <mergeCell ref="F1077:F1078"/>
    <mergeCell ref="F1079:F1080"/>
    <mergeCell ref="B1214:B1215"/>
    <mergeCell ref="C1214:C1215"/>
    <mergeCell ref="D1214:D1215"/>
    <mergeCell ref="E1214:E1215"/>
    <mergeCell ref="F1214:F1215"/>
    <mergeCell ref="B1357:B1358"/>
    <mergeCell ref="C1357:C1358"/>
    <mergeCell ref="D1357:D1358"/>
    <mergeCell ref="E1357:E1358"/>
    <mergeCell ref="F1357:F1358"/>
    <mergeCell ref="B1075:B1076"/>
    <mergeCell ref="B1077:B1078"/>
    <mergeCell ref="B1079:B1080"/>
    <mergeCell ref="C1075:C1076"/>
    <mergeCell ref="C1077:C1078"/>
    <mergeCell ref="F759:F760"/>
    <mergeCell ref="F761:F762"/>
    <mergeCell ref="B759:B760"/>
    <mergeCell ref="B761:B762"/>
    <mergeCell ref="C759:C760"/>
    <mergeCell ref="C761:C762"/>
    <mergeCell ref="D759:D760"/>
    <mergeCell ref="D761:D762"/>
    <mergeCell ref="E759:E760"/>
    <mergeCell ref="E761:E762"/>
    <mergeCell ref="F935:F936"/>
    <mergeCell ref="F937:F938"/>
    <mergeCell ref="E935:E936"/>
    <mergeCell ref="E937:E938"/>
    <mergeCell ref="D935:D936"/>
    <mergeCell ref="C935:C936"/>
    <mergeCell ref="C937:C938"/>
    <mergeCell ref="D937:D938"/>
    <mergeCell ref="B935:B936"/>
    <mergeCell ref="B937:B938"/>
    <mergeCell ref="B584:B585"/>
    <mergeCell ref="C584:C585"/>
    <mergeCell ref="D584:D585"/>
    <mergeCell ref="E584:E585"/>
    <mergeCell ref="F584:F585"/>
    <mergeCell ref="F654:F655"/>
    <mergeCell ref="E654:E655"/>
    <mergeCell ref="D654:D655"/>
    <mergeCell ref="C654:C655"/>
    <mergeCell ref="B654:B655"/>
    <mergeCell ref="B693:B695"/>
    <mergeCell ref="C693:C695"/>
    <mergeCell ref="D693:D695"/>
    <mergeCell ref="E693:E695"/>
    <mergeCell ref="F693:F695"/>
    <mergeCell ref="F691:F692"/>
    <mergeCell ref="F689:F690"/>
    <mergeCell ref="E689:E690"/>
    <mergeCell ref="D689:D690"/>
    <mergeCell ref="E691:E692"/>
    <mergeCell ref="D691:D692"/>
    <mergeCell ref="C689:C690"/>
    <mergeCell ref="C691:C692"/>
    <mergeCell ref="B689:B690"/>
    <mergeCell ref="B691:B692"/>
    <mergeCell ref="B411:B412"/>
    <mergeCell ref="C411:C412"/>
    <mergeCell ref="D411:D412"/>
    <mergeCell ref="E411:E412"/>
    <mergeCell ref="F411:F412"/>
    <mergeCell ref="F444:F445"/>
    <mergeCell ref="E444:E445"/>
    <mergeCell ref="D444:D445"/>
    <mergeCell ref="C444:C445"/>
    <mergeCell ref="B444:B445"/>
    <mergeCell ref="B481:B482"/>
    <mergeCell ref="C481:C482"/>
    <mergeCell ref="D481:D482"/>
    <mergeCell ref="E481:E482"/>
    <mergeCell ref="F481:F482"/>
    <mergeCell ref="B514:B515"/>
    <mergeCell ref="C514:C515"/>
    <mergeCell ref="D514:D515"/>
    <mergeCell ref="E514:E515"/>
    <mergeCell ref="F514:F515"/>
    <mergeCell ref="B129:B130"/>
    <mergeCell ref="C129:C130"/>
    <mergeCell ref="D129:D130"/>
    <mergeCell ref="E129:E130"/>
    <mergeCell ref="F129:F130"/>
    <mergeCell ref="E164:E165"/>
    <mergeCell ref="D164:D165"/>
    <mergeCell ref="C164:C165"/>
    <mergeCell ref="B164:B165"/>
    <mergeCell ref="F164:F165"/>
    <mergeCell ref="B269:B270"/>
    <mergeCell ref="C269:C270"/>
    <mergeCell ref="D269:D270"/>
    <mergeCell ref="E269:E270"/>
    <mergeCell ref="F269:F270"/>
    <mergeCell ref="F343:F344"/>
    <mergeCell ref="E343:E344"/>
    <mergeCell ref="D343:D344"/>
    <mergeCell ref="C343:C344"/>
    <mergeCell ref="B343:B344"/>
    <mergeCell ref="B131:B132"/>
    <mergeCell ref="B133:B134"/>
    <mergeCell ref="C131:C132"/>
    <mergeCell ref="C133:C134"/>
    <mergeCell ref="D131:D132"/>
    <mergeCell ref="D133:D134"/>
    <mergeCell ref="E131:E132"/>
    <mergeCell ref="E133:E134"/>
    <mergeCell ref="F131:F132"/>
    <mergeCell ref="F133:F134"/>
    <mergeCell ref="R33:S33"/>
    <mergeCell ref="P24:Q24"/>
    <mergeCell ref="O52:S52"/>
    <mergeCell ref="R35:S35"/>
    <mergeCell ref="P32:Q32"/>
    <mergeCell ref="P33:Q33"/>
    <mergeCell ref="P34:Q34"/>
    <mergeCell ref="P35:Q35"/>
    <mergeCell ref="R32:S32"/>
    <mergeCell ref="R51:S51"/>
    <mergeCell ref="R50:S50"/>
    <mergeCell ref="R34:S34"/>
    <mergeCell ref="R24:S24"/>
    <mergeCell ref="P30:Q30"/>
    <mergeCell ref="R30:S30"/>
    <mergeCell ref="P28:Q28"/>
    <mergeCell ref="R28:S28"/>
    <mergeCell ref="P29:Q29"/>
    <mergeCell ref="R29:S29"/>
    <mergeCell ref="P25:Q25"/>
    <mergeCell ref="R25:S25"/>
    <mergeCell ref="P26:Q26"/>
    <mergeCell ref="R26:S26"/>
    <mergeCell ref="P27:Q27"/>
    <mergeCell ref="R27:S27"/>
    <mergeCell ref="R36:S36"/>
    <mergeCell ref="P43:S44"/>
    <mergeCell ref="R38:S38"/>
    <mergeCell ref="P36:Q36"/>
    <mergeCell ref="P37:Q37"/>
    <mergeCell ref="P38:Q38"/>
    <mergeCell ref="B42:V42"/>
    <mergeCell ref="B1:V1"/>
    <mergeCell ref="B2:V2"/>
    <mergeCell ref="B3:V3"/>
    <mergeCell ref="B4:V4"/>
    <mergeCell ref="B6:V6"/>
    <mergeCell ref="B7:V7"/>
    <mergeCell ref="J21:J22"/>
    <mergeCell ref="R21:S22"/>
    <mergeCell ref="P21:Q21"/>
    <mergeCell ref="P22:Q22"/>
    <mergeCell ref="T21:V21"/>
    <mergeCell ref="L21:L22"/>
    <mergeCell ref="B9:V9"/>
    <mergeCell ref="B11:V11"/>
    <mergeCell ref="P31:Q31"/>
    <mergeCell ref="B13:V13"/>
    <mergeCell ref="B14:V14"/>
    <mergeCell ref="N21:O21"/>
    <mergeCell ref="B20:D20"/>
    <mergeCell ref="K21:K22"/>
    <mergeCell ref="M21:M22"/>
    <mergeCell ref="B21:B22"/>
    <mergeCell ref="H21:H22"/>
    <mergeCell ref="I21:I22"/>
    <mergeCell ref="R31:S31"/>
    <mergeCell ref="R37:S37"/>
    <mergeCell ref="C44:E44"/>
    <mergeCell ref="B43:B52"/>
    <mergeCell ref="H44:I45"/>
    <mergeCell ref="H52:I52"/>
    <mergeCell ref="C43:M43"/>
    <mergeCell ref="J44:K44"/>
    <mergeCell ref="O49:O50"/>
    <mergeCell ref="K56:K57"/>
    <mergeCell ref="L56:L57"/>
    <mergeCell ref="M56:M57"/>
    <mergeCell ref="N56:O56"/>
    <mergeCell ref="P56:Q56"/>
    <mergeCell ref="B55:D55"/>
    <mergeCell ref="B56:B57"/>
    <mergeCell ref="H56:H57"/>
    <mergeCell ref="I56:I57"/>
    <mergeCell ref="J56:J57"/>
    <mergeCell ref="P49:S49"/>
    <mergeCell ref="V43:V45"/>
    <mergeCell ref="T43:U45"/>
    <mergeCell ref="T46:V47"/>
    <mergeCell ref="C52:E52"/>
    <mergeCell ref="H50:I50"/>
    <mergeCell ref="H51:I51"/>
    <mergeCell ref="H49:I49"/>
    <mergeCell ref="H46:I46"/>
    <mergeCell ref="H47:I47"/>
    <mergeCell ref="H48:I48"/>
    <mergeCell ref="G44:G45"/>
    <mergeCell ref="C45:D45"/>
    <mergeCell ref="Q46:Q48"/>
    <mergeCell ref="R46:S48"/>
    <mergeCell ref="O46:P48"/>
    <mergeCell ref="P63:Q63"/>
    <mergeCell ref="R63:S63"/>
    <mergeCell ref="P64:Q64"/>
    <mergeCell ref="R64:S64"/>
    <mergeCell ref="P65:Q65"/>
    <mergeCell ref="R65:S65"/>
    <mergeCell ref="P60:Q60"/>
    <mergeCell ref="R60:S60"/>
    <mergeCell ref="P61:Q61"/>
    <mergeCell ref="R61:S61"/>
    <mergeCell ref="P62:Q62"/>
    <mergeCell ref="R62:S62"/>
    <mergeCell ref="R56:S57"/>
    <mergeCell ref="T56:V56"/>
    <mergeCell ref="P57:Q57"/>
    <mergeCell ref="P59:Q59"/>
    <mergeCell ref="R59:S59"/>
    <mergeCell ref="P72:Q72"/>
    <mergeCell ref="R72:S72"/>
    <mergeCell ref="P73:Q73"/>
    <mergeCell ref="R73:S73"/>
    <mergeCell ref="B77:V77"/>
    <mergeCell ref="P69:Q69"/>
    <mergeCell ref="R69:S69"/>
    <mergeCell ref="P70:Q70"/>
    <mergeCell ref="R70:S70"/>
    <mergeCell ref="P71:Q71"/>
    <mergeCell ref="R71:S71"/>
    <mergeCell ref="P66:Q66"/>
    <mergeCell ref="R66:S66"/>
    <mergeCell ref="P67:Q67"/>
    <mergeCell ref="R67:S67"/>
    <mergeCell ref="P68:Q68"/>
    <mergeCell ref="R68:S68"/>
    <mergeCell ref="C79:E79"/>
    <mergeCell ref="G79:G80"/>
    <mergeCell ref="H79:I80"/>
    <mergeCell ref="J79:K79"/>
    <mergeCell ref="C80:D80"/>
    <mergeCell ref="B78:B87"/>
    <mergeCell ref="C78:M78"/>
    <mergeCell ref="P78:S79"/>
    <mergeCell ref="T78:U80"/>
    <mergeCell ref="V78:V80"/>
    <mergeCell ref="H81:I81"/>
    <mergeCell ref="O81:P83"/>
    <mergeCell ref="Q81:Q83"/>
    <mergeCell ref="R81:S83"/>
    <mergeCell ref="T81:V82"/>
    <mergeCell ref="H82:I82"/>
    <mergeCell ref="H83:I83"/>
    <mergeCell ref="H84:I84"/>
    <mergeCell ref="O84:O85"/>
    <mergeCell ref="P84:S84"/>
    <mergeCell ref="H85:I85"/>
    <mergeCell ref="K91:K92"/>
    <mergeCell ref="L91:L92"/>
    <mergeCell ref="M91:M92"/>
    <mergeCell ref="N91:O91"/>
    <mergeCell ref="P91:Q91"/>
    <mergeCell ref="B90:D90"/>
    <mergeCell ref="B91:B92"/>
    <mergeCell ref="H91:H92"/>
    <mergeCell ref="I91:I92"/>
    <mergeCell ref="J91:J92"/>
    <mergeCell ref="R85:S85"/>
    <mergeCell ref="H86:I86"/>
    <mergeCell ref="R86:S86"/>
    <mergeCell ref="C87:E87"/>
    <mergeCell ref="H87:I87"/>
    <mergeCell ref="O87:S87"/>
    <mergeCell ref="P98:Q98"/>
    <mergeCell ref="R98:S98"/>
    <mergeCell ref="P99:Q99"/>
    <mergeCell ref="R99:S99"/>
    <mergeCell ref="P100:Q100"/>
    <mergeCell ref="R100:S100"/>
    <mergeCell ref="P95:Q95"/>
    <mergeCell ref="R95:S95"/>
    <mergeCell ref="P96:Q96"/>
    <mergeCell ref="R96:S96"/>
    <mergeCell ref="P97:Q97"/>
    <mergeCell ref="R97:S97"/>
    <mergeCell ref="R91:S92"/>
    <mergeCell ref="T91:V91"/>
    <mergeCell ref="P92:Q92"/>
    <mergeCell ref="P94:Q94"/>
    <mergeCell ref="R94:S94"/>
    <mergeCell ref="P107:Q107"/>
    <mergeCell ref="R107:S107"/>
    <mergeCell ref="P108:Q108"/>
    <mergeCell ref="R108:S108"/>
    <mergeCell ref="B112:V112"/>
    <mergeCell ref="P104:Q104"/>
    <mergeCell ref="R104:S104"/>
    <mergeCell ref="P105:Q105"/>
    <mergeCell ref="R105:S105"/>
    <mergeCell ref="P106:Q106"/>
    <mergeCell ref="R106:S106"/>
    <mergeCell ref="P101:Q101"/>
    <mergeCell ref="R101:S101"/>
    <mergeCell ref="P102:Q102"/>
    <mergeCell ref="R102:S102"/>
    <mergeCell ref="P103:Q103"/>
    <mergeCell ref="R103:S103"/>
    <mergeCell ref="C114:E114"/>
    <mergeCell ref="G114:G115"/>
    <mergeCell ref="H114:I115"/>
    <mergeCell ref="J114:K114"/>
    <mergeCell ref="C115:D115"/>
    <mergeCell ref="B113:B122"/>
    <mergeCell ref="C113:M113"/>
    <mergeCell ref="P113:S114"/>
    <mergeCell ref="T113:U115"/>
    <mergeCell ref="V113:V115"/>
    <mergeCell ref="H116:I116"/>
    <mergeCell ref="O116:P118"/>
    <mergeCell ref="Q116:Q118"/>
    <mergeCell ref="R116:S118"/>
    <mergeCell ref="T116:V117"/>
    <mergeCell ref="H117:I117"/>
    <mergeCell ref="H118:I118"/>
    <mergeCell ref="H119:I119"/>
    <mergeCell ref="O119:O120"/>
    <mergeCell ref="P119:S119"/>
    <mergeCell ref="H120:I120"/>
    <mergeCell ref="K126:K127"/>
    <mergeCell ref="L126:L127"/>
    <mergeCell ref="M126:M127"/>
    <mergeCell ref="N126:O126"/>
    <mergeCell ref="P126:Q126"/>
    <mergeCell ref="B125:D125"/>
    <mergeCell ref="B126:B127"/>
    <mergeCell ref="H126:H127"/>
    <mergeCell ref="I126:I127"/>
    <mergeCell ref="J126:J127"/>
    <mergeCell ref="R120:S120"/>
    <mergeCell ref="H121:I121"/>
    <mergeCell ref="R121:S121"/>
    <mergeCell ref="C122:E122"/>
    <mergeCell ref="H122:I122"/>
    <mergeCell ref="O122:S122"/>
    <mergeCell ref="P133:Q133"/>
    <mergeCell ref="R133:S133"/>
    <mergeCell ref="P134:Q134"/>
    <mergeCell ref="R134:S134"/>
    <mergeCell ref="P135:Q135"/>
    <mergeCell ref="R135:S135"/>
    <mergeCell ref="P130:Q130"/>
    <mergeCell ref="R130:S130"/>
    <mergeCell ref="P131:Q131"/>
    <mergeCell ref="R131:S131"/>
    <mergeCell ref="P132:Q132"/>
    <mergeCell ref="R132:S132"/>
    <mergeCell ref="R126:S127"/>
    <mergeCell ref="T126:V126"/>
    <mergeCell ref="P127:Q127"/>
    <mergeCell ref="P129:Q129"/>
    <mergeCell ref="R129:S129"/>
    <mergeCell ref="P142:Q142"/>
    <mergeCell ref="R142:S142"/>
    <mergeCell ref="P143:Q143"/>
    <mergeCell ref="R143:S143"/>
    <mergeCell ref="B147:V147"/>
    <mergeCell ref="P139:Q139"/>
    <mergeCell ref="R139:S139"/>
    <mergeCell ref="P140:Q140"/>
    <mergeCell ref="R140:S140"/>
    <mergeCell ref="P141:Q141"/>
    <mergeCell ref="R141:S141"/>
    <mergeCell ref="P136:Q136"/>
    <mergeCell ref="R136:S136"/>
    <mergeCell ref="P137:Q137"/>
    <mergeCell ref="R137:S137"/>
    <mergeCell ref="P138:Q138"/>
    <mergeCell ref="R138:S138"/>
    <mergeCell ref="C149:E149"/>
    <mergeCell ref="G149:G150"/>
    <mergeCell ref="H149:I150"/>
    <mergeCell ref="J149:K149"/>
    <mergeCell ref="C150:D150"/>
    <mergeCell ref="B148:B157"/>
    <mergeCell ref="C148:M148"/>
    <mergeCell ref="P148:S149"/>
    <mergeCell ref="T148:U150"/>
    <mergeCell ref="V148:V150"/>
    <mergeCell ref="H151:I151"/>
    <mergeCell ref="O151:P153"/>
    <mergeCell ref="Q151:Q153"/>
    <mergeCell ref="R151:S153"/>
    <mergeCell ref="T151:V152"/>
    <mergeCell ref="H152:I152"/>
    <mergeCell ref="H153:I153"/>
    <mergeCell ref="H154:I154"/>
    <mergeCell ref="O154:O155"/>
    <mergeCell ref="P154:S154"/>
    <mergeCell ref="H155:I155"/>
    <mergeCell ref="K161:K162"/>
    <mergeCell ref="L161:L162"/>
    <mergeCell ref="M161:M162"/>
    <mergeCell ref="N161:O161"/>
    <mergeCell ref="P161:Q161"/>
    <mergeCell ref="B160:D160"/>
    <mergeCell ref="B161:B162"/>
    <mergeCell ref="H161:H162"/>
    <mergeCell ref="I161:I162"/>
    <mergeCell ref="J161:J162"/>
    <mergeCell ref="R155:S155"/>
    <mergeCell ref="H156:I156"/>
    <mergeCell ref="R156:S156"/>
    <mergeCell ref="C157:E157"/>
    <mergeCell ref="H157:I157"/>
    <mergeCell ref="O157:S157"/>
    <mergeCell ref="P168:Q168"/>
    <mergeCell ref="R168:S168"/>
    <mergeCell ref="P169:Q169"/>
    <mergeCell ref="R169:S169"/>
    <mergeCell ref="P170:Q170"/>
    <mergeCell ref="R170:S170"/>
    <mergeCell ref="P165:Q165"/>
    <mergeCell ref="R165:S165"/>
    <mergeCell ref="P166:Q166"/>
    <mergeCell ref="R166:S166"/>
    <mergeCell ref="P167:Q167"/>
    <mergeCell ref="R167:S167"/>
    <mergeCell ref="R161:S162"/>
    <mergeCell ref="T161:V161"/>
    <mergeCell ref="P162:Q162"/>
    <mergeCell ref="P164:Q164"/>
    <mergeCell ref="R164:S164"/>
    <mergeCell ref="P177:Q177"/>
    <mergeCell ref="R177:S177"/>
    <mergeCell ref="P178:Q178"/>
    <mergeCell ref="R178:S178"/>
    <mergeCell ref="B182:V182"/>
    <mergeCell ref="P174:Q174"/>
    <mergeCell ref="R174:S174"/>
    <mergeCell ref="P175:Q175"/>
    <mergeCell ref="R175:S175"/>
    <mergeCell ref="P176:Q176"/>
    <mergeCell ref="R176:S176"/>
    <mergeCell ref="P171:Q171"/>
    <mergeCell ref="R171:S171"/>
    <mergeCell ref="P172:Q172"/>
    <mergeCell ref="R172:S172"/>
    <mergeCell ref="P173:Q173"/>
    <mergeCell ref="R173:S173"/>
    <mergeCell ref="C184:E184"/>
    <mergeCell ref="G184:G185"/>
    <mergeCell ref="H184:I185"/>
    <mergeCell ref="J184:K184"/>
    <mergeCell ref="C185:D185"/>
    <mergeCell ref="B183:B192"/>
    <mergeCell ref="C183:M183"/>
    <mergeCell ref="P183:S184"/>
    <mergeCell ref="T183:U185"/>
    <mergeCell ref="V183:V185"/>
    <mergeCell ref="H186:I186"/>
    <mergeCell ref="O186:P188"/>
    <mergeCell ref="Q186:Q188"/>
    <mergeCell ref="R186:S188"/>
    <mergeCell ref="T186:V187"/>
    <mergeCell ref="H187:I187"/>
    <mergeCell ref="H188:I188"/>
    <mergeCell ref="H189:I189"/>
    <mergeCell ref="O189:O190"/>
    <mergeCell ref="P189:S189"/>
    <mergeCell ref="H190:I190"/>
    <mergeCell ref="K196:K197"/>
    <mergeCell ref="L196:L197"/>
    <mergeCell ref="M196:M197"/>
    <mergeCell ref="N196:O196"/>
    <mergeCell ref="P196:Q196"/>
    <mergeCell ref="B195:D195"/>
    <mergeCell ref="B196:B197"/>
    <mergeCell ref="H196:H197"/>
    <mergeCell ref="I196:I197"/>
    <mergeCell ref="J196:J197"/>
    <mergeCell ref="R190:S190"/>
    <mergeCell ref="H191:I191"/>
    <mergeCell ref="R191:S191"/>
    <mergeCell ref="C192:E192"/>
    <mergeCell ref="H192:I192"/>
    <mergeCell ref="O192:S192"/>
    <mergeCell ref="P203:Q203"/>
    <mergeCell ref="R203:S203"/>
    <mergeCell ref="P204:Q204"/>
    <mergeCell ref="R204:S204"/>
    <mergeCell ref="P205:Q205"/>
    <mergeCell ref="R205:S205"/>
    <mergeCell ref="P200:Q200"/>
    <mergeCell ref="R200:S200"/>
    <mergeCell ref="P201:Q201"/>
    <mergeCell ref="R201:S201"/>
    <mergeCell ref="P202:Q202"/>
    <mergeCell ref="R202:S202"/>
    <mergeCell ref="R196:S197"/>
    <mergeCell ref="T196:V196"/>
    <mergeCell ref="P197:Q197"/>
    <mergeCell ref="P199:Q199"/>
    <mergeCell ref="R199:S199"/>
    <mergeCell ref="P212:Q212"/>
    <mergeCell ref="R212:S212"/>
    <mergeCell ref="P213:Q213"/>
    <mergeCell ref="R213:S213"/>
    <mergeCell ref="B217:V217"/>
    <mergeCell ref="P209:Q209"/>
    <mergeCell ref="R209:S209"/>
    <mergeCell ref="P210:Q210"/>
    <mergeCell ref="R210:S210"/>
    <mergeCell ref="P211:Q211"/>
    <mergeCell ref="R211:S211"/>
    <mergeCell ref="P206:Q206"/>
    <mergeCell ref="R206:S206"/>
    <mergeCell ref="P207:Q207"/>
    <mergeCell ref="R207:S207"/>
    <mergeCell ref="P208:Q208"/>
    <mergeCell ref="R208:S208"/>
    <mergeCell ref="C219:E219"/>
    <mergeCell ref="G219:G220"/>
    <mergeCell ref="H219:I220"/>
    <mergeCell ref="J219:K219"/>
    <mergeCell ref="C220:D220"/>
    <mergeCell ref="B218:B227"/>
    <mergeCell ref="C218:M218"/>
    <mergeCell ref="P218:S219"/>
    <mergeCell ref="T218:U220"/>
    <mergeCell ref="V218:V220"/>
    <mergeCell ref="H221:I221"/>
    <mergeCell ref="O221:P223"/>
    <mergeCell ref="Q221:Q223"/>
    <mergeCell ref="R221:S223"/>
    <mergeCell ref="T221:V222"/>
    <mergeCell ref="H222:I222"/>
    <mergeCell ref="H223:I223"/>
    <mergeCell ref="H224:I224"/>
    <mergeCell ref="O224:O225"/>
    <mergeCell ref="P224:S224"/>
    <mergeCell ref="H225:I225"/>
    <mergeCell ref="K231:K232"/>
    <mergeCell ref="L231:L232"/>
    <mergeCell ref="M231:M232"/>
    <mergeCell ref="N231:O231"/>
    <mergeCell ref="P231:Q231"/>
    <mergeCell ref="B230:D230"/>
    <mergeCell ref="B231:B232"/>
    <mergeCell ref="H231:H232"/>
    <mergeCell ref="I231:I232"/>
    <mergeCell ref="J231:J232"/>
    <mergeCell ref="R225:S225"/>
    <mergeCell ref="H226:I226"/>
    <mergeCell ref="R226:S226"/>
    <mergeCell ref="C227:E227"/>
    <mergeCell ref="H227:I227"/>
    <mergeCell ref="O227:S227"/>
    <mergeCell ref="P238:Q238"/>
    <mergeCell ref="R238:S238"/>
    <mergeCell ref="P239:Q239"/>
    <mergeCell ref="R239:S239"/>
    <mergeCell ref="P240:Q240"/>
    <mergeCell ref="R240:S240"/>
    <mergeCell ref="P235:Q235"/>
    <mergeCell ref="R235:S235"/>
    <mergeCell ref="P236:Q236"/>
    <mergeCell ref="R236:S236"/>
    <mergeCell ref="P237:Q237"/>
    <mergeCell ref="R237:S237"/>
    <mergeCell ref="R231:S232"/>
    <mergeCell ref="T231:V231"/>
    <mergeCell ref="P232:Q232"/>
    <mergeCell ref="P234:Q234"/>
    <mergeCell ref="R234:S234"/>
    <mergeCell ref="P247:Q247"/>
    <mergeCell ref="R247:S247"/>
    <mergeCell ref="P248:Q248"/>
    <mergeCell ref="R248:S248"/>
    <mergeCell ref="B252:V252"/>
    <mergeCell ref="P244:Q244"/>
    <mergeCell ref="R244:S244"/>
    <mergeCell ref="P245:Q245"/>
    <mergeCell ref="R245:S245"/>
    <mergeCell ref="P246:Q246"/>
    <mergeCell ref="R246:S246"/>
    <mergeCell ref="P241:Q241"/>
    <mergeCell ref="R241:S241"/>
    <mergeCell ref="P242:Q242"/>
    <mergeCell ref="R242:S242"/>
    <mergeCell ref="P243:Q243"/>
    <mergeCell ref="R243:S243"/>
    <mergeCell ref="C254:E254"/>
    <mergeCell ref="G254:G255"/>
    <mergeCell ref="H254:I255"/>
    <mergeCell ref="J254:K254"/>
    <mergeCell ref="C255:D255"/>
    <mergeCell ref="B253:B262"/>
    <mergeCell ref="C253:M253"/>
    <mergeCell ref="P253:S254"/>
    <mergeCell ref="T253:U255"/>
    <mergeCell ref="V253:V255"/>
    <mergeCell ref="H256:I256"/>
    <mergeCell ref="O256:P258"/>
    <mergeCell ref="Q256:Q258"/>
    <mergeCell ref="R256:S258"/>
    <mergeCell ref="T256:V257"/>
    <mergeCell ref="H257:I257"/>
    <mergeCell ref="H258:I258"/>
    <mergeCell ref="H259:I259"/>
    <mergeCell ref="O259:O260"/>
    <mergeCell ref="P259:S259"/>
    <mergeCell ref="H260:I260"/>
    <mergeCell ref="K266:K267"/>
    <mergeCell ref="L266:L267"/>
    <mergeCell ref="M266:M267"/>
    <mergeCell ref="N266:O266"/>
    <mergeCell ref="P266:Q266"/>
    <mergeCell ref="B265:D265"/>
    <mergeCell ref="B266:B267"/>
    <mergeCell ref="H266:H267"/>
    <mergeCell ref="I266:I267"/>
    <mergeCell ref="J266:J267"/>
    <mergeCell ref="R260:S260"/>
    <mergeCell ref="H261:I261"/>
    <mergeCell ref="R261:S261"/>
    <mergeCell ref="C262:E262"/>
    <mergeCell ref="H262:I262"/>
    <mergeCell ref="O262:S262"/>
    <mergeCell ref="P273:Q273"/>
    <mergeCell ref="R273:S273"/>
    <mergeCell ref="P274:Q274"/>
    <mergeCell ref="R274:S274"/>
    <mergeCell ref="P275:Q275"/>
    <mergeCell ref="R275:S275"/>
    <mergeCell ref="P270:Q270"/>
    <mergeCell ref="R270:S270"/>
    <mergeCell ref="P271:Q271"/>
    <mergeCell ref="R271:S271"/>
    <mergeCell ref="P272:Q272"/>
    <mergeCell ref="R272:S272"/>
    <mergeCell ref="R266:S267"/>
    <mergeCell ref="T266:V266"/>
    <mergeCell ref="P267:Q267"/>
    <mergeCell ref="P269:Q269"/>
    <mergeCell ref="R269:S269"/>
    <mergeCell ref="P282:Q282"/>
    <mergeCell ref="R282:S282"/>
    <mergeCell ref="P283:Q283"/>
    <mergeCell ref="R283:S283"/>
    <mergeCell ref="B287:V287"/>
    <mergeCell ref="P279:Q279"/>
    <mergeCell ref="R279:S279"/>
    <mergeCell ref="P280:Q280"/>
    <mergeCell ref="R280:S280"/>
    <mergeCell ref="P281:Q281"/>
    <mergeCell ref="R281:S281"/>
    <mergeCell ref="P276:Q276"/>
    <mergeCell ref="R276:S276"/>
    <mergeCell ref="P277:Q277"/>
    <mergeCell ref="R277:S277"/>
    <mergeCell ref="P278:Q278"/>
    <mergeCell ref="R278:S278"/>
    <mergeCell ref="C289:E289"/>
    <mergeCell ref="G289:G290"/>
    <mergeCell ref="H289:I290"/>
    <mergeCell ref="J289:K289"/>
    <mergeCell ref="C290:D290"/>
    <mergeCell ref="B288:B297"/>
    <mergeCell ref="C288:M288"/>
    <mergeCell ref="P288:S289"/>
    <mergeCell ref="T288:U290"/>
    <mergeCell ref="V288:V290"/>
    <mergeCell ref="H291:I291"/>
    <mergeCell ref="O291:P293"/>
    <mergeCell ref="Q291:Q293"/>
    <mergeCell ref="R291:S293"/>
    <mergeCell ref="T291:V292"/>
    <mergeCell ref="H292:I292"/>
    <mergeCell ref="H293:I293"/>
    <mergeCell ref="H294:I294"/>
    <mergeCell ref="O294:O295"/>
    <mergeCell ref="P294:S294"/>
    <mergeCell ref="H295:I295"/>
    <mergeCell ref="K301:K302"/>
    <mergeCell ref="L301:L302"/>
    <mergeCell ref="M301:M302"/>
    <mergeCell ref="N301:O301"/>
    <mergeCell ref="P301:Q301"/>
    <mergeCell ref="B300:D300"/>
    <mergeCell ref="B301:B302"/>
    <mergeCell ref="H301:H302"/>
    <mergeCell ref="I301:I302"/>
    <mergeCell ref="J301:J302"/>
    <mergeCell ref="R295:S295"/>
    <mergeCell ref="H296:I296"/>
    <mergeCell ref="R296:S296"/>
    <mergeCell ref="C297:E297"/>
    <mergeCell ref="H297:I297"/>
    <mergeCell ref="O297:S297"/>
    <mergeCell ref="P308:Q308"/>
    <mergeCell ref="R308:S308"/>
    <mergeCell ref="P309:Q309"/>
    <mergeCell ref="R309:S309"/>
    <mergeCell ref="P310:Q310"/>
    <mergeCell ref="R310:S310"/>
    <mergeCell ref="P305:Q305"/>
    <mergeCell ref="R305:S305"/>
    <mergeCell ref="P306:Q306"/>
    <mergeCell ref="R306:S306"/>
    <mergeCell ref="P307:Q307"/>
    <mergeCell ref="R307:S307"/>
    <mergeCell ref="R301:S302"/>
    <mergeCell ref="T301:V301"/>
    <mergeCell ref="P302:Q302"/>
    <mergeCell ref="P304:Q304"/>
    <mergeCell ref="R304:S304"/>
    <mergeCell ref="P317:Q317"/>
    <mergeCell ref="R317:S317"/>
    <mergeCell ref="P318:Q318"/>
    <mergeCell ref="R318:S318"/>
    <mergeCell ref="B322:V322"/>
    <mergeCell ref="P314:Q314"/>
    <mergeCell ref="R314:S314"/>
    <mergeCell ref="P315:Q315"/>
    <mergeCell ref="R315:S315"/>
    <mergeCell ref="P316:Q316"/>
    <mergeCell ref="R316:S316"/>
    <mergeCell ref="P311:Q311"/>
    <mergeCell ref="R311:S311"/>
    <mergeCell ref="P312:Q312"/>
    <mergeCell ref="R312:S312"/>
    <mergeCell ref="P313:Q313"/>
    <mergeCell ref="R313:S313"/>
    <mergeCell ref="C324:E324"/>
    <mergeCell ref="G324:G325"/>
    <mergeCell ref="H324:I325"/>
    <mergeCell ref="J324:K324"/>
    <mergeCell ref="C325:D325"/>
    <mergeCell ref="B323:B332"/>
    <mergeCell ref="C323:M323"/>
    <mergeCell ref="P323:S324"/>
    <mergeCell ref="T323:U325"/>
    <mergeCell ref="V323:V325"/>
    <mergeCell ref="H326:I326"/>
    <mergeCell ref="O326:P328"/>
    <mergeCell ref="Q326:Q328"/>
    <mergeCell ref="R326:S328"/>
    <mergeCell ref="T326:V327"/>
    <mergeCell ref="H327:I327"/>
    <mergeCell ref="H328:I328"/>
    <mergeCell ref="H329:I329"/>
    <mergeCell ref="O329:O330"/>
    <mergeCell ref="P329:S329"/>
    <mergeCell ref="H330:I330"/>
    <mergeCell ref="K336:K337"/>
    <mergeCell ref="L336:L337"/>
    <mergeCell ref="M336:M337"/>
    <mergeCell ref="N336:O336"/>
    <mergeCell ref="P336:Q336"/>
    <mergeCell ref="B335:D335"/>
    <mergeCell ref="B336:B337"/>
    <mergeCell ref="H336:H337"/>
    <mergeCell ref="I336:I337"/>
    <mergeCell ref="J336:J337"/>
    <mergeCell ref="R330:S330"/>
    <mergeCell ref="H331:I331"/>
    <mergeCell ref="R331:S331"/>
    <mergeCell ref="C332:E332"/>
    <mergeCell ref="H332:I332"/>
    <mergeCell ref="O332:S332"/>
    <mergeCell ref="P343:Q343"/>
    <mergeCell ref="R343:S343"/>
    <mergeCell ref="P344:Q344"/>
    <mergeCell ref="R344:S344"/>
    <mergeCell ref="P345:Q345"/>
    <mergeCell ref="R345:S345"/>
    <mergeCell ref="P340:Q340"/>
    <mergeCell ref="R340:S340"/>
    <mergeCell ref="P341:Q341"/>
    <mergeCell ref="R341:S341"/>
    <mergeCell ref="P342:Q342"/>
    <mergeCell ref="R342:S342"/>
    <mergeCell ref="R336:S337"/>
    <mergeCell ref="T336:V336"/>
    <mergeCell ref="P337:Q337"/>
    <mergeCell ref="P339:Q339"/>
    <mergeCell ref="R339:S339"/>
    <mergeCell ref="P352:Q352"/>
    <mergeCell ref="R352:S352"/>
    <mergeCell ref="P353:Q353"/>
    <mergeCell ref="R353:S353"/>
    <mergeCell ref="B357:V357"/>
    <mergeCell ref="P349:Q349"/>
    <mergeCell ref="R349:S349"/>
    <mergeCell ref="P350:Q350"/>
    <mergeCell ref="R350:S350"/>
    <mergeCell ref="P351:Q351"/>
    <mergeCell ref="R351:S351"/>
    <mergeCell ref="P346:Q346"/>
    <mergeCell ref="R346:S346"/>
    <mergeCell ref="P347:Q347"/>
    <mergeCell ref="R347:S347"/>
    <mergeCell ref="P348:Q348"/>
    <mergeCell ref="R348:S348"/>
    <mergeCell ref="C359:E359"/>
    <mergeCell ref="G359:G360"/>
    <mergeCell ref="H359:I360"/>
    <mergeCell ref="J359:K359"/>
    <mergeCell ref="C360:D360"/>
    <mergeCell ref="B358:B367"/>
    <mergeCell ref="C358:M358"/>
    <mergeCell ref="P358:S359"/>
    <mergeCell ref="T358:U360"/>
    <mergeCell ref="V358:V360"/>
    <mergeCell ref="H361:I361"/>
    <mergeCell ref="O361:P363"/>
    <mergeCell ref="Q361:Q363"/>
    <mergeCell ref="R361:S363"/>
    <mergeCell ref="T361:V362"/>
    <mergeCell ref="H362:I362"/>
    <mergeCell ref="H363:I363"/>
    <mergeCell ref="H364:I364"/>
    <mergeCell ref="O364:O365"/>
    <mergeCell ref="P364:S364"/>
    <mergeCell ref="H365:I365"/>
    <mergeCell ref="K371:K372"/>
    <mergeCell ref="L371:L372"/>
    <mergeCell ref="M371:M372"/>
    <mergeCell ref="N371:O371"/>
    <mergeCell ref="P371:Q371"/>
    <mergeCell ref="B370:D370"/>
    <mergeCell ref="B371:B372"/>
    <mergeCell ref="H371:H372"/>
    <mergeCell ref="I371:I372"/>
    <mergeCell ref="J371:J372"/>
    <mergeCell ref="R365:S365"/>
    <mergeCell ref="H366:I366"/>
    <mergeCell ref="R366:S366"/>
    <mergeCell ref="C367:E367"/>
    <mergeCell ref="H367:I367"/>
    <mergeCell ref="O367:S367"/>
    <mergeCell ref="P378:Q378"/>
    <mergeCell ref="R378:S378"/>
    <mergeCell ref="P379:Q379"/>
    <mergeCell ref="R379:S379"/>
    <mergeCell ref="P380:Q380"/>
    <mergeCell ref="R380:S380"/>
    <mergeCell ref="P375:Q375"/>
    <mergeCell ref="R375:S375"/>
    <mergeCell ref="P376:Q376"/>
    <mergeCell ref="R376:S376"/>
    <mergeCell ref="P377:Q377"/>
    <mergeCell ref="R377:S377"/>
    <mergeCell ref="R371:S372"/>
    <mergeCell ref="T371:V371"/>
    <mergeCell ref="P372:Q372"/>
    <mergeCell ref="P374:Q374"/>
    <mergeCell ref="R374:S374"/>
    <mergeCell ref="P387:Q387"/>
    <mergeCell ref="R387:S387"/>
    <mergeCell ref="P388:Q388"/>
    <mergeCell ref="R388:S388"/>
    <mergeCell ref="B392:V392"/>
    <mergeCell ref="P384:Q384"/>
    <mergeCell ref="R384:S384"/>
    <mergeCell ref="P385:Q385"/>
    <mergeCell ref="R385:S385"/>
    <mergeCell ref="P386:Q386"/>
    <mergeCell ref="R386:S386"/>
    <mergeCell ref="P381:Q381"/>
    <mergeCell ref="R381:S381"/>
    <mergeCell ref="P382:Q382"/>
    <mergeCell ref="R382:S382"/>
    <mergeCell ref="P383:Q383"/>
    <mergeCell ref="R383:S383"/>
    <mergeCell ref="C394:E394"/>
    <mergeCell ref="G394:G395"/>
    <mergeCell ref="H394:I395"/>
    <mergeCell ref="J394:K394"/>
    <mergeCell ref="C395:D395"/>
    <mergeCell ref="B393:B402"/>
    <mergeCell ref="C393:M393"/>
    <mergeCell ref="P393:S394"/>
    <mergeCell ref="T393:U395"/>
    <mergeCell ref="V393:V395"/>
    <mergeCell ref="H396:I396"/>
    <mergeCell ref="O396:P398"/>
    <mergeCell ref="Q396:Q398"/>
    <mergeCell ref="R396:S398"/>
    <mergeCell ref="T396:V397"/>
    <mergeCell ref="H397:I397"/>
    <mergeCell ref="H398:I398"/>
    <mergeCell ref="H399:I399"/>
    <mergeCell ref="O399:O400"/>
    <mergeCell ref="P399:S399"/>
    <mergeCell ref="H400:I400"/>
    <mergeCell ref="K406:K407"/>
    <mergeCell ref="L406:L407"/>
    <mergeCell ref="M406:M407"/>
    <mergeCell ref="N406:O406"/>
    <mergeCell ref="P406:Q406"/>
    <mergeCell ref="B405:D405"/>
    <mergeCell ref="B406:B407"/>
    <mergeCell ref="H406:H407"/>
    <mergeCell ref="I406:I407"/>
    <mergeCell ref="J406:J407"/>
    <mergeCell ref="R400:S400"/>
    <mergeCell ref="H401:I401"/>
    <mergeCell ref="R401:S401"/>
    <mergeCell ref="C402:E402"/>
    <mergeCell ref="H402:I402"/>
    <mergeCell ref="O402:S402"/>
    <mergeCell ref="P413:Q413"/>
    <mergeCell ref="R413:S413"/>
    <mergeCell ref="P414:Q414"/>
    <mergeCell ref="R414:S414"/>
    <mergeCell ref="P415:Q415"/>
    <mergeCell ref="R415:S415"/>
    <mergeCell ref="P410:Q410"/>
    <mergeCell ref="R410:S410"/>
    <mergeCell ref="P411:Q411"/>
    <mergeCell ref="R411:S411"/>
    <mergeCell ref="P412:Q412"/>
    <mergeCell ref="R412:S412"/>
    <mergeCell ref="R406:S407"/>
    <mergeCell ref="T406:V406"/>
    <mergeCell ref="P407:Q407"/>
    <mergeCell ref="P409:Q409"/>
    <mergeCell ref="R409:S409"/>
    <mergeCell ref="P422:Q422"/>
    <mergeCell ref="R422:S422"/>
    <mergeCell ref="P423:Q423"/>
    <mergeCell ref="R423:S423"/>
    <mergeCell ref="B427:V427"/>
    <mergeCell ref="P419:Q419"/>
    <mergeCell ref="R419:S419"/>
    <mergeCell ref="P420:Q420"/>
    <mergeCell ref="R420:S420"/>
    <mergeCell ref="P421:Q421"/>
    <mergeCell ref="R421:S421"/>
    <mergeCell ref="P416:Q416"/>
    <mergeCell ref="R416:S416"/>
    <mergeCell ref="P417:Q417"/>
    <mergeCell ref="R417:S417"/>
    <mergeCell ref="P418:Q418"/>
    <mergeCell ref="R418:S418"/>
    <mergeCell ref="C429:E429"/>
    <mergeCell ref="G429:G430"/>
    <mergeCell ref="H429:I430"/>
    <mergeCell ref="J429:K429"/>
    <mergeCell ref="C430:D430"/>
    <mergeCell ref="B428:B437"/>
    <mergeCell ref="C428:M428"/>
    <mergeCell ref="P428:S429"/>
    <mergeCell ref="T428:U430"/>
    <mergeCell ref="V428:V430"/>
    <mergeCell ref="H431:I431"/>
    <mergeCell ref="O431:P433"/>
    <mergeCell ref="Q431:Q433"/>
    <mergeCell ref="R431:S433"/>
    <mergeCell ref="T431:V432"/>
    <mergeCell ref="H432:I432"/>
    <mergeCell ref="H433:I433"/>
    <mergeCell ref="H434:I434"/>
    <mergeCell ref="O434:O435"/>
    <mergeCell ref="P434:S434"/>
    <mergeCell ref="H435:I435"/>
    <mergeCell ref="K441:K442"/>
    <mergeCell ref="L441:L442"/>
    <mergeCell ref="M441:M442"/>
    <mergeCell ref="N441:O441"/>
    <mergeCell ref="P441:Q441"/>
    <mergeCell ref="B440:D440"/>
    <mergeCell ref="B441:B442"/>
    <mergeCell ref="H441:H442"/>
    <mergeCell ref="I441:I442"/>
    <mergeCell ref="J441:J442"/>
    <mergeCell ref="R435:S435"/>
    <mergeCell ref="H436:I436"/>
    <mergeCell ref="R436:S436"/>
    <mergeCell ref="C437:E437"/>
    <mergeCell ref="H437:I437"/>
    <mergeCell ref="O437:S437"/>
    <mergeCell ref="P448:Q448"/>
    <mergeCell ref="R448:S448"/>
    <mergeCell ref="P449:Q449"/>
    <mergeCell ref="R449:S449"/>
    <mergeCell ref="P450:Q450"/>
    <mergeCell ref="R450:S450"/>
    <mergeCell ref="P445:Q445"/>
    <mergeCell ref="R445:S445"/>
    <mergeCell ref="P446:Q446"/>
    <mergeCell ref="R446:S446"/>
    <mergeCell ref="P447:Q447"/>
    <mergeCell ref="R447:S447"/>
    <mergeCell ref="R441:S442"/>
    <mergeCell ref="T441:V441"/>
    <mergeCell ref="P442:Q442"/>
    <mergeCell ref="P444:Q444"/>
    <mergeCell ref="R444:S444"/>
    <mergeCell ref="P457:Q457"/>
    <mergeCell ref="R457:S457"/>
    <mergeCell ref="P458:Q458"/>
    <mergeCell ref="R458:S458"/>
    <mergeCell ref="B462:V462"/>
    <mergeCell ref="P454:Q454"/>
    <mergeCell ref="R454:S454"/>
    <mergeCell ref="P455:Q455"/>
    <mergeCell ref="R455:S455"/>
    <mergeCell ref="P456:Q456"/>
    <mergeCell ref="R456:S456"/>
    <mergeCell ref="P451:Q451"/>
    <mergeCell ref="R451:S451"/>
    <mergeCell ref="P452:Q452"/>
    <mergeCell ref="R452:S452"/>
    <mergeCell ref="P453:Q453"/>
    <mergeCell ref="R453:S453"/>
    <mergeCell ref="C464:E464"/>
    <mergeCell ref="G464:G465"/>
    <mergeCell ref="H464:I465"/>
    <mergeCell ref="J464:K464"/>
    <mergeCell ref="C465:D465"/>
    <mergeCell ref="B463:B472"/>
    <mergeCell ref="C463:M463"/>
    <mergeCell ref="P463:S464"/>
    <mergeCell ref="T463:U465"/>
    <mergeCell ref="V463:V465"/>
    <mergeCell ref="H466:I466"/>
    <mergeCell ref="O466:P468"/>
    <mergeCell ref="Q466:Q468"/>
    <mergeCell ref="R466:S468"/>
    <mergeCell ref="T466:V467"/>
    <mergeCell ref="H467:I467"/>
    <mergeCell ref="H468:I468"/>
    <mergeCell ref="H469:I469"/>
    <mergeCell ref="O469:O470"/>
    <mergeCell ref="P469:S469"/>
    <mergeCell ref="H470:I470"/>
    <mergeCell ref="K476:K477"/>
    <mergeCell ref="L476:L477"/>
    <mergeCell ref="M476:M477"/>
    <mergeCell ref="N476:O476"/>
    <mergeCell ref="P476:Q476"/>
    <mergeCell ref="B475:D475"/>
    <mergeCell ref="B476:B477"/>
    <mergeCell ref="H476:H477"/>
    <mergeCell ref="I476:I477"/>
    <mergeCell ref="J476:J477"/>
    <mergeCell ref="R470:S470"/>
    <mergeCell ref="H471:I471"/>
    <mergeCell ref="R471:S471"/>
    <mergeCell ref="C472:E472"/>
    <mergeCell ref="H472:I472"/>
    <mergeCell ref="O472:S472"/>
    <mergeCell ref="P483:Q483"/>
    <mergeCell ref="R483:S483"/>
    <mergeCell ref="P484:Q484"/>
    <mergeCell ref="R484:S484"/>
    <mergeCell ref="P485:Q485"/>
    <mergeCell ref="R485:S485"/>
    <mergeCell ref="P480:Q480"/>
    <mergeCell ref="R480:S480"/>
    <mergeCell ref="P481:Q481"/>
    <mergeCell ref="R481:S481"/>
    <mergeCell ref="P482:Q482"/>
    <mergeCell ref="R482:S482"/>
    <mergeCell ref="R476:S477"/>
    <mergeCell ref="T476:V476"/>
    <mergeCell ref="P477:Q477"/>
    <mergeCell ref="P479:Q479"/>
    <mergeCell ref="R479:S479"/>
    <mergeCell ref="P492:Q492"/>
    <mergeCell ref="R492:S492"/>
    <mergeCell ref="P493:Q493"/>
    <mergeCell ref="R493:S493"/>
    <mergeCell ref="B497:V497"/>
    <mergeCell ref="P489:Q489"/>
    <mergeCell ref="R489:S489"/>
    <mergeCell ref="P490:Q490"/>
    <mergeCell ref="R490:S490"/>
    <mergeCell ref="P491:Q491"/>
    <mergeCell ref="R491:S491"/>
    <mergeCell ref="P486:Q486"/>
    <mergeCell ref="R486:S486"/>
    <mergeCell ref="P487:Q487"/>
    <mergeCell ref="R487:S487"/>
    <mergeCell ref="P488:Q488"/>
    <mergeCell ref="R488:S488"/>
    <mergeCell ref="C499:E499"/>
    <mergeCell ref="G499:G500"/>
    <mergeCell ref="H499:I500"/>
    <mergeCell ref="J499:K499"/>
    <mergeCell ref="C500:D500"/>
    <mergeCell ref="B498:B507"/>
    <mergeCell ref="C498:M498"/>
    <mergeCell ref="P498:S499"/>
    <mergeCell ref="T498:U500"/>
    <mergeCell ref="V498:V500"/>
    <mergeCell ref="H501:I501"/>
    <mergeCell ref="O501:P503"/>
    <mergeCell ref="Q501:Q503"/>
    <mergeCell ref="R501:S503"/>
    <mergeCell ref="T501:V502"/>
    <mergeCell ref="H502:I502"/>
    <mergeCell ref="H503:I503"/>
    <mergeCell ref="H504:I504"/>
    <mergeCell ref="O504:O505"/>
    <mergeCell ref="P504:S504"/>
    <mergeCell ref="H505:I505"/>
    <mergeCell ref="K511:K512"/>
    <mergeCell ref="L511:L512"/>
    <mergeCell ref="M511:M512"/>
    <mergeCell ref="N511:O511"/>
    <mergeCell ref="P511:Q511"/>
    <mergeCell ref="B510:D510"/>
    <mergeCell ref="B511:B512"/>
    <mergeCell ref="H511:H512"/>
    <mergeCell ref="I511:I512"/>
    <mergeCell ref="J511:J512"/>
    <mergeCell ref="R505:S505"/>
    <mergeCell ref="H506:I506"/>
    <mergeCell ref="R506:S506"/>
    <mergeCell ref="C507:E507"/>
    <mergeCell ref="H507:I507"/>
    <mergeCell ref="O507:S507"/>
    <mergeCell ref="P518:Q518"/>
    <mergeCell ref="R518:S518"/>
    <mergeCell ref="P519:Q519"/>
    <mergeCell ref="R519:S519"/>
    <mergeCell ref="P520:Q520"/>
    <mergeCell ref="R520:S520"/>
    <mergeCell ref="P515:Q515"/>
    <mergeCell ref="R515:S515"/>
    <mergeCell ref="P516:Q516"/>
    <mergeCell ref="R516:S516"/>
    <mergeCell ref="P517:Q517"/>
    <mergeCell ref="R517:S517"/>
    <mergeCell ref="R511:S512"/>
    <mergeCell ref="T511:V511"/>
    <mergeCell ref="P512:Q512"/>
    <mergeCell ref="P514:Q514"/>
    <mergeCell ref="R514:S514"/>
    <mergeCell ref="P527:Q527"/>
    <mergeCell ref="R527:S527"/>
    <mergeCell ref="P528:Q528"/>
    <mergeCell ref="R528:S528"/>
    <mergeCell ref="B532:V532"/>
    <mergeCell ref="P524:Q524"/>
    <mergeCell ref="R524:S524"/>
    <mergeCell ref="P525:Q525"/>
    <mergeCell ref="R525:S525"/>
    <mergeCell ref="P526:Q526"/>
    <mergeCell ref="R526:S526"/>
    <mergeCell ref="P521:Q521"/>
    <mergeCell ref="R521:S521"/>
    <mergeCell ref="P522:Q522"/>
    <mergeCell ref="R522:S522"/>
    <mergeCell ref="P523:Q523"/>
    <mergeCell ref="R523:S523"/>
    <mergeCell ref="C534:E534"/>
    <mergeCell ref="G534:G535"/>
    <mergeCell ref="H534:I535"/>
    <mergeCell ref="J534:K534"/>
    <mergeCell ref="C535:D535"/>
    <mergeCell ref="B533:B542"/>
    <mergeCell ref="C533:M533"/>
    <mergeCell ref="P533:S534"/>
    <mergeCell ref="T533:U535"/>
    <mergeCell ref="V533:V535"/>
    <mergeCell ref="H536:I536"/>
    <mergeCell ref="O536:P538"/>
    <mergeCell ref="Q536:Q538"/>
    <mergeCell ref="R536:S538"/>
    <mergeCell ref="T536:V537"/>
    <mergeCell ref="H537:I537"/>
    <mergeCell ref="H538:I538"/>
    <mergeCell ref="H539:I539"/>
    <mergeCell ref="O539:O540"/>
    <mergeCell ref="P539:S539"/>
    <mergeCell ref="H540:I540"/>
    <mergeCell ref="K546:K547"/>
    <mergeCell ref="L546:L547"/>
    <mergeCell ref="M546:M547"/>
    <mergeCell ref="N546:O546"/>
    <mergeCell ref="P546:Q546"/>
    <mergeCell ref="B545:D545"/>
    <mergeCell ref="B546:B547"/>
    <mergeCell ref="H546:H547"/>
    <mergeCell ref="I546:I547"/>
    <mergeCell ref="J546:J547"/>
    <mergeCell ref="R540:S540"/>
    <mergeCell ref="H541:I541"/>
    <mergeCell ref="R541:S541"/>
    <mergeCell ref="C542:E542"/>
    <mergeCell ref="H542:I542"/>
    <mergeCell ref="O542:S542"/>
    <mergeCell ref="P553:Q553"/>
    <mergeCell ref="R553:S553"/>
    <mergeCell ref="P554:Q554"/>
    <mergeCell ref="R554:S554"/>
    <mergeCell ref="P555:Q555"/>
    <mergeCell ref="R555:S555"/>
    <mergeCell ref="P550:Q550"/>
    <mergeCell ref="R550:S550"/>
    <mergeCell ref="P551:Q551"/>
    <mergeCell ref="R551:S551"/>
    <mergeCell ref="P552:Q552"/>
    <mergeCell ref="R552:S552"/>
    <mergeCell ref="R546:S547"/>
    <mergeCell ref="T546:V546"/>
    <mergeCell ref="P547:Q547"/>
    <mergeCell ref="P549:Q549"/>
    <mergeCell ref="R549:S549"/>
    <mergeCell ref="P562:Q562"/>
    <mergeCell ref="R562:S562"/>
    <mergeCell ref="P563:Q563"/>
    <mergeCell ref="R563:S563"/>
    <mergeCell ref="B567:V567"/>
    <mergeCell ref="P559:Q559"/>
    <mergeCell ref="R559:S559"/>
    <mergeCell ref="P560:Q560"/>
    <mergeCell ref="R560:S560"/>
    <mergeCell ref="P561:Q561"/>
    <mergeCell ref="R561:S561"/>
    <mergeCell ref="P556:Q556"/>
    <mergeCell ref="R556:S556"/>
    <mergeCell ref="P557:Q557"/>
    <mergeCell ref="R557:S557"/>
    <mergeCell ref="P558:Q558"/>
    <mergeCell ref="R558:S558"/>
    <mergeCell ref="C569:E569"/>
    <mergeCell ref="G569:G570"/>
    <mergeCell ref="H569:I570"/>
    <mergeCell ref="J569:K569"/>
    <mergeCell ref="C570:D570"/>
    <mergeCell ref="B568:B577"/>
    <mergeCell ref="C568:M568"/>
    <mergeCell ref="P568:S569"/>
    <mergeCell ref="T568:U570"/>
    <mergeCell ref="V568:V570"/>
    <mergeCell ref="H571:I571"/>
    <mergeCell ref="O571:P573"/>
    <mergeCell ref="Q571:Q573"/>
    <mergeCell ref="R571:S573"/>
    <mergeCell ref="T571:V572"/>
    <mergeCell ref="H572:I572"/>
    <mergeCell ref="H573:I573"/>
    <mergeCell ref="H574:I574"/>
    <mergeCell ref="O574:O575"/>
    <mergeCell ref="P574:S574"/>
    <mergeCell ref="H575:I575"/>
    <mergeCell ref="K581:K582"/>
    <mergeCell ref="L581:L582"/>
    <mergeCell ref="M581:M582"/>
    <mergeCell ref="N581:O581"/>
    <mergeCell ref="P581:Q581"/>
    <mergeCell ref="B580:D580"/>
    <mergeCell ref="B581:B582"/>
    <mergeCell ref="H581:H582"/>
    <mergeCell ref="I581:I582"/>
    <mergeCell ref="J581:J582"/>
    <mergeCell ref="R575:S575"/>
    <mergeCell ref="H576:I576"/>
    <mergeCell ref="R576:S576"/>
    <mergeCell ref="C577:E577"/>
    <mergeCell ref="H577:I577"/>
    <mergeCell ref="O577:S577"/>
    <mergeCell ref="P588:Q588"/>
    <mergeCell ref="R588:S588"/>
    <mergeCell ref="P589:Q589"/>
    <mergeCell ref="R589:S589"/>
    <mergeCell ref="P590:Q590"/>
    <mergeCell ref="R590:S590"/>
    <mergeCell ref="P585:Q585"/>
    <mergeCell ref="R585:S585"/>
    <mergeCell ref="P586:Q586"/>
    <mergeCell ref="R586:S586"/>
    <mergeCell ref="P587:Q587"/>
    <mergeCell ref="R587:S587"/>
    <mergeCell ref="R581:S582"/>
    <mergeCell ref="T581:V581"/>
    <mergeCell ref="P582:Q582"/>
    <mergeCell ref="P584:Q584"/>
    <mergeCell ref="R584:S584"/>
    <mergeCell ref="P597:Q597"/>
    <mergeCell ref="R597:S597"/>
    <mergeCell ref="P598:Q598"/>
    <mergeCell ref="R598:S598"/>
    <mergeCell ref="B602:V602"/>
    <mergeCell ref="P594:Q594"/>
    <mergeCell ref="R594:S594"/>
    <mergeCell ref="P595:Q595"/>
    <mergeCell ref="R595:S595"/>
    <mergeCell ref="P596:Q596"/>
    <mergeCell ref="R596:S596"/>
    <mergeCell ref="P591:Q591"/>
    <mergeCell ref="R591:S591"/>
    <mergeCell ref="P592:Q592"/>
    <mergeCell ref="R592:S592"/>
    <mergeCell ref="P593:Q593"/>
    <mergeCell ref="R593:S593"/>
    <mergeCell ref="C604:E604"/>
    <mergeCell ref="G604:G605"/>
    <mergeCell ref="H604:I605"/>
    <mergeCell ref="J604:K604"/>
    <mergeCell ref="C605:D605"/>
    <mergeCell ref="B603:B612"/>
    <mergeCell ref="C603:M603"/>
    <mergeCell ref="P603:S604"/>
    <mergeCell ref="T603:U605"/>
    <mergeCell ref="V603:V605"/>
    <mergeCell ref="H606:I606"/>
    <mergeCell ref="O606:P608"/>
    <mergeCell ref="Q606:Q608"/>
    <mergeCell ref="R606:S608"/>
    <mergeCell ref="T606:V607"/>
    <mergeCell ref="H607:I607"/>
    <mergeCell ref="H608:I608"/>
    <mergeCell ref="H609:I609"/>
    <mergeCell ref="O609:O610"/>
    <mergeCell ref="P609:S609"/>
    <mergeCell ref="H610:I610"/>
    <mergeCell ref="K616:K617"/>
    <mergeCell ref="L616:L617"/>
    <mergeCell ref="M616:M617"/>
    <mergeCell ref="N616:O616"/>
    <mergeCell ref="P616:Q616"/>
    <mergeCell ref="B615:D615"/>
    <mergeCell ref="B616:B617"/>
    <mergeCell ref="H616:H617"/>
    <mergeCell ref="I616:I617"/>
    <mergeCell ref="J616:J617"/>
    <mergeCell ref="R610:S610"/>
    <mergeCell ref="H611:I611"/>
    <mergeCell ref="R611:S611"/>
    <mergeCell ref="C612:E612"/>
    <mergeCell ref="H612:I612"/>
    <mergeCell ref="O612:S612"/>
    <mergeCell ref="P623:Q623"/>
    <mergeCell ref="R623:S623"/>
    <mergeCell ref="P624:Q624"/>
    <mergeCell ref="R624:S624"/>
    <mergeCell ref="P625:Q625"/>
    <mergeCell ref="R625:S625"/>
    <mergeCell ref="P620:Q620"/>
    <mergeCell ref="R620:S620"/>
    <mergeCell ref="P621:Q621"/>
    <mergeCell ref="R621:S621"/>
    <mergeCell ref="P622:Q622"/>
    <mergeCell ref="R622:S622"/>
    <mergeCell ref="R616:S617"/>
    <mergeCell ref="T616:V616"/>
    <mergeCell ref="P617:Q617"/>
    <mergeCell ref="P619:Q619"/>
    <mergeCell ref="R619:S619"/>
    <mergeCell ref="P632:Q632"/>
    <mergeCell ref="R632:S632"/>
    <mergeCell ref="P633:Q633"/>
    <mergeCell ref="R633:S633"/>
    <mergeCell ref="B637:V637"/>
    <mergeCell ref="P629:Q629"/>
    <mergeCell ref="R629:S629"/>
    <mergeCell ref="P630:Q630"/>
    <mergeCell ref="R630:S630"/>
    <mergeCell ref="P631:Q631"/>
    <mergeCell ref="R631:S631"/>
    <mergeCell ref="P626:Q626"/>
    <mergeCell ref="R626:S626"/>
    <mergeCell ref="P627:Q627"/>
    <mergeCell ref="R627:S627"/>
    <mergeCell ref="P628:Q628"/>
    <mergeCell ref="R628:S628"/>
    <mergeCell ref="C639:E639"/>
    <mergeCell ref="G639:G640"/>
    <mergeCell ref="H639:I640"/>
    <mergeCell ref="J639:K639"/>
    <mergeCell ref="C640:D640"/>
    <mergeCell ref="B638:B647"/>
    <mergeCell ref="C638:M638"/>
    <mergeCell ref="P638:S639"/>
    <mergeCell ref="T638:U640"/>
    <mergeCell ref="V638:V640"/>
    <mergeCell ref="H641:I641"/>
    <mergeCell ref="O641:P643"/>
    <mergeCell ref="Q641:Q643"/>
    <mergeCell ref="R641:S643"/>
    <mergeCell ref="T641:V642"/>
    <mergeCell ref="H642:I642"/>
    <mergeCell ref="H643:I643"/>
    <mergeCell ref="H644:I644"/>
    <mergeCell ref="O644:O645"/>
    <mergeCell ref="P644:S644"/>
    <mergeCell ref="H645:I645"/>
    <mergeCell ref="K651:K652"/>
    <mergeCell ref="L651:L652"/>
    <mergeCell ref="M651:M652"/>
    <mergeCell ref="N651:O651"/>
    <mergeCell ref="P651:Q651"/>
    <mergeCell ref="B650:D650"/>
    <mergeCell ref="B651:B652"/>
    <mergeCell ref="H651:H652"/>
    <mergeCell ref="I651:I652"/>
    <mergeCell ref="J651:J652"/>
    <mergeCell ref="R645:S645"/>
    <mergeCell ref="H646:I646"/>
    <mergeCell ref="R646:S646"/>
    <mergeCell ref="C647:E647"/>
    <mergeCell ref="H647:I647"/>
    <mergeCell ref="O647:S647"/>
    <mergeCell ref="P658:Q658"/>
    <mergeCell ref="R658:S658"/>
    <mergeCell ref="P659:Q659"/>
    <mergeCell ref="R659:S659"/>
    <mergeCell ref="P660:Q660"/>
    <mergeCell ref="R660:S660"/>
    <mergeCell ref="P655:Q655"/>
    <mergeCell ref="R655:S655"/>
    <mergeCell ref="P656:Q656"/>
    <mergeCell ref="R656:S656"/>
    <mergeCell ref="P657:Q657"/>
    <mergeCell ref="R657:S657"/>
    <mergeCell ref="R651:S652"/>
    <mergeCell ref="T651:V651"/>
    <mergeCell ref="P652:Q652"/>
    <mergeCell ref="P654:Q654"/>
    <mergeCell ref="R654:S654"/>
    <mergeCell ref="P667:Q667"/>
    <mergeCell ref="R667:S667"/>
    <mergeCell ref="P668:Q668"/>
    <mergeCell ref="R668:S668"/>
    <mergeCell ref="B672:V672"/>
    <mergeCell ref="P664:Q664"/>
    <mergeCell ref="R664:S664"/>
    <mergeCell ref="P665:Q665"/>
    <mergeCell ref="R665:S665"/>
    <mergeCell ref="P666:Q666"/>
    <mergeCell ref="R666:S666"/>
    <mergeCell ref="P661:Q661"/>
    <mergeCell ref="R661:S661"/>
    <mergeCell ref="P662:Q662"/>
    <mergeCell ref="R662:S662"/>
    <mergeCell ref="P663:Q663"/>
    <mergeCell ref="R663:S663"/>
    <mergeCell ref="C674:E674"/>
    <mergeCell ref="G674:G675"/>
    <mergeCell ref="H674:I675"/>
    <mergeCell ref="J674:K674"/>
    <mergeCell ref="C675:D675"/>
    <mergeCell ref="B673:B682"/>
    <mergeCell ref="C673:M673"/>
    <mergeCell ref="P673:S674"/>
    <mergeCell ref="T673:U675"/>
    <mergeCell ref="V673:V675"/>
    <mergeCell ref="H676:I676"/>
    <mergeCell ref="O676:P678"/>
    <mergeCell ref="Q676:Q678"/>
    <mergeCell ref="R676:S678"/>
    <mergeCell ref="T676:V677"/>
    <mergeCell ref="H677:I677"/>
    <mergeCell ref="H678:I678"/>
    <mergeCell ref="H679:I679"/>
    <mergeCell ref="O679:O680"/>
    <mergeCell ref="P679:S679"/>
    <mergeCell ref="H680:I680"/>
    <mergeCell ref="K686:K687"/>
    <mergeCell ref="L686:L687"/>
    <mergeCell ref="M686:M687"/>
    <mergeCell ref="N686:O686"/>
    <mergeCell ref="P686:Q686"/>
    <mergeCell ref="B685:D685"/>
    <mergeCell ref="B686:B687"/>
    <mergeCell ref="H686:H687"/>
    <mergeCell ref="I686:I687"/>
    <mergeCell ref="J686:J687"/>
    <mergeCell ref="R680:S680"/>
    <mergeCell ref="H681:I681"/>
    <mergeCell ref="R681:S681"/>
    <mergeCell ref="C682:E682"/>
    <mergeCell ref="H682:I682"/>
    <mergeCell ref="O682:S682"/>
    <mergeCell ref="P693:Q693"/>
    <mergeCell ref="R693:S693"/>
    <mergeCell ref="P694:Q694"/>
    <mergeCell ref="R694:S694"/>
    <mergeCell ref="P695:Q695"/>
    <mergeCell ref="R695:S695"/>
    <mergeCell ref="P690:Q690"/>
    <mergeCell ref="R690:S690"/>
    <mergeCell ref="P691:Q691"/>
    <mergeCell ref="R691:S691"/>
    <mergeCell ref="P692:Q692"/>
    <mergeCell ref="R692:S692"/>
    <mergeCell ref="R686:S687"/>
    <mergeCell ref="T686:V686"/>
    <mergeCell ref="P687:Q687"/>
    <mergeCell ref="P689:Q689"/>
    <mergeCell ref="R689:S689"/>
    <mergeCell ref="P702:Q702"/>
    <mergeCell ref="R702:S702"/>
    <mergeCell ref="P703:Q703"/>
    <mergeCell ref="R703:S703"/>
    <mergeCell ref="B707:V707"/>
    <mergeCell ref="P699:Q699"/>
    <mergeCell ref="R699:S699"/>
    <mergeCell ref="P700:Q700"/>
    <mergeCell ref="R700:S700"/>
    <mergeCell ref="P701:Q701"/>
    <mergeCell ref="R701:S701"/>
    <mergeCell ref="P696:Q696"/>
    <mergeCell ref="R696:S696"/>
    <mergeCell ref="P697:Q697"/>
    <mergeCell ref="R697:S697"/>
    <mergeCell ref="P698:Q698"/>
    <mergeCell ref="R698:S698"/>
    <mergeCell ref="C709:E709"/>
    <mergeCell ref="G709:G710"/>
    <mergeCell ref="H709:I710"/>
    <mergeCell ref="J709:K709"/>
    <mergeCell ref="C710:D710"/>
    <mergeCell ref="B708:B717"/>
    <mergeCell ref="C708:M708"/>
    <mergeCell ref="P708:S709"/>
    <mergeCell ref="T708:U710"/>
    <mergeCell ref="V708:V710"/>
    <mergeCell ref="H711:I711"/>
    <mergeCell ref="O711:P713"/>
    <mergeCell ref="Q711:Q713"/>
    <mergeCell ref="R711:S713"/>
    <mergeCell ref="T711:V712"/>
    <mergeCell ref="H712:I712"/>
    <mergeCell ref="H713:I713"/>
    <mergeCell ref="H714:I714"/>
    <mergeCell ref="O714:O715"/>
    <mergeCell ref="P714:S714"/>
    <mergeCell ref="H715:I715"/>
    <mergeCell ref="K721:K722"/>
    <mergeCell ref="L721:L722"/>
    <mergeCell ref="M721:M722"/>
    <mergeCell ref="N721:O721"/>
    <mergeCell ref="P721:Q721"/>
    <mergeCell ref="B720:D720"/>
    <mergeCell ref="B721:B722"/>
    <mergeCell ref="H721:H722"/>
    <mergeCell ref="I721:I722"/>
    <mergeCell ref="J721:J722"/>
    <mergeCell ref="R715:S715"/>
    <mergeCell ref="H716:I716"/>
    <mergeCell ref="R716:S716"/>
    <mergeCell ref="C717:E717"/>
    <mergeCell ref="H717:I717"/>
    <mergeCell ref="O717:S717"/>
    <mergeCell ref="P728:Q728"/>
    <mergeCell ref="R728:S728"/>
    <mergeCell ref="P729:Q729"/>
    <mergeCell ref="R729:S729"/>
    <mergeCell ref="P730:Q730"/>
    <mergeCell ref="R730:S730"/>
    <mergeCell ref="P725:Q725"/>
    <mergeCell ref="R725:S725"/>
    <mergeCell ref="P726:Q726"/>
    <mergeCell ref="R726:S726"/>
    <mergeCell ref="P727:Q727"/>
    <mergeCell ref="R727:S727"/>
    <mergeCell ref="R721:S722"/>
    <mergeCell ref="T721:V721"/>
    <mergeCell ref="P722:Q722"/>
    <mergeCell ref="P724:Q724"/>
    <mergeCell ref="R724:S724"/>
    <mergeCell ref="P737:Q737"/>
    <mergeCell ref="R737:S737"/>
    <mergeCell ref="P738:Q738"/>
    <mergeCell ref="R738:S738"/>
    <mergeCell ref="B742:V742"/>
    <mergeCell ref="P734:Q734"/>
    <mergeCell ref="R734:S734"/>
    <mergeCell ref="P735:Q735"/>
    <mergeCell ref="R735:S735"/>
    <mergeCell ref="P736:Q736"/>
    <mergeCell ref="R736:S736"/>
    <mergeCell ref="P731:Q731"/>
    <mergeCell ref="R731:S731"/>
    <mergeCell ref="P732:Q732"/>
    <mergeCell ref="R732:S732"/>
    <mergeCell ref="P733:Q733"/>
    <mergeCell ref="R733:S733"/>
    <mergeCell ref="C744:E744"/>
    <mergeCell ref="G744:G745"/>
    <mergeCell ref="H744:I745"/>
    <mergeCell ref="J744:K744"/>
    <mergeCell ref="C745:D745"/>
    <mergeCell ref="B743:B752"/>
    <mergeCell ref="C743:M743"/>
    <mergeCell ref="P743:S744"/>
    <mergeCell ref="T743:U745"/>
    <mergeCell ref="V743:V745"/>
    <mergeCell ref="H746:I746"/>
    <mergeCell ref="O746:P748"/>
    <mergeCell ref="Q746:Q748"/>
    <mergeCell ref="R746:S748"/>
    <mergeCell ref="T746:V747"/>
    <mergeCell ref="H747:I747"/>
    <mergeCell ref="H748:I748"/>
    <mergeCell ref="H749:I749"/>
    <mergeCell ref="O749:O750"/>
    <mergeCell ref="P749:S749"/>
    <mergeCell ref="H750:I750"/>
    <mergeCell ref="K756:K757"/>
    <mergeCell ref="L756:L757"/>
    <mergeCell ref="M756:M757"/>
    <mergeCell ref="N756:O756"/>
    <mergeCell ref="P756:Q756"/>
    <mergeCell ref="B755:D755"/>
    <mergeCell ref="B756:B757"/>
    <mergeCell ref="H756:H757"/>
    <mergeCell ref="I756:I757"/>
    <mergeCell ref="J756:J757"/>
    <mergeCell ref="R750:S750"/>
    <mergeCell ref="H751:I751"/>
    <mergeCell ref="R751:S751"/>
    <mergeCell ref="C752:E752"/>
    <mergeCell ref="H752:I752"/>
    <mergeCell ref="O752:S752"/>
    <mergeCell ref="P763:Q763"/>
    <mergeCell ref="R763:S763"/>
    <mergeCell ref="P764:Q764"/>
    <mergeCell ref="R764:S764"/>
    <mergeCell ref="P765:Q765"/>
    <mergeCell ref="R765:S765"/>
    <mergeCell ref="P760:Q760"/>
    <mergeCell ref="R760:S760"/>
    <mergeCell ref="P761:Q761"/>
    <mergeCell ref="R761:S761"/>
    <mergeCell ref="P762:Q762"/>
    <mergeCell ref="R762:S762"/>
    <mergeCell ref="R756:S757"/>
    <mergeCell ref="T756:V756"/>
    <mergeCell ref="P757:Q757"/>
    <mergeCell ref="P759:Q759"/>
    <mergeCell ref="R759:S759"/>
    <mergeCell ref="P772:Q772"/>
    <mergeCell ref="R772:S772"/>
    <mergeCell ref="P773:Q773"/>
    <mergeCell ref="R773:S773"/>
    <mergeCell ref="B777:V777"/>
    <mergeCell ref="P769:Q769"/>
    <mergeCell ref="R769:S769"/>
    <mergeCell ref="P770:Q770"/>
    <mergeCell ref="R770:S770"/>
    <mergeCell ref="P771:Q771"/>
    <mergeCell ref="R771:S771"/>
    <mergeCell ref="P766:Q766"/>
    <mergeCell ref="R766:S766"/>
    <mergeCell ref="P767:Q767"/>
    <mergeCell ref="R767:S767"/>
    <mergeCell ref="P768:Q768"/>
    <mergeCell ref="R768:S768"/>
    <mergeCell ref="C779:E779"/>
    <mergeCell ref="G779:G780"/>
    <mergeCell ref="H779:I780"/>
    <mergeCell ref="J779:K779"/>
    <mergeCell ref="C780:D780"/>
    <mergeCell ref="B778:B787"/>
    <mergeCell ref="C778:M778"/>
    <mergeCell ref="P778:S779"/>
    <mergeCell ref="T778:U780"/>
    <mergeCell ref="V778:V780"/>
    <mergeCell ref="H781:I781"/>
    <mergeCell ref="O781:P783"/>
    <mergeCell ref="Q781:Q783"/>
    <mergeCell ref="R781:S783"/>
    <mergeCell ref="T781:V782"/>
    <mergeCell ref="H782:I782"/>
    <mergeCell ref="H783:I783"/>
    <mergeCell ref="H784:I784"/>
    <mergeCell ref="O784:O785"/>
    <mergeCell ref="P784:S784"/>
    <mergeCell ref="H785:I785"/>
    <mergeCell ref="K791:K792"/>
    <mergeCell ref="L791:L792"/>
    <mergeCell ref="M791:M792"/>
    <mergeCell ref="N791:O791"/>
    <mergeCell ref="P791:Q791"/>
    <mergeCell ref="B790:D790"/>
    <mergeCell ref="B791:B792"/>
    <mergeCell ref="H791:H792"/>
    <mergeCell ref="I791:I792"/>
    <mergeCell ref="J791:J792"/>
    <mergeCell ref="R785:S785"/>
    <mergeCell ref="H786:I786"/>
    <mergeCell ref="R786:S786"/>
    <mergeCell ref="C787:E787"/>
    <mergeCell ref="H787:I787"/>
    <mergeCell ref="O787:S787"/>
    <mergeCell ref="P798:Q798"/>
    <mergeCell ref="R798:S798"/>
    <mergeCell ref="P799:Q799"/>
    <mergeCell ref="R799:S799"/>
    <mergeCell ref="P800:Q800"/>
    <mergeCell ref="R800:S800"/>
    <mergeCell ref="P795:Q795"/>
    <mergeCell ref="R795:S795"/>
    <mergeCell ref="P796:Q796"/>
    <mergeCell ref="R796:S796"/>
    <mergeCell ref="P797:Q797"/>
    <mergeCell ref="R797:S797"/>
    <mergeCell ref="R791:S792"/>
    <mergeCell ref="T791:V791"/>
    <mergeCell ref="P792:Q792"/>
    <mergeCell ref="P794:Q794"/>
    <mergeCell ref="R794:S794"/>
    <mergeCell ref="P807:Q807"/>
    <mergeCell ref="R807:S807"/>
    <mergeCell ref="P808:Q808"/>
    <mergeCell ref="R808:S808"/>
    <mergeCell ref="B812:V812"/>
    <mergeCell ref="P804:Q804"/>
    <mergeCell ref="R804:S804"/>
    <mergeCell ref="P805:Q805"/>
    <mergeCell ref="R805:S805"/>
    <mergeCell ref="P806:Q806"/>
    <mergeCell ref="R806:S806"/>
    <mergeCell ref="P801:Q801"/>
    <mergeCell ref="R801:S801"/>
    <mergeCell ref="P802:Q802"/>
    <mergeCell ref="R802:S802"/>
    <mergeCell ref="P803:Q803"/>
    <mergeCell ref="R803:S803"/>
    <mergeCell ref="C814:E814"/>
    <mergeCell ref="G814:G815"/>
    <mergeCell ref="H814:I815"/>
    <mergeCell ref="J814:K814"/>
    <mergeCell ref="C815:D815"/>
    <mergeCell ref="B813:B822"/>
    <mergeCell ref="C813:M813"/>
    <mergeCell ref="P813:S814"/>
    <mergeCell ref="T813:U815"/>
    <mergeCell ref="V813:V815"/>
    <mergeCell ref="H816:I816"/>
    <mergeCell ref="O816:P818"/>
    <mergeCell ref="Q816:Q818"/>
    <mergeCell ref="R816:S818"/>
    <mergeCell ref="T816:V817"/>
    <mergeCell ref="H817:I817"/>
    <mergeCell ref="H818:I818"/>
    <mergeCell ref="H819:I819"/>
    <mergeCell ref="O819:O820"/>
    <mergeCell ref="P819:S819"/>
    <mergeCell ref="H820:I820"/>
    <mergeCell ref="K826:K827"/>
    <mergeCell ref="L826:L827"/>
    <mergeCell ref="M826:M827"/>
    <mergeCell ref="N826:O826"/>
    <mergeCell ref="P826:Q826"/>
    <mergeCell ref="B825:D825"/>
    <mergeCell ref="B826:B827"/>
    <mergeCell ref="H826:H827"/>
    <mergeCell ref="I826:I827"/>
    <mergeCell ref="J826:J827"/>
    <mergeCell ref="R820:S820"/>
    <mergeCell ref="H821:I821"/>
    <mergeCell ref="R821:S821"/>
    <mergeCell ref="C822:E822"/>
    <mergeCell ref="H822:I822"/>
    <mergeCell ref="O822:S822"/>
    <mergeCell ref="P833:Q833"/>
    <mergeCell ref="R833:S833"/>
    <mergeCell ref="P834:Q834"/>
    <mergeCell ref="R834:S834"/>
    <mergeCell ref="P835:Q835"/>
    <mergeCell ref="R835:S835"/>
    <mergeCell ref="P830:Q830"/>
    <mergeCell ref="R830:S830"/>
    <mergeCell ref="P831:Q831"/>
    <mergeCell ref="R831:S831"/>
    <mergeCell ref="P832:Q832"/>
    <mergeCell ref="R832:S832"/>
    <mergeCell ref="R826:S827"/>
    <mergeCell ref="T826:V826"/>
    <mergeCell ref="P827:Q827"/>
    <mergeCell ref="P829:Q829"/>
    <mergeCell ref="R829:S829"/>
    <mergeCell ref="P842:Q842"/>
    <mergeCell ref="R842:S842"/>
    <mergeCell ref="P843:Q843"/>
    <mergeCell ref="R843:S843"/>
    <mergeCell ref="B847:V847"/>
    <mergeCell ref="P839:Q839"/>
    <mergeCell ref="R839:S839"/>
    <mergeCell ref="P840:Q840"/>
    <mergeCell ref="R840:S840"/>
    <mergeCell ref="P841:Q841"/>
    <mergeCell ref="R841:S841"/>
    <mergeCell ref="P836:Q836"/>
    <mergeCell ref="R836:S836"/>
    <mergeCell ref="P837:Q837"/>
    <mergeCell ref="R837:S837"/>
    <mergeCell ref="P838:Q838"/>
    <mergeCell ref="R838:S838"/>
    <mergeCell ref="C849:E849"/>
    <mergeCell ref="G849:G850"/>
    <mergeCell ref="H849:I850"/>
    <mergeCell ref="J849:K849"/>
    <mergeCell ref="C850:D850"/>
    <mergeCell ref="B848:B857"/>
    <mergeCell ref="C848:M848"/>
    <mergeCell ref="P848:S849"/>
    <mergeCell ref="T848:U850"/>
    <mergeCell ref="V848:V850"/>
    <mergeCell ref="H851:I851"/>
    <mergeCell ref="O851:P853"/>
    <mergeCell ref="Q851:Q853"/>
    <mergeCell ref="R851:S853"/>
    <mergeCell ref="T851:V852"/>
    <mergeCell ref="H852:I852"/>
    <mergeCell ref="H853:I853"/>
    <mergeCell ref="H854:I854"/>
    <mergeCell ref="O854:O855"/>
    <mergeCell ref="P854:S854"/>
    <mergeCell ref="H855:I855"/>
    <mergeCell ref="K861:K862"/>
    <mergeCell ref="L861:L862"/>
    <mergeCell ref="M861:M862"/>
    <mergeCell ref="N861:O861"/>
    <mergeCell ref="P861:Q861"/>
    <mergeCell ref="B860:D860"/>
    <mergeCell ref="B861:B862"/>
    <mergeCell ref="H861:H862"/>
    <mergeCell ref="I861:I862"/>
    <mergeCell ref="J861:J862"/>
    <mergeCell ref="R855:S855"/>
    <mergeCell ref="H856:I856"/>
    <mergeCell ref="R856:S856"/>
    <mergeCell ref="C857:E857"/>
    <mergeCell ref="H857:I857"/>
    <mergeCell ref="O857:S857"/>
    <mergeCell ref="P868:Q868"/>
    <mergeCell ref="R868:S868"/>
    <mergeCell ref="P869:Q869"/>
    <mergeCell ref="R869:S869"/>
    <mergeCell ref="P870:Q870"/>
    <mergeCell ref="R870:S870"/>
    <mergeCell ref="P865:Q865"/>
    <mergeCell ref="R865:S865"/>
    <mergeCell ref="P866:Q866"/>
    <mergeCell ref="R866:S866"/>
    <mergeCell ref="P867:Q867"/>
    <mergeCell ref="R867:S867"/>
    <mergeCell ref="R861:S862"/>
    <mergeCell ref="T861:V861"/>
    <mergeCell ref="P862:Q862"/>
    <mergeCell ref="P864:Q864"/>
    <mergeCell ref="R864:S864"/>
    <mergeCell ref="P877:Q877"/>
    <mergeCell ref="R877:S877"/>
    <mergeCell ref="P878:Q878"/>
    <mergeCell ref="R878:S878"/>
    <mergeCell ref="B882:V882"/>
    <mergeCell ref="P874:Q874"/>
    <mergeCell ref="R874:S874"/>
    <mergeCell ref="P875:Q875"/>
    <mergeCell ref="R875:S875"/>
    <mergeCell ref="P876:Q876"/>
    <mergeCell ref="R876:S876"/>
    <mergeCell ref="P871:Q871"/>
    <mergeCell ref="R871:S871"/>
    <mergeCell ref="P872:Q872"/>
    <mergeCell ref="R872:S872"/>
    <mergeCell ref="P873:Q873"/>
    <mergeCell ref="R873:S873"/>
    <mergeCell ref="C884:E884"/>
    <mergeCell ref="G884:G885"/>
    <mergeCell ref="H884:I885"/>
    <mergeCell ref="J884:K884"/>
    <mergeCell ref="C885:D885"/>
    <mergeCell ref="B883:B892"/>
    <mergeCell ref="C883:M883"/>
    <mergeCell ref="P883:S884"/>
    <mergeCell ref="T883:U885"/>
    <mergeCell ref="V883:V885"/>
    <mergeCell ref="H886:I886"/>
    <mergeCell ref="O886:P888"/>
    <mergeCell ref="Q886:Q888"/>
    <mergeCell ref="R886:S888"/>
    <mergeCell ref="T886:V887"/>
    <mergeCell ref="H887:I887"/>
    <mergeCell ref="H888:I888"/>
    <mergeCell ref="H889:I889"/>
    <mergeCell ref="O889:O890"/>
    <mergeCell ref="P889:S889"/>
    <mergeCell ref="H890:I890"/>
    <mergeCell ref="K896:K897"/>
    <mergeCell ref="L896:L897"/>
    <mergeCell ref="M896:M897"/>
    <mergeCell ref="N896:O896"/>
    <mergeCell ref="P896:Q896"/>
    <mergeCell ref="B895:D895"/>
    <mergeCell ref="B896:B897"/>
    <mergeCell ref="H896:H897"/>
    <mergeCell ref="I896:I897"/>
    <mergeCell ref="J896:J897"/>
    <mergeCell ref="R890:S890"/>
    <mergeCell ref="H891:I891"/>
    <mergeCell ref="R891:S891"/>
    <mergeCell ref="C892:E892"/>
    <mergeCell ref="H892:I892"/>
    <mergeCell ref="O892:S892"/>
    <mergeCell ref="P903:Q903"/>
    <mergeCell ref="R903:S903"/>
    <mergeCell ref="P904:Q904"/>
    <mergeCell ref="R904:S904"/>
    <mergeCell ref="P905:Q905"/>
    <mergeCell ref="R905:S905"/>
    <mergeCell ref="P900:Q900"/>
    <mergeCell ref="R900:S900"/>
    <mergeCell ref="P901:Q901"/>
    <mergeCell ref="R901:S901"/>
    <mergeCell ref="P902:Q902"/>
    <mergeCell ref="R902:S902"/>
    <mergeCell ref="R896:S897"/>
    <mergeCell ref="T896:V896"/>
    <mergeCell ref="P897:Q897"/>
    <mergeCell ref="P899:Q899"/>
    <mergeCell ref="R899:S899"/>
    <mergeCell ref="P912:Q912"/>
    <mergeCell ref="R912:S912"/>
    <mergeCell ref="P913:Q913"/>
    <mergeCell ref="R913:S913"/>
    <mergeCell ref="B917:V917"/>
    <mergeCell ref="P909:Q909"/>
    <mergeCell ref="R909:S909"/>
    <mergeCell ref="P910:Q910"/>
    <mergeCell ref="R910:S910"/>
    <mergeCell ref="P911:Q911"/>
    <mergeCell ref="R911:S911"/>
    <mergeCell ref="P906:Q906"/>
    <mergeCell ref="R906:S906"/>
    <mergeCell ref="P907:Q907"/>
    <mergeCell ref="R907:S907"/>
    <mergeCell ref="P908:Q908"/>
    <mergeCell ref="R908:S908"/>
    <mergeCell ref="C919:E919"/>
    <mergeCell ref="G919:G920"/>
    <mergeCell ref="H919:I920"/>
    <mergeCell ref="J919:K919"/>
    <mergeCell ref="C920:D920"/>
    <mergeCell ref="B918:B927"/>
    <mergeCell ref="C918:M918"/>
    <mergeCell ref="P918:S919"/>
    <mergeCell ref="T918:U920"/>
    <mergeCell ref="V918:V920"/>
    <mergeCell ref="H921:I921"/>
    <mergeCell ref="O921:P923"/>
    <mergeCell ref="Q921:Q923"/>
    <mergeCell ref="R921:S923"/>
    <mergeCell ref="T921:V922"/>
    <mergeCell ref="H922:I922"/>
    <mergeCell ref="H923:I923"/>
    <mergeCell ref="H924:I924"/>
    <mergeCell ref="O924:O925"/>
    <mergeCell ref="P924:S924"/>
    <mergeCell ref="H925:I925"/>
    <mergeCell ref="K931:K932"/>
    <mergeCell ref="L931:L932"/>
    <mergeCell ref="M931:M932"/>
    <mergeCell ref="N931:O931"/>
    <mergeCell ref="P931:Q931"/>
    <mergeCell ref="B930:D930"/>
    <mergeCell ref="B931:B932"/>
    <mergeCell ref="H931:H932"/>
    <mergeCell ref="I931:I932"/>
    <mergeCell ref="J931:J932"/>
    <mergeCell ref="R925:S925"/>
    <mergeCell ref="H926:I926"/>
    <mergeCell ref="R926:S926"/>
    <mergeCell ref="C927:E927"/>
    <mergeCell ref="H927:I927"/>
    <mergeCell ref="O927:S927"/>
    <mergeCell ref="P938:Q938"/>
    <mergeCell ref="R938:S938"/>
    <mergeCell ref="P939:Q939"/>
    <mergeCell ref="R939:S939"/>
    <mergeCell ref="P940:Q940"/>
    <mergeCell ref="R940:S940"/>
    <mergeCell ref="P935:Q935"/>
    <mergeCell ref="R935:S935"/>
    <mergeCell ref="P936:Q936"/>
    <mergeCell ref="R936:S936"/>
    <mergeCell ref="P937:Q937"/>
    <mergeCell ref="R937:S937"/>
    <mergeCell ref="R931:S932"/>
    <mergeCell ref="T931:V931"/>
    <mergeCell ref="P932:Q932"/>
    <mergeCell ref="P934:Q934"/>
    <mergeCell ref="R934:S934"/>
    <mergeCell ref="P947:Q947"/>
    <mergeCell ref="R947:S947"/>
    <mergeCell ref="P948:Q948"/>
    <mergeCell ref="R948:S948"/>
    <mergeCell ref="B952:V952"/>
    <mergeCell ref="P944:Q944"/>
    <mergeCell ref="R944:S944"/>
    <mergeCell ref="P945:Q945"/>
    <mergeCell ref="R945:S945"/>
    <mergeCell ref="P946:Q946"/>
    <mergeCell ref="R946:S946"/>
    <mergeCell ref="P941:Q941"/>
    <mergeCell ref="R941:S941"/>
    <mergeCell ref="P942:Q942"/>
    <mergeCell ref="R942:S942"/>
    <mergeCell ref="P943:Q943"/>
    <mergeCell ref="R943:S943"/>
    <mergeCell ref="C954:E954"/>
    <mergeCell ref="G954:G955"/>
    <mergeCell ref="H954:I955"/>
    <mergeCell ref="J954:K954"/>
    <mergeCell ref="C955:D955"/>
    <mergeCell ref="B953:B962"/>
    <mergeCell ref="C953:M953"/>
    <mergeCell ref="P953:S954"/>
    <mergeCell ref="T953:U955"/>
    <mergeCell ref="V953:V955"/>
    <mergeCell ref="H956:I956"/>
    <mergeCell ref="O956:P958"/>
    <mergeCell ref="Q956:Q958"/>
    <mergeCell ref="R956:S958"/>
    <mergeCell ref="T956:V957"/>
    <mergeCell ref="H957:I957"/>
    <mergeCell ref="H958:I958"/>
    <mergeCell ref="H959:I959"/>
    <mergeCell ref="O959:O960"/>
    <mergeCell ref="P959:S959"/>
    <mergeCell ref="H960:I960"/>
    <mergeCell ref="K966:K967"/>
    <mergeCell ref="L966:L967"/>
    <mergeCell ref="M966:M967"/>
    <mergeCell ref="N966:O966"/>
    <mergeCell ref="P966:Q966"/>
    <mergeCell ref="B965:D965"/>
    <mergeCell ref="B966:B967"/>
    <mergeCell ref="H966:H967"/>
    <mergeCell ref="I966:I967"/>
    <mergeCell ref="J966:J967"/>
    <mergeCell ref="R960:S960"/>
    <mergeCell ref="H961:I961"/>
    <mergeCell ref="R961:S961"/>
    <mergeCell ref="C962:E962"/>
    <mergeCell ref="H962:I962"/>
    <mergeCell ref="O962:S962"/>
    <mergeCell ref="P973:Q973"/>
    <mergeCell ref="R973:S973"/>
    <mergeCell ref="P974:Q974"/>
    <mergeCell ref="R974:S974"/>
    <mergeCell ref="P975:Q975"/>
    <mergeCell ref="R975:S975"/>
    <mergeCell ref="P970:Q970"/>
    <mergeCell ref="R970:S970"/>
    <mergeCell ref="P971:Q971"/>
    <mergeCell ref="R971:S971"/>
    <mergeCell ref="P972:Q972"/>
    <mergeCell ref="R972:S972"/>
    <mergeCell ref="R966:S967"/>
    <mergeCell ref="T966:V966"/>
    <mergeCell ref="P967:Q967"/>
    <mergeCell ref="P969:Q969"/>
    <mergeCell ref="R969:S969"/>
    <mergeCell ref="P982:Q982"/>
    <mergeCell ref="R982:S982"/>
    <mergeCell ref="P983:Q983"/>
    <mergeCell ref="R983:S983"/>
    <mergeCell ref="B987:V987"/>
    <mergeCell ref="P979:Q979"/>
    <mergeCell ref="R979:S979"/>
    <mergeCell ref="P980:Q980"/>
    <mergeCell ref="R980:S980"/>
    <mergeCell ref="P981:Q981"/>
    <mergeCell ref="R981:S981"/>
    <mergeCell ref="P976:Q976"/>
    <mergeCell ref="R976:S976"/>
    <mergeCell ref="P977:Q977"/>
    <mergeCell ref="R977:S977"/>
    <mergeCell ref="P978:Q978"/>
    <mergeCell ref="R978:S978"/>
    <mergeCell ref="C989:E989"/>
    <mergeCell ref="G989:G990"/>
    <mergeCell ref="H989:I990"/>
    <mergeCell ref="J989:K989"/>
    <mergeCell ref="C990:D990"/>
    <mergeCell ref="B988:B997"/>
    <mergeCell ref="C988:M988"/>
    <mergeCell ref="P988:S989"/>
    <mergeCell ref="T988:U990"/>
    <mergeCell ref="V988:V990"/>
    <mergeCell ref="H991:I991"/>
    <mergeCell ref="O991:P993"/>
    <mergeCell ref="Q991:Q993"/>
    <mergeCell ref="R991:S993"/>
    <mergeCell ref="T991:V992"/>
    <mergeCell ref="H992:I992"/>
    <mergeCell ref="H993:I993"/>
    <mergeCell ref="H994:I994"/>
    <mergeCell ref="O994:O995"/>
    <mergeCell ref="P994:S994"/>
    <mergeCell ref="H995:I995"/>
    <mergeCell ref="K1001:K1002"/>
    <mergeCell ref="L1001:L1002"/>
    <mergeCell ref="M1001:M1002"/>
    <mergeCell ref="N1001:O1001"/>
    <mergeCell ref="P1001:Q1001"/>
    <mergeCell ref="B1000:D1000"/>
    <mergeCell ref="B1001:B1002"/>
    <mergeCell ref="H1001:H1002"/>
    <mergeCell ref="I1001:I1002"/>
    <mergeCell ref="J1001:J1002"/>
    <mergeCell ref="R995:S995"/>
    <mergeCell ref="H996:I996"/>
    <mergeCell ref="R996:S996"/>
    <mergeCell ref="C997:E997"/>
    <mergeCell ref="H997:I997"/>
    <mergeCell ref="O997:S997"/>
    <mergeCell ref="P1008:Q1008"/>
    <mergeCell ref="R1008:S1008"/>
    <mergeCell ref="P1009:Q1009"/>
    <mergeCell ref="R1009:S1009"/>
    <mergeCell ref="P1010:Q1010"/>
    <mergeCell ref="R1010:S1010"/>
    <mergeCell ref="P1005:Q1005"/>
    <mergeCell ref="R1005:S1005"/>
    <mergeCell ref="P1006:Q1006"/>
    <mergeCell ref="R1006:S1006"/>
    <mergeCell ref="P1007:Q1007"/>
    <mergeCell ref="R1007:S1007"/>
    <mergeCell ref="R1001:S1002"/>
    <mergeCell ref="T1001:V1001"/>
    <mergeCell ref="P1002:Q1002"/>
    <mergeCell ref="P1004:Q1004"/>
    <mergeCell ref="R1004:S1004"/>
    <mergeCell ref="P1017:Q1017"/>
    <mergeCell ref="R1017:S1017"/>
    <mergeCell ref="P1018:Q1018"/>
    <mergeCell ref="R1018:S1018"/>
    <mergeCell ref="B1022:V1022"/>
    <mergeCell ref="P1014:Q1014"/>
    <mergeCell ref="R1014:S1014"/>
    <mergeCell ref="P1015:Q1015"/>
    <mergeCell ref="R1015:S1015"/>
    <mergeCell ref="P1016:Q1016"/>
    <mergeCell ref="R1016:S1016"/>
    <mergeCell ref="P1011:Q1011"/>
    <mergeCell ref="R1011:S1011"/>
    <mergeCell ref="P1012:Q1012"/>
    <mergeCell ref="R1012:S1012"/>
    <mergeCell ref="P1013:Q1013"/>
    <mergeCell ref="R1013:S1013"/>
    <mergeCell ref="C1024:E1024"/>
    <mergeCell ref="G1024:G1025"/>
    <mergeCell ref="H1024:I1025"/>
    <mergeCell ref="J1024:K1024"/>
    <mergeCell ref="C1025:D1025"/>
    <mergeCell ref="B1023:B1032"/>
    <mergeCell ref="C1023:M1023"/>
    <mergeCell ref="P1023:S1024"/>
    <mergeCell ref="T1023:U1025"/>
    <mergeCell ref="V1023:V1025"/>
    <mergeCell ref="H1026:I1026"/>
    <mergeCell ref="O1026:P1028"/>
    <mergeCell ref="Q1026:Q1028"/>
    <mergeCell ref="R1026:S1028"/>
    <mergeCell ref="T1026:V1027"/>
    <mergeCell ref="H1027:I1027"/>
    <mergeCell ref="H1028:I1028"/>
    <mergeCell ref="H1029:I1029"/>
    <mergeCell ref="O1029:O1030"/>
    <mergeCell ref="P1029:S1029"/>
    <mergeCell ref="H1030:I1030"/>
    <mergeCell ref="K1036:K1037"/>
    <mergeCell ref="L1036:L1037"/>
    <mergeCell ref="M1036:M1037"/>
    <mergeCell ref="N1036:O1036"/>
    <mergeCell ref="P1036:Q1036"/>
    <mergeCell ref="B1035:D1035"/>
    <mergeCell ref="B1036:B1037"/>
    <mergeCell ref="H1036:H1037"/>
    <mergeCell ref="I1036:I1037"/>
    <mergeCell ref="J1036:J1037"/>
    <mergeCell ref="R1030:S1030"/>
    <mergeCell ref="H1031:I1031"/>
    <mergeCell ref="R1031:S1031"/>
    <mergeCell ref="C1032:E1032"/>
    <mergeCell ref="H1032:I1032"/>
    <mergeCell ref="O1032:S1032"/>
    <mergeCell ref="P1043:Q1043"/>
    <mergeCell ref="R1043:S1043"/>
    <mergeCell ref="P1044:Q1044"/>
    <mergeCell ref="R1044:S1044"/>
    <mergeCell ref="P1045:Q1045"/>
    <mergeCell ref="R1045:S1045"/>
    <mergeCell ref="P1040:Q1040"/>
    <mergeCell ref="R1040:S1040"/>
    <mergeCell ref="P1041:Q1041"/>
    <mergeCell ref="R1041:S1041"/>
    <mergeCell ref="P1042:Q1042"/>
    <mergeCell ref="R1042:S1042"/>
    <mergeCell ref="R1036:S1037"/>
    <mergeCell ref="T1036:V1036"/>
    <mergeCell ref="P1037:Q1037"/>
    <mergeCell ref="P1039:Q1039"/>
    <mergeCell ref="R1039:S1039"/>
    <mergeCell ref="P1052:Q1052"/>
    <mergeCell ref="R1052:S1052"/>
    <mergeCell ref="P1053:Q1053"/>
    <mergeCell ref="R1053:S1053"/>
    <mergeCell ref="B1057:V1057"/>
    <mergeCell ref="P1049:Q1049"/>
    <mergeCell ref="R1049:S1049"/>
    <mergeCell ref="P1050:Q1050"/>
    <mergeCell ref="R1050:S1050"/>
    <mergeCell ref="P1051:Q1051"/>
    <mergeCell ref="R1051:S1051"/>
    <mergeCell ref="P1046:Q1046"/>
    <mergeCell ref="R1046:S1046"/>
    <mergeCell ref="P1047:Q1047"/>
    <mergeCell ref="R1047:S1047"/>
    <mergeCell ref="P1048:Q1048"/>
    <mergeCell ref="R1048:S1048"/>
    <mergeCell ref="C1059:E1059"/>
    <mergeCell ref="G1059:G1060"/>
    <mergeCell ref="H1059:I1060"/>
    <mergeCell ref="J1059:K1059"/>
    <mergeCell ref="C1060:D1060"/>
    <mergeCell ref="B1058:B1067"/>
    <mergeCell ref="C1058:M1058"/>
    <mergeCell ref="P1058:S1059"/>
    <mergeCell ref="T1058:U1060"/>
    <mergeCell ref="V1058:V1060"/>
    <mergeCell ref="H1061:I1061"/>
    <mergeCell ref="O1061:P1063"/>
    <mergeCell ref="Q1061:Q1063"/>
    <mergeCell ref="R1061:S1063"/>
    <mergeCell ref="T1061:V1062"/>
    <mergeCell ref="H1062:I1062"/>
    <mergeCell ref="H1063:I1063"/>
    <mergeCell ref="H1064:I1064"/>
    <mergeCell ref="O1064:O1065"/>
    <mergeCell ref="P1064:S1064"/>
    <mergeCell ref="H1065:I1065"/>
    <mergeCell ref="K1071:K1072"/>
    <mergeCell ref="L1071:L1072"/>
    <mergeCell ref="M1071:M1072"/>
    <mergeCell ref="N1071:O1071"/>
    <mergeCell ref="P1071:Q1071"/>
    <mergeCell ref="B1070:D1070"/>
    <mergeCell ref="B1071:B1072"/>
    <mergeCell ref="H1071:H1072"/>
    <mergeCell ref="I1071:I1072"/>
    <mergeCell ref="J1071:J1072"/>
    <mergeCell ref="R1065:S1065"/>
    <mergeCell ref="H1066:I1066"/>
    <mergeCell ref="R1066:S1066"/>
    <mergeCell ref="C1067:E1067"/>
    <mergeCell ref="H1067:I1067"/>
    <mergeCell ref="O1067:S1067"/>
    <mergeCell ref="P1078:Q1078"/>
    <mergeCell ref="R1078:S1078"/>
    <mergeCell ref="P1079:Q1079"/>
    <mergeCell ref="R1079:S1079"/>
    <mergeCell ref="P1080:Q1080"/>
    <mergeCell ref="R1080:S1080"/>
    <mergeCell ref="P1075:Q1075"/>
    <mergeCell ref="R1075:S1075"/>
    <mergeCell ref="P1076:Q1076"/>
    <mergeCell ref="R1076:S1076"/>
    <mergeCell ref="P1077:Q1077"/>
    <mergeCell ref="R1077:S1077"/>
    <mergeCell ref="R1071:S1072"/>
    <mergeCell ref="T1071:V1071"/>
    <mergeCell ref="P1072:Q1072"/>
    <mergeCell ref="P1074:Q1074"/>
    <mergeCell ref="R1074:S1074"/>
    <mergeCell ref="P1087:Q1087"/>
    <mergeCell ref="R1087:S1087"/>
    <mergeCell ref="P1088:Q1088"/>
    <mergeCell ref="R1088:S1088"/>
    <mergeCell ref="B1092:V1092"/>
    <mergeCell ref="P1084:Q1084"/>
    <mergeCell ref="R1084:S1084"/>
    <mergeCell ref="P1085:Q1085"/>
    <mergeCell ref="R1085:S1085"/>
    <mergeCell ref="P1086:Q1086"/>
    <mergeCell ref="R1086:S1086"/>
    <mergeCell ref="P1081:Q1081"/>
    <mergeCell ref="R1081:S1081"/>
    <mergeCell ref="P1082:Q1082"/>
    <mergeCell ref="R1082:S1082"/>
    <mergeCell ref="P1083:Q1083"/>
    <mergeCell ref="R1083:S1083"/>
    <mergeCell ref="C1094:E1094"/>
    <mergeCell ref="G1094:G1095"/>
    <mergeCell ref="H1094:I1095"/>
    <mergeCell ref="J1094:K1094"/>
    <mergeCell ref="C1095:D1095"/>
    <mergeCell ref="B1093:B1102"/>
    <mergeCell ref="C1093:M1093"/>
    <mergeCell ref="P1093:S1094"/>
    <mergeCell ref="T1093:U1095"/>
    <mergeCell ref="V1093:V1095"/>
    <mergeCell ref="H1096:I1096"/>
    <mergeCell ref="O1096:P1098"/>
    <mergeCell ref="Q1096:Q1098"/>
    <mergeCell ref="R1096:S1098"/>
    <mergeCell ref="T1096:V1097"/>
    <mergeCell ref="H1097:I1097"/>
    <mergeCell ref="H1098:I1098"/>
    <mergeCell ref="H1099:I1099"/>
    <mergeCell ref="O1099:O1100"/>
    <mergeCell ref="P1099:S1099"/>
    <mergeCell ref="H1100:I1100"/>
    <mergeCell ref="K1106:K1107"/>
    <mergeCell ref="L1106:L1107"/>
    <mergeCell ref="M1106:M1107"/>
    <mergeCell ref="N1106:O1106"/>
    <mergeCell ref="P1106:Q1106"/>
    <mergeCell ref="B1105:D1105"/>
    <mergeCell ref="B1106:B1107"/>
    <mergeCell ref="H1106:H1107"/>
    <mergeCell ref="I1106:I1107"/>
    <mergeCell ref="J1106:J1107"/>
    <mergeCell ref="R1100:S1100"/>
    <mergeCell ref="H1101:I1101"/>
    <mergeCell ref="R1101:S1101"/>
    <mergeCell ref="C1102:E1102"/>
    <mergeCell ref="H1102:I1102"/>
    <mergeCell ref="O1102:S1102"/>
    <mergeCell ref="P1113:Q1113"/>
    <mergeCell ref="R1113:S1113"/>
    <mergeCell ref="P1114:Q1114"/>
    <mergeCell ref="R1114:S1114"/>
    <mergeCell ref="P1115:Q1115"/>
    <mergeCell ref="R1115:S1115"/>
    <mergeCell ref="P1110:Q1110"/>
    <mergeCell ref="R1110:S1110"/>
    <mergeCell ref="P1111:Q1111"/>
    <mergeCell ref="R1111:S1111"/>
    <mergeCell ref="P1112:Q1112"/>
    <mergeCell ref="R1112:S1112"/>
    <mergeCell ref="R1106:S1107"/>
    <mergeCell ref="T1106:V1106"/>
    <mergeCell ref="P1107:Q1107"/>
    <mergeCell ref="P1109:Q1109"/>
    <mergeCell ref="R1109:S1109"/>
    <mergeCell ref="P1122:Q1122"/>
    <mergeCell ref="R1122:S1122"/>
    <mergeCell ref="P1123:Q1123"/>
    <mergeCell ref="R1123:S1123"/>
    <mergeCell ref="B1127:V1127"/>
    <mergeCell ref="P1119:Q1119"/>
    <mergeCell ref="R1119:S1119"/>
    <mergeCell ref="P1120:Q1120"/>
    <mergeCell ref="R1120:S1120"/>
    <mergeCell ref="P1121:Q1121"/>
    <mergeCell ref="R1121:S1121"/>
    <mergeCell ref="P1116:Q1116"/>
    <mergeCell ref="R1116:S1116"/>
    <mergeCell ref="P1117:Q1117"/>
    <mergeCell ref="R1117:S1117"/>
    <mergeCell ref="P1118:Q1118"/>
    <mergeCell ref="R1118:S1118"/>
    <mergeCell ref="C1129:E1129"/>
    <mergeCell ref="G1129:G1130"/>
    <mergeCell ref="H1129:I1130"/>
    <mergeCell ref="J1129:K1129"/>
    <mergeCell ref="C1130:D1130"/>
    <mergeCell ref="B1128:B1137"/>
    <mergeCell ref="C1128:M1128"/>
    <mergeCell ref="P1128:S1129"/>
    <mergeCell ref="T1128:U1130"/>
    <mergeCell ref="V1128:V1130"/>
    <mergeCell ref="H1131:I1131"/>
    <mergeCell ref="O1131:P1133"/>
    <mergeCell ref="Q1131:Q1133"/>
    <mergeCell ref="R1131:S1133"/>
    <mergeCell ref="T1131:V1132"/>
    <mergeCell ref="H1132:I1132"/>
    <mergeCell ref="H1133:I1133"/>
    <mergeCell ref="H1134:I1134"/>
    <mergeCell ref="O1134:O1135"/>
    <mergeCell ref="P1134:S1134"/>
    <mergeCell ref="H1135:I1135"/>
    <mergeCell ref="K1141:K1142"/>
    <mergeCell ref="L1141:L1142"/>
    <mergeCell ref="M1141:M1142"/>
    <mergeCell ref="N1141:O1141"/>
    <mergeCell ref="P1141:Q1141"/>
    <mergeCell ref="B1140:D1140"/>
    <mergeCell ref="B1141:B1142"/>
    <mergeCell ref="H1141:H1142"/>
    <mergeCell ref="I1141:I1142"/>
    <mergeCell ref="J1141:J1142"/>
    <mergeCell ref="R1135:S1135"/>
    <mergeCell ref="H1136:I1136"/>
    <mergeCell ref="R1136:S1136"/>
    <mergeCell ref="C1137:E1137"/>
    <mergeCell ref="H1137:I1137"/>
    <mergeCell ref="O1137:S1137"/>
    <mergeCell ref="P1148:Q1148"/>
    <mergeCell ref="R1148:S1148"/>
    <mergeCell ref="P1149:Q1149"/>
    <mergeCell ref="R1149:S1149"/>
    <mergeCell ref="P1150:Q1150"/>
    <mergeCell ref="R1150:S1150"/>
    <mergeCell ref="P1145:Q1145"/>
    <mergeCell ref="R1145:S1145"/>
    <mergeCell ref="P1146:Q1146"/>
    <mergeCell ref="R1146:S1146"/>
    <mergeCell ref="P1147:Q1147"/>
    <mergeCell ref="R1147:S1147"/>
    <mergeCell ref="R1141:S1142"/>
    <mergeCell ref="T1141:V1141"/>
    <mergeCell ref="P1142:Q1142"/>
    <mergeCell ref="P1144:Q1144"/>
    <mergeCell ref="R1144:S1144"/>
    <mergeCell ref="P1157:Q1157"/>
    <mergeCell ref="R1157:S1157"/>
    <mergeCell ref="P1158:Q1158"/>
    <mergeCell ref="R1158:S1158"/>
    <mergeCell ref="B1162:V1162"/>
    <mergeCell ref="P1154:Q1154"/>
    <mergeCell ref="R1154:S1154"/>
    <mergeCell ref="P1155:Q1155"/>
    <mergeCell ref="R1155:S1155"/>
    <mergeCell ref="P1156:Q1156"/>
    <mergeCell ref="R1156:S1156"/>
    <mergeCell ref="P1151:Q1151"/>
    <mergeCell ref="R1151:S1151"/>
    <mergeCell ref="P1152:Q1152"/>
    <mergeCell ref="R1152:S1152"/>
    <mergeCell ref="P1153:Q1153"/>
    <mergeCell ref="R1153:S1153"/>
    <mergeCell ref="C1164:E1164"/>
    <mergeCell ref="G1164:G1165"/>
    <mergeCell ref="H1164:I1165"/>
    <mergeCell ref="J1164:K1164"/>
    <mergeCell ref="C1165:D1165"/>
    <mergeCell ref="B1163:B1172"/>
    <mergeCell ref="C1163:M1163"/>
    <mergeCell ref="P1163:S1164"/>
    <mergeCell ref="T1163:U1165"/>
    <mergeCell ref="V1163:V1165"/>
    <mergeCell ref="H1166:I1166"/>
    <mergeCell ref="O1166:P1168"/>
    <mergeCell ref="Q1166:Q1168"/>
    <mergeCell ref="R1166:S1168"/>
    <mergeCell ref="T1166:V1167"/>
    <mergeCell ref="H1167:I1167"/>
    <mergeCell ref="H1168:I1168"/>
    <mergeCell ref="H1169:I1169"/>
    <mergeCell ref="O1169:O1170"/>
    <mergeCell ref="P1169:S1169"/>
    <mergeCell ref="H1170:I1170"/>
    <mergeCell ref="K1176:K1177"/>
    <mergeCell ref="L1176:L1177"/>
    <mergeCell ref="M1176:M1177"/>
    <mergeCell ref="N1176:O1176"/>
    <mergeCell ref="P1176:Q1176"/>
    <mergeCell ref="B1175:D1175"/>
    <mergeCell ref="B1176:B1177"/>
    <mergeCell ref="H1176:H1177"/>
    <mergeCell ref="I1176:I1177"/>
    <mergeCell ref="J1176:J1177"/>
    <mergeCell ref="R1170:S1170"/>
    <mergeCell ref="H1171:I1171"/>
    <mergeCell ref="R1171:S1171"/>
    <mergeCell ref="C1172:E1172"/>
    <mergeCell ref="H1172:I1172"/>
    <mergeCell ref="O1172:S1172"/>
    <mergeCell ref="P1183:Q1183"/>
    <mergeCell ref="R1183:S1183"/>
    <mergeCell ref="P1184:Q1184"/>
    <mergeCell ref="R1184:S1184"/>
    <mergeCell ref="P1185:Q1185"/>
    <mergeCell ref="R1185:S1185"/>
    <mergeCell ref="P1180:Q1180"/>
    <mergeCell ref="R1180:S1180"/>
    <mergeCell ref="P1181:Q1181"/>
    <mergeCell ref="R1181:S1181"/>
    <mergeCell ref="P1182:Q1182"/>
    <mergeCell ref="R1182:S1182"/>
    <mergeCell ref="R1176:S1177"/>
    <mergeCell ref="T1176:V1176"/>
    <mergeCell ref="P1177:Q1177"/>
    <mergeCell ref="P1179:Q1179"/>
    <mergeCell ref="R1179:S1179"/>
    <mergeCell ref="P1192:Q1192"/>
    <mergeCell ref="R1192:S1192"/>
    <mergeCell ref="P1193:Q1193"/>
    <mergeCell ref="R1193:S1193"/>
    <mergeCell ref="B1197:V1197"/>
    <mergeCell ref="P1189:Q1189"/>
    <mergeCell ref="R1189:S1189"/>
    <mergeCell ref="P1190:Q1190"/>
    <mergeCell ref="R1190:S1190"/>
    <mergeCell ref="P1191:Q1191"/>
    <mergeCell ref="R1191:S1191"/>
    <mergeCell ref="P1186:Q1186"/>
    <mergeCell ref="R1186:S1186"/>
    <mergeCell ref="P1187:Q1187"/>
    <mergeCell ref="R1187:S1187"/>
    <mergeCell ref="P1188:Q1188"/>
    <mergeCell ref="R1188:S1188"/>
    <mergeCell ref="C1199:E1199"/>
    <mergeCell ref="G1199:G1200"/>
    <mergeCell ref="H1199:I1200"/>
    <mergeCell ref="J1199:K1199"/>
    <mergeCell ref="C1200:D1200"/>
    <mergeCell ref="B1198:B1207"/>
    <mergeCell ref="C1198:M1198"/>
    <mergeCell ref="P1198:S1199"/>
    <mergeCell ref="T1198:U1200"/>
    <mergeCell ref="V1198:V1200"/>
    <mergeCell ref="H1201:I1201"/>
    <mergeCell ref="O1201:P1203"/>
    <mergeCell ref="Q1201:Q1203"/>
    <mergeCell ref="R1201:S1203"/>
    <mergeCell ref="T1201:V1202"/>
    <mergeCell ref="H1202:I1202"/>
    <mergeCell ref="H1203:I1203"/>
    <mergeCell ref="H1204:I1204"/>
    <mergeCell ref="O1204:O1205"/>
    <mergeCell ref="P1204:S1204"/>
    <mergeCell ref="H1205:I1205"/>
    <mergeCell ref="K1211:K1212"/>
    <mergeCell ref="L1211:L1212"/>
    <mergeCell ref="M1211:M1212"/>
    <mergeCell ref="N1211:O1211"/>
    <mergeCell ref="P1211:Q1211"/>
    <mergeCell ref="B1210:D1210"/>
    <mergeCell ref="B1211:B1212"/>
    <mergeCell ref="H1211:H1212"/>
    <mergeCell ref="I1211:I1212"/>
    <mergeCell ref="J1211:J1212"/>
    <mergeCell ref="R1205:S1205"/>
    <mergeCell ref="H1206:I1206"/>
    <mergeCell ref="R1206:S1206"/>
    <mergeCell ref="C1207:E1207"/>
    <mergeCell ref="H1207:I1207"/>
    <mergeCell ref="O1207:S1207"/>
    <mergeCell ref="P1218:Q1218"/>
    <mergeCell ref="R1218:S1218"/>
    <mergeCell ref="P1219:Q1219"/>
    <mergeCell ref="R1219:S1219"/>
    <mergeCell ref="P1220:Q1220"/>
    <mergeCell ref="R1220:S1220"/>
    <mergeCell ref="P1215:Q1215"/>
    <mergeCell ref="R1215:S1215"/>
    <mergeCell ref="P1216:Q1216"/>
    <mergeCell ref="R1216:S1216"/>
    <mergeCell ref="P1217:Q1217"/>
    <mergeCell ref="R1217:S1217"/>
    <mergeCell ref="R1211:S1212"/>
    <mergeCell ref="T1211:V1211"/>
    <mergeCell ref="P1212:Q1212"/>
    <mergeCell ref="P1214:Q1214"/>
    <mergeCell ref="R1214:S1214"/>
    <mergeCell ref="P1227:Q1227"/>
    <mergeCell ref="R1227:S1227"/>
    <mergeCell ref="P1228:Q1228"/>
    <mergeCell ref="R1228:S1228"/>
    <mergeCell ref="B1232:V1232"/>
    <mergeCell ref="P1224:Q1224"/>
    <mergeCell ref="R1224:S1224"/>
    <mergeCell ref="P1225:Q1225"/>
    <mergeCell ref="R1225:S1225"/>
    <mergeCell ref="P1226:Q1226"/>
    <mergeCell ref="R1226:S1226"/>
    <mergeCell ref="P1221:Q1221"/>
    <mergeCell ref="R1221:S1221"/>
    <mergeCell ref="P1222:Q1222"/>
    <mergeCell ref="R1222:S1222"/>
    <mergeCell ref="P1223:Q1223"/>
    <mergeCell ref="R1223:S1223"/>
    <mergeCell ref="C1234:E1234"/>
    <mergeCell ref="G1234:G1235"/>
    <mergeCell ref="H1234:I1235"/>
    <mergeCell ref="J1234:K1234"/>
    <mergeCell ref="C1235:D1235"/>
    <mergeCell ref="B1233:B1242"/>
    <mergeCell ref="C1233:M1233"/>
    <mergeCell ref="P1233:S1234"/>
    <mergeCell ref="T1233:U1235"/>
    <mergeCell ref="V1233:V1235"/>
    <mergeCell ref="H1236:I1236"/>
    <mergeCell ref="O1236:P1238"/>
    <mergeCell ref="Q1236:Q1238"/>
    <mergeCell ref="R1236:S1238"/>
    <mergeCell ref="T1236:V1237"/>
    <mergeCell ref="H1237:I1237"/>
    <mergeCell ref="H1238:I1238"/>
    <mergeCell ref="H1239:I1239"/>
    <mergeCell ref="O1239:O1240"/>
    <mergeCell ref="P1239:S1239"/>
    <mergeCell ref="H1240:I1240"/>
    <mergeCell ref="K1246:K1247"/>
    <mergeCell ref="L1246:L1247"/>
    <mergeCell ref="M1246:M1247"/>
    <mergeCell ref="N1246:O1246"/>
    <mergeCell ref="P1246:Q1246"/>
    <mergeCell ref="B1245:D1245"/>
    <mergeCell ref="B1246:B1247"/>
    <mergeCell ref="H1246:H1247"/>
    <mergeCell ref="I1246:I1247"/>
    <mergeCell ref="J1246:J1247"/>
    <mergeCell ref="R1240:S1240"/>
    <mergeCell ref="H1241:I1241"/>
    <mergeCell ref="R1241:S1241"/>
    <mergeCell ref="C1242:E1242"/>
    <mergeCell ref="H1242:I1242"/>
    <mergeCell ref="O1242:S1242"/>
    <mergeCell ref="P1253:Q1253"/>
    <mergeCell ref="R1253:S1253"/>
    <mergeCell ref="P1254:Q1254"/>
    <mergeCell ref="R1254:S1254"/>
    <mergeCell ref="P1255:Q1255"/>
    <mergeCell ref="R1255:S1255"/>
    <mergeCell ref="P1250:Q1250"/>
    <mergeCell ref="R1250:S1250"/>
    <mergeCell ref="P1251:Q1251"/>
    <mergeCell ref="R1251:S1251"/>
    <mergeCell ref="P1252:Q1252"/>
    <mergeCell ref="R1252:S1252"/>
    <mergeCell ref="R1246:S1247"/>
    <mergeCell ref="T1246:V1246"/>
    <mergeCell ref="P1247:Q1247"/>
    <mergeCell ref="P1249:Q1249"/>
    <mergeCell ref="R1249:S1249"/>
    <mergeCell ref="P1262:Q1262"/>
    <mergeCell ref="R1262:S1262"/>
    <mergeCell ref="P1263:Q1263"/>
    <mergeCell ref="R1263:S1263"/>
    <mergeCell ref="B1267:V1267"/>
    <mergeCell ref="P1259:Q1259"/>
    <mergeCell ref="R1259:S1259"/>
    <mergeCell ref="P1260:Q1260"/>
    <mergeCell ref="R1260:S1260"/>
    <mergeCell ref="P1261:Q1261"/>
    <mergeCell ref="R1261:S1261"/>
    <mergeCell ref="P1256:Q1256"/>
    <mergeCell ref="R1256:S1256"/>
    <mergeCell ref="P1257:Q1257"/>
    <mergeCell ref="R1257:S1257"/>
    <mergeCell ref="P1258:Q1258"/>
    <mergeCell ref="R1258:S1258"/>
    <mergeCell ref="C1269:E1269"/>
    <mergeCell ref="G1269:G1270"/>
    <mergeCell ref="H1269:I1270"/>
    <mergeCell ref="J1269:K1269"/>
    <mergeCell ref="C1270:D1270"/>
    <mergeCell ref="B1268:B1277"/>
    <mergeCell ref="C1268:M1268"/>
    <mergeCell ref="P1268:S1269"/>
    <mergeCell ref="T1268:U1270"/>
    <mergeCell ref="V1268:V1270"/>
    <mergeCell ref="H1271:I1271"/>
    <mergeCell ref="O1271:P1273"/>
    <mergeCell ref="Q1271:Q1273"/>
    <mergeCell ref="R1271:S1273"/>
    <mergeCell ref="T1271:V1272"/>
    <mergeCell ref="H1272:I1272"/>
    <mergeCell ref="H1273:I1273"/>
    <mergeCell ref="H1274:I1274"/>
    <mergeCell ref="O1274:O1275"/>
    <mergeCell ref="P1274:S1274"/>
    <mergeCell ref="H1275:I1275"/>
    <mergeCell ref="K1281:K1282"/>
    <mergeCell ref="L1281:L1282"/>
    <mergeCell ref="M1281:M1282"/>
    <mergeCell ref="N1281:O1281"/>
    <mergeCell ref="P1281:Q1281"/>
    <mergeCell ref="B1280:D1280"/>
    <mergeCell ref="B1281:B1282"/>
    <mergeCell ref="H1281:H1282"/>
    <mergeCell ref="I1281:I1282"/>
    <mergeCell ref="J1281:J1282"/>
    <mergeCell ref="R1275:S1275"/>
    <mergeCell ref="H1276:I1276"/>
    <mergeCell ref="R1276:S1276"/>
    <mergeCell ref="C1277:E1277"/>
    <mergeCell ref="H1277:I1277"/>
    <mergeCell ref="O1277:S1277"/>
    <mergeCell ref="P1288:Q1288"/>
    <mergeCell ref="R1288:S1288"/>
    <mergeCell ref="P1289:Q1289"/>
    <mergeCell ref="R1289:S1289"/>
    <mergeCell ref="P1290:Q1290"/>
    <mergeCell ref="R1290:S1290"/>
    <mergeCell ref="P1285:Q1285"/>
    <mergeCell ref="R1285:S1285"/>
    <mergeCell ref="P1286:Q1286"/>
    <mergeCell ref="R1286:S1286"/>
    <mergeCell ref="P1287:Q1287"/>
    <mergeCell ref="R1287:S1287"/>
    <mergeCell ref="R1281:S1282"/>
    <mergeCell ref="T1281:V1281"/>
    <mergeCell ref="P1282:Q1282"/>
    <mergeCell ref="P1284:Q1284"/>
    <mergeCell ref="R1284:S1284"/>
    <mergeCell ref="P1297:Q1297"/>
    <mergeCell ref="R1297:S1297"/>
    <mergeCell ref="P1298:Q1298"/>
    <mergeCell ref="R1298:S1298"/>
    <mergeCell ref="B1302:V1302"/>
    <mergeCell ref="P1294:Q1294"/>
    <mergeCell ref="R1294:S1294"/>
    <mergeCell ref="P1295:Q1295"/>
    <mergeCell ref="R1295:S1295"/>
    <mergeCell ref="P1296:Q1296"/>
    <mergeCell ref="R1296:S1296"/>
    <mergeCell ref="P1291:Q1291"/>
    <mergeCell ref="R1291:S1291"/>
    <mergeCell ref="P1292:Q1292"/>
    <mergeCell ref="R1292:S1292"/>
    <mergeCell ref="P1293:Q1293"/>
    <mergeCell ref="R1293:S1293"/>
    <mergeCell ref="C1304:E1304"/>
    <mergeCell ref="G1304:G1305"/>
    <mergeCell ref="H1304:I1305"/>
    <mergeCell ref="J1304:K1304"/>
    <mergeCell ref="C1305:D1305"/>
    <mergeCell ref="B1303:B1312"/>
    <mergeCell ref="C1303:M1303"/>
    <mergeCell ref="P1303:S1304"/>
    <mergeCell ref="T1303:U1305"/>
    <mergeCell ref="V1303:V1305"/>
    <mergeCell ref="H1306:I1306"/>
    <mergeCell ref="O1306:P1308"/>
    <mergeCell ref="Q1306:Q1308"/>
    <mergeCell ref="R1306:S1308"/>
    <mergeCell ref="T1306:V1307"/>
    <mergeCell ref="H1307:I1307"/>
    <mergeCell ref="H1308:I1308"/>
    <mergeCell ref="H1309:I1309"/>
    <mergeCell ref="O1309:O1310"/>
    <mergeCell ref="P1309:S1309"/>
    <mergeCell ref="H1310:I1310"/>
    <mergeCell ref="K1316:K1317"/>
    <mergeCell ref="L1316:L1317"/>
    <mergeCell ref="M1316:M1317"/>
    <mergeCell ref="N1316:O1316"/>
    <mergeCell ref="P1316:Q1316"/>
    <mergeCell ref="B1315:D1315"/>
    <mergeCell ref="B1316:B1317"/>
    <mergeCell ref="H1316:H1317"/>
    <mergeCell ref="I1316:I1317"/>
    <mergeCell ref="J1316:J1317"/>
    <mergeCell ref="R1310:S1310"/>
    <mergeCell ref="H1311:I1311"/>
    <mergeCell ref="R1311:S1311"/>
    <mergeCell ref="C1312:E1312"/>
    <mergeCell ref="H1312:I1312"/>
    <mergeCell ref="O1312:S1312"/>
    <mergeCell ref="P1323:Q1323"/>
    <mergeCell ref="R1323:S1323"/>
    <mergeCell ref="P1324:Q1324"/>
    <mergeCell ref="R1324:S1324"/>
    <mergeCell ref="P1325:Q1325"/>
    <mergeCell ref="R1325:S1325"/>
    <mergeCell ref="P1320:Q1320"/>
    <mergeCell ref="R1320:S1320"/>
    <mergeCell ref="P1321:Q1321"/>
    <mergeCell ref="R1321:S1321"/>
    <mergeCell ref="P1322:Q1322"/>
    <mergeCell ref="R1322:S1322"/>
    <mergeCell ref="R1316:S1317"/>
    <mergeCell ref="T1316:V1316"/>
    <mergeCell ref="P1317:Q1317"/>
    <mergeCell ref="P1319:Q1319"/>
    <mergeCell ref="R1319:S1319"/>
    <mergeCell ref="P1332:Q1332"/>
    <mergeCell ref="R1332:S1332"/>
    <mergeCell ref="P1333:Q1333"/>
    <mergeCell ref="R1333:S1333"/>
    <mergeCell ref="B1337:V1337"/>
    <mergeCell ref="P1329:Q1329"/>
    <mergeCell ref="R1329:S1329"/>
    <mergeCell ref="P1330:Q1330"/>
    <mergeCell ref="R1330:S1330"/>
    <mergeCell ref="P1331:Q1331"/>
    <mergeCell ref="R1331:S1331"/>
    <mergeCell ref="P1326:Q1326"/>
    <mergeCell ref="R1326:S1326"/>
    <mergeCell ref="P1327:Q1327"/>
    <mergeCell ref="R1327:S1327"/>
    <mergeCell ref="P1328:Q1328"/>
    <mergeCell ref="R1328:S1328"/>
    <mergeCell ref="C1339:E1339"/>
    <mergeCell ref="G1339:G1340"/>
    <mergeCell ref="H1339:I1340"/>
    <mergeCell ref="J1339:K1339"/>
    <mergeCell ref="C1340:D1340"/>
    <mergeCell ref="B1338:B1347"/>
    <mergeCell ref="C1338:M1338"/>
    <mergeCell ref="P1338:S1339"/>
    <mergeCell ref="T1338:U1340"/>
    <mergeCell ref="V1338:V1340"/>
    <mergeCell ref="H1341:I1341"/>
    <mergeCell ref="O1341:P1343"/>
    <mergeCell ref="Q1341:Q1343"/>
    <mergeCell ref="R1341:S1343"/>
    <mergeCell ref="T1341:V1342"/>
    <mergeCell ref="H1342:I1342"/>
    <mergeCell ref="H1343:I1343"/>
    <mergeCell ref="H1344:I1344"/>
    <mergeCell ref="O1344:O1345"/>
    <mergeCell ref="P1344:S1344"/>
    <mergeCell ref="H1345:I1345"/>
    <mergeCell ref="K1351:K1352"/>
    <mergeCell ref="L1351:L1352"/>
    <mergeCell ref="M1351:M1352"/>
    <mergeCell ref="N1351:O1351"/>
    <mergeCell ref="P1351:Q1351"/>
    <mergeCell ref="B1350:D1350"/>
    <mergeCell ref="B1351:B1352"/>
    <mergeCell ref="H1351:H1352"/>
    <mergeCell ref="I1351:I1352"/>
    <mergeCell ref="J1351:J1352"/>
    <mergeCell ref="R1345:S1345"/>
    <mergeCell ref="H1346:I1346"/>
    <mergeCell ref="R1346:S1346"/>
    <mergeCell ref="C1347:E1347"/>
    <mergeCell ref="H1347:I1347"/>
    <mergeCell ref="O1347:S1347"/>
    <mergeCell ref="P1358:Q1358"/>
    <mergeCell ref="R1358:S1358"/>
    <mergeCell ref="P1359:Q1359"/>
    <mergeCell ref="R1359:S1359"/>
    <mergeCell ref="P1360:Q1360"/>
    <mergeCell ref="R1360:S1360"/>
    <mergeCell ref="P1355:Q1355"/>
    <mergeCell ref="R1355:S1355"/>
    <mergeCell ref="P1356:Q1356"/>
    <mergeCell ref="R1356:S1356"/>
    <mergeCell ref="P1357:Q1357"/>
    <mergeCell ref="R1357:S1357"/>
    <mergeCell ref="R1351:S1352"/>
    <mergeCell ref="T1351:V1351"/>
    <mergeCell ref="P1352:Q1352"/>
    <mergeCell ref="P1354:Q1354"/>
    <mergeCell ref="R1354:S1354"/>
    <mergeCell ref="P1367:Q1367"/>
    <mergeCell ref="R1367:S1367"/>
    <mergeCell ref="P1368:Q1368"/>
    <mergeCell ref="R1368:S1368"/>
    <mergeCell ref="B1372:V1372"/>
    <mergeCell ref="P1364:Q1364"/>
    <mergeCell ref="R1364:S1364"/>
    <mergeCell ref="P1365:Q1365"/>
    <mergeCell ref="R1365:S1365"/>
    <mergeCell ref="P1366:Q1366"/>
    <mergeCell ref="R1366:S1366"/>
    <mergeCell ref="P1361:Q1361"/>
    <mergeCell ref="R1361:S1361"/>
    <mergeCell ref="P1362:Q1362"/>
    <mergeCell ref="R1362:S1362"/>
    <mergeCell ref="P1363:Q1363"/>
    <mergeCell ref="R1363:S1363"/>
    <mergeCell ref="C1374:E1374"/>
    <mergeCell ref="G1374:G1375"/>
    <mergeCell ref="H1374:I1375"/>
    <mergeCell ref="J1374:K1374"/>
    <mergeCell ref="C1375:D1375"/>
    <mergeCell ref="B1373:B1382"/>
    <mergeCell ref="C1373:M1373"/>
    <mergeCell ref="P1373:S1374"/>
    <mergeCell ref="T1373:U1375"/>
    <mergeCell ref="V1373:V1375"/>
    <mergeCell ref="H1376:I1376"/>
    <mergeCell ref="O1376:P1378"/>
    <mergeCell ref="Q1376:Q1378"/>
    <mergeCell ref="R1376:S1378"/>
    <mergeCell ref="T1376:V1377"/>
    <mergeCell ref="H1377:I1377"/>
    <mergeCell ref="H1378:I1378"/>
    <mergeCell ref="H1379:I1379"/>
    <mergeCell ref="O1379:O1380"/>
    <mergeCell ref="P1379:S1379"/>
    <mergeCell ref="H1380:I1380"/>
    <mergeCell ref="K1386:K1387"/>
    <mergeCell ref="L1386:L1387"/>
    <mergeCell ref="M1386:M1387"/>
    <mergeCell ref="N1386:O1386"/>
    <mergeCell ref="P1386:Q1386"/>
    <mergeCell ref="B1385:D1385"/>
    <mergeCell ref="B1386:B1387"/>
    <mergeCell ref="H1386:H1387"/>
    <mergeCell ref="I1386:I1387"/>
    <mergeCell ref="J1386:J1387"/>
    <mergeCell ref="R1380:S1380"/>
    <mergeCell ref="H1381:I1381"/>
    <mergeCell ref="R1381:S1381"/>
    <mergeCell ref="C1382:E1382"/>
    <mergeCell ref="H1382:I1382"/>
    <mergeCell ref="O1382:S1382"/>
    <mergeCell ref="P1393:Q1393"/>
    <mergeCell ref="R1393:S1393"/>
    <mergeCell ref="P1394:Q1394"/>
    <mergeCell ref="R1394:S1394"/>
    <mergeCell ref="P1395:Q1395"/>
    <mergeCell ref="R1395:S1395"/>
    <mergeCell ref="P1390:Q1390"/>
    <mergeCell ref="R1390:S1390"/>
    <mergeCell ref="P1391:Q1391"/>
    <mergeCell ref="R1391:S1391"/>
    <mergeCell ref="P1392:Q1392"/>
    <mergeCell ref="R1392:S1392"/>
    <mergeCell ref="R1386:S1387"/>
    <mergeCell ref="T1386:V1386"/>
    <mergeCell ref="P1387:Q1387"/>
    <mergeCell ref="P1389:Q1389"/>
    <mergeCell ref="R1389:S1389"/>
    <mergeCell ref="P1402:Q1402"/>
    <mergeCell ref="R1402:S1402"/>
    <mergeCell ref="P1403:Q1403"/>
    <mergeCell ref="R1403:S1403"/>
    <mergeCell ref="B1407:V1407"/>
    <mergeCell ref="P1399:Q1399"/>
    <mergeCell ref="R1399:S1399"/>
    <mergeCell ref="P1400:Q1400"/>
    <mergeCell ref="R1400:S1400"/>
    <mergeCell ref="P1401:Q1401"/>
    <mergeCell ref="R1401:S1401"/>
    <mergeCell ref="P1396:Q1396"/>
    <mergeCell ref="R1396:S1396"/>
    <mergeCell ref="P1397:Q1397"/>
    <mergeCell ref="R1397:S1397"/>
    <mergeCell ref="P1398:Q1398"/>
    <mergeCell ref="R1398:S1398"/>
    <mergeCell ref="C1409:E1409"/>
    <mergeCell ref="G1409:G1410"/>
    <mergeCell ref="H1409:I1410"/>
    <mergeCell ref="J1409:K1409"/>
    <mergeCell ref="C1410:D1410"/>
    <mergeCell ref="B1408:B1417"/>
    <mergeCell ref="C1408:M1408"/>
    <mergeCell ref="P1408:S1409"/>
    <mergeCell ref="T1408:U1410"/>
    <mergeCell ref="V1408:V1410"/>
    <mergeCell ref="H1411:I1411"/>
    <mergeCell ref="O1411:P1413"/>
    <mergeCell ref="Q1411:Q1413"/>
    <mergeCell ref="R1411:S1413"/>
    <mergeCell ref="T1411:V1412"/>
    <mergeCell ref="H1412:I1412"/>
    <mergeCell ref="H1413:I1413"/>
    <mergeCell ref="H1414:I1414"/>
    <mergeCell ref="O1414:O1415"/>
    <mergeCell ref="P1414:S1414"/>
    <mergeCell ref="H1415:I1415"/>
    <mergeCell ref="K1421:K1422"/>
    <mergeCell ref="L1421:L1422"/>
    <mergeCell ref="M1421:M1422"/>
    <mergeCell ref="N1421:O1421"/>
    <mergeCell ref="P1421:Q1421"/>
    <mergeCell ref="B1420:D1420"/>
    <mergeCell ref="B1421:B1422"/>
    <mergeCell ref="H1421:H1422"/>
    <mergeCell ref="I1421:I1422"/>
    <mergeCell ref="J1421:J1422"/>
    <mergeCell ref="R1415:S1415"/>
    <mergeCell ref="H1416:I1416"/>
    <mergeCell ref="R1416:S1416"/>
    <mergeCell ref="C1417:E1417"/>
    <mergeCell ref="H1417:I1417"/>
    <mergeCell ref="O1417:S1417"/>
    <mergeCell ref="P1428:Q1428"/>
    <mergeCell ref="R1428:S1428"/>
    <mergeCell ref="P1429:Q1429"/>
    <mergeCell ref="R1429:S1429"/>
    <mergeCell ref="P1430:Q1430"/>
    <mergeCell ref="R1430:S1430"/>
    <mergeCell ref="P1425:Q1425"/>
    <mergeCell ref="R1425:S1425"/>
    <mergeCell ref="P1426:Q1426"/>
    <mergeCell ref="R1426:S1426"/>
    <mergeCell ref="P1427:Q1427"/>
    <mergeCell ref="R1427:S1427"/>
    <mergeCell ref="R1421:S1422"/>
    <mergeCell ref="T1421:V1421"/>
    <mergeCell ref="P1422:Q1422"/>
    <mergeCell ref="P1424:Q1424"/>
    <mergeCell ref="R1424:S1424"/>
    <mergeCell ref="P1437:Q1437"/>
    <mergeCell ref="R1437:S1437"/>
    <mergeCell ref="P1438:Q1438"/>
    <mergeCell ref="R1438:S1438"/>
    <mergeCell ref="B1442:V1442"/>
    <mergeCell ref="P1434:Q1434"/>
    <mergeCell ref="R1434:S1434"/>
    <mergeCell ref="P1435:Q1435"/>
    <mergeCell ref="R1435:S1435"/>
    <mergeCell ref="P1436:Q1436"/>
    <mergeCell ref="R1436:S1436"/>
    <mergeCell ref="P1431:Q1431"/>
    <mergeCell ref="R1431:S1431"/>
    <mergeCell ref="P1432:Q1432"/>
    <mergeCell ref="R1432:S1432"/>
    <mergeCell ref="P1433:Q1433"/>
    <mergeCell ref="R1433:S1433"/>
    <mergeCell ref="C1444:E1444"/>
    <mergeCell ref="G1444:G1445"/>
    <mergeCell ref="H1444:I1445"/>
    <mergeCell ref="J1444:K1444"/>
    <mergeCell ref="C1445:D1445"/>
    <mergeCell ref="B1443:B1452"/>
    <mergeCell ref="C1443:M1443"/>
    <mergeCell ref="P1443:S1444"/>
    <mergeCell ref="T1443:U1445"/>
    <mergeCell ref="V1443:V1445"/>
    <mergeCell ref="H1446:I1446"/>
    <mergeCell ref="O1446:P1448"/>
    <mergeCell ref="Q1446:Q1448"/>
    <mergeCell ref="R1446:S1448"/>
    <mergeCell ref="T1446:V1447"/>
    <mergeCell ref="H1447:I1447"/>
    <mergeCell ref="H1448:I1448"/>
    <mergeCell ref="H1449:I1449"/>
    <mergeCell ref="O1449:O1450"/>
    <mergeCell ref="P1449:S1449"/>
    <mergeCell ref="H1450:I1450"/>
    <mergeCell ref="K1456:K1457"/>
    <mergeCell ref="L1456:L1457"/>
    <mergeCell ref="M1456:M1457"/>
    <mergeCell ref="N1456:O1456"/>
    <mergeCell ref="P1456:Q1456"/>
    <mergeCell ref="B1455:D1455"/>
    <mergeCell ref="B1456:B1457"/>
    <mergeCell ref="H1456:H1457"/>
    <mergeCell ref="I1456:I1457"/>
    <mergeCell ref="J1456:J1457"/>
    <mergeCell ref="R1450:S1450"/>
    <mergeCell ref="H1451:I1451"/>
    <mergeCell ref="R1451:S1451"/>
    <mergeCell ref="C1452:E1452"/>
    <mergeCell ref="H1452:I1452"/>
    <mergeCell ref="O1452:S1452"/>
    <mergeCell ref="P1463:Q1463"/>
    <mergeCell ref="R1463:S1463"/>
    <mergeCell ref="P1464:Q1464"/>
    <mergeCell ref="R1464:S1464"/>
    <mergeCell ref="P1465:Q1465"/>
    <mergeCell ref="R1465:S1465"/>
    <mergeCell ref="P1460:Q1460"/>
    <mergeCell ref="R1460:S1460"/>
    <mergeCell ref="P1461:Q1461"/>
    <mergeCell ref="R1461:S1461"/>
    <mergeCell ref="P1462:Q1462"/>
    <mergeCell ref="R1462:S1462"/>
    <mergeCell ref="R1456:S1457"/>
    <mergeCell ref="T1456:V1456"/>
    <mergeCell ref="P1457:Q1457"/>
    <mergeCell ref="P1459:Q1459"/>
    <mergeCell ref="R1459:S1459"/>
    <mergeCell ref="P1472:Q1472"/>
    <mergeCell ref="R1472:S1472"/>
    <mergeCell ref="P1473:Q1473"/>
    <mergeCell ref="R1473:S1473"/>
    <mergeCell ref="B1477:V1477"/>
    <mergeCell ref="P1469:Q1469"/>
    <mergeCell ref="R1469:S1469"/>
    <mergeCell ref="P1470:Q1470"/>
    <mergeCell ref="R1470:S1470"/>
    <mergeCell ref="P1471:Q1471"/>
    <mergeCell ref="R1471:S1471"/>
    <mergeCell ref="P1466:Q1466"/>
    <mergeCell ref="R1466:S1466"/>
    <mergeCell ref="P1467:Q1467"/>
    <mergeCell ref="R1467:S1467"/>
    <mergeCell ref="P1468:Q1468"/>
    <mergeCell ref="R1468:S1468"/>
    <mergeCell ref="C1479:E1479"/>
    <mergeCell ref="G1479:G1480"/>
    <mergeCell ref="H1479:I1480"/>
    <mergeCell ref="J1479:K1479"/>
    <mergeCell ref="C1480:D1480"/>
    <mergeCell ref="B1478:B1487"/>
    <mergeCell ref="C1478:M1478"/>
    <mergeCell ref="P1478:S1479"/>
    <mergeCell ref="T1478:U1480"/>
    <mergeCell ref="V1478:V1480"/>
    <mergeCell ref="H1481:I1481"/>
    <mergeCell ref="O1481:P1483"/>
    <mergeCell ref="Q1481:Q1483"/>
    <mergeCell ref="R1481:S1483"/>
    <mergeCell ref="T1481:V1482"/>
    <mergeCell ref="H1482:I1482"/>
    <mergeCell ref="H1483:I1483"/>
    <mergeCell ref="H1484:I1484"/>
    <mergeCell ref="O1484:O1485"/>
    <mergeCell ref="P1484:S1484"/>
    <mergeCell ref="H1485:I1485"/>
    <mergeCell ref="K1491:K1492"/>
    <mergeCell ref="L1491:L1492"/>
    <mergeCell ref="M1491:M1492"/>
    <mergeCell ref="N1491:O1491"/>
    <mergeCell ref="P1491:Q1491"/>
    <mergeCell ref="B1490:D1490"/>
    <mergeCell ref="B1491:B1492"/>
    <mergeCell ref="H1491:H1492"/>
    <mergeCell ref="I1491:I1492"/>
    <mergeCell ref="J1491:J1492"/>
    <mergeCell ref="R1485:S1485"/>
    <mergeCell ref="H1486:I1486"/>
    <mergeCell ref="R1486:S1486"/>
    <mergeCell ref="C1487:E1487"/>
    <mergeCell ref="H1487:I1487"/>
    <mergeCell ref="O1487:S1487"/>
    <mergeCell ref="P1498:Q1498"/>
    <mergeCell ref="R1498:S1498"/>
    <mergeCell ref="P1499:Q1499"/>
    <mergeCell ref="R1499:S1499"/>
    <mergeCell ref="P1500:Q1500"/>
    <mergeCell ref="R1500:S1500"/>
    <mergeCell ref="P1495:Q1495"/>
    <mergeCell ref="R1495:S1495"/>
    <mergeCell ref="P1496:Q1496"/>
    <mergeCell ref="R1496:S1496"/>
    <mergeCell ref="P1497:Q1497"/>
    <mergeCell ref="R1497:S1497"/>
    <mergeCell ref="R1491:S1492"/>
    <mergeCell ref="T1491:V1491"/>
    <mergeCell ref="P1492:Q1492"/>
    <mergeCell ref="P1494:Q1494"/>
    <mergeCell ref="R1494:S1494"/>
    <mergeCell ref="P1507:Q1507"/>
    <mergeCell ref="R1507:S1507"/>
    <mergeCell ref="P1508:Q1508"/>
    <mergeCell ref="R1508:S1508"/>
    <mergeCell ref="B1512:V1512"/>
    <mergeCell ref="P1504:Q1504"/>
    <mergeCell ref="R1504:S1504"/>
    <mergeCell ref="P1505:Q1505"/>
    <mergeCell ref="R1505:S1505"/>
    <mergeCell ref="P1506:Q1506"/>
    <mergeCell ref="R1506:S1506"/>
    <mergeCell ref="P1501:Q1501"/>
    <mergeCell ref="R1501:S1501"/>
    <mergeCell ref="P1502:Q1502"/>
    <mergeCell ref="R1502:S1502"/>
    <mergeCell ref="P1503:Q1503"/>
    <mergeCell ref="R1503:S1503"/>
    <mergeCell ref="C1514:E1514"/>
    <mergeCell ref="G1514:G1515"/>
    <mergeCell ref="H1514:I1515"/>
    <mergeCell ref="J1514:K1514"/>
    <mergeCell ref="C1515:D1515"/>
    <mergeCell ref="B1513:B1522"/>
    <mergeCell ref="C1513:M1513"/>
    <mergeCell ref="P1513:S1514"/>
    <mergeCell ref="T1513:U1515"/>
    <mergeCell ref="V1513:V1515"/>
    <mergeCell ref="H1516:I1516"/>
    <mergeCell ref="O1516:P1518"/>
    <mergeCell ref="Q1516:Q1518"/>
    <mergeCell ref="R1516:S1518"/>
    <mergeCell ref="T1516:V1517"/>
    <mergeCell ref="H1517:I1517"/>
    <mergeCell ref="H1518:I1518"/>
    <mergeCell ref="H1519:I1519"/>
    <mergeCell ref="O1519:O1520"/>
    <mergeCell ref="P1519:S1519"/>
    <mergeCell ref="H1520:I1520"/>
    <mergeCell ref="K1526:K1527"/>
    <mergeCell ref="L1526:L1527"/>
    <mergeCell ref="M1526:M1527"/>
    <mergeCell ref="N1526:O1526"/>
    <mergeCell ref="P1526:Q1526"/>
    <mergeCell ref="B1525:D1525"/>
    <mergeCell ref="B1526:B1527"/>
    <mergeCell ref="H1526:H1527"/>
    <mergeCell ref="I1526:I1527"/>
    <mergeCell ref="J1526:J1527"/>
    <mergeCell ref="R1520:S1520"/>
    <mergeCell ref="H1521:I1521"/>
    <mergeCell ref="R1521:S1521"/>
    <mergeCell ref="C1522:E1522"/>
    <mergeCell ref="H1522:I1522"/>
    <mergeCell ref="O1522:S1522"/>
    <mergeCell ref="P1533:Q1533"/>
    <mergeCell ref="R1533:S1533"/>
    <mergeCell ref="P1534:Q1534"/>
    <mergeCell ref="R1534:S1534"/>
    <mergeCell ref="P1535:Q1535"/>
    <mergeCell ref="R1535:S1535"/>
    <mergeCell ref="P1530:Q1530"/>
    <mergeCell ref="R1530:S1530"/>
    <mergeCell ref="P1531:Q1531"/>
    <mergeCell ref="R1531:S1531"/>
    <mergeCell ref="P1532:Q1532"/>
    <mergeCell ref="R1532:S1532"/>
    <mergeCell ref="R1526:S1527"/>
    <mergeCell ref="T1526:V1526"/>
    <mergeCell ref="P1527:Q1527"/>
    <mergeCell ref="P1529:Q1529"/>
    <mergeCell ref="R1529:S1529"/>
    <mergeCell ref="P1542:Q1542"/>
    <mergeCell ref="R1542:S1542"/>
    <mergeCell ref="P1543:Q1543"/>
    <mergeCell ref="R1543:S1543"/>
    <mergeCell ref="B1547:V1547"/>
    <mergeCell ref="P1539:Q1539"/>
    <mergeCell ref="R1539:S1539"/>
    <mergeCell ref="P1540:Q1540"/>
    <mergeCell ref="R1540:S1540"/>
    <mergeCell ref="P1541:Q1541"/>
    <mergeCell ref="R1541:S1541"/>
    <mergeCell ref="P1536:Q1536"/>
    <mergeCell ref="R1536:S1536"/>
    <mergeCell ref="P1537:Q1537"/>
    <mergeCell ref="R1537:S1537"/>
    <mergeCell ref="P1538:Q1538"/>
    <mergeCell ref="R1538:S1538"/>
    <mergeCell ref="C1549:E1549"/>
    <mergeCell ref="G1549:G1550"/>
    <mergeCell ref="H1549:I1550"/>
    <mergeCell ref="J1549:K1549"/>
    <mergeCell ref="C1550:D1550"/>
    <mergeCell ref="B1548:B1557"/>
    <mergeCell ref="C1548:M1548"/>
    <mergeCell ref="P1548:S1549"/>
    <mergeCell ref="T1548:U1550"/>
    <mergeCell ref="V1548:V1550"/>
    <mergeCell ref="H1551:I1551"/>
    <mergeCell ref="O1551:P1553"/>
    <mergeCell ref="Q1551:Q1553"/>
    <mergeCell ref="R1551:S1553"/>
    <mergeCell ref="T1551:V1552"/>
    <mergeCell ref="H1552:I1552"/>
    <mergeCell ref="H1553:I1553"/>
    <mergeCell ref="H1554:I1554"/>
    <mergeCell ref="O1554:O1555"/>
    <mergeCell ref="P1554:S1554"/>
    <mergeCell ref="H1555:I1555"/>
    <mergeCell ref="K1561:K1562"/>
    <mergeCell ref="L1561:L1562"/>
    <mergeCell ref="M1561:M1562"/>
    <mergeCell ref="N1561:O1561"/>
    <mergeCell ref="P1561:Q1561"/>
    <mergeCell ref="B1560:D1560"/>
    <mergeCell ref="B1561:B1562"/>
    <mergeCell ref="H1561:H1562"/>
    <mergeCell ref="I1561:I1562"/>
    <mergeCell ref="J1561:J1562"/>
    <mergeCell ref="R1555:S1555"/>
    <mergeCell ref="H1556:I1556"/>
    <mergeCell ref="R1556:S1556"/>
    <mergeCell ref="C1557:E1557"/>
    <mergeCell ref="H1557:I1557"/>
    <mergeCell ref="O1557:S1557"/>
    <mergeCell ref="P1568:Q1568"/>
    <mergeCell ref="R1568:S1568"/>
    <mergeCell ref="P1569:Q1569"/>
    <mergeCell ref="R1569:S1569"/>
    <mergeCell ref="P1570:Q1570"/>
    <mergeCell ref="R1570:S1570"/>
    <mergeCell ref="P1565:Q1565"/>
    <mergeCell ref="R1565:S1565"/>
    <mergeCell ref="P1566:Q1566"/>
    <mergeCell ref="R1566:S1566"/>
    <mergeCell ref="P1567:Q1567"/>
    <mergeCell ref="R1567:S1567"/>
    <mergeCell ref="R1561:S1562"/>
    <mergeCell ref="T1561:V1561"/>
    <mergeCell ref="P1562:Q1562"/>
    <mergeCell ref="P1564:Q1564"/>
    <mergeCell ref="R1564:S1564"/>
    <mergeCell ref="P1577:Q1577"/>
    <mergeCell ref="R1577:S1577"/>
    <mergeCell ref="P1578:Q1578"/>
    <mergeCell ref="R1578:S1578"/>
    <mergeCell ref="B1582:V1582"/>
    <mergeCell ref="P1574:Q1574"/>
    <mergeCell ref="R1574:S1574"/>
    <mergeCell ref="P1575:Q1575"/>
    <mergeCell ref="R1575:S1575"/>
    <mergeCell ref="P1576:Q1576"/>
    <mergeCell ref="R1576:S1576"/>
    <mergeCell ref="P1571:Q1571"/>
    <mergeCell ref="R1571:S1571"/>
    <mergeCell ref="P1572:Q1572"/>
    <mergeCell ref="R1572:S1572"/>
    <mergeCell ref="P1573:Q1573"/>
    <mergeCell ref="R1573:S1573"/>
    <mergeCell ref="C1584:E1584"/>
    <mergeCell ref="G1584:G1585"/>
    <mergeCell ref="H1584:I1585"/>
    <mergeCell ref="J1584:K1584"/>
    <mergeCell ref="C1585:D1585"/>
    <mergeCell ref="B1583:B1592"/>
    <mergeCell ref="C1583:M1583"/>
    <mergeCell ref="P1583:S1584"/>
    <mergeCell ref="T1583:U1585"/>
    <mergeCell ref="V1583:V1585"/>
    <mergeCell ref="H1586:I1586"/>
    <mergeCell ref="O1586:P1588"/>
    <mergeCell ref="Q1586:Q1588"/>
    <mergeCell ref="R1586:S1588"/>
    <mergeCell ref="T1586:V1587"/>
    <mergeCell ref="H1587:I1587"/>
    <mergeCell ref="H1588:I1588"/>
    <mergeCell ref="H1589:I1589"/>
    <mergeCell ref="O1589:O1590"/>
    <mergeCell ref="P1589:S1589"/>
    <mergeCell ref="H1590:I1590"/>
    <mergeCell ref="K1596:K1597"/>
    <mergeCell ref="L1596:L1597"/>
    <mergeCell ref="M1596:M1597"/>
    <mergeCell ref="N1596:O1596"/>
    <mergeCell ref="P1596:Q1596"/>
    <mergeCell ref="B1595:D1595"/>
    <mergeCell ref="B1596:B1597"/>
    <mergeCell ref="H1596:H1597"/>
    <mergeCell ref="I1596:I1597"/>
    <mergeCell ref="J1596:J1597"/>
    <mergeCell ref="R1590:S1590"/>
    <mergeCell ref="H1591:I1591"/>
    <mergeCell ref="R1591:S1591"/>
    <mergeCell ref="C1592:E1592"/>
    <mergeCell ref="H1592:I1592"/>
    <mergeCell ref="O1592:S1592"/>
    <mergeCell ref="P1603:Q1603"/>
    <mergeCell ref="R1603:S1603"/>
    <mergeCell ref="P1604:Q1604"/>
    <mergeCell ref="R1604:S1604"/>
    <mergeCell ref="P1605:Q1605"/>
    <mergeCell ref="R1605:S1605"/>
    <mergeCell ref="P1600:Q1600"/>
    <mergeCell ref="R1600:S1600"/>
    <mergeCell ref="P1601:Q1601"/>
    <mergeCell ref="R1601:S1601"/>
    <mergeCell ref="P1602:Q1602"/>
    <mergeCell ref="R1602:S1602"/>
    <mergeCell ref="R1596:S1597"/>
    <mergeCell ref="T1596:V1596"/>
    <mergeCell ref="P1597:Q1597"/>
    <mergeCell ref="P1599:Q1599"/>
    <mergeCell ref="R1599:S1599"/>
    <mergeCell ref="P1612:Q1612"/>
    <mergeCell ref="R1612:S1612"/>
    <mergeCell ref="P1613:Q1613"/>
    <mergeCell ref="R1613:S1613"/>
    <mergeCell ref="B1617:V1617"/>
    <mergeCell ref="P1609:Q1609"/>
    <mergeCell ref="R1609:S1609"/>
    <mergeCell ref="P1610:Q1610"/>
    <mergeCell ref="R1610:S1610"/>
    <mergeCell ref="P1611:Q1611"/>
    <mergeCell ref="R1611:S1611"/>
    <mergeCell ref="P1606:Q1606"/>
    <mergeCell ref="R1606:S1606"/>
    <mergeCell ref="P1607:Q1607"/>
    <mergeCell ref="R1607:S1607"/>
    <mergeCell ref="P1608:Q1608"/>
    <mergeCell ref="R1608:S1608"/>
    <mergeCell ref="C1619:E1619"/>
    <mergeCell ref="G1619:G1620"/>
    <mergeCell ref="H1619:I1620"/>
    <mergeCell ref="J1619:K1619"/>
    <mergeCell ref="C1620:D1620"/>
    <mergeCell ref="B1618:B1627"/>
    <mergeCell ref="C1618:M1618"/>
    <mergeCell ref="P1618:S1619"/>
    <mergeCell ref="T1618:U1620"/>
    <mergeCell ref="V1618:V1620"/>
    <mergeCell ref="H1621:I1621"/>
    <mergeCell ref="O1621:P1623"/>
    <mergeCell ref="Q1621:Q1623"/>
    <mergeCell ref="R1621:S1623"/>
    <mergeCell ref="T1621:V1622"/>
    <mergeCell ref="H1622:I1622"/>
    <mergeCell ref="H1623:I1623"/>
    <mergeCell ref="H1624:I1624"/>
    <mergeCell ref="O1624:O1625"/>
    <mergeCell ref="P1624:S1624"/>
    <mergeCell ref="H1625:I1625"/>
    <mergeCell ref="K1631:K1632"/>
    <mergeCell ref="L1631:L1632"/>
    <mergeCell ref="M1631:M1632"/>
    <mergeCell ref="N1631:O1631"/>
    <mergeCell ref="P1631:Q1631"/>
    <mergeCell ref="B1630:D1630"/>
    <mergeCell ref="B1631:B1632"/>
    <mergeCell ref="H1631:H1632"/>
    <mergeCell ref="I1631:I1632"/>
    <mergeCell ref="J1631:J1632"/>
    <mergeCell ref="R1625:S1625"/>
    <mergeCell ref="H1626:I1626"/>
    <mergeCell ref="R1626:S1626"/>
    <mergeCell ref="C1627:E1627"/>
    <mergeCell ref="H1627:I1627"/>
    <mergeCell ref="O1627:S1627"/>
    <mergeCell ref="P1638:Q1638"/>
    <mergeCell ref="R1638:S1638"/>
    <mergeCell ref="P1639:Q1639"/>
    <mergeCell ref="R1639:S1639"/>
    <mergeCell ref="P1640:Q1640"/>
    <mergeCell ref="R1640:S1640"/>
    <mergeCell ref="P1635:Q1635"/>
    <mergeCell ref="R1635:S1635"/>
    <mergeCell ref="P1636:Q1636"/>
    <mergeCell ref="R1636:S1636"/>
    <mergeCell ref="P1637:Q1637"/>
    <mergeCell ref="R1637:S1637"/>
    <mergeCell ref="R1631:S1632"/>
    <mergeCell ref="T1631:V1631"/>
    <mergeCell ref="P1632:Q1632"/>
    <mergeCell ref="P1634:Q1634"/>
    <mergeCell ref="R1634:S1634"/>
    <mergeCell ref="P1647:Q1647"/>
    <mergeCell ref="R1647:S1647"/>
    <mergeCell ref="P1648:Q1648"/>
    <mergeCell ref="R1648:S1648"/>
    <mergeCell ref="B1652:V1652"/>
    <mergeCell ref="P1644:Q1644"/>
    <mergeCell ref="R1644:S1644"/>
    <mergeCell ref="P1645:Q1645"/>
    <mergeCell ref="R1645:S1645"/>
    <mergeCell ref="P1646:Q1646"/>
    <mergeCell ref="R1646:S1646"/>
    <mergeCell ref="P1641:Q1641"/>
    <mergeCell ref="R1641:S1641"/>
    <mergeCell ref="P1642:Q1642"/>
    <mergeCell ref="R1642:S1642"/>
    <mergeCell ref="P1643:Q1643"/>
    <mergeCell ref="R1643:S1643"/>
    <mergeCell ref="C1654:E1654"/>
    <mergeCell ref="G1654:G1655"/>
    <mergeCell ref="H1654:I1655"/>
    <mergeCell ref="J1654:K1654"/>
    <mergeCell ref="C1655:D1655"/>
    <mergeCell ref="B1653:B1662"/>
    <mergeCell ref="C1653:M1653"/>
    <mergeCell ref="P1653:S1654"/>
    <mergeCell ref="T1653:U1655"/>
    <mergeCell ref="V1653:V1655"/>
    <mergeCell ref="H1656:I1656"/>
    <mergeCell ref="O1656:P1658"/>
    <mergeCell ref="Q1656:Q1658"/>
    <mergeCell ref="R1656:S1658"/>
    <mergeCell ref="T1656:V1657"/>
    <mergeCell ref="H1657:I1657"/>
    <mergeCell ref="H1658:I1658"/>
    <mergeCell ref="H1659:I1659"/>
    <mergeCell ref="O1659:O1660"/>
    <mergeCell ref="P1659:S1659"/>
    <mergeCell ref="H1660:I1660"/>
    <mergeCell ref="K1666:K1667"/>
    <mergeCell ref="L1666:L1667"/>
    <mergeCell ref="M1666:M1667"/>
    <mergeCell ref="N1666:O1666"/>
    <mergeCell ref="P1666:Q1666"/>
    <mergeCell ref="B1665:D1665"/>
    <mergeCell ref="B1666:B1667"/>
    <mergeCell ref="H1666:H1667"/>
    <mergeCell ref="I1666:I1667"/>
    <mergeCell ref="J1666:J1667"/>
    <mergeCell ref="R1660:S1660"/>
    <mergeCell ref="H1661:I1661"/>
    <mergeCell ref="R1661:S1661"/>
    <mergeCell ref="C1662:E1662"/>
    <mergeCell ref="H1662:I1662"/>
    <mergeCell ref="O1662:S1662"/>
    <mergeCell ref="P1673:Q1673"/>
    <mergeCell ref="R1673:S1673"/>
    <mergeCell ref="P1674:Q1674"/>
    <mergeCell ref="R1674:S1674"/>
    <mergeCell ref="P1675:Q1675"/>
    <mergeCell ref="R1675:S1675"/>
    <mergeCell ref="P1670:Q1670"/>
    <mergeCell ref="R1670:S1670"/>
    <mergeCell ref="P1671:Q1671"/>
    <mergeCell ref="R1671:S1671"/>
    <mergeCell ref="P1672:Q1672"/>
    <mergeCell ref="R1672:S1672"/>
    <mergeCell ref="R1666:S1667"/>
    <mergeCell ref="T1666:V1666"/>
    <mergeCell ref="P1667:Q1667"/>
    <mergeCell ref="P1669:Q1669"/>
    <mergeCell ref="R1669:S1669"/>
    <mergeCell ref="P1682:Q1682"/>
    <mergeCell ref="R1682:S1682"/>
    <mergeCell ref="P1683:Q1683"/>
    <mergeCell ref="R1683:S1683"/>
    <mergeCell ref="B1687:V1687"/>
    <mergeCell ref="P1679:Q1679"/>
    <mergeCell ref="R1679:S1679"/>
    <mergeCell ref="P1680:Q1680"/>
    <mergeCell ref="R1680:S1680"/>
    <mergeCell ref="P1681:Q1681"/>
    <mergeCell ref="R1681:S1681"/>
    <mergeCell ref="P1676:Q1676"/>
    <mergeCell ref="R1676:S1676"/>
    <mergeCell ref="P1677:Q1677"/>
    <mergeCell ref="R1677:S1677"/>
    <mergeCell ref="P1678:Q1678"/>
    <mergeCell ref="R1678:S1678"/>
    <mergeCell ref="C1689:E1689"/>
    <mergeCell ref="G1689:G1690"/>
    <mergeCell ref="H1689:I1690"/>
    <mergeCell ref="J1689:K1689"/>
    <mergeCell ref="C1690:D1690"/>
    <mergeCell ref="B1688:B1697"/>
    <mergeCell ref="C1688:M1688"/>
    <mergeCell ref="P1688:S1689"/>
    <mergeCell ref="T1688:U1690"/>
    <mergeCell ref="V1688:V1690"/>
    <mergeCell ref="H1691:I1691"/>
    <mergeCell ref="O1691:P1693"/>
    <mergeCell ref="Q1691:Q1693"/>
    <mergeCell ref="R1691:S1693"/>
    <mergeCell ref="T1691:V1692"/>
    <mergeCell ref="H1692:I1692"/>
    <mergeCell ref="H1693:I1693"/>
    <mergeCell ref="H1694:I1694"/>
    <mergeCell ref="O1694:O1695"/>
    <mergeCell ref="P1694:S1694"/>
    <mergeCell ref="H1695:I1695"/>
    <mergeCell ref="K1701:K1702"/>
    <mergeCell ref="L1701:L1702"/>
    <mergeCell ref="M1701:M1702"/>
    <mergeCell ref="N1701:O1701"/>
    <mergeCell ref="P1701:Q1701"/>
    <mergeCell ref="B1700:D1700"/>
    <mergeCell ref="B1701:B1702"/>
    <mergeCell ref="H1701:H1702"/>
    <mergeCell ref="I1701:I1702"/>
    <mergeCell ref="J1701:J1702"/>
    <mergeCell ref="R1695:S1695"/>
    <mergeCell ref="H1696:I1696"/>
    <mergeCell ref="R1696:S1696"/>
    <mergeCell ref="C1697:E1697"/>
    <mergeCell ref="H1697:I1697"/>
    <mergeCell ref="O1697:S1697"/>
    <mergeCell ref="P1708:Q1708"/>
    <mergeCell ref="R1708:S1708"/>
    <mergeCell ref="P1709:Q1709"/>
    <mergeCell ref="R1709:S1709"/>
    <mergeCell ref="P1710:Q1710"/>
    <mergeCell ref="R1710:S1710"/>
    <mergeCell ref="P1705:Q1705"/>
    <mergeCell ref="R1705:S1705"/>
    <mergeCell ref="P1706:Q1706"/>
    <mergeCell ref="R1706:S1706"/>
    <mergeCell ref="P1707:Q1707"/>
    <mergeCell ref="R1707:S1707"/>
    <mergeCell ref="R1701:S1702"/>
    <mergeCell ref="T1701:V1701"/>
    <mergeCell ref="P1702:Q1702"/>
    <mergeCell ref="P1704:Q1704"/>
    <mergeCell ref="R1704:S1704"/>
    <mergeCell ref="P1717:Q1717"/>
    <mergeCell ref="R1717:S1717"/>
    <mergeCell ref="P1718:Q1718"/>
    <mergeCell ref="R1718:S1718"/>
    <mergeCell ref="B1722:V1722"/>
    <mergeCell ref="P1714:Q1714"/>
    <mergeCell ref="R1714:S1714"/>
    <mergeCell ref="P1715:Q1715"/>
    <mergeCell ref="R1715:S1715"/>
    <mergeCell ref="P1716:Q1716"/>
    <mergeCell ref="R1716:S1716"/>
    <mergeCell ref="P1711:Q1711"/>
    <mergeCell ref="R1711:S1711"/>
    <mergeCell ref="P1712:Q1712"/>
    <mergeCell ref="R1712:S1712"/>
    <mergeCell ref="P1713:Q1713"/>
    <mergeCell ref="R1713:S1713"/>
    <mergeCell ref="C1724:E1724"/>
    <mergeCell ref="G1724:G1725"/>
    <mergeCell ref="H1724:I1725"/>
    <mergeCell ref="J1724:K1724"/>
    <mergeCell ref="C1725:D1725"/>
    <mergeCell ref="B1723:B1732"/>
    <mergeCell ref="C1723:M1723"/>
    <mergeCell ref="P1723:S1724"/>
    <mergeCell ref="T1723:U1725"/>
    <mergeCell ref="V1723:V1725"/>
    <mergeCell ref="H1726:I1726"/>
    <mergeCell ref="O1726:P1728"/>
    <mergeCell ref="Q1726:Q1728"/>
    <mergeCell ref="R1726:S1728"/>
    <mergeCell ref="T1726:V1727"/>
    <mergeCell ref="H1727:I1727"/>
    <mergeCell ref="H1728:I1728"/>
    <mergeCell ref="H1729:I1729"/>
    <mergeCell ref="O1729:O1730"/>
    <mergeCell ref="P1729:S1729"/>
    <mergeCell ref="H1730:I1730"/>
    <mergeCell ref="K1736:K1737"/>
    <mergeCell ref="L1736:L1737"/>
    <mergeCell ref="M1736:M1737"/>
    <mergeCell ref="N1736:O1736"/>
    <mergeCell ref="P1736:Q1736"/>
    <mergeCell ref="B1735:D1735"/>
    <mergeCell ref="B1736:B1737"/>
    <mergeCell ref="H1736:H1737"/>
    <mergeCell ref="I1736:I1737"/>
    <mergeCell ref="J1736:J1737"/>
    <mergeCell ref="R1730:S1730"/>
    <mergeCell ref="H1731:I1731"/>
    <mergeCell ref="R1731:S1731"/>
    <mergeCell ref="C1732:E1732"/>
    <mergeCell ref="H1732:I1732"/>
    <mergeCell ref="O1732:S1732"/>
    <mergeCell ref="P1743:Q1743"/>
    <mergeCell ref="R1743:S1743"/>
    <mergeCell ref="P1744:Q1744"/>
    <mergeCell ref="R1744:S1744"/>
    <mergeCell ref="P1745:Q1745"/>
    <mergeCell ref="R1745:S1745"/>
    <mergeCell ref="P1740:Q1740"/>
    <mergeCell ref="R1740:S1740"/>
    <mergeCell ref="P1741:Q1741"/>
    <mergeCell ref="R1741:S1741"/>
    <mergeCell ref="P1742:Q1742"/>
    <mergeCell ref="R1742:S1742"/>
    <mergeCell ref="R1736:S1737"/>
    <mergeCell ref="T1736:V1736"/>
    <mergeCell ref="P1737:Q1737"/>
    <mergeCell ref="P1739:Q1739"/>
    <mergeCell ref="R1739:S1739"/>
    <mergeCell ref="P1752:Q1752"/>
    <mergeCell ref="R1752:S1752"/>
    <mergeCell ref="P1753:Q1753"/>
    <mergeCell ref="R1753:S1753"/>
    <mergeCell ref="B1757:V1757"/>
    <mergeCell ref="P1749:Q1749"/>
    <mergeCell ref="R1749:S1749"/>
    <mergeCell ref="P1750:Q1750"/>
    <mergeCell ref="R1750:S1750"/>
    <mergeCell ref="P1751:Q1751"/>
    <mergeCell ref="R1751:S1751"/>
    <mergeCell ref="P1746:Q1746"/>
    <mergeCell ref="R1746:S1746"/>
    <mergeCell ref="P1747:Q1747"/>
    <mergeCell ref="R1747:S1747"/>
    <mergeCell ref="P1748:Q1748"/>
    <mergeCell ref="R1748:S1748"/>
    <mergeCell ref="C1759:E1759"/>
    <mergeCell ref="G1759:G1760"/>
    <mergeCell ref="H1759:I1760"/>
    <mergeCell ref="J1759:K1759"/>
    <mergeCell ref="C1760:D1760"/>
    <mergeCell ref="B1758:B1767"/>
    <mergeCell ref="C1758:M1758"/>
    <mergeCell ref="P1758:S1759"/>
    <mergeCell ref="T1758:U1760"/>
    <mergeCell ref="V1758:V1760"/>
    <mergeCell ref="H1761:I1761"/>
    <mergeCell ref="O1761:P1763"/>
    <mergeCell ref="Q1761:Q1763"/>
    <mergeCell ref="R1761:S1763"/>
    <mergeCell ref="T1761:V1762"/>
    <mergeCell ref="H1762:I1762"/>
    <mergeCell ref="H1763:I1763"/>
    <mergeCell ref="H1764:I1764"/>
    <mergeCell ref="O1764:O1765"/>
    <mergeCell ref="P1764:S1764"/>
    <mergeCell ref="H1765:I1765"/>
    <mergeCell ref="K1771:K1772"/>
    <mergeCell ref="L1771:L1772"/>
    <mergeCell ref="M1771:M1772"/>
    <mergeCell ref="N1771:O1771"/>
    <mergeCell ref="P1771:Q1771"/>
    <mergeCell ref="B1770:D1770"/>
    <mergeCell ref="B1771:B1772"/>
    <mergeCell ref="H1771:H1772"/>
    <mergeCell ref="I1771:I1772"/>
    <mergeCell ref="J1771:J1772"/>
    <mergeCell ref="R1765:S1765"/>
    <mergeCell ref="H1766:I1766"/>
    <mergeCell ref="R1766:S1766"/>
    <mergeCell ref="C1767:E1767"/>
    <mergeCell ref="H1767:I1767"/>
    <mergeCell ref="O1767:S1767"/>
    <mergeCell ref="P1778:Q1778"/>
    <mergeCell ref="R1778:S1778"/>
    <mergeCell ref="P1779:Q1779"/>
    <mergeCell ref="R1779:S1779"/>
    <mergeCell ref="P1780:Q1780"/>
    <mergeCell ref="R1780:S1780"/>
    <mergeCell ref="P1775:Q1775"/>
    <mergeCell ref="R1775:S1775"/>
    <mergeCell ref="P1776:Q1776"/>
    <mergeCell ref="R1776:S1776"/>
    <mergeCell ref="P1777:Q1777"/>
    <mergeCell ref="R1777:S1777"/>
    <mergeCell ref="R1771:S1772"/>
    <mergeCell ref="T1771:V1771"/>
    <mergeCell ref="P1772:Q1772"/>
    <mergeCell ref="P1774:Q1774"/>
    <mergeCell ref="R1774:S1774"/>
    <mergeCell ref="P1787:Q1787"/>
    <mergeCell ref="R1787:S1787"/>
    <mergeCell ref="P1788:Q1788"/>
    <mergeCell ref="R1788:S1788"/>
    <mergeCell ref="B1792:V1792"/>
    <mergeCell ref="P1784:Q1784"/>
    <mergeCell ref="R1784:S1784"/>
    <mergeCell ref="P1785:Q1785"/>
    <mergeCell ref="R1785:S1785"/>
    <mergeCell ref="P1786:Q1786"/>
    <mergeCell ref="R1786:S1786"/>
    <mergeCell ref="P1781:Q1781"/>
    <mergeCell ref="R1781:S1781"/>
    <mergeCell ref="P1782:Q1782"/>
    <mergeCell ref="R1782:S1782"/>
    <mergeCell ref="P1783:Q1783"/>
    <mergeCell ref="R1783:S1783"/>
    <mergeCell ref="C1794:E1794"/>
    <mergeCell ref="G1794:G1795"/>
    <mergeCell ref="H1794:I1795"/>
    <mergeCell ref="J1794:K1794"/>
    <mergeCell ref="C1795:D1795"/>
    <mergeCell ref="B1793:B1802"/>
    <mergeCell ref="C1793:M1793"/>
    <mergeCell ref="P1793:S1794"/>
    <mergeCell ref="T1793:U1795"/>
    <mergeCell ref="V1793:V1795"/>
    <mergeCell ref="H1796:I1796"/>
    <mergeCell ref="O1796:P1798"/>
    <mergeCell ref="Q1796:Q1798"/>
    <mergeCell ref="R1796:S1798"/>
    <mergeCell ref="T1796:V1797"/>
    <mergeCell ref="H1797:I1797"/>
    <mergeCell ref="H1798:I1798"/>
    <mergeCell ref="H1799:I1799"/>
    <mergeCell ref="O1799:O1800"/>
    <mergeCell ref="P1799:S1799"/>
    <mergeCell ref="H1800:I1800"/>
    <mergeCell ref="K1806:K1807"/>
    <mergeCell ref="L1806:L1807"/>
    <mergeCell ref="M1806:M1807"/>
    <mergeCell ref="N1806:O1806"/>
    <mergeCell ref="P1806:Q1806"/>
    <mergeCell ref="B1805:D1805"/>
    <mergeCell ref="B1806:B1807"/>
    <mergeCell ref="H1806:H1807"/>
    <mergeCell ref="I1806:I1807"/>
    <mergeCell ref="J1806:J1807"/>
    <mergeCell ref="R1800:S1800"/>
    <mergeCell ref="H1801:I1801"/>
    <mergeCell ref="R1801:S1801"/>
    <mergeCell ref="C1802:E1802"/>
    <mergeCell ref="H1802:I1802"/>
    <mergeCell ref="O1802:S1802"/>
    <mergeCell ref="P1813:Q1813"/>
    <mergeCell ref="R1813:S1813"/>
    <mergeCell ref="P1814:Q1814"/>
    <mergeCell ref="R1814:S1814"/>
    <mergeCell ref="P1815:Q1815"/>
    <mergeCell ref="R1815:S1815"/>
    <mergeCell ref="P1810:Q1810"/>
    <mergeCell ref="R1810:S1810"/>
    <mergeCell ref="P1811:Q1811"/>
    <mergeCell ref="R1811:S1811"/>
    <mergeCell ref="P1812:Q1812"/>
    <mergeCell ref="R1812:S1812"/>
    <mergeCell ref="R1806:S1807"/>
    <mergeCell ref="T1806:V1806"/>
    <mergeCell ref="P1807:Q1807"/>
    <mergeCell ref="P1809:Q1809"/>
    <mergeCell ref="R1809:S1809"/>
    <mergeCell ref="P1822:Q1822"/>
    <mergeCell ref="R1822:S1822"/>
    <mergeCell ref="P1823:Q1823"/>
    <mergeCell ref="R1823:S1823"/>
    <mergeCell ref="B1827:V1827"/>
    <mergeCell ref="P1819:Q1819"/>
    <mergeCell ref="R1819:S1819"/>
    <mergeCell ref="P1820:Q1820"/>
    <mergeCell ref="R1820:S1820"/>
    <mergeCell ref="P1821:Q1821"/>
    <mergeCell ref="R1821:S1821"/>
    <mergeCell ref="P1816:Q1816"/>
    <mergeCell ref="R1816:S1816"/>
    <mergeCell ref="P1817:Q1817"/>
    <mergeCell ref="R1817:S1817"/>
    <mergeCell ref="P1818:Q1818"/>
    <mergeCell ref="R1818:S1818"/>
    <mergeCell ref="C1829:E1829"/>
    <mergeCell ref="G1829:G1830"/>
    <mergeCell ref="H1829:I1830"/>
    <mergeCell ref="J1829:K1829"/>
    <mergeCell ref="C1830:D1830"/>
    <mergeCell ref="B1828:B1837"/>
    <mergeCell ref="C1828:M1828"/>
    <mergeCell ref="P1828:S1829"/>
    <mergeCell ref="T1828:U1830"/>
    <mergeCell ref="V1828:V1830"/>
    <mergeCell ref="H1831:I1831"/>
    <mergeCell ref="O1831:P1833"/>
    <mergeCell ref="Q1831:Q1833"/>
    <mergeCell ref="R1831:S1833"/>
    <mergeCell ref="T1831:V1832"/>
    <mergeCell ref="H1832:I1832"/>
    <mergeCell ref="H1833:I1833"/>
    <mergeCell ref="H1834:I1834"/>
    <mergeCell ref="O1834:O1835"/>
    <mergeCell ref="P1834:S1834"/>
    <mergeCell ref="H1835:I1835"/>
    <mergeCell ref="K1841:K1842"/>
    <mergeCell ref="L1841:L1842"/>
    <mergeCell ref="M1841:M1842"/>
    <mergeCell ref="N1841:O1841"/>
    <mergeCell ref="P1841:Q1841"/>
    <mergeCell ref="B1840:D1840"/>
    <mergeCell ref="B1841:B1842"/>
    <mergeCell ref="H1841:H1842"/>
    <mergeCell ref="I1841:I1842"/>
    <mergeCell ref="J1841:J1842"/>
    <mergeCell ref="R1835:S1835"/>
    <mergeCell ref="H1836:I1836"/>
    <mergeCell ref="R1836:S1836"/>
    <mergeCell ref="C1837:E1837"/>
    <mergeCell ref="H1837:I1837"/>
    <mergeCell ref="O1837:S1837"/>
    <mergeCell ref="P1848:Q1848"/>
    <mergeCell ref="R1848:S1848"/>
    <mergeCell ref="P1849:Q1849"/>
    <mergeCell ref="R1849:S1849"/>
    <mergeCell ref="P1850:Q1850"/>
    <mergeCell ref="R1850:S1850"/>
    <mergeCell ref="P1845:Q1845"/>
    <mergeCell ref="R1845:S1845"/>
    <mergeCell ref="P1846:Q1846"/>
    <mergeCell ref="R1846:S1846"/>
    <mergeCell ref="P1847:Q1847"/>
    <mergeCell ref="R1847:S1847"/>
    <mergeCell ref="R1841:S1842"/>
    <mergeCell ref="T1841:V1841"/>
    <mergeCell ref="P1842:Q1842"/>
    <mergeCell ref="P1844:Q1844"/>
    <mergeCell ref="R1844:S1844"/>
    <mergeCell ref="P1857:Q1857"/>
    <mergeCell ref="R1857:S1857"/>
    <mergeCell ref="P1858:Q1858"/>
    <mergeCell ref="R1858:S1858"/>
    <mergeCell ref="B1862:V1862"/>
    <mergeCell ref="P1854:Q1854"/>
    <mergeCell ref="R1854:S1854"/>
    <mergeCell ref="P1855:Q1855"/>
    <mergeCell ref="R1855:S1855"/>
    <mergeCell ref="P1856:Q1856"/>
    <mergeCell ref="R1856:S1856"/>
    <mergeCell ref="P1851:Q1851"/>
    <mergeCell ref="R1851:S1851"/>
    <mergeCell ref="P1852:Q1852"/>
    <mergeCell ref="R1852:S1852"/>
    <mergeCell ref="P1853:Q1853"/>
    <mergeCell ref="R1853:S1853"/>
    <mergeCell ref="C1864:E1864"/>
    <mergeCell ref="G1864:G1865"/>
    <mergeCell ref="H1864:I1865"/>
    <mergeCell ref="J1864:K1864"/>
    <mergeCell ref="C1865:D1865"/>
    <mergeCell ref="B1863:B1872"/>
    <mergeCell ref="C1863:M1863"/>
    <mergeCell ref="P1863:S1864"/>
    <mergeCell ref="T1863:U1865"/>
    <mergeCell ref="V1863:V1865"/>
    <mergeCell ref="H1866:I1866"/>
    <mergeCell ref="O1866:P1868"/>
    <mergeCell ref="Q1866:Q1868"/>
    <mergeCell ref="R1866:S1868"/>
    <mergeCell ref="T1866:V1867"/>
    <mergeCell ref="H1867:I1867"/>
    <mergeCell ref="H1868:I1868"/>
    <mergeCell ref="H1869:I1869"/>
    <mergeCell ref="O1869:O1870"/>
    <mergeCell ref="P1869:S1869"/>
    <mergeCell ref="H1870:I1870"/>
    <mergeCell ref="K1876:K1877"/>
    <mergeCell ref="L1876:L1877"/>
    <mergeCell ref="M1876:M1877"/>
    <mergeCell ref="N1876:O1876"/>
    <mergeCell ref="P1876:Q1876"/>
    <mergeCell ref="B1875:D1875"/>
    <mergeCell ref="B1876:B1877"/>
    <mergeCell ref="H1876:H1877"/>
    <mergeCell ref="I1876:I1877"/>
    <mergeCell ref="J1876:J1877"/>
    <mergeCell ref="R1870:S1870"/>
    <mergeCell ref="H1871:I1871"/>
    <mergeCell ref="R1871:S1871"/>
    <mergeCell ref="C1872:E1872"/>
    <mergeCell ref="H1872:I1872"/>
    <mergeCell ref="O1872:S1872"/>
    <mergeCell ref="P1883:Q1883"/>
    <mergeCell ref="R1883:S1883"/>
    <mergeCell ref="P1884:Q1884"/>
    <mergeCell ref="R1884:S1884"/>
    <mergeCell ref="P1885:Q1885"/>
    <mergeCell ref="R1885:S1885"/>
    <mergeCell ref="P1880:Q1880"/>
    <mergeCell ref="R1880:S1880"/>
    <mergeCell ref="P1881:Q1881"/>
    <mergeCell ref="R1881:S1881"/>
    <mergeCell ref="P1882:Q1882"/>
    <mergeCell ref="R1882:S1882"/>
    <mergeCell ref="R1876:S1877"/>
    <mergeCell ref="T1876:V1876"/>
    <mergeCell ref="P1877:Q1877"/>
    <mergeCell ref="P1879:Q1879"/>
    <mergeCell ref="R1879:S1879"/>
    <mergeCell ref="P1892:Q1892"/>
    <mergeCell ref="R1892:S1892"/>
    <mergeCell ref="P1893:Q1893"/>
    <mergeCell ref="R1893:S1893"/>
    <mergeCell ref="B1897:V1897"/>
    <mergeCell ref="P1889:Q1889"/>
    <mergeCell ref="R1889:S1889"/>
    <mergeCell ref="P1890:Q1890"/>
    <mergeCell ref="R1890:S1890"/>
    <mergeCell ref="P1891:Q1891"/>
    <mergeCell ref="R1891:S1891"/>
    <mergeCell ref="P1886:Q1886"/>
    <mergeCell ref="R1886:S1886"/>
    <mergeCell ref="P1887:Q1887"/>
    <mergeCell ref="R1887:S1887"/>
    <mergeCell ref="P1888:Q1888"/>
    <mergeCell ref="R1888:S1888"/>
    <mergeCell ref="C1899:E1899"/>
    <mergeCell ref="G1899:G1900"/>
    <mergeCell ref="H1899:I1900"/>
    <mergeCell ref="J1899:K1899"/>
    <mergeCell ref="C1900:D1900"/>
    <mergeCell ref="B1898:B1907"/>
    <mergeCell ref="C1898:M1898"/>
    <mergeCell ref="P1898:S1899"/>
    <mergeCell ref="T1898:U1900"/>
    <mergeCell ref="V1898:V1900"/>
    <mergeCell ref="H1901:I1901"/>
    <mergeCell ref="O1901:P1903"/>
    <mergeCell ref="Q1901:Q1903"/>
    <mergeCell ref="R1901:S1903"/>
    <mergeCell ref="T1901:V1902"/>
    <mergeCell ref="H1902:I1902"/>
    <mergeCell ref="H1903:I1903"/>
    <mergeCell ref="H1904:I1904"/>
    <mergeCell ref="O1904:O1905"/>
    <mergeCell ref="P1904:S1904"/>
    <mergeCell ref="H1905:I1905"/>
    <mergeCell ref="K1911:K1912"/>
    <mergeCell ref="L1911:L1912"/>
    <mergeCell ref="M1911:M1912"/>
    <mergeCell ref="N1911:O1911"/>
    <mergeCell ref="P1911:Q1911"/>
    <mergeCell ref="B1910:D1910"/>
    <mergeCell ref="B1911:B1912"/>
    <mergeCell ref="H1911:H1912"/>
    <mergeCell ref="I1911:I1912"/>
    <mergeCell ref="J1911:J1912"/>
    <mergeCell ref="R1905:S1905"/>
    <mergeCell ref="H1906:I1906"/>
    <mergeCell ref="R1906:S1906"/>
    <mergeCell ref="C1907:E1907"/>
    <mergeCell ref="H1907:I1907"/>
    <mergeCell ref="O1907:S1907"/>
    <mergeCell ref="P1918:Q1918"/>
    <mergeCell ref="R1918:S1918"/>
    <mergeCell ref="P1919:Q1919"/>
    <mergeCell ref="R1919:S1919"/>
    <mergeCell ref="P1920:Q1920"/>
    <mergeCell ref="R1920:S1920"/>
    <mergeCell ref="P1915:Q1915"/>
    <mergeCell ref="R1915:S1915"/>
    <mergeCell ref="P1916:Q1916"/>
    <mergeCell ref="R1916:S1916"/>
    <mergeCell ref="P1917:Q1917"/>
    <mergeCell ref="R1917:S1917"/>
    <mergeCell ref="R1911:S1912"/>
    <mergeCell ref="T1911:V1911"/>
    <mergeCell ref="P1912:Q1912"/>
    <mergeCell ref="P1914:Q1914"/>
    <mergeCell ref="R1914:S1914"/>
    <mergeCell ref="P1927:Q1927"/>
    <mergeCell ref="R1927:S1927"/>
    <mergeCell ref="P1928:Q1928"/>
    <mergeCell ref="R1928:S1928"/>
    <mergeCell ref="B1932:V1932"/>
    <mergeCell ref="P1924:Q1924"/>
    <mergeCell ref="R1924:S1924"/>
    <mergeCell ref="P1925:Q1925"/>
    <mergeCell ref="R1925:S1925"/>
    <mergeCell ref="P1926:Q1926"/>
    <mergeCell ref="R1926:S1926"/>
    <mergeCell ref="P1921:Q1921"/>
    <mergeCell ref="R1921:S1921"/>
    <mergeCell ref="P1922:Q1922"/>
    <mergeCell ref="R1922:S1922"/>
    <mergeCell ref="P1923:Q1923"/>
    <mergeCell ref="R1923:S1923"/>
    <mergeCell ref="C1934:E1934"/>
    <mergeCell ref="G1934:G1935"/>
    <mergeCell ref="H1934:I1935"/>
    <mergeCell ref="J1934:K1934"/>
    <mergeCell ref="C1935:D1935"/>
    <mergeCell ref="B1933:B1942"/>
    <mergeCell ref="C1933:M1933"/>
    <mergeCell ref="P1933:S1934"/>
    <mergeCell ref="T1933:U1935"/>
    <mergeCell ref="V1933:V1935"/>
    <mergeCell ref="H1936:I1936"/>
    <mergeCell ref="O1936:P1938"/>
    <mergeCell ref="Q1936:Q1938"/>
    <mergeCell ref="R1936:S1938"/>
    <mergeCell ref="T1936:V1937"/>
    <mergeCell ref="H1937:I1937"/>
    <mergeCell ref="H1938:I1938"/>
    <mergeCell ref="H1939:I1939"/>
    <mergeCell ref="O1939:O1940"/>
    <mergeCell ref="P1939:S1939"/>
    <mergeCell ref="H1940:I1940"/>
    <mergeCell ref="K1946:K1947"/>
    <mergeCell ref="L1946:L1947"/>
    <mergeCell ref="M1946:M1947"/>
    <mergeCell ref="N1946:O1946"/>
    <mergeCell ref="P1946:Q1946"/>
    <mergeCell ref="B1945:D1945"/>
    <mergeCell ref="B1946:B1947"/>
    <mergeCell ref="H1946:H1947"/>
    <mergeCell ref="I1946:I1947"/>
    <mergeCell ref="J1946:J1947"/>
    <mergeCell ref="R1940:S1940"/>
    <mergeCell ref="H1941:I1941"/>
    <mergeCell ref="R1941:S1941"/>
    <mergeCell ref="C1942:E1942"/>
    <mergeCell ref="H1942:I1942"/>
    <mergeCell ref="O1942:S1942"/>
    <mergeCell ref="P1953:Q1953"/>
    <mergeCell ref="R1953:S1953"/>
    <mergeCell ref="P1954:Q1954"/>
    <mergeCell ref="R1954:S1954"/>
    <mergeCell ref="P1955:Q1955"/>
    <mergeCell ref="R1955:S1955"/>
    <mergeCell ref="P1950:Q1950"/>
    <mergeCell ref="R1950:S1950"/>
    <mergeCell ref="P1951:Q1951"/>
    <mergeCell ref="R1951:S1951"/>
    <mergeCell ref="P1952:Q1952"/>
    <mergeCell ref="R1952:S1952"/>
    <mergeCell ref="R1946:S1947"/>
    <mergeCell ref="T1946:V1946"/>
    <mergeCell ref="P1947:Q1947"/>
    <mergeCell ref="P1949:Q1949"/>
    <mergeCell ref="R1949:S1949"/>
    <mergeCell ref="P1962:Q1962"/>
    <mergeCell ref="R1962:S1962"/>
    <mergeCell ref="P1963:Q1963"/>
    <mergeCell ref="R1963:S1963"/>
    <mergeCell ref="B1967:V1967"/>
    <mergeCell ref="P1959:Q1959"/>
    <mergeCell ref="R1959:S1959"/>
    <mergeCell ref="P1960:Q1960"/>
    <mergeCell ref="R1960:S1960"/>
    <mergeCell ref="P1961:Q1961"/>
    <mergeCell ref="R1961:S1961"/>
    <mergeCell ref="P1956:Q1956"/>
    <mergeCell ref="R1956:S1956"/>
    <mergeCell ref="P1957:Q1957"/>
    <mergeCell ref="R1957:S1957"/>
    <mergeCell ref="P1958:Q1958"/>
    <mergeCell ref="R1958:S1958"/>
    <mergeCell ref="C1969:E1969"/>
    <mergeCell ref="G1969:G1970"/>
    <mergeCell ref="H1969:I1970"/>
    <mergeCell ref="J1969:K1969"/>
    <mergeCell ref="C1970:D1970"/>
    <mergeCell ref="B1968:B1977"/>
    <mergeCell ref="C1968:M1968"/>
    <mergeCell ref="P1968:S1969"/>
    <mergeCell ref="T1968:U1970"/>
    <mergeCell ref="V1968:V1970"/>
    <mergeCell ref="H1971:I1971"/>
    <mergeCell ref="O1971:P1973"/>
    <mergeCell ref="Q1971:Q1973"/>
    <mergeCell ref="R1971:S1973"/>
    <mergeCell ref="T1971:V1972"/>
    <mergeCell ref="H1972:I1972"/>
    <mergeCell ref="H1973:I1973"/>
    <mergeCell ref="H1974:I1974"/>
    <mergeCell ref="O1974:O1975"/>
    <mergeCell ref="P1974:S1974"/>
    <mergeCell ref="H1975:I1975"/>
    <mergeCell ref="K1981:K1982"/>
    <mergeCell ref="L1981:L1982"/>
    <mergeCell ref="M1981:M1982"/>
    <mergeCell ref="N1981:O1981"/>
    <mergeCell ref="P1981:Q1981"/>
    <mergeCell ref="B1980:D1980"/>
    <mergeCell ref="B1981:B1982"/>
    <mergeCell ref="H1981:H1982"/>
    <mergeCell ref="I1981:I1982"/>
    <mergeCell ref="J1981:J1982"/>
    <mergeCell ref="R1975:S1975"/>
    <mergeCell ref="H1976:I1976"/>
    <mergeCell ref="R1976:S1976"/>
    <mergeCell ref="C1977:E1977"/>
    <mergeCell ref="H1977:I1977"/>
    <mergeCell ref="O1977:S1977"/>
    <mergeCell ref="P1988:Q1988"/>
    <mergeCell ref="R1988:S1988"/>
    <mergeCell ref="P1989:Q1989"/>
    <mergeCell ref="R1989:S1989"/>
    <mergeCell ref="P1990:Q1990"/>
    <mergeCell ref="R1990:S1990"/>
    <mergeCell ref="P1985:Q1985"/>
    <mergeCell ref="R1985:S1985"/>
    <mergeCell ref="P1986:Q1986"/>
    <mergeCell ref="R1986:S1986"/>
    <mergeCell ref="P1987:Q1987"/>
    <mergeCell ref="R1987:S1987"/>
    <mergeCell ref="R1981:S1982"/>
    <mergeCell ref="T1981:V1981"/>
    <mergeCell ref="P1982:Q1982"/>
    <mergeCell ref="P1984:Q1984"/>
    <mergeCell ref="R1984:S1984"/>
    <mergeCell ref="P1997:Q1997"/>
    <mergeCell ref="R1997:S1997"/>
    <mergeCell ref="P1998:Q1998"/>
    <mergeCell ref="R1998:S1998"/>
    <mergeCell ref="B2002:V2002"/>
    <mergeCell ref="P1994:Q1994"/>
    <mergeCell ref="R1994:S1994"/>
    <mergeCell ref="P1995:Q1995"/>
    <mergeCell ref="R1995:S1995"/>
    <mergeCell ref="P1996:Q1996"/>
    <mergeCell ref="R1996:S1996"/>
    <mergeCell ref="P1991:Q1991"/>
    <mergeCell ref="R1991:S1991"/>
    <mergeCell ref="P1992:Q1992"/>
    <mergeCell ref="R1992:S1992"/>
    <mergeCell ref="P1993:Q1993"/>
    <mergeCell ref="R1993:S1993"/>
    <mergeCell ref="C2004:E2004"/>
    <mergeCell ref="G2004:G2005"/>
    <mergeCell ref="H2004:I2005"/>
    <mergeCell ref="J2004:K2004"/>
    <mergeCell ref="C2005:D2005"/>
    <mergeCell ref="B2003:B2012"/>
    <mergeCell ref="C2003:M2003"/>
    <mergeCell ref="P2003:S2004"/>
    <mergeCell ref="T2003:U2005"/>
    <mergeCell ref="V2003:V2005"/>
    <mergeCell ref="H2006:I2006"/>
    <mergeCell ref="O2006:P2008"/>
    <mergeCell ref="Q2006:Q2008"/>
    <mergeCell ref="R2006:S2008"/>
    <mergeCell ref="T2006:V2007"/>
    <mergeCell ref="H2007:I2007"/>
    <mergeCell ref="H2008:I2008"/>
    <mergeCell ref="H2009:I2009"/>
    <mergeCell ref="O2009:O2010"/>
    <mergeCell ref="P2009:S2009"/>
    <mergeCell ref="H2010:I2010"/>
    <mergeCell ref="K2016:K2017"/>
    <mergeCell ref="L2016:L2017"/>
    <mergeCell ref="M2016:M2017"/>
    <mergeCell ref="N2016:O2016"/>
    <mergeCell ref="P2016:Q2016"/>
    <mergeCell ref="B2015:D2015"/>
    <mergeCell ref="B2016:B2017"/>
    <mergeCell ref="H2016:H2017"/>
    <mergeCell ref="I2016:I2017"/>
    <mergeCell ref="J2016:J2017"/>
    <mergeCell ref="R2010:S2010"/>
    <mergeCell ref="H2011:I2011"/>
    <mergeCell ref="R2011:S2011"/>
    <mergeCell ref="C2012:E2012"/>
    <mergeCell ref="H2012:I2012"/>
    <mergeCell ref="O2012:S2012"/>
    <mergeCell ref="P2023:Q2023"/>
    <mergeCell ref="R2023:S2023"/>
    <mergeCell ref="P2024:Q2024"/>
    <mergeCell ref="R2024:S2024"/>
    <mergeCell ref="P2025:Q2025"/>
    <mergeCell ref="R2025:S2025"/>
    <mergeCell ref="P2020:Q2020"/>
    <mergeCell ref="R2020:S2020"/>
    <mergeCell ref="P2021:Q2021"/>
    <mergeCell ref="R2021:S2021"/>
    <mergeCell ref="P2022:Q2022"/>
    <mergeCell ref="R2022:S2022"/>
    <mergeCell ref="R2016:S2017"/>
    <mergeCell ref="T2016:V2016"/>
    <mergeCell ref="P2017:Q2017"/>
    <mergeCell ref="P2019:Q2019"/>
    <mergeCell ref="R2019:S2019"/>
    <mergeCell ref="P2032:Q2032"/>
    <mergeCell ref="R2032:S2032"/>
    <mergeCell ref="P2033:Q2033"/>
    <mergeCell ref="R2033:S2033"/>
    <mergeCell ref="B2037:V2037"/>
    <mergeCell ref="P2029:Q2029"/>
    <mergeCell ref="R2029:S2029"/>
    <mergeCell ref="P2030:Q2030"/>
    <mergeCell ref="R2030:S2030"/>
    <mergeCell ref="P2031:Q2031"/>
    <mergeCell ref="R2031:S2031"/>
    <mergeCell ref="P2026:Q2026"/>
    <mergeCell ref="R2026:S2026"/>
    <mergeCell ref="P2027:Q2027"/>
    <mergeCell ref="R2027:S2027"/>
    <mergeCell ref="P2028:Q2028"/>
    <mergeCell ref="R2028:S2028"/>
    <mergeCell ref="C2039:E2039"/>
    <mergeCell ref="G2039:G2040"/>
    <mergeCell ref="H2039:I2040"/>
    <mergeCell ref="J2039:K2039"/>
    <mergeCell ref="C2040:D2040"/>
    <mergeCell ref="B2038:B2047"/>
    <mergeCell ref="C2038:M2038"/>
    <mergeCell ref="P2038:S2039"/>
    <mergeCell ref="T2038:U2040"/>
    <mergeCell ref="V2038:V2040"/>
    <mergeCell ref="H2041:I2041"/>
    <mergeCell ref="O2041:P2043"/>
    <mergeCell ref="Q2041:Q2043"/>
    <mergeCell ref="R2041:S2043"/>
    <mergeCell ref="T2041:V2042"/>
    <mergeCell ref="H2042:I2042"/>
    <mergeCell ref="H2043:I2043"/>
    <mergeCell ref="H2044:I2044"/>
    <mergeCell ref="O2044:O2045"/>
    <mergeCell ref="P2044:S2044"/>
    <mergeCell ref="H2045:I2045"/>
    <mergeCell ref="K2051:K2052"/>
    <mergeCell ref="L2051:L2052"/>
    <mergeCell ref="M2051:M2052"/>
    <mergeCell ref="N2051:O2051"/>
    <mergeCell ref="P2051:Q2051"/>
    <mergeCell ref="B2050:D2050"/>
    <mergeCell ref="B2051:B2052"/>
    <mergeCell ref="H2051:H2052"/>
    <mergeCell ref="I2051:I2052"/>
    <mergeCell ref="J2051:J2052"/>
    <mergeCell ref="R2045:S2045"/>
    <mergeCell ref="H2046:I2046"/>
    <mergeCell ref="R2046:S2046"/>
    <mergeCell ref="C2047:E2047"/>
    <mergeCell ref="H2047:I2047"/>
    <mergeCell ref="O2047:S2047"/>
    <mergeCell ref="P2058:Q2058"/>
    <mergeCell ref="R2058:S2058"/>
    <mergeCell ref="P2059:Q2059"/>
    <mergeCell ref="R2059:S2059"/>
    <mergeCell ref="P2060:Q2060"/>
    <mergeCell ref="R2060:S2060"/>
    <mergeCell ref="P2055:Q2055"/>
    <mergeCell ref="R2055:S2055"/>
    <mergeCell ref="P2056:Q2056"/>
    <mergeCell ref="R2056:S2056"/>
    <mergeCell ref="P2057:Q2057"/>
    <mergeCell ref="R2057:S2057"/>
    <mergeCell ref="R2051:S2052"/>
    <mergeCell ref="T2051:V2051"/>
    <mergeCell ref="P2052:Q2052"/>
    <mergeCell ref="P2054:Q2054"/>
    <mergeCell ref="R2054:S2054"/>
    <mergeCell ref="P2067:Q2067"/>
    <mergeCell ref="R2067:S2067"/>
    <mergeCell ref="P2068:Q2068"/>
    <mergeCell ref="R2068:S2068"/>
    <mergeCell ref="B2072:V2072"/>
    <mergeCell ref="P2064:Q2064"/>
    <mergeCell ref="R2064:S2064"/>
    <mergeCell ref="P2065:Q2065"/>
    <mergeCell ref="R2065:S2065"/>
    <mergeCell ref="P2066:Q2066"/>
    <mergeCell ref="R2066:S2066"/>
    <mergeCell ref="P2061:Q2061"/>
    <mergeCell ref="R2061:S2061"/>
    <mergeCell ref="P2062:Q2062"/>
    <mergeCell ref="R2062:S2062"/>
    <mergeCell ref="P2063:Q2063"/>
    <mergeCell ref="R2063:S2063"/>
    <mergeCell ref="C2074:E2074"/>
    <mergeCell ref="G2074:G2075"/>
    <mergeCell ref="H2074:I2075"/>
    <mergeCell ref="J2074:K2074"/>
    <mergeCell ref="C2075:D2075"/>
    <mergeCell ref="B2073:B2082"/>
    <mergeCell ref="C2073:M2073"/>
    <mergeCell ref="P2073:S2074"/>
    <mergeCell ref="T2073:U2075"/>
    <mergeCell ref="V2073:V2075"/>
    <mergeCell ref="H2076:I2076"/>
    <mergeCell ref="O2076:P2078"/>
    <mergeCell ref="Q2076:Q2078"/>
    <mergeCell ref="R2076:S2078"/>
    <mergeCell ref="T2076:V2077"/>
    <mergeCell ref="H2077:I2077"/>
    <mergeCell ref="H2078:I2078"/>
    <mergeCell ref="H2079:I2079"/>
    <mergeCell ref="O2079:O2080"/>
    <mergeCell ref="P2079:S2079"/>
    <mergeCell ref="H2080:I2080"/>
    <mergeCell ref="K2086:K2087"/>
    <mergeCell ref="L2086:L2087"/>
    <mergeCell ref="M2086:M2087"/>
    <mergeCell ref="N2086:O2086"/>
    <mergeCell ref="P2086:Q2086"/>
    <mergeCell ref="B2085:D2085"/>
    <mergeCell ref="B2086:B2087"/>
    <mergeCell ref="H2086:H2087"/>
    <mergeCell ref="I2086:I2087"/>
    <mergeCell ref="J2086:J2087"/>
    <mergeCell ref="R2080:S2080"/>
    <mergeCell ref="H2081:I2081"/>
    <mergeCell ref="R2081:S2081"/>
    <mergeCell ref="C2082:E2082"/>
    <mergeCell ref="H2082:I2082"/>
    <mergeCell ref="O2082:S2082"/>
    <mergeCell ref="P2093:Q2093"/>
    <mergeCell ref="R2093:S2093"/>
    <mergeCell ref="P2094:Q2094"/>
    <mergeCell ref="R2094:S2094"/>
    <mergeCell ref="P2095:Q2095"/>
    <mergeCell ref="R2095:S2095"/>
    <mergeCell ref="P2090:Q2090"/>
    <mergeCell ref="R2090:S2090"/>
    <mergeCell ref="P2091:Q2091"/>
    <mergeCell ref="R2091:S2091"/>
    <mergeCell ref="P2092:Q2092"/>
    <mergeCell ref="R2092:S2092"/>
    <mergeCell ref="R2086:S2087"/>
    <mergeCell ref="T2086:V2086"/>
    <mergeCell ref="P2087:Q2087"/>
    <mergeCell ref="P2089:Q2089"/>
    <mergeCell ref="R2089:S2089"/>
    <mergeCell ref="P2102:Q2102"/>
    <mergeCell ref="R2102:S2102"/>
    <mergeCell ref="P2103:Q2103"/>
    <mergeCell ref="R2103:S2103"/>
    <mergeCell ref="B2107:V2107"/>
    <mergeCell ref="P2099:Q2099"/>
    <mergeCell ref="R2099:S2099"/>
    <mergeCell ref="P2100:Q2100"/>
    <mergeCell ref="R2100:S2100"/>
    <mergeCell ref="P2101:Q2101"/>
    <mergeCell ref="R2101:S2101"/>
    <mergeCell ref="P2096:Q2096"/>
    <mergeCell ref="R2096:S2096"/>
    <mergeCell ref="P2097:Q2097"/>
    <mergeCell ref="R2097:S2097"/>
    <mergeCell ref="P2098:Q2098"/>
    <mergeCell ref="R2098:S2098"/>
    <mergeCell ref="C2109:E2109"/>
    <mergeCell ref="G2109:G2110"/>
    <mergeCell ref="H2109:I2110"/>
    <mergeCell ref="J2109:K2109"/>
    <mergeCell ref="C2110:D2110"/>
    <mergeCell ref="B2108:B2117"/>
    <mergeCell ref="C2108:M2108"/>
    <mergeCell ref="P2108:S2109"/>
    <mergeCell ref="T2108:U2110"/>
    <mergeCell ref="V2108:V2110"/>
    <mergeCell ref="H2111:I2111"/>
    <mergeCell ref="O2111:P2113"/>
    <mergeCell ref="Q2111:Q2113"/>
    <mergeCell ref="R2111:S2113"/>
    <mergeCell ref="T2111:V2112"/>
    <mergeCell ref="H2112:I2112"/>
    <mergeCell ref="H2113:I2113"/>
    <mergeCell ref="H2114:I2114"/>
    <mergeCell ref="O2114:O2115"/>
    <mergeCell ref="P2114:S2114"/>
    <mergeCell ref="H2115:I2115"/>
    <mergeCell ref="K2121:K2122"/>
    <mergeCell ref="L2121:L2122"/>
    <mergeCell ref="M2121:M2122"/>
    <mergeCell ref="N2121:O2121"/>
    <mergeCell ref="P2121:Q2121"/>
    <mergeCell ref="B2120:D2120"/>
    <mergeCell ref="B2121:B2122"/>
    <mergeCell ref="H2121:H2122"/>
    <mergeCell ref="I2121:I2122"/>
    <mergeCell ref="J2121:J2122"/>
    <mergeCell ref="R2115:S2115"/>
    <mergeCell ref="H2116:I2116"/>
    <mergeCell ref="R2116:S2116"/>
    <mergeCell ref="C2117:E2117"/>
    <mergeCell ref="H2117:I2117"/>
    <mergeCell ref="O2117:S2117"/>
    <mergeCell ref="P2128:Q2128"/>
    <mergeCell ref="R2128:S2128"/>
    <mergeCell ref="P2129:Q2129"/>
    <mergeCell ref="R2129:S2129"/>
    <mergeCell ref="P2130:Q2130"/>
    <mergeCell ref="R2130:S2130"/>
    <mergeCell ref="P2125:Q2125"/>
    <mergeCell ref="R2125:S2125"/>
    <mergeCell ref="P2126:Q2126"/>
    <mergeCell ref="R2126:S2126"/>
    <mergeCell ref="P2127:Q2127"/>
    <mergeCell ref="R2127:S2127"/>
    <mergeCell ref="R2121:S2122"/>
    <mergeCell ref="T2121:V2121"/>
    <mergeCell ref="P2122:Q2122"/>
    <mergeCell ref="P2124:Q2124"/>
    <mergeCell ref="R2124:S2124"/>
    <mergeCell ref="P2137:Q2137"/>
    <mergeCell ref="R2137:S2137"/>
    <mergeCell ref="P2138:Q2138"/>
    <mergeCell ref="R2138:S2138"/>
    <mergeCell ref="B2142:V2142"/>
    <mergeCell ref="P2134:Q2134"/>
    <mergeCell ref="R2134:S2134"/>
    <mergeCell ref="P2135:Q2135"/>
    <mergeCell ref="R2135:S2135"/>
    <mergeCell ref="P2136:Q2136"/>
    <mergeCell ref="R2136:S2136"/>
    <mergeCell ref="P2131:Q2131"/>
    <mergeCell ref="R2131:S2131"/>
    <mergeCell ref="P2132:Q2132"/>
    <mergeCell ref="R2132:S2132"/>
    <mergeCell ref="P2133:Q2133"/>
    <mergeCell ref="R2133:S2133"/>
    <mergeCell ref="C2144:E2144"/>
    <mergeCell ref="G2144:G2145"/>
    <mergeCell ref="H2144:I2145"/>
    <mergeCell ref="J2144:K2144"/>
    <mergeCell ref="C2145:D2145"/>
    <mergeCell ref="B2143:B2152"/>
    <mergeCell ref="C2143:M2143"/>
    <mergeCell ref="P2143:S2144"/>
    <mergeCell ref="T2143:U2145"/>
    <mergeCell ref="V2143:V2145"/>
    <mergeCell ref="H2146:I2146"/>
    <mergeCell ref="O2146:P2148"/>
    <mergeCell ref="Q2146:Q2148"/>
    <mergeCell ref="R2146:S2148"/>
    <mergeCell ref="T2146:V2147"/>
    <mergeCell ref="H2147:I2147"/>
    <mergeCell ref="H2148:I2148"/>
    <mergeCell ref="H2149:I2149"/>
    <mergeCell ref="O2149:O2150"/>
    <mergeCell ref="P2149:S2149"/>
    <mergeCell ref="H2150:I2150"/>
    <mergeCell ref="K2156:K2157"/>
    <mergeCell ref="L2156:L2157"/>
    <mergeCell ref="M2156:M2157"/>
    <mergeCell ref="N2156:O2156"/>
    <mergeCell ref="P2156:Q2156"/>
    <mergeCell ref="B2155:D2155"/>
    <mergeCell ref="B2156:B2157"/>
    <mergeCell ref="H2156:H2157"/>
    <mergeCell ref="I2156:I2157"/>
    <mergeCell ref="J2156:J2157"/>
    <mergeCell ref="R2150:S2150"/>
    <mergeCell ref="H2151:I2151"/>
    <mergeCell ref="R2151:S2151"/>
    <mergeCell ref="C2152:E2152"/>
    <mergeCell ref="H2152:I2152"/>
    <mergeCell ref="O2152:S2152"/>
    <mergeCell ref="P2163:Q2163"/>
    <mergeCell ref="R2163:S2163"/>
    <mergeCell ref="P2164:Q2164"/>
    <mergeCell ref="R2164:S2164"/>
    <mergeCell ref="P2165:Q2165"/>
    <mergeCell ref="R2165:S2165"/>
    <mergeCell ref="P2160:Q2160"/>
    <mergeCell ref="R2160:S2160"/>
    <mergeCell ref="P2161:Q2161"/>
    <mergeCell ref="R2161:S2161"/>
    <mergeCell ref="P2162:Q2162"/>
    <mergeCell ref="R2162:S2162"/>
    <mergeCell ref="R2156:S2157"/>
    <mergeCell ref="T2156:V2156"/>
    <mergeCell ref="P2157:Q2157"/>
    <mergeCell ref="P2159:Q2159"/>
    <mergeCell ref="R2159:S2159"/>
    <mergeCell ref="P2172:Q2172"/>
    <mergeCell ref="R2172:S2172"/>
    <mergeCell ref="P2173:Q2173"/>
    <mergeCell ref="R2173:S2173"/>
    <mergeCell ref="B2177:V2177"/>
    <mergeCell ref="P2169:Q2169"/>
    <mergeCell ref="R2169:S2169"/>
    <mergeCell ref="P2170:Q2170"/>
    <mergeCell ref="R2170:S2170"/>
    <mergeCell ref="P2171:Q2171"/>
    <mergeCell ref="R2171:S2171"/>
    <mergeCell ref="P2166:Q2166"/>
    <mergeCell ref="R2166:S2166"/>
    <mergeCell ref="P2167:Q2167"/>
    <mergeCell ref="R2167:S2167"/>
    <mergeCell ref="P2168:Q2168"/>
    <mergeCell ref="R2168:S2168"/>
    <mergeCell ref="C2179:E2179"/>
    <mergeCell ref="G2179:G2180"/>
    <mergeCell ref="H2179:I2180"/>
    <mergeCell ref="J2179:K2179"/>
    <mergeCell ref="C2180:D2180"/>
    <mergeCell ref="B2178:B2187"/>
    <mergeCell ref="C2178:M2178"/>
    <mergeCell ref="P2178:S2179"/>
    <mergeCell ref="T2178:U2180"/>
    <mergeCell ref="V2178:V2180"/>
    <mergeCell ref="H2181:I2181"/>
    <mergeCell ref="O2181:P2183"/>
    <mergeCell ref="Q2181:Q2183"/>
    <mergeCell ref="R2181:S2183"/>
    <mergeCell ref="T2181:V2182"/>
    <mergeCell ref="H2182:I2182"/>
    <mergeCell ref="H2183:I2183"/>
    <mergeCell ref="H2184:I2184"/>
    <mergeCell ref="O2184:O2185"/>
    <mergeCell ref="P2184:S2184"/>
    <mergeCell ref="H2185:I2185"/>
    <mergeCell ref="K2191:K2192"/>
    <mergeCell ref="L2191:L2192"/>
    <mergeCell ref="M2191:M2192"/>
    <mergeCell ref="N2191:O2191"/>
    <mergeCell ref="P2191:Q2191"/>
    <mergeCell ref="B2190:D2190"/>
    <mergeCell ref="B2191:B2192"/>
    <mergeCell ref="H2191:H2192"/>
    <mergeCell ref="I2191:I2192"/>
    <mergeCell ref="J2191:J2192"/>
    <mergeCell ref="R2185:S2185"/>
    <mergeCell ref="H2186:I2186"/>
    <mergeCell ref="R2186:S2186"/>
    <mergeCell ref="C2187:E2187"/>
    <mergeCell ref="H2187:I2187"/>
    <mergeCell ref="O2187:S2187"/>
    <mergeCell ref="P2198:Q2198"/>
    <mergeCell ref="R2198:S2198"/>
    <mergeCell ref="P2199:Q2199"/>
    <mergeCell ref="R2199:S2199"/>
    <mergeCell ref="P2200:Q2200"/>
    <mergeCell ref="R2200:S2200"/>
    <mergeCell ref="P2195:Q2195"/>
    <mergeCell ref="R2195:S2195"/>
    <mergeCell ref="P2196:Q2196"/>
    <mergeCell ref="R2196:S2196"/>
    <mergeCell ref="P2197:Q2197"/>
    <mergeCell ref="R2197:S2197"/>
    <mergeCell ref="R2191:S2192"/>
    <mergeCell ref="T2191:V2191"/>
    <mergeCell ref="P2192:Q2192"/>
    <mergeCell ref="P2194:Q2194"/>
    <mergeCell ref="R2194:S2194"/>
    <mergeCell ref="P2207:Q2207"/>
    <mergeCell ref="R2207:S2207"/>
    <mergeCell ref="P2208:Q2208"/>
    <mergeCell ref="R2208:S2208"/>
    <mergeCell ref="B2212:V2212"/>
    <mergeCell ref="P2204:Q2204"/>
    <mergeCell ref="R2204:S2204"/>
    <mergeCell ref="P2205:Q2205"/>
    <mergeCell ref="R2205:S2205"/>
    <mergeCell ref="P2206:Q2206"/>
    <mergeCell ref="R2206:S2206"/>
    <mergeCell ref="P2201:Q2201"/>
    <mergeCell ref="R2201:S2201"/>
    <mergeCell ref="P2202:Q2202"/>
    <mergeCell ref="R2202:S2202"/>
    <mergeCell ref="P2203:Q2203"/>
    <mergeCell ref="R2203:S2203"/>
    <mergeCell ref="C2214:E2214"/>
    <mergeCell ref="G2214:G2215"/>
    <mergeCell ref="H2214:I2215"/>
    <mergeCell ref="J2214:K2214"/>
    <mergeCell ref="C2215:D2215"/>
    <mergeCell ref="B2213:B2222"/>
    <mergeCell ref="C2213:M2213"/>
    <mergeCell ref="P2213:S2214"/>
    <mergeCell ref="T2213:U2215"/>
    <mergeCell ref="V2213:V2215"/>
    <mergeCell ref="H2216:I2216"/>
    <mergeCell ref="O2216:P2218"/>
    <mergeCell ref="Q2216:Q2218"/>
    <mergeCell ref="R2216:S2218"/>
    <mergeCell ref="T2216:V2217"/>
    <mergeCell ref="H2217:I2217"/>
    <mergeCell ref="H2218:I2218"/>
    <mergeCell ref="H2219:I2219"/>
    <mergeCell ref="O2219:O2220"/>
    <mergeCell ref="P2219:S2219"/>
    <mergeCell ref="H2220:I2220"/>
    <mergeCell ref="K2226:K2227"/>
    <mergeCell ref="L2226:L2227"/>
    <mergeCell ref="M2226:M2227"/>
    <mergeCell ref="N2226:O2226"/>
    <mergeCell ref="P2226:Q2226"/>
    <mergeCell ref="B2225:D2225"/>
    <mergeCell ref="B2226:B2227"/>
    <mergeCell ref="H2226:H2227"/>
    <mergeCell ref="I2226:I2227"/>
    <mergeCell ref="J2226:J2227"/>
    <mergeCell ref="R2220:S2220"/>
    <mergeCell ref="H2221:I2221"/>
    <mergeCell ref="R2221:S2221"/>
    <mergeCell ref="C2222:E2222"/>
    <mergeCell ref="H2222:I2222"/>
    <mergeCell ref="O2222:S2222"/>
    <mergeCell ref="P2233:Q2233"/>
    <mergeCell ref="R2233:S2233"/>
    <mergeCell ref="P2234:Q2234"/>
    <mergeCell ref="R2234:S2234"/>
    <mergeCell ref="P2235:Q2235"/>
    <mergeCell ref="R2235:S2235"/>
    <mergeCell ref="P2230:Q2230"/>
    <mergeCell ref="R2230:S2230"/>
    <mergeCell ref="P2231:Q2231"/>
    <mergeCell ref="R2231:S2231"/>
    <mergeCell ref="P2232:Q2232"/>
    <mergeCell ref="R2232:S2232"/>
    <mergeCell ref="R2226:S2227"/>
    <mergeCell ref="T2226:V2226"/>
    <mergeCell ref="P2227:Q2227"/>
    <mergeCell ref="P2229:Q2229"/>
    <mergeCell ref="R2229:S2229"/>
    <mergeCell ref="P2242:Q2242"/>
    <mergeCell ref="R2242:S2242"/>
    <mergeCell ref="P2243:Q2243"/>
    <mergeCell ref="R2243:S2243"/>
    <mergeCell ref="B2247:V2247"/>
    <mergeCell ref="P2239:Q2239"/>
    <mergeCell ref="R2239:S2239"/>
    <mergeCell ref="P2240:Q2240"/>
    <mergeCell ref="R2240:S2240"/>
    <mergeCell ref="P2241:Q2241"/>
    <mergeCell ref="R2241:S2241"/>
    <mergeCell ref="P2236:Q2236"/>
    <mergeCell ref="R2236:S2236"/>
    <mergeCell ref="P2237:Q2237"/>
    <mergeCell ref="R2237:S2237"/>
    <mergeCell ref="P2238:Q2238"/>
    <mergeCell ref="R2238:S2238"/>
    <mergeCell ref="C2249:E2249"/>
    <mergeCell ref="G2249:G2250"/>
    <mergeCell ref="H2249:I2250"/>
    <mergeCell ref="J2249:K2249"/>
    <mergeCell ref="C2250:D2250"/>
    <mergeCell ref="B2248:B2257"/>
    <mergeCell ref="C2248:M2248"/>
    <mergeCell ref="P2248:S2249"/>
    <mergeCell ref="T2248:U2250"/>
    <mergeCell ref="V2248:V2250"/>
    <mergeCell ref="H2251:I2251"/>
    <mergeCell ref="O2251:P2253"/>
    <mergeCell ref="Q2251:Q2253"/>
    <mergeCell ref="R2251:S2253"/>
    <mergeCell ref="T2251:V2252"/>
    <mergeCell ref="H2252:I2252"/>
    <mergeCell ref="H2253:I2253"/>
    <mergeCell ref="H2254:I2254"/>
    <mergeCell ref="O2254:O2255"/>
    <mergeCell ref="P2254:S2254"/>
    <mergeCell ref="H2255:I2255"/>
    <mergeCell ref="K2261:K2262"/>
    <mergeCell ref="L2261:L2262"/>
    <mergeCell ref="M2261:M2262"/>
    <mergeCell ref="N2261:O2261"/>
    <mergeCell ref="P2261:Q2261"/>
    <mergeCell ref="B2260:D2260"/>
    <mergeCell ref="B2261:B2262"/>
    <mergeCell ref="H2261:H2262"/>
    <mergeCell ref="I2261:I2262"/>
    <mergeCell ref="J2261:J2262"/>
    <mergeCell ref="R2255:S2255"/>
    <mergeCell ref="H2256:I2256"/>
    <mergeCell ref="R2256:S2256"/>
    <mergeCell ref="C2257:E2257"/>
    <mergeCell ref="H2257:I2257"/>
    <mergeCell ref="O2257:S2257"/>
    <mergeCell ref="P2268:Q2268"/>
    <mergeCell ref="R2268:S2268"/>
    <mergeCell ref="P2269:Q2269"/>
    <mergeCell ref="R2269:S2269"/>
    <mergeCell ref="P2270:Q2270"/>
    <mergeCell ref="R2270:S2270"/>
    <mergeCell ref="P2265:Q2265"/>
    <mergeCell ref="R2265:S2265"/>
    <mergeCell ref="P2266:Q2266"/>
    <mergeCell ref="R2266:S2266"/>
    <mergeCell ref="P2267:Q2267"/>
    <mergeCell ref="R2267:S2267"/>
    <mergeCell ref="R2261:S2262"/>
    <mergeCell ref="T2261:V2261"/>
    <mergeCell ref="P2262:Q2262"/>
    <mergeCell ref="P2264:Q2264"/>
    <mergeCell ref="R2264:S2264"/>
    <mergeCell ref="P2277:Q2277"/>
    <mergeCell ref="R2277:S2277"/>
    <mergeCell ref="P2278:Q2278"/>
    <mergeCell ref="R2278:S2278"/>
    <mergeCell ref="B2282:V2282"/>
    <mergeCell ref="P2274:Q2274"/>
    <mergeCell ref="R2274:S2274"/>
    <mergeCell ref="P2275:Q2275"/>
    <mergeCell ref="R2275:S2275"/>
    <mergeCell ref="P2276:Q2276"/>
    <mergeCell ref="R2276:S2276"/>
    <mergeCell ref="P2271:Q2271"/>
    <mergeCell ref="R2271:S2271"/>
    <mergeCell ref="P2272:Q2272"/>
    <mergeCell ref="R2272:S2272"/>
    <mergeCell ref="P2273:Q2273"/>
    <mergeCell ref="R2273:S2273"/>
    <mergeCell ref="C2284:E2284"/>
    <mergeCell ref="G2284:G2285"/>
    <mergeCell ref="H2284:I2285"/>
    <mergeCell ref="J2284:K2284"/>
    <mergeCell ref="C2285:D2285"/>
    <mergeCell ref="B2283:B2292"/>
    <mergeCell ref="C2283:M2283"/>
    <mergeCell ref="P2283:S2284"/>
    <mergeCell ref="T2283:U2285"/>
    <mergeCell ref="V2283:V2285"/>
    <mergeCell ref="H2286:I2286"/>
    <mergeCell ref="O2286:P2288"/>
    <mergeCell ref="Q2286:Q2288"/>
    <mergeCell ref="R2286:S2288"/>
    <mergeCell ref="T2286:V2287"/>
    <mergeCell ref="H2287:I2287"/>
    <mergeCell ref="H2288:I2288"/>
    <mergeCell ref="H2289:I2289"/>
    <mergeCell ref="O2289:O2290"/>
    <mergeCell ref="P2289:S2289"/>
    <mergeCell ref="H2290:I2290"/>
    <mergeCell ref="K2296:K2297"/>
    <mergeCell ref="L2296:L2297"/>
    <mergeCell ref="M2296:M2297"/>
    <mergeCell ref="N2296:O2296"/>
    <mergeCell ref="P2296:Q2296"/>
    <mergeCell ref="B2295:D2295"/>
    <mergeCell ref="B2296:B2297"/>
    <mergeCell ref="H2296:H2297"/>
    <mergeCell ref="I2296:I2297"/>
    <mergeCell ref="J2296:J2297"/>
    <mergeCell ref="R2290:S2290"/>
    <mergeCell ref="H2291:I2291"/>
    <mergeCell ref="R2291:S2291"/>
    <mergeCell ref="C2292:E2292"/>
    <mergeCell ref="H2292:I2292"/>
    <mergeCell ref="O2292:S2292"/>
    <mergeCell ref="P2303:Q2303"/>
    <mergeCell ref="R2303:S2303"/>
    <mergeCell ref="P2304:Q2304"/>
    <mergeCell ref="R2304:S2304"/>
    <mergeCell ref="P2305:Q2305"/>
    <mergeCell ref="R2305:S2305"/>
    <mergeCell ref="P2300:Q2300"/>
    <mergeCell ref="R2300:S2300"/>
    <mergeCell ref="P2301:Q2301"/>
    <mergeCell ref="R2301:S2301"/>
    <mergeCell ref="P2302:Q2302"/>
    <mergeCell ref="R2302:S2302"/>
    <mergeCell ref="R2296:S2297"/>
    <mergeCell ref="T2296:V2296"/>
    <mergeCell ref="P2297:Q2297"/>
    <mergeCell ref="P2299:Q2299"/>
    <mergeCell ref="R2299:S2299"/>
    <mergeCell ref="P2312:Q2312"/>
    <mergeCell ref="R2312:S2312"/>
    <mergeCell ref="P2313:Q2313"/>
    <mergeCell ref="R2313:S2313"/>
    <mergeCell ref="B2317:V2317"/>
    <mergeCell ref="P2309:Q2309"/>
    <mergeCell ref="R2309:S2309"/>
    <mergeCell ref="P2310:Q2310"/>
    <mergeCell ref="R2310:S2310"/>
    <mergeCell ref="P2311:Q2311"/>
    <mergeCell ref="R2311:S2311"/>
    <mergeCell ref="P2306:Q2306"/>
    <mergeCell ref="R2306:S2306"/>
    <mergeCell ref="P2307:Q2307"/>
    <mergeCell ref="R2307:S2307"/>
    <mergeCell ref="P2308:Q2308"/>
    <mergeCell ref="R2308:S2308"/>
    <mergeCell ref="C2319:E2319"/>
    <mergeCell ref="G2319:G2320"/>
    <mergeCell ref="H2319:I2320"/>
    <mergeCell ref="J2319:K2319"/>
    <mergeCell ref="C2320:D2320"/>
    <mergeCell ref="B2318:B2327"/>
    <mergeCell ref="C2318:M2318"/>
    <mergeCell ref="P2318:S2319"/>
    <mergeCell ref="T2318:U2320"/>
    <mergeCell ref="V2318:V2320"/>
    <mergeCell ref="H2321:I2321"/>
    <mergeCell ref="O2321:P2323"/>
    <mergeCell ref="Q2321:Q2323"/>
    <mergeCell ref="R2321:S2323"/>
    <mergeCell ref="T2321:V2322"/>
    <mergeCell ref="H2322:I2322"/>
    <mergeCell ref="H2323:I2323"/>
    <mergeCell ref="H2324:I2324"/>
    <mergeCell ref="O2324:O2325"/>
    <mergeCell ref="P2324:S2324"/>
    <mergeCell ref="H2325:I2325"/>
    <mergeCell ref="K2331:K2332"/>
    <mergeCell ref="L2331:L2332"/>
    <mergeCell ref="M2331:M2332"/>
    <mergeCell ref="N2331:O2331"/>
    <mergeCell ref="P2331:Q2331"/>
    <mergeCell ref="B2330:D2330"/>
    <mergeCell ref="B2331:B2332"/>
    <mergeCell ref="H2331:H2332"/>
    <mergeCell ref="I2331:I2332"/>
    <mergeCell ref="J2331:J2332"/>
    <mergeCell ref="R2325:S2325"/>
    <mergeCell ref="H2326:I2326"/>
    <mergeCell ref="R2326:S2326"/>
    <mergeCell ref="C2327:E2327"/>
    <mergeCell ref="H2327:I2327"/>
    <mergeCell ref="O2327:S2327"/>
    <mergeCell ref="P2338:Q2338"/>
    <mergeCell ref="R2338:S2338"/>
    <mergeCell ref="P2339:Q2339"/>
    <mergeCell ref="R2339:S2339"/>
    <mergeCell ref="P2340:Q2340"/>
    <mergeCell ref="R2340:S2340"/>
    <mergeCell ref="P2335:Q2335"/>
    <mergeCell ref="R2335:S2335"/>
    <mergeCell ref="P2336:Q2336"/>
    <mergeCell ref="R2336:S2336"/>
    <mergeCell ref="P2337:Q2337"/>
    <mergeCell ref="R2337:S2337"/>
    <mergeCell ref="R2331:S2332"/>
    <mergeCell ref="T2331:V2331"/>
    <mergeCell ref="P2332:Q2332"/>
    <mergeCell ref="P2334:Q2334"/>
    <mergeCell ref="R2334:S2334"/>
    <mergeCell ref="P2347:Q2347"/>
    <mergeCell ref="R2347:S2347"/>
    <mergeCell ref="P2348:Q2348"/>
    <mergeCell ref="R2348:S2348"/>
    <mergeCell ref="B2352:V2352"/>
    <mergeCell ref="P2344:Q2344"/>
    <mergeCell ref="R2344:S2344"/>
    <mergeCell ref="P2345:Q2345"/>
    <mergeCell ref="R2345:S2345"/>
    <mergeCell ref="P2346:Q2346"/>
    <mergeCell ref="R2346:S2346"/>
    <mergeCell ref="P2341:Q2341"/>
    <mergeCell ref="R2341:S2341"/>
    <mergeCell ref="P2342:Q2342"/>
    <mergeCell ref="R2342:S2342"/>
    <mergeCell ref="P2343:Q2343"/>
    <mergeCell ref="R2343:S2343"/>
    <mergeCell ref="C2354:E2354"/>
    <mergeCell ref="G2354:G2355"/>
    <mergeCell ref="H2354:I2355"/>
    <mergeCell ref="J2354:K2354"/>
    <mergeCell ref="C2355:D2355"/>
    <mergeCell ref="B2353:B2362"/>
    <mergeCell ref="C2353:M2353"/>
    <mergeCell ref="P2353:S2354"/>
    <mergeCell ref="T2353:U2355"/>
    <mergeCell ref="V2353:V2355"/>
    <mergeCell ref="H2356:I2356"/>
    <mergeCell ref="O2356:P2358"/>
    <mergeCell ref="Q2356:Q2358"/>
    <mergeCell ref="R2356:S2358"/>
    <mergeCell ref="T2356:V2357"/>
    <mergeCell ref="H2357:I2357"/>
    <mergeCell ref="H2358:I2358"/>
    <mergeCell ref="H2359:I2359"/>
    <mergeCell ref="O2359:O2360"/>
    <mergeCell ref="P2359:S2359"/>
    <mergeCell ref="H2360:I2360"/>
    <mergeCell ref="K2366:K2367"/>
    <mergeCell ref="L2366:L2367"/>
    <mergeCell ref="M2366:M2367"/>
    <mergeCell ref="N2366:O2366"/>
    <mergeCell ref="P2366:Q2366"/>
    <mergeCell ref="B2365:D2365"/>
    <mergeCell ref="B2366:B2367"/>
    <mergeCell ref="H2366:H2367"/>
    <mergeCell ref="I2366:I2367"/>
    <mergeCell ref="J2366:J2367"/>
    <mergeCell ref="R2360:S2360"/>
    <mergeCell ref="H2361:I2361"/>
    <mergeCell ref="R2361:S2361"/>
    <mergeCell ref="C2362:E2362"/>
    <mergeCell ref="H2362:I2362"/>
    <mergeCell ref="O2362:S2362"/>
    <mergeCell ref="P2373:Q2373"/>
    <mergeCell ref="R2373:S2373"/>
    <mergeCell ref="P2374:Q2374"/>
    <mergeCell ref="R2374:S2374"/>
    <mergeCell ref="P2375:Q2375"/>
    <mergeCell ref="R2375:S2375"/>
    <mergeCell ref="P2370:Q2370"/>
    <mergeCell ref="R2370:S2370"/>
    <mergeCell ref="P2371:Q2371"/>
    <mergeCell ref="R2371:S2371"/>
    <mergeCell ref="P2372:Q2372"/>
    <mergeCell ref="R2372:S2372"/>
    <mergeCell ref="R2366:S2367"/>
    <mergeCell ref="T2366:V2366"/>
    <mergeCell ref="P2367:Q2367"/>
    <mergeCell ref="P2369:Q2369"/>
    <mergeCell ref="R2369:S2369"/>
    <mergeCell ref="P2382:Q2382"/>
    <mergeCell ref="R2382:S2382"/>
    <mergeCell ref="P2383:Q2383"/>
    <mergeCell ref="R2383:S2383"/>
    <mergeCell ref="B2387:V2387"/>
    <mergeCell ref="P2379:Q2379"/>
    <mergeCell ref="R2379:S2379"/>
    <mergeCell ref="P2380:Q2380"/>
    <mergeCell ref="R2380:S2380"/>
    <mergeCell ref="P2381:Q2381"/>
    <mergeCell ref="R2381:S2381"/>
    <mergeCell ref="P2376:Q2376"/>
    <mergeCell ref="R2376:S2376"/>
    <mergeCell ref="P2377:Q2377"/>
    <mergeCell ref="R2377:S2377"/>
    <mergeCell ref="P2378:Q2378"/>
    <mergeCell ref="R2378:S2378"/>
    <mergeCell ref="C2389:E2389"/>
    <mergeCell ref="G2389:G2390"/>
    <mergeCell ref="H2389:I2390"/>
    <mergeCell ref="J2389:K2389"/>
    <mergeCell ref="C2390:D2390"/>
    <mergeCell ref="B2388:B2397"/>
    <mergeCell ref="C2388:M2388"/>
    <mergeCell ref="P2388:S2389"/>
    <mergeCell ref="T2388:U2390"/>
    <mergeCell ref="V2388:V2390"/>
    <mergeCell ref="H2391:I2391"/>
    <mergeCell ref="O2391:P2393"/>
    <mergeCell ref="Q2391:Q2393"/>
    <mergeCell ref="R2391:S2393"/>
    <mergeCell ref="T2391:V2392"/>
    <mergeCell ref="H2392:I2392"/>
    <mergeCell ref="H2393:I2393"/>
    <mergeCell ref="H2394:I2394"/>
    <mergeCell ref="O2394:O2395"/>
    <mergeCell ref="P2394:S2394"/>
    <mergeCell ref="H2395:I2395"/>
    <mergeCell ref="K2401:K2402"/>
    <mergeCell ref="L2401:L2402"/>
    <mergeCell ref="M2401:M2402"/>
    <mergeCell ref="N2401:O2401"/>
    <mergeCell ref="P2401:Q2401"/>
    <mergeCell ref="B2400:D2400"/>
    <mergeCell ref="B2401:B2402"/>
    <mergeCell ref="H2401:H2402"/>
    <mergeCell ref="I2401:I2402"/>
    <mergeCell ref="J2401:J2402"/>
    <mergeCell ref="R2395:S2395"/>
    <mergeCell ref="H2396:I2396"/>
    <mergeCell ref="R2396:S2396"/>
    <mergeCell ref="C2397:E2397"/>
    <mergeCell ref="H2397:I2397"/>
    <mergeCell ref="O2397:S2397"/>
    <mergeCell ref="P2408:Q2408"/>
    <mergeCell ref="R2408:S2408"/>
    <mergeCell ref="P2409:Q2409"/>
    <mergeCell ref="R2409:S2409"/>
    <mergeCell ref="P2410:Q2410"/>
    <mergeCell ref="R2410:S2410"/>
    <mergeCell ref="P2405:Q2405"/>
    <mergeCell ref="R2405:S2405"/>
    <mergeCell ref="P2406:Q2406"/>
    <mergeCell ref="R2406:S2406"/>
    <mergeCell ref="P2407:Q2407"/>
    <mergeCell ref="R2407:S2407"/>
    <mergeCell ref="R2401:S2402"/>
    <mergeCell ref="T2401:V2401"/>
    <mergeCell ref="P2402:Q2402"/>
    <mergeCell ref="P2404:Q2404"/>
    <mergeCell ref="R2404:S2404"/>
    <mergeCell ref="P2417:Q2417"/>
    <mergeCell ref="R2417:S2417"/>
    <mergeCell ref="P2418:Q2418"/>
    <mergeCell ref="R2418:S2418"/>
    <mergeCell ref="B2422:V2422"/>
    <mergeCell ref="P2414:Q2414"/>
    <mergeCell ref="R2414:S2414"/>
    <mergeCell ref="P2415:Q2415"/>
    <mergeCell ref="R2415:S2415"/>
    <mergeCell ref="P2416:Q2416"/>
    <mergeCell ref="R2416:S2416"/>
    <mergeCell ref="P2411:Q2411"/>
    <mergeCell ref="R2411:S2411"/>
    <mergeCell ref="P2412:Q2412"/>
    <mergeCell ref="R2412:S2412"/>
    <mergeCell ref="P2413:Q2413"/>
    <mergeCell ref="R2413:S2413"/>
    <mergeCell ref="C2424:E2424"/>
    <mergeCell ref="G2424:G2425"/>
    <mergeCell ref="H2424:I2425"/>
    <mergeCell ref="J2424:K2424"/>
    <mergeCell ref="C2425:D2425"/>
    <mergeCell ref="B2423:B2432"/>
    <mergeCell ref="C2423:M2423"/>
    <mergeCell ref="P2423:S2424"/>
    <mergeCell ref="T2423:U2425"/>
    <mergeCell ref="V2423:V2425"/>
    <mergeCell ref="H2426:I2426"/>
    <mergeCell ref="O2426:P2428"/>
    <mergeCell ref="Q2426:Q2428"/>
    <mergeCell ref="R2426:S2428"/>
    <mergeCell ref="T2426:V2427"/>
    <mergeCell ref="H2427:I2427"/>
    <mergeCell ref="H2428:I2428"/>
    <mergeCell ref="H2429:I2429"/>
    <mergeCell ref="O2429:O2430"/>
    <mergeCell ref="P2429:S2429"/>
    <mergeCell ref="H2430:I2430"/>
    <mergeCell ref="K2436:K2437"/>
    <mergeCell ref="L2436:L2437"/>
    <mergeCell ref="M2436:M2437"/>
    <mergeCell ref="N2436:O2436"/>
    <mergeCell ref="P2436:Q2436"/>
    <mergeCell ref="B2435:D2435"/>
    <mergeCell ref="B2436:B2437"/>
    <mergeCell ref="H2436:H2437"/>
    <mergeCell ref="I2436:I2437"/>
    <mergeCell ref="J2436:J2437"/>
    <mergeCell ref="R2430:S2430"/>
    <mergeCell ref="H2431:I2431"/>
    <mergeCell ref="R2431:S2431"/>
    <mergeCell ref="C2432:E2432"/>
    <mergeCell ref="H2432:I2432"/>
    <mergeCell ref="O2432:S2432"/>
    <mergeCell ref="P2443:Q2443"/>
    <mergeCell ref="R2443:S2443"/>
    <mergeCell ref="P2444:Q2444"/>
    <mergeCell ref="R2444:S2444"/>
    <mergeCell ref="P2445:Q2445"/>
    <mergeCell ref="R2445:S2445"/>
    <mergeCell ref="P2440:Q2440"/>
    <mergeCell ref="R2440:S2440"/>
    <mergeCell ref="P2441:Q2441"/>
    <mergeCell ref="R2441:S2441"/>
    <mergeCell ref="P2442:Q2442"/>
    <mergeCell ref="R2442:S2442"/>
    <mergeCell ref="R2436:S2437"/>
    <mergeCell ref="T2436:V2436"/>
    <mergeCell ref="P2437:Q2437"/>
    <mergeCell ref="P2439:Q2439"/>
    <mergeCell ref="R2439:S2439"/>
    <mergeCell ref="P2452:Q2452"/>
    <mergeCell ref="R2452:S2452"/>
    <mergeCell ref="P2453:Q2453"/>
    <mergeCell ref="R2453:S2453"/>
    <mergeCell ref="B2457:V2457"/>
    <mergeCell ref="P2449:Q2449"/>
    <mergeCell ref="R2449:S2449"/>
    <mergeCell ref="P2450:Q2450"/>
    <mergeCell ref="R2450:S2450"/>
    <mergeCell ref="P2451:Q2451"/>
    <mergeCell ref="R2451:S2451"/>
    <mergeCell ref="P2446:Q2446"/>
    <mergeCell ref="R2446:S2446"/>
    <mergeCell ref="P2447:Q2447"/>
    <mergeCell ref="R2447:S2447"/>
    <mergeCell ref="P2448:Q2448"/>
    <mergeCell ref="R2448:S2448"/>
    <mergeCell ref="C2459:E2459"/>
    <mergeCell ref="G2459:G2460"/>
    <mergeCell ref="H2459:I2460"/>
    <mergeCell ref="J2459:K2459"/>
    <mergeCell ref="C2460:D2460"/>
    <mergeCell ref="B2458:B2467"/>
    <mergeCell ref="C2458:M2458"/>
    <mergeCell ref="P2458:S2459"/>
    <mergeCell ref="T2458:U2460"/>
    <mergeCell ref="V2458:V2460"/>
    <mergeCell ref="H2461:I2461"/>
    <mergeCell ref="O2461:P2463"/>
    <mergeCell ref="Q2461:Q2463"/>
    <mergeCell ref="R2461:S2463"/>
    <mergeCell ref="T2461:V2462"/>
    <mergeCell ref="H2462:I2462"/>
    <mergeCell ref="H2463:I2463"/>
    <mergeCell ref="H2464:I2464"/>
    <mergeCell ref="O2464:O2465"/>
    <mergeCell ref="P2464:S2464"/>
    <mergeCell ref="H2465:I2465"/>
    <mergeCell ref="K2471:K2472"/>
    <mergeCell ref="L2471:L2472"/>
    <mergeCell ref="M2471:M2472"/>
    <mergeCell ref="N2471:O2471"/>
    <mergeCell ref="P2471:Q2471"/>
    <mergeCell ref="B2470:D2470"/>
    <mergeCell ref="B2471:B2472"/>
    <mergeCell ref="H2471:H2472"/>
    <mergeCell ref="I2471:I2472"/>
    <mergeCell ref="J2471:J2472"/>
    <mergeCell ref="R2465:S2465"/>
    <mergeCell ref="H2466:I2466"/>
    <mergeCell ref="R2466:S2466"/>
    <mergeCell ref="C2467:E2467"/>
    <mergeCell ref="H2467:I2467"/>
    <mergeCell ref="O2467:S2467"/>
    <mergeCell ref="P2478:Q2478"/>
    <mergeCell ref="R2478:S2478"/>
    <mergeCell ref="P2479:Q2479"/>
    <mergeCell ref="R2479:S2479"/>
    <mergeCell ref="P2480:Q2480"/>
    <mergeCell ref="R2480:S2480"/>
    <mergeCell ref="P2475:Q2475"/>
    <mergeCell ref="R2475:S2475"/>
    <mergeCell ref="P2476:Q2476"/>
    <mergeCell ref="R2476:S2476"/>
    <mergeCell ref="P2477:Q2477"/>
    <mergeCell ref="R2477:S2477"/>
    <mergeCell ref="R2471:S2472"/>
    <mergeCell ref="T2471:V2471"/>
    <mergeCell ref="P2472:Q2472"/>
    <mergeCell ref="P2474:Q2474"/>
    <mergeCell ref="R2474:S2474"/>
    <mergeCell ref="P2487:Q2487"/>
    <mergeCell ref="R2487:S2487"/>
    <mergeCell ref="P2488:Q2488"/>
    <mergeCell ref="R2488:S2488"/>
    <mergeCell ref="B2492:V2492"/>
    <mergeCell ref="P2484:Q2484"/>
    <mergeCell ref="R2484:S2484"/>
    <mergeCell ref="P2485:Q2485"/>
    <mergeCell ref="R2485:S2485"/>
    <mergeCell ref="P2486:Q2486"/>
    <mergeCell ref="R2486:S2486"/>
    <mergeCell ref="P2481:Q2481"/>
    <mergeCell ref="R2481:S2481"/>
    <mergeCell ref="P2482:Q2482"/>
    <mergeCell ref="R2482:S2482"/>
    <mergeCell ref="P2483:Q2483"/>
    <mergeCell ref="R2483:S2483"/>
    <mergeCell ref="C2494:E2494"/>
    <mergeCell ref="G2494:G2495"/>
    <mergeCell ref="H2494:I2495"/>
    <mergeCell ref="J2494:K2494"/>
    <mergeCell ref="C2495:D2495"/>
    <mergeCell ref="B2493:B2502"/>
    <mergeCell ref="C2493:M2493"/>
    <mergeCell ref="P2493:S2494"/>
    <mergeCell ref="T2493:U2495"/>
    <mergeCell ref="V2493:V2495"/>
    <mergeCell ref="H2496:I2496"/>
    <mergeCell ref="O2496:P2498"/>
    <mergeCell ref="Q2496:Q2498"/>
    <mergeCell ref="R2496:S2498"/>
    <mergeCell ref="T2496:V2497"/>
    <mergeCell ref="H2497:I2497"/>
    <mergeCell ref="H2498:I2498"/>
    <mergeCell ref="H2499:I2499"/>
    <mergeCell ref="O2499:O2500"/>
    <mergeCell ref="P2499:S2499"/>
    <mergeCell ref="H2500:I2500"/>
    <mergeCell ref="K2506:K2507"/>
    <mergeCell ref="L2506:L2507"/>
    <mergeCell ref="M2506:M2507"/>
    <mergeCell ref="N2506:O2506"/>
    <mergeCell ref="P2506:Q2506"/>
    <mergeCell ref="B2505:D2505"/>
    <mergeCell ref="B2506:B2507"/>
    <mergeCell ref="H2506:H2507"/>
    <mergeCell ref="I2506:I2507"/>
    <mergeCell ref="J2506:J2507"/>
    <mergeCell ref="R2500:S2500"/>
    <mergeCell ref="H2501:I2501"/>
    <mergeCell ref="R2501:S2501"/>
    <mergeCell ref="C2502:E2502"/>
    <mergeCell ref="H2502:I2502"/>
    <mergeCell ref="O2502:S2502"/>
    <mergeCell ref="P2513:Q2513"/>
    <mergeCell ref="R2513:S2513"/>
    <mergeCell ref="P2514:Q2514"/>
    <mergeCell ref="R2514:S2514"/>
    <mergeCell ref="P2515:Q2515"/>
    <mergeCell ref="R2515:S2515"/>
    <mergeCell ref="P2510:Q2510"/>
    <mergeCell ref="R2510:S2510"/>
    <mergeCell ref="P2511:Q2511"/>
    <mergeCell ref="R2511:S2511"/>
    <mergeCell ref="P2512:Q2512"/>
    <mergeCell ref="R2512:S2512"/>
    <mergeCell ref="R2506:S2507"/>
    <mergeCell ref="T2506:V2506"/>
    <mergeCell ref="P2507:Q2507"/>
    <mergeCell ref="P2509:Q2509"/>
    <mergeCell ref="R2509:S2509"/>
    <mergeCell ref="P2522:Q2522"/>
    <mergeCell ref="R2522:S2522"/>
    <mergeCell ref="P2523:Q2523"/>
    <mergeCell ref="R2523:S2523"/>
    <mergeCell ref="B2527:V2527"/>
    <mergeCell ref="P2519:Q2519"/>
    <mergeCell ref="R2519:S2519"/>
    <mergeCell ref="P2520:Q2520"/>
    <mergeCell ref="R2520:S2520"/>
    <mergeCell ref="P2521:Q2521"/>
    <mergeCell ref="R2521:S2521"/>
    <mergeCell ref="P2516:Q2516"/>
    <mergeCell ref="R2516:S2516"/>
    <mergeCell ref="P2517:Q2517"/>
    <mergeCell ref="R2517:S2517"/>
    <mergeCell ref="P2518:Q2518"/>
    <mergeCell ref="R2518:S2518"/>
    <mergeCell ref="C2529:E2529"/>
    <mergeCell ref="G2529:G2530"/>
    <mergeCell ref="H2529:I2530"/>
    <mergeCell ref="J2529:K2529"/>
    <mergeCell ref="C2530:D2530"/>
    <mergeCell ref="B2528:B2537"/>
    <mergeCell ref="C2528:M2528"/>
    <mergeCell ref="P2528:S2529"/>
    <mergeCell ref="T2528:U2530"/>
    <mergeCell ref="V2528:V2530"/>
    <mergeCell ref="H2531:I2531"/>
    <mergeCell ref="O2531:P2533"/>
    <mergeCell ref="Q2531:Q2533"/>
    <mergeCell ref="R2531:S2533"/>
    <mergeCell ref="T2531:V2532"/>
    <mergeCell ref="H2532:I2532"/>
    <mergeCell ref="H2533:I2533"/>
    <mergeCell ref="H2534:I2534"/>
    <mergeCell ref="O2534:O2535"/>
    <mergeCell ref="P2534:S2534"/>
    <mergeCell ref="H2535:I2535"/>
    <mergeCell ref="K2541:K2542"/>
    <mergeCell ref="L2541:L2542"/>
    <mergeCell ref="M2541:M2542"/>
    <mergeCell ref="N2541:O2541"/>
    <mergeCell ref="P2541:Q2541"/>
    <mergeCell ref="B2540:D2540"/>
    <mergeCell ref="B2541:B2542"/>
    <mergeCell ref="H2541:H2542"/>
    <mergeCell ref="I2541:I2542"/>
    <mergeCell ref="J2541:J2542"/>
    <mergeCell ref="R2535:S2535"/>
    <mergeCell ref="H2536:I2536"/>
    <mergeCell ref="R2536:S2536"/>
    <mergeCell ref="C2537:E2537"/>
    <mergeCell ref="H2537:I2537"/>
    <mergeCell ref="O2537:S2537"/>
    <mergeCell ref="P2548:Q2548"/>
    <mergeCell ref="R2548:S2548"/>
    <mergeCell ref="P2549:Q2549"/>
    <mergeCell ref="R2549:S2549"/>
    <mergeCell ref="P2550:Q2550"/>
    <mergeCell ref="R2550:S2550"/>
    <mergeCell ref="P2545:Q2545"/>
    <mergeCell ref="R2545:S2545"/>
    <mergeCell ref="P2546:Q2546"/>
    <mergeCell ref="R2546:S2546"/>
    <mergeCell ref="P2547:Q2547"/>
    <mergeCell ref="R2547:S2547"/>
    <mergeCell ref="R2541:S2542"/>
    <mergeCell ref="T2541:V2541"/>
    <mergeCell ref="P2542:Q2542"/>
    <mergeCell ref="P2544:Q2544"/>
    <mergeCell ref="R2544:S2544"/>
    <mergeCell ref="P2557:Q2557"/>
    <mergeCell ref="R2557:S2557"/>
    <mergeCell ref="P2558:Q2558"/>
    <mergeCell ref="R2558:S2558"/>
    <mergeCell ref="B2562:V2562"/>
    <mergeCell ref="P2554:Q2554"/>
    <mergeCell ref="R2554:S2554"/>
    <mergeCell ref="P2555:Q2555"/>
    <mergeCell ref="R2555:S2555"/>
    <mergeCell ref="P2556:Q2556"/>
    <mergeCell ref="R2556:S2556"/>
    <mergeCell ref="P2551:Q2551"/>
    <mergeCell ref="R2551:S2551"/>
    <mergeCell ref="P2552:Q2552"/>
    <mergeCell ref="R2552:S2552"/>
    <mergeCell ref="P2553:Q2553"/>
    <mergeCell ref="R2553:S2553"/>
    <mergeCell ref="C2564:E2564"/>
    <mergeCell ref="G2564:G2565"/>
    <mergeCell ref="H2564:I2565"/>
    <mergeCell ref="J2564:K2564"/>
    <mergeCell ref="C2565:D2565"/>
    <mergeCell ref="B2563:B2572"/>
    <mergeCell ref="C2563:M2563"/>
    <mergeCell ref="P2563:S2564"/>
    <mergeCell ref="T2563:U2565"/>
    <mergeCell ref="V2563:V2565"/>
    <mergeCell ref="H2566:I2566"/>
    <mergeCell ref="O2566:P2568"/>
    <mergeCell ref="Q2566:Q2568"/>
    <mergeCell ref="R2566:S2568"/>
    <mergeCell ref="T2566:V2567"/>
    <mergeCell ref="H2567:I2567"/>
    <mergeCell ref="H2568:I2568"/>
    <mergeCell ref="H2569:I2569"/>
    <mergeCell ref="O2569:O2570"/>
    <mergeCell ref="P2569:S2569"/>
    <mergeCell ref="H2570:I2570"/>
    <mergeCell ref="K2576:K2577"/>
    <mergeCell ref="L2576:L2577"/>
    <mergeCell ref="M2576:M2577"/>
    <mergeCell ref="N2576:O2576"/>
    <mergeCell ref="P2576:Q2576"/>
    <mergeCell ref="B2575:D2575"/>
    <mergeCell ref="B2576:B2577"/>
    <mergeCell ref="H2576:H2577"/>
    <mergeCell ref="I2576:I2577"/>
    <mergeCell ref="J2576:J2577"/>
    <mergeCell ref="R2570:S2570"/>
    <mergeCell ref="H2571:I2571"/>
    <mergeCell ref="R2571:S2571"/>
    <mergeCell ref="C2572:E2572"/>
    <mergeCell ref="H2572:I2572"/>
    <mergeCell ref="O2572:S2572"/>
    <mergeCell ref="P2583:Q2583"/>
    <mergeCell ref="R2583:S2583"/>
    <mergeCell ref="P2584:Q2584"/>
    <mergeCell ref="R2584:S2584"/>
    <mergeCell ref="P2585:Q2585"/>
    <mergeCell ref="R2585:S2585"/>
    <mergeCell ref="P2580:Q2580"/>
    <mergeCell ref="R2580:S2580"/>
    <mergeCell ref="P2581:Q2581"/>
    <mergeCell ref="R2581:S2581"/>
    <mergeCell ref="P2582:Q2582"/>
    <mergeCell ref="R2582:S2582"/>
    <mergeCell ref="R2576:S2577"/>
    <mergeCell ref="T2576:V2576"/>
    <mergeCell ref="P2577:Q2577"/>
    <mergeCell ref="P2579:Q2579"/>
    <mergeCell ref="R2579:S2579"/>
    <mergeCell ref="P2592:Q2592"/>
    <mergeCell ref="R2592:S2592"/>
    <mergeCell ref="P2593:Q2593"/>
    <mergeCell ref="R2593:S2593"/>
    <mergeCell ref="B2597:V2597"/>
    <mergeCell ref="P2589:Q2589"/>
    <mergeCell ref="R2589:S2589"/>
    <mergeCell ref="P2590:Q2590"/>
    <mergeCell ref="R2590:S2590"/>
    <mergeCell ref="P2591:Q2591"/>
    <mergeCell ref="R2591:S2591"/>
    <mergeCell ref="P2586:Q2586"/>
    <mergeCell ref="R2586:S2586"/>
    <mergeCell ref="P2587:Q2587"/>
    <mergeCell ref="R2587:S2587"/>
    <mergeCell ref="P2588:Q2588"/>
    <mergeCell ref="R2588:S2588"/>
    <mergeCell ref="C2599:E2599"/>
    <mergeCell ref="G2599:G2600"/>
    <mergeCell ref="H2599:I2600"/>
    <mergeCell ref="J2599:K2599"/>
    <mergeCell ref="C2600:D2600"/>
    <mergeCell ref="B2598:B2607"/>
    <mergeCell ref="C2598:M2598"/>
    <mergeCell ref="P2598:S2599"/>
    <mergeCell ref="T2598:U2600"/>
    <mergeCell ref="V2598:V2600"/>
    <mergeCell ref="H2601:I2601"/>
    <mergeCell ref="O2601:P2603"/>
    <mergeCell ref="Q2601:Q2603"/>
    <mergeCell ref="R2601:S2603"/>
    <mergeCell ref="T2601:V2602"/>
    <mergeCell ref="H2602:I2602"/>
    <mergeCell ref="H2603:I2603"/>
    <mergeCell ref="H2604:I2604"/>
    <mergeCell ref="O2604:O2605"/>
    <mergeCell ref="P2604:S2604"/>
    <mergeCell ref="H2605:I2605"/>
    <mergeCell ref="K2611:K2612"/>
    <mergeCell ref="L2611:L2612"/>
    <mergeCell ref="M2611:M2612"/>
    <mergeCell ref="N2611:O2611"/>
    <mergeCell ref="P2611:Q2611"/>
    <mergeCell ref="B2610:D2610"/>
    <mergeCell ref="B2611:B2612"/>
    <mergeCell ref="H2611:H2612"/>
    <mergeCell ref="I2611:I2612"/>
    <mergeCell ref="J2611:J2612"/>
    <mergeCell ref="R2605:S2605"/>
    <mergeCell ref="H2606:I2606"/>
    <mergeCell ref="R2606:S2606"/>
    <mergeCell ref="C2607:E2607"/>
    <mergeCell ref="H2607:I2607"/>
    <mergeCell ref="O2607:S2607"/>
    <mergeCell ref="P2618:Q2618"/>
    <mergeCell ref="R2618:S2618"/>
    <mergeCell ref="P2619:Q2619"/>
    <mergeCell ref="R2619:S2619"/>
    <mergeCell ref="P2620:Q2620"/>
    <mergeCell ref="R2620:S2620"/>
    <mergeCell ref="P2615:Q2615"/>
    <mergeCell ref="R2615:S2615"/>
    <mergeCell ref="P2616:Q2616"/>
    <mergeCell ref="R2616:S2616"/>
    <mergeCell ref="P2617:Q2617"/>
    <mergeCell ref="R2617:S2617"/>
    <mergeCell ref="R2611:S2612"/>
    <mergeCell ref="T2611:V2611"/>
    <mergeCell ref="P2612:Q2612"/>
    <mergeCell ref="P2614:Q2614"/>
    <mergeCell ref="R2614:S2614"/>
    <mergeCell ref="P2627:Q2627"/>
    <mergeCell ref="R2627:S2627"/>
    <mergeCell ref="P2628:Q2628"/>
    <mergeCell ref="R2628:S2628"/>
    <mergeCell ref="B2632:V2632"/>
    <mergeCell ref="P2624:Q2624"/>
    <mergeCell ref="R2624:S2624"/>
    <mergeCell ref="P2625:Q2625"/>
    <mergeCell ref="R2625:S2625"/>
    <mergeCell ref="P2626:Q2626"/>
    <mergeCell ref="R2626:S2626"/>
    <mergeCell ref="P2621:Q2621"/>
    <mergeCell ref="R2621:S2621"/>
    <mergeCell ref="P2622:Q2622"/>
    <mergeCell ref="R2622:S2622"/>
    <mergeCell ref="P2623:Q2623"/>
    <mergeCell ref="R2623:S2623"/>
    <mergeCell ref="C2634:E2634"/>
    <mergeCell ref="G2634:G2635"/>
    <mergeCell ref="H2634:I2635"/>
    <mergeCell ref="J2634:K2634"/>
    <mergeCell ref="C2635:D2635"/>
    <mergeCell ref="B2633:B2642"/>
    <mergeCell ref="C2633:M2633"/>
    <mergeCell ref="P2633:S2634"/>
    <mergeCell ref="T2633:U2635"/>
    <mergeCell ref="V2633:V2635"/>
    <mergeCell ref="H2636:I2636"/>
    <mergeCell ref="O2636:P2638"/>
    <mergeCell ref="Q2636:Q2638"/>
    <mergeCell ref="R2636:S2638"/>
    <mergeCell ref="T2636:V2637"/>
    <mergeCell ref="H2637:I2637"/>
    <mergeCell ref="H2638:I2638"/>
    <mergeCell ref="H2639:I2639"/>
    <mergeCell ref="O2639:O2640"/>
    <mergeCell ref="P2639:S2639"/>
    <mergeCell ref="H2640:I2640"/>
    <mergeCell ref="K2646:K2647"/>
    <mergeCell ref="L2646:L2647"/>
    <mergeCell ref="M2646:M2647"/>
    <mergeCell ref="N2646:O2646"/>
    <mergeCell ref="P2646:Q2646"/>
    <mergeCell ref="B2645:D2645"/>
    <mergeCell ref="B2646:B2647"/>
    <mergeCell ref="H2646:H2647"/>
    <mergeCell ref="I2646:I2647"/>
    <mergeCell ref="J2646:J2647"/>
    <mergeCell ref="R2640:S2640"/>
    <mergeCell ref="H2641:I2641"/>
    <mergeCell ref="R2641:S2641"/>
    <mergeCell ref="C2642:E2642"/>
    <mergeCell ref="H2642:I2642"/>
    <mergeCell ref="O2642:S2642"/>
    <mergeCell ref="P2653:Q2653"/>
    <mergeCell ref="R2653:S2653"/>
    <mergeCell ref="P2654:Q2654"/>
    <mergeCell ref="R2654:S2654"/>
    <mergeCell ref="P2655:Q2655"/>
    <mergeCell ref="R2655:S2655"/>
    <mergeCell ref="P2650:Q2650"/>
    <mergeCell ref="R2650:S2650"/>
    <mergeCell ref="P2651:Q2651"/>
    <mergeCell ref="R2651:S2651"/>
    <mergeCell ref="P2652:Q2652"/>
    <mergeCell ref="R2652:S2652"/>
    <mergeCell ref="R2646:S2647"/>
    <mergeCell ref="T2646:V2646"/>
    <mergeCell ref="P2647:Q2647"/>
    <mergeCell ref="P2649:Q2649"/>
    <mergeCell ref="R2649:S2649"/>
    <mergeCell ref="P2662:Q2662"/>
    <mergeCell ref="R2662:S2662"/>
    <mergeCell ref="P2663:Q2663"/>
    <mergeCell ref="R2663:S2663"/>
    <mergeCell ref="B2667:V2667"/>
    <mergeCell ref="P2659:Q2659"/>
    <mergeCell ref="R2659:S2659"/>
    <mergeCell ref="P2660:Q2660"/>
    <mergeCell ref="R2660:S2660"/>
    <mergeCell ref="P2661:Q2661"/>
    <mergeCell ref="R2661:S2661"/>
    <mergeCell ref="P2656:Q2656"/>
    <mergeCell ref="R2656:S2656"/>
    <mergeCell ref="P2657:Q2657"/>
    <mergeCell ref="R2657:S2657"/>
    <mergeCell ref="P2658:Q2658"/>
    <mergeCell ref="R2658:S2658"/>
    <mergeCell ref="C2669:E2669"/>
    <mergeCell ref="G2669:G2670"/>
    <mergeCell ref="H2669:I2670"/>
    <mergeCell ref="J2669:K2669"/>
    <mergeCell ref="C2670:D2670"/>
    <mergeCell ref="B2668:B2677"/>
    <mergeCell ref="C2668:M2668"/>
    <mergeCell ref="P2668:S2669"/>
    <mergeCell ref="T2668:U2670"/>
    <mergeCell ref="V2668:V2670"/>
    <mergeCell ref="H2671:I2671"/>
    <mergeCell ref="O2671:P2673"/>
    <mergeCell ref="Q2671:Q2673"/>
    <mergeCell ref="R2671:S2673"/>
    <mergeCell ref="T2671:V2672"/>
    <mergeCell ref="H2672:I2672"/>
    <mergeCell ref="H2673:I2673"/>
    <mergeCell ref="H2674:I2674"/>
    <mergeCell ref="O2674:O2675"/>
    <mergeCell ref="P2674:S2674"/>
    <mergeCell ref="H2675:I2675"/>
    <mergeCell ref="K2681:K2682"/>
    <mergeCell ref="L2681:L2682"/>
    <mergeCell ref="M2681:M2682"/>
    <mergeCell ref="N2681:O2681"/>
    <mergeCell ref="P2681:Q2681"/>
    <mergeCell ref="B2680:D2680"/>
    <mergeCell ref="B2681:B2682"/>
    <mergeCell ref="H2681:H2682"/>
    <mergeCell ref="I2681:I2682"/>
    <mergeCell ref="J2681:J2682"/>
    <mergeCell ref="R2675:S2675"/>
    <mergeCell ref="H2676:I2676"/>
    <mergeCell ref="R2676:S2676"/>
    <mergeCell ref="C2677:E2677"/>
    <mergeCell ref="H2677:I2677"/>
    <mergeCell ref="O2677:S2677"/>
    <mergeCell ref="P2688:Q2688"/>
    <mergeCell ref="R2688:S2688"/>
    <mergeCell ref="P2689:Q2689"/>
    <mergeCell ref="R2689:S2689"/>
    <mergeCell ref="P2690:Q2690"/>
    <mergeCell ref="R2690:S2690"/>
    <mergeCell ref="P2685:Q2685"/>
    <mergeCell ref="R2685:S2685"/>
    <mergeCell ref="P2686:Q2686"/>
    <mergeCell ref="R2686:S2686"/>
    <mergeCell ref="P2687:Q2687"/>
    <mergeCell ref="R2687:S2687"/>
    <mergeCell ref="R2681:S2682"/>
    <mergeCell ref="T2681:V2681"/>
    <mergeCell ref="P2682:Q2682"/>
    <mergeCell ref="P2684:Q2684"/>
    <mergeCell ref="R2684:S2684"/>
    <mergeCell ref="P2697:Q2697"/>
    <mergeCell ref="R2697:S2697"/>
    <mergeCell ref="P2698:Q2698"/>
    <mergeCell ref="R2698:S2698"/>
    <mergeCell ref="B2702:V2702"/>
    <mergeCell ref="P2694:Q2694"/>
    <mergeCell ref="R2694:S2694"/>
    <mergeCell ref="P2695:Q2695"/>
    <mergeCell ref="R2695:S2695"/>
    <mergeCell ref="P2696:Q2696"/>
    <mergeCell ref="R2696:S2696"/>
    <mergeCell ref="P2691:Q2691"/>
    <mergeCell ref="R2691:S2691"/>
    <mergeCell ref="P2692:Q2692"/>
    <mergeCell ref="R2692:S2692"/>
    <mergeCell ref="P2693:Q2693"/>
    <mergeCell ref="R2693:S2693"/>
    <mergeCell ref="C2704:E2704"/>
    <mergeCell ref="G2704:G2705"/>
    <mergeCell ref="H2704:I2705"/>
    <mergeCell ref="J2704:K2704"/>
    <mergeCell ref="C2705:D2705"/>
    <mergeCell ref="B2703:B2712"/>
    <mergeCell ref="C2703:M2703"/>
    <mergeCell ref="P2703:S2704"/>
    <mergeCell ref="T2703:U2705"/>
    <mergeCell ref="V2703:V2705"/>
    <mergeCell ref="H2706:I2706"/>
    <mergeCell ref="O2706:P2708"/>
    <mergeCell ref="Q2706:Q2708"/>
    <mergeCell ref="R2706:S2708"/>
    <mergeCell ref="T2706:V2707"/>
    <mergeCell ref="H2707:I2707"/>
    <mergeCell ref="H2708:I2708"/>
    <mergeCell ref="H2709:I2709"/>
    <mergeCell ref="O2709:O2710"/>
    <mergeCell ref="P2709:S2709"/>
    <mergeCell ref="H2710:I2710"/>
    <mergeCell ref="K2716:K2717"/>
    <mergeCell ref="L2716:L2717"/>
    <mergeCell ref="M2716:M2717"/>
    <mergeCell ref="N2716:O2716"/>
    <mergeCell ref="P2716:Q2716"/>
    <mergeCell ref="B2715:D2715"/>
    <mergeCell ref="B2716:B2717"/>
    <mergeCell ref="H2716:H2717"/>
    <mergeCell ref="I2716:I2717"/>
    <mergeCell ref="J2716:J2717"/>
    <mergeCell ref="R2710:S2710"/>
    <mergeCell ref="H2711:I2711"/>
    <mergeCell ref="R2711:S2711"/>
    <mergeCell ref="C2712:E2712"/>
    <mergeCell ref="H2712:I2712"/>
    <mergeCell ref="O2712:S2712"/>
    <mergeCell ref="P2723:Q2723"/>
    <mergeCell ref="R2723:S2723"/>
    <mergeCell ref="P2724:Q2724"/>
    <mergeCell ref="R2724:S2724"/>
    <mergeCell ref="P2725:Q2725"/>
    <mergeCell ref="R2725:S2725"/>
    <mergeCell ref="P2720:Q2720"/>
    <mergeCell ref="R2720:S2720"/>
    <mergeCell ref="P2721:Q2721"/>
    <mergeCell ref="R2721:S2721"/>
    <mergeCell ref="P2722:Q2722"/>
    <mergeCell ref="R2722:S2722"/>
    <mergeCell ref="R2716:S2717"/>
    <mergeCell ref="T2716:V2716"/>
    <mergeCell ref="P2717:Q2717"/>
    <mergeCell ref="P2719:Q2719"/>
    <mergeCell ref="R2719:S2719"/>
    <mergeCell ref="P2732:Q2732"/>
    <mergeCell ref="R2732:S2732"/>
    <mergeCell ref="P2733:Q2733"/>
    <mergeCell ref="R2733:S2733"/>
    <mergeCell ref="B2737:V2737"/>
    <mergeCell ref="P2729:Q2729"/>
    <mergeCell ref="R2729:S2729"/>
    <mergeCell ref="P2730:Q2730"/>
    <mergeCell ref="R2730:S2730"/>
    <mergeCell ref="P2731:Q2731"/>
    <mergeCell ref="R2731:S2731"/>
    <mergeCell ref="P2726:Q2726"/>
    <mergeCell ref="R2726:S2726"/>
    <mergeCell ref="P2727:Q2727"/>
    <mergeCell ref="R2727:S2727"/>
    <mergeCell ref="P2728:Q2728"/>
    <mergeCell ref="R2728:S2728"/>
    <mergeCell ref="C2739:E2739"/>
    <mergeCell ref="G2739:G2740"/>
    <mergeCell ref="H2739:I2740"/>
    <mergeCell ref="J2739:K2739"/>
    <mergeCell ref="C2740:D2740"/>
    <mergeCell ref="B2738:B2747"/>
    <mergeCell ref="C2738:M2738"/>
    <mergeCell ref="P2738:S2739"/>
    <mergeCell ref="T2738:U2740"/>
    <mergeCell ref="V2738:V2740"/>
    <mergeCell ref="H2741:I2741"/>
    <mergeCell ref="O2741:P2743"/>
    <mergeCell ref="Q2741:Q2743"/>
    <mergeCell ref="R2741:S2743"/>
    <mergeCell ref="T2741:V2742"/>
    <mergeCell ref="H2742:I2742"/>
    <mergeCell ref="H2743:I2743"/>
    <mergeCell ref="H2744:I2744"/>
    <mergeCell ref="O2744:O2745"/>
    <mergeCell ref="P2744:S2744"/>
    <mergeCell ref="H2745:I2745"/>
    <mergeCell ref="R2751:S2752"/>
    <mergeCell ref="T2751:V2751"/>
    <mergeCell ref="P2752:Q2752"/>
    <mergeCell ref="P2754:Q2754"/>
    <mergeCell ref="R2754:S2754"/>
    <mergeCell ref="K2751:K2752"/>
    <mergeCell ref="L2751:L2752"/>
    <mergeCell ref="M2751:M2752"/>
    <mergeCell ref="N2751:O2751"/>
    <mergeCell ref="P2751:Q2751"/>
    <mergeCell ref="B2750:D2750"/>
    <mergeCell ref="B2751:B2752"/>
    <mergeCell ref="H2751:H2752"/>
    <mergeCell ref="I2751:I2752"/>
    <mergeCell ref="J2751:J2752"/>
    <mergeCell ref="R2745:S2745"/>
    <mergeCell ref="H2746:I2746"/>
    <mergeCell ref="R2746:S2746"/>
    <mergeCell ref="C2747:E2747"/>
    <mergeCell ref="H2747:I2747"/>
    <mergeCell ref="O2747:S2747"/>
    <mergeCell ref="R2766:S2766"/>
    <mergeCell ref="P2761:Q2761"/>
    <mergeCell ref="R2761:S2761"/>
    <mergeCell ref="P2762:Q2762"/>
    <mergeCell ref="R2762:S2762"/>
    <mergeCell ref="P2763:Q2763"/>
    <mergeCell ref="R2763:S2763"/>
    <mergeCell ref="P2758:Q2758"/>
    <mergeCell ref="R2758:S2758"/>
    <mergeCell ref="P2759:Q2759"/>
    <mergeCell ref="R2759:S2759"/>
    <mergeCell ref="P2760:Q2760"/>
    <mergeCell ref="R2760:S2760"/>
    <mergeCell ref="P2755:Q2755"/>
    <mergeCell ref="R2755:S2755"/>
    <mergeCell ref="P2756:Q2756"/>
    <mergeCell ref="R2756:S2756"/>
    <mergeCell ref="P2757:Q2757"/>
    <mergeCell ref="R2757:S2757"/>
    <mergeCell ref="C2774:E2774"/>
    <mergeCell ref="G2774:G2775"/>
    <mergeCell ref="H2774:I2775"/>
    <mergeCell ref="J2774:K2774"/>
    <mergeCell ref="C2775:D2775"/>
    <mergeCell ref="B2773:B2782"/>
    <mergeCell ref="C2773:M2773"/>
    <mergeCell ref="P2773:S2774"/>
    <mergeCell ref="T2773:U2775"/>
    <mergeCell ref="V2773:V2775"/>
    <mergeCell ref="H2776:I2776"/>
    <mergeCell ref="O2776:P2778"/>
    <mergeCell ref="Q2776:Q2778"/>
    <mergeCell ref="R2776:S2778"/>
    <mergeCell ref="T2776:V2777"/>
    <mergeCell ref="H2777:I2777"/>
    <mergeCell ref="H2778:I2778"/>
    <mergeCell ref="H2779:I2779"/>
    <mergeCell ref="O2779:O2780"/>
    <mergeCell ref="P2779:S2779"/>
    <mergeCell ref="H2780:I2780"/>
    <mergeCell ref="T2786:V2786"/>
    <mergeCell ref="P2787:Q2787"/>
    <mergeCell ref="P2789:Q2789"/>
    <mergeCell ref="R2789:S2789"/>
    <mergeCell ref="K2786:K2787"/>
    <mergeCell ref="L2786:L2787"/>
    <mergeCell ref="M2786:M2787"/>
    <mergeCell ref="N2786:O2786"/>
    <mergeCell ref="P2786:Q2786"/>
    <mergeCell ref="B2785:D2785"/>
    <mergeCell ref="B2786:B2787"/>
    <mergeCell ref="H2786:H2787"/>
    <mergeCell ref="I2786:I2787"/>
    <mergeCell ref="J2786:J2787"/>
    <mergeCell ref="H2791:H2792"/>
    <mergeCell ref="R2780:S2780"/>
    <mergeCell ref="H2781:I2781"/>
    <mergeCell ref="R2781:S2781"/>
    <mergeCell ref="C2782:E2782"/>
    <mergeCell ref="H2782:I2782"/>
    <mergeCell ref="O2782:S2782"/>
    <mergeCell ref="B2791:B2792"/>
    <mergeCell ref="C2791:C2792"/>
    <mergeCell ref="D2791:D2792"/>
    <mergeCell ref="E2791:E2792"/>
    <mergeCell ref="B2808:B2817"/>
    <mergeCell ref="C2808:M2808"/>
    <mergeCell ref="P2808:S2809"/>
    <mergeCell ref="T2808:U2810"/>
    <mergeCell ref="V2808:V2810"/>
    <mergeCell ref="H2811:I2811"/>
    <mergeCell ref="O2811:P2813"/>
    <mergeCell ref="Q2811:Q2813"/>
    <mergeCell ref="R2811:S2813"/>
    <mergeCell ref="T2811:V2812"/>
    <mergeCell ref="H2812:I2812"/>
    <mergeCell ref="H2813:I2813"/>
    <mergeCell ref="H2814:I2814"/>
    <mergeCell ref="O2814:O2815"/>
    <mergeCell ref="P2814:S2814"/>
    <mergeCell ref="H2815:I2815"/>
    <mergeCell ref="P2802:Q2802"/>
    <mergeCell ref="R2802:S2802"/>
    <mergeCell ref="P2803:Q2803"/>
    <mergeCell ref="R2803:S2803"/>
    <mergeCell ref="B2807:V2807"/>
    <mergeCell ref="C2817:E2817"/>
    <mergeCell ref="H2817:I2817"/>
    <mergeCell ref="O2817:S2817"/>
    <mergeCell ref="R2815:S2815"/>
    <mergeCell ref="H2816:I2816"/>
    <mergeCell ref="R2816:S2816"/>
    <mergeCell ref="C2809:E2809"/>
    <mergeCell ref="G2809:G2810"/>
    <mergeCell ref="H2809:I2810"/>
    <mergeCell ref="J2809:K2809"/>
    <mergeCell ref="C2810:D2810"/>
    <mergeCell ref="P2799:Q2799"/>
    <mergeCell ref="R2799:S2799"/>
    <mergeCell ref="P2800:Q2800"/>
    <mergeCell ref="R2800:S2800"/>
    <mergeCell ref="P2801:Q2801"/>
    <mergeCell ref="R2801:S2801"/>
    <mergeCell ref="H129:H130"/>
    <mergeCell ref="H164:H165"/>
    <mergeCell ref="H269:H270"/>
    <mergeCell ref="H411:H412"/>
    <mergeCell ref="H444:H445"/>
    <mergeCell ref="H481:H482"/>
    <mergeCell ref="H514:H515"/>
    <mergeCell ref="H584:H585"/>
    <mergeCell ref="H654:H655"/>
    <mergeCell ref="H689:H690"/>
    <mergeCell ref="H693:H695"/>
    <mergeCell ref="H691:H692"/>
    <mergeCell ref="H759:H760"/>
    <mergeCell ref="H761:H762"/>
    <mergeCell ref="H2544:H2545"/>
    <mergeCell ref="P2796:Q2796"/>
    <mergeCell ref="R2796:S2796"/>
    <mergeCell ref="P2797:Q2797"/>
    <mergeCell ref="R2797:S2797"/>
    <mergeCell ref="P2798:Q2798"/>
    <mergeCell ref="R2798:S2798"/>
    <mergeCell ref="P2793:Q2793"/>
    <mergeCell ref="R2793:S2793"/>
    <mergeCell ref="P2794:Q2794"/>
    <mergeCell ref="R2794:S2794"/>
    <mergeCell ref="P2795:Q2795"/>
    <mergeCell ref="R2795:S2795"/>
    <mergeCell ref="P2790:Q2790"/>
    <mergeCell ref="R2790:S2790"/>
    <mergeCell ref="H2439:H2440"/>
    <mergeCell ref="H2404:H2405"/>
    <mergeCell ref="H2406:H2407"/>
    <mergeCell ref="H2408:H2409"/>
    <mergeCell ref="P2791:Q2791"/>
    <mergeCell ref="R2791:S2791"/>
    <mergeCell ref="P2792:Q2792"/>
    <mergeCell ref="R2792:S2792"/>
    <mergeCell ref="R2786:S2787"/>
    <mergeCell ref="P2767:Q2767"/>
    <mergeCell ref="R2767:S2767"/>
    <mergeCell ref="P2768:Q2768"/>
    <mergeCell ref="R2768:S2768"/>
    <mergeCell ref="B2772:V2772"/>
    <mergeCell ref="P2764:Q2764"/>
    <mergeCell ref="R2764:S2764"/>
    <mergeCell ref="P2765:Q2765"/>
    <mergeCell ref="R2765:S2765"/>
    <mergeCell ref="P2766:Q2766"/>
    <mergeCell ref="H2229:H2230"/>
    <mergeCell ref="H2194:H2195"/>
    <mergeCell ref="H2196:H2197"/>
    <mergeCell ref="H2124:H2125"/>
    <mergeCell ref="H1986:H1987"/>
    <mergeCell ref="H1988:H1989"/>
    <mergeCell ref="H1949:H1950"/>
    <mergeCell ref="H1914:H1915"/>
    <mergeCell ref="H1916:H1917"/>
    <mergeCell ref="H1918:H1919"/>
    <mergeCell ref="H1845:H1846"/>
    <mergeCell ref="H1075:H1076"/>
    <mergeCell ref="H1077:H1078"/>
    <mergeCell ref="H1079:H1080"/>
    <mergeCell ref="H1214:H1215"/>
    <mergeCell ref="H1357:H1358"/>
    <mergeCell ref="H1389:H1390"/>
    <mergeCell ref="H1424:H1425"/>
    <mergeCell ref="H1459:H1460"/>
    <mergeCell ref="H1602:H1603"/>
    <mergeCell ref="H1669:H1670"/>
    <mergeCell ref="H1739:H1740"/>
    <mergeCell ref="H1809:H1810"/>
    <mergeCell ref="H1984:H1985"/>
  </mergeCells>
  <phoneticPr fontId="73" type="noConversion"/>
  <conditionalFormatting sqref="C24:I38 K24:M38 P24:V38 C768:G769 I768:I769 C763:I767 C770:I773 H759 H761 H763:H772">
    <cfRule type="cellIs" dxfId="8067" priority="563540" stopIfTrue="1" operator="greaterThan">
      <formula>0</formula>
    </cfRule>
  </conditionalFormatting>
  <conditionalFormatting sqref="D32:D37">
    <cfRule type="cellIs" dxfId="8066" priority="563476" stopIfTrue="1" operator="greaterThan">
      <formula>0</formula>
    </cfRule>
  </conditionalFormatting>
  <conditionalFormatting sqref="D32:D37 F32:H37">
    <cfRule type="cellIs" dxfId="8065" priority="563473" stopIfTrue="1" operator="greaterThan">
      <formula>0</formula>
    </cfRule>
  </conditionalFormatting>
  <conditionalFormatting sqref="H24:H37">
    <cfRule type="cellIs" dxfId="8064" priority="563466" stopIfTrue="1" operator="greaterThan">
      <formula>0</formula>
    </cfRule>
  </conditionalFormatting>
  <conditionalFormatting sqref="E24:E37">
    <cfRule type="cellIs" dxfId="8063" priority="563327" stopIfTrue="1" operator="greaterThan">
      <formula>0</formula>
    </cfRule>
  </conditionalFormatting>
  <conditionalFormatting sqref="K46:K51">
    <cfRule type="containsText" dxfId="8062" priority="562134" stopIfTrue="1" operator="containsText" text="NO CUMPLE">
      <formula>NOT(ISERROR(SEARCH("NO CUMPLE",K46)))</formula>
    </cfRule>
    <cfRule type="containsText" dxfId="8061" priority="562135" stopIfTrue="1" operator="containsText" text="CUMPLE">
      <formula>NOT(ISERROR(SEARCH("CUMPLE",K46)))</formula>
    </cfRule>
  </conditionalFormatting>
  <conditionalFormatting sqref="S45">
    <cfRule type="cellIs" dxfId="8060" priority="562130" operator="greaterThanOrEqual">
      <formula>NUMMINCONT</formula>
    </cfRule>
    <cfRule type="cellIs" dxfId="8059" priority="562131" operator="lessThan">
      <formula>NUMMINCONT</formula>
    </cfRule>
  </conditionalFormatting>
  <conditionalFormatting sqref="T32:V37">
    <cfRule type="cellIs" dxfId="8058" priority="558476" stopIfTrue="1" operator="equal">
      <formula>"NO"</formula>
    </cfRule>
    <cfRule type="cellIs" dxfId="8057" priority="558477" stopIfTrue="1" operator="equal">
      <formula>"SI"</formula>
    </cfRule>
  </conditionalFormatting>
  <conditionalFormatting sqref="T32:V33">
    <cfRule type="cellIs" dxfId="8056" priority="542349" stopIfTrue="1" operator="equal">
      <formula>"NO APLICA"</formula>
    </cfRule>
  </conditionalFormatting>
  <conditionalFormatting sqref="T34:U37">
    <cfRule type="cellIs" dxfId="8055" priority="576036" stopIfTrue="1" operator="equal">
      <formula>"NO APLICA"</formula>
    </cfRule>
  </conditionalFormatting>
  <conditionalFormatting sqref="T34:U34">
    <cfRule type="cellIs" dxfId="8054" priority="576035" stopIfTrue="1" operator="equal">
      <formula>"NO APLICA"</formula>
    </cfRule>
  </conditionalFormatting>
  <conditionalFormatting sqref="V34:V37">
    <cfRule type="cellIs" dxfId="8053" priority="576034" stopIfTrue="1" operator="equal">
      <formula>"NO APLICA"</formula>
    </cfRule>
  </conditionalFormatting>
  <conditionalFormatting sqref="V43:W43">
    <cfRule type="cellIs" dxfId="8052" priority="560508" operator="equal">
      <formula>"CUMPLE"</formula>
    </cfRule>
    <cfRule type="cellIs" dxfId="8051" priority="560509" operator="equal">
      <formula>"NO CUMPLE"</formula>
    </cfRule>
  </conditionalFormatting>
  <conditionalFormatting sqref="V43:W45">
    <cfRule type="cellIs" dxfId="8050" priority="560507" operator="equal">
      <formula>"VERIFICAR"</formula>
    </cfRule>
  </conditionalFormatting>
  <conditionalFormatting sqref="T38:V38">
    <cfRule type="cellIs" dxfId="8049" priority="599114" stopIfTrue="1" operator="equal">
      <formula>"NO"</formula>
    </cfRule>
    <cfRule type="cellIs" dxfId="8048" priority="599115" stopIfTrue="1" operator="equal">
      <formula>"SI"</formula>
    </cfRule>
  </conditionalFormatting>
  <conditionalFormatting sqref="T38:U38">
    <cfRule type="cellIs" dxfId="8047" priority="599117" stopIfTrue="1" operator="equal">
      <formula>"NO APLICA"</formula>
    </cfRule>
  </conditionalFormatting>
  <conditionalFormatting sqref="V38">
    <cfRule type="cellIs" dxfId="8046" priority="599116" stopIfTrue="1" operator="equal">
      <formula>"NO APLICA"</formula>
    </cfRule>
  </conditionalFormatting>
  <conditionalFormatting sqref="T48">
    <cfRule type="cellIs" dxfId="8045" priority="446397" operator="equal">
      <formula>"CUMPLE"</formula>
    </cfRule>
    <cfRule type="cellIs" dxfId="8044" priority="446398" operator="equal">
      <formula>"NO CUMPLE"</formula>
    </cfRule>
  </conditionalFormatting>
  <conditionalFormatting sqref="T48">
    <cfRule type="cellIs" dxfId="8043" priority="446396" operator="equal">
      <formula>"VERIFICAR"</formula>
    </cfRule>
  </conditionalFormatting>
  <conditionalFormatting sqref="H52">
    <cfRule type="containsText" dxfId="8025" priority="40698" stopIfTrue="1" operator="containsText" text="NO CUMPLE">
      <formula>NOT(ISERROR(SEARCH("NO CUMPLE",H52)))</formula>
    </cfRule>
    <cfRule type="containsText" dxfId="8024" priority="40699" stopIfTrue="1" operator="containsText" text="CUMPLE">
      <formula>NOT(ISERROR(SEARCH("CUMPLE",H52)))</formula>
    </cfRule>
  </conditionalFormatting>
  <conditionalFormatting sqref="J52">
    <cfRule type="containsText" dxfId="8023" priority="40696" stopIfTrue="1" operator="containsText" text="NO CUMPLE">
      <formula>NOT(ISERROR(SEARCH("NO CUMPLE",J52)))</formula>
    </cfRule>
    <cfRule type="containsText" dxfId="8022" priority="40697" stopIfTrue="1" operator="containsText" text="CUMPLE">
      <formula>NOT(ISERROR(SEARCH("CUMPLE",J52)))</formula>
    </cfRule>
  </conditionalFormatting>
  <conditionalFormatting sqref="K52">
    <cfRule type="containsText" dxfId="8021" priority="40694" stopIfTrue="1" operator="containsText" text="NO CUMPLE">
      <formula>NOT(ISERROR(SEARCH("NO CUMPLE",K52)))</formula>
    </cfRule>
    <cfRule type="containsText" dxfId="8020" priority="40695" stopIfTrue="1" operator="containsText" text="CUMPLE">
      <formula>NOT(ISERROR(SEARCH("CUMPLE",K52)))</formula>
    </cfRule>
  </conditionalFormatting>
  <conditionalFormatting sqref="O51">
    <cfRule type="containsText" dxfId="8019" priority="29932" stopIfTrue="1" operator="containsText" text="NO CUMPLE">
      <formula>NOT(ISERROR(SEARCH("NO CUMPLE",O51)))</formula>
    </cfRule>
    <cfRule type="containsText" dxfId="8018" priority="29933" stopIfTrue="1" operator="containsText" text="CUMPLE">
      <formula>NOT(ISERROR(SEARCH("CUMPLE",O51)))</formula>
    </cfRule>
  </conditionalFormatting>
  <conditionalFormatting sqref="O52:S52">
    <cfRule type="cellIs" dxfId="8017" priority="26258" operator="equal">
      <formula>"EL PROPONENTE SE DEBE REQUERIR POR EXPERIENCIA MINIMA EXIGIDA"</formula>
    </cfRule>
  </conditionalFormatting>
  <conditionalFormatting sqref="J24:J38">
    <cfRule type="cellIs" dxfId="8016" priority="18800" stopIfTrue="1" operator="greaterThan">
      <formula>0</formula>
    </cfRule>
  </conditionalFormatting>
  <conditionalFormatting sqref="N46:N51">
    <cfRule type="cellIs" dxfId="8015" priority="18751" operator="equal">
      <formula>"NO"</formula>
    </cfRule>
    <cfRule type="cellIs" dxfId="8014" priority="18752" operator="equal">
      <formula>"SI"</formula>
    </cfRule>
  </conditionalFormatting>
  <conditionalFormatting sqref="I38">
    <cfRule type="cellIs" dxfId="8013" priority="18643" stopIfTrue="1" operator="greaterThan">
      <formula>0</formula>
    </cfRule>
  </conditionalFormatting>
  <conditionalFormatting sqref="K24:L38">
    <cfRule type="cellIs" dxfId="8012" priority="18631" operator="notBetween">
      <formula>$Q$17</formula>
      <formula>$R$17</formula>
    </cfRule>
  </conditionalFormatting>
  <conditionalFormatting sqref="B24:B38">
    <cfRule type="cellIs" dxfId="8011" priority="18584" stopIfTrue="1" operator="greaterThan">
      <formula>0</formula>
    </cfRule>
  </conditionalFormatting>
  <conditionalFormatting sqref="T30:V31 T24:V26">
    <cfRule type="cellIs" dxfId="8010" priority="18561" stopIfTrue="1" operator="equal">
      <formula>"NO"</formula>
    </cfRule>
    <cfRule type="cellIs" dxfId="8009" priority="18562" stopIfTrue="1" operator="equal">
      <formula>"SI"</formula>
    </cfRule>
  </conditionalFormatting>
  <conditionalFormatting sqref="T30:V30 T24:V25">
    <cfRule type="cellIs" dxfId="8008" priority="18560" stopIfTrue="1" operator="equal">
      <formula>"NO APLICA"</formula>
    </cfRule>
  </conditionalFormatting>
  <conditionalFormatting sqref="T31:U31">
    <cfRule type="cellIs" dxfId="8007" priority="18559" stopIfTrue="1" operator="equal">
      <formula>"NO APLICA"</formula>
    </cfRule>
  </conditionalFormatting>
  <conditionalFormatting sqref="T31:U31">
    <cfRule type="cellIs" dxfId="8006" priority="18558" stopIfTrue="1" operator="equal">
      <formula>"NO APLICA"</formula>
    </cfRule>
  </conditionalFormatting>
  <conditionalFormatting sqref="V31">
    <cfRule type="cellIs" dxfId="8005" priority="18557" stopIfTrue="1" operator="equal">
      <formula>"NO APLICA"</formula>
    </cfRule>
  </conditionalFormatting>
  <conditionalFormatting sqref="C24:I38 K24:M38 P24:V38 C763:I773">
    <cfRule type="cellIs" dxfId="8004" priority="18555" operator="equal">
      <formula>0</formula>
    </cfRule>
  </conditionalFormatting>
  <conditionalFormatting sqref="P45">
    <cfRule type="cellIs" dxfId="8002" priority="18553" operator="equal">
      <formula>"NO VÁLIDO"</formula>
    </cfRule>
    <cfRule type="cellIs" dxfId="8001" priority="18554" operator="equal">
      <formula>"VÁLIDO"</formula>
    </cfRule>
  </conditionalFormatting>
  <conditionalFormatting sqref="M52">
    <cfRule type="cellIs" dxfId="8000" priority="18507" operator="notEqual">
      <formula>"NO CUMPLE"</formula>
    </cfRule>
    <cfRule type="containsText" dxfId="7999" priority="18508" stopIfTrue="1" operator="containsText" text="NO CUMPLE">
      <formula>NOT(ISERROR(SEARCH("NO CUMPLE",M52)))</formula>
    </cfRule>
    <cfRule type="containsText" dxfId="7998" priority="18509" stopIfTrue="1" operator="containsText" text="CUMPLE">
      <formula>NOT(ISERROR(SEARCH("CUMPLE",M52)))</formula>
    </cfRule>
  </conditionalFormatting>
  <conditionalFormatting sqref="M46:M51">
    <cfRule type="cellIs" dxfId="7997" priority="7940" stopIfTrue="1" operator="equal">
      <formula>"cumple"</formula>
    </cfRule>
    <cfRule type="containsText" dxfId="7996" priority="7941" stopIfTrue="1" operator="containsText" text="NO CUMPLE">
      <formula>NOT(ISERROR(SEARCH("NO CUMPLE",M46)))</formula>
    </cfRule>
  </conditionalFormatting>
  <conditionalFormatting sqref="L46:L51">
    <cfRule type="cellIs" dxfId="7995" priority="7938" stopIfTrue="1" operator="equal">
      <formula>"cumple"</formula>
    </cfRule>
    <cfRule type="containsText" dxfId="7994" priority="7939" stopIfTrue="1" operator="containsText" text="NO CUMPLE">
      <formula>NOT(ISERROR(SEARCH("NO CUMPLE",L46)))</formula>
    </cfRule>
  </conditionalFormatting>
  <conditionalFormatting sqref="D27:D29">
    <cfRule type="cellIs" dxfId="7978" priority="7913" stopIfTrue="1" operator="greaterThan">
      <formula>0</formula>
    </cfRule>
  </conditionalFormatting>
  <conditionalFormatting sqref="D27:D29 F27:H29">
    <cfRule type="cellIs" dxfId="7977" priority="7912" stopIfTrue="1" operator="greaterThan">
      <formula>0</formula>
    </cfRule>
  </conditionalFormatting>
  <conditionalFormatting sqref="T27:V29">
    <cfRule type="cellIs" dxfId="7976" priority="7910" stopIfTrue="1" operator="equal">
      <formula>"NO"</formula>
    </cfRule>
    <cfRule type="cellIs" dxfId="7975" priority="7911" stopIfTrue="1" operator="equal">
      <formula>"SI"</formula>
    </cfRule>
  </conditionalFormatting>
  <conditionalFormatting sqref="T27:V28">
    <cfRule type="cellIs" dxfId="7974" priority="7909" stopIfTrue="1" operator="equal">
      <formula>"NO APLICA"</formula>
    </cfRule>
  </conditionalFormatting>
  <conditionalFormatting sqref="T29:U29">
    <cfRule type="cellIs" dxfId="7973" priority="7908" stopIfTrue="1" operator="equal">
      <formula>"NO APLICA"</formula>
    </cfRule>
  </conditionalFormatting>
  <conditionalFormatting sqref="T29:U29">
    <cfRule type="cellIs" dxfId="7972" priority="7907" stopIfTrue="1" operator="equal">
      <formula>"NO APLICA"</formula>
    </cfRule>
  </conditionalFormatting>
  <conditionalFormatting sqref="V29">
    <cfRule type="cellIs" dxfId="7971" priority="7906" stopIfTrue="1" operator="equal">
      <formula>"NO APLICA"</formula>
    </cfRule>
  </conditionalFormatting>
  <conditionalFormatting sqref="T26:U26">
    <cfRule type="cellIs" dxfId="7970" priority="7903" stopIfTrue="1" operator="equal">
      <formula>"NO APLICA"</formula>
    </cfRule>
  </conditionalFormatting>
  <conditionalFormatting sqref="T26:U26">
    <cfRule type="cellIs" dxfId="7969" priority="7902" stopIfTrue="1" operator="equal">
      <formula>"NO APLICA"</formula>
    </cfRule>
  </conditionalFormatting>
  <conditionalFormatting sqref="V26">
    <cfRule type="cellIs" dxfId="7968" priority="7901" stopIfTrue="1" operator="equal">
      <formula>"NO APLICA"</formula>
    </cfRule>
  </conditionalFormatting>
  <conditionalFormatting sqref="C59:I73 K59:M73 P59:V73">
    <cfRule type="cellIs" dxfId="7967" priority="7900" stopIfTrue="1" operator="greaterThan">
      <formula>0</formula>
    </cfRule>
  </conditionalFormatting>
  <conditionalFormatting sqref="D67:D72">
    <cfRule type="cellIs" dxfId="7966" priority="7899" stopIfTrue="1" operator="greaterThan">
      <formula>0</formula>
    </cfRule>
  </conditionalFormatting>
  <conditionalFormatting sqref="D67:D72 F67:H72">
    <cfRule type="cellIs" dxfId="7965" priority="7898" stopIfTrue="1" operator="greaterThan">
      <formula>0</formula>
    </cfRule>
  </conditionalFormatting>
  <conditionalFormatting sqref="H59:H72">
    <cfRule type="cellIs" dxfId="7964" priority="7897" stopIfTrue="1" operator="greaterThan">
      <formula>0</formula>
    </cfRule>
  </conditionalFormatting>
  <conditionalFormatting sqref="E59:E72">
    <cfRule type="cellIs" dxfId="7963" priority="7896" stopIfTrue="1" operator="greaterThan">
      <formula>0</formula>
    </cfRule>
  </conditionalFormatting>
  <conditionalFormatting sqref="K81:K86">
    <cfRule type="containsText" dxfId="7962" priority="7894" stopIfTrue="1" operator="containsText" text="NO CUMPLE">
      <formula>NOT(ISERROR(SEARCH("NO CUMPLE",K81)))</formula>
    </cfRule>
    <cfRule type="containsText" dxfId="7961" priority="7895" stopIfTrue="1" operator="containsText" text="CUMPLE">
      <formula>NOT(ISERROR(SEARCH("CUMPLE",K81)))</formula>
    </cfRule>
  </conditionalFormatting>
  <conditionalFormatting sqref="S80">
    <cfRule type="cellIs" dxfId="7960" priority="7892" operator="greaterThanOrEqual">
      <formula>NUMMINCONT</formula>
    </cfRule>
    <cfRule type="cellIs" dxfId="7959" priority="7893" operator="lessThan">
      <formula>NUMMINCONT</formula>
    </cfRule>
  </conditionalFormatting>
  <conditionalFormatting sqref="T67:V72">
    <cfRule type="cellIs" dxfId="7958" priority="7890" stopIfTrue="1" operator="equal">
      <formula>"NO"</formula>
    </cfRule>
    <cfRule type="cellIs" dxfId="7957" priority="7891" stopIfTrue="1" operator="equal">
      <formula>"SI"</formula>
    </cfRule>
  </conditionalFormatting>
  <conditionalFormatting sqref="T67:V68">
    <cfRule type="cellIs" dxfId="7956" priority="7889" stopIfTrue="1" operator="equal">
      <formula>"NO APLICA"</formula>
    </cfRule>
  </conditionalFormatting>
  <conditionalFormatting sqref="T69:U72">
    <cfRule type="cellIs" dxfId="7955" priority="7888" stopIfTrue="1" operator="equal">
      <formula>"NO APLICA"</formula>
    </cfRule>
  </conditionalFormatting>
  <conditionalFormatting sqref="T69:U69">
    <cfRule type="cellIs" dxfId="7954" priority="7887" stopIfTrue="1" operator="equal">
      <formula>"NO APLICA"</formula>
    </cfRule>
  </conditionalFormatting>
  <conditionalFormatting sqref="V69:V72">
    <cfRule type="cellIs" dxfId="7953" priority="7886" stopIfTrue="1" operator="equal">
      <formula>"NO APLICA"</formula>
    </cfRule>
  </conditionalFormatting>
  <conditionalFormatting sqref="V78:W78">
    <cfRule type="cellIs" dxfId="7952" priority="7884" operator="equal">
      <formula>"CUMPLE"</formula>
    </cfRule>
    <cfRule type="cellIs" dxfId="7951" priority="7885" operator="equal">
      <formula>"NO CUMPLE"</formula>
    </cfRule>
  </conditionalFormatting>
  <conditionalFormatting sqref="V78:W80">
    <cfRule type="cellIs" dxfId="7950" priority="7883" operator="equal">
      <formula>"VERIFICAR"</formula>
    </cfRule>
  </conditionalFormatting>
  <conditionalFormatting sqref="T73:V73">
    <cfRule type="cellIs" dxfId="7949" priority="7881" stopIfTrue="1" operator="equal">
      <formula>"NO"</formula>
    </cfRule>
    <cfRule type="cellIs" dxfId="7948" priority="7882" stopIfTrue="1" operator="equal">
      <formula>"SI"</formula>
    </cfRule>
  </conditionalFormatting>
  <conditionalFormatting sqref="T73:U73">
    <cfRule type="cellIs" dxfId="7947" priority="7880" stopIfTrue="1" operator="equal">
      <formula>"NO APLICA"</formula>
    </cfRule>
  </conditionalFormatting>
  <conditionalFormatting sqref="V73">
    <cfRule type="cellIs" dxfId="7946" priority="7879" stopIfTrue="1" operator="equal">
      <formula>"NO APLICA"</formula>
    </cfRule>
  </conditionalFormatting>
  <conditionalFormatting sqref="T83">
    <cfRule type="cellIs" dxfId="7945" priority="7877" operator="equal">
      <formula>"CUMPLE"</formula>
    </cfRule>
    <cfRule type="cellIs" dxfId="7944" priority="7878" operator="equal">
      <formula>"NO CUMPLE"</formula>
    </cfRule>
  </conditionalFormatting>
  <conditionalFormatting sqref="T83">
    <cfRule type="cellIs" dxfId="7943" priority="7876" operator="equal">
      <formula>"VERIFICAR"</formula>
    </cfRule>
  </conditionalFormatting>
  <conditionalFormatting sqref="H87">
    <cfRule type="containsText" dxfId="7925" priority="7857" stopIfTrue="1" operator="containsText" text="NO CUMPLE">
      <formula>NOT(ISERROR(SEARCH("NO CUMPLE",H87)))</formula>
    </cfRule>
    <cfRule type="containsText" dxfId="7924" priority="7858" stopIfTrue="1" operator="containsText" text="CUMPLE">
      <formula>NOT(ISERROR(SEARCH("CUMPLE",H87)))</formula>
    </cfRule>
  </conditionalFormatting>
  <conditionalFormatting sqref="J87">
    <cfRule type="containsText" dxfId="7923" priority="7855" stopIfTrue="1" operator="containsText" text="NO CUMPLE">
      <formula>NOT(ISERROR(SEARCH("NO CUMPLE",J87)))</formula>
    </cfRule>
    <cfRule type="containsText" dxfId="7922" priority="7856" stopIfTrue="1" operator="containsText" text="CUMPLE">
      <formula>NOT(ISERROR(SEARCH("CUMPLE",J87)))</formula>
    </cfRule>
  </conditionalFormatting>
  <conditionalFormatting sqref="K87">
    <cfRule type="containsText" dxfId="7921" priority="7853" stopIfTrue="1" operator="containsText" text="NO CUMPLE">
      <formula>NOT(ISERROR(SEARCH("NO CUMPLE",K87)))</formula>
    </cfRule>
    <cfRule type="containsText" dxfId="7920" priority="7854" stopIfTrue="1" operator="containsText" text="CUMPLE">
      <formula>NOT(ISERROR(SEARCH("CUMPLE",K87)))</formula>
    </cfRule>
  </conditionalFormatting>
  <conditionalFormatting sqref="O86">
    <cfRule type="containsText" dxfId="7919" priority="7851" stopIfTrue="1" operator="containsText" text="NO CUMPLE">
      <formula>NOT(ISERROR(SEARCH("NO CUMPLE",O86)))</formula>
    </cfRule>
    <cfRule type="containsText" dxfId="7918" priority="7852" stopIfTrue="1" operator="containsText" text="CUMPLE">
      <formula>NOT(ISERROR(SEARCH("CUMPLE",O86)))</formula>
    </cfRule>
  </conditionalFormatting>
  <conditionalFormatting sqref="O87:S87">
    <cfRule type="cellIs" dxfId="7917" priority="7850" operator="equal">
      <formula>"EL PROPONENTE SE DEBE REQUERIR POR EXPERIENCIA MINIMA EXIGIDA"</formula>
    </cfRule>
  </conditionalFormatting>
  <conditionalFormatting sqref="J59:J73">
    <cfRule type="cellIs" dxfId="7916" priority="7849" stopIfTrue="1" operator="greaterThan">
      <formula>0</formula>
    </cfRule>
  </conditionalFormatting>
  <conditionalFormatting sqref="N81:N86">
    <cfRule type="cellIs" dxfId="7915" priority="7847" operator="equal">
      <formula>"NO"</formula>
    </cfRule>
    <cfRule type="cellIs" dxfId="7914" priority="7848" operator="equal">
      <formula>"SI"</formula>
    </cfRule>
  </conditionalFormatting>
  <conditionalFormatting sqref="I73">
    <cfRule type="cellIs" dxfId="7913" priority="7846" stopIfTrue="1" operator="greaterThan">
      <formula>0</formula>
    </cfRule>
  </conditionalFormatting>
  <conditionalFormatting sqref="K59:L73">
    <cfRule type="cellIs" dxfId="7912" priority="7845" operator="notBetween">
      <formula>$Q$17</formula>
      <formula>$R$17</formula>
    </cfRule>
  </conditionalFormatting>
  <conditionalFormatting sqref="B59:B73">
    <cfRule type="cellIs" dxfId="7911" priority="7844" stopIfTrue="1" operator="greaterThan">
      <formula>0</formula>
    </cfRule>
  </conditionalFormatting>
  <conditionalFormatting sqref="T65:V66 T59:V61">
    <cfRule type="cellIs" dxfId="7910" priority="7842" stopIfTrue="1" operator="equal">
      <formula>"NO"</formula>
    </cfRule>
    <cfRule type="cellIs" dxfId="7909" priority="7843" stopIfTrue="1" operator="equal">
      <formula>"SI"</formula>
    </cfRule>
  </conditionalFormatting>
  <conditionalFormatting sqref="T65:V65 T59:V60">
    <cfRule type="cellIs" dxfId="7908" priority="7841" stopIfTrue="1" operator="equal">
      <formula>"NO APLICA"</formula>
    </cfRule>
  </conditionalFormatting>
  <conditionalFormatting sqref="T66:U66">
    <cfRule type="cellIs" dxfId="7907" priority="7840" stopIfTrue="1" operator="equal">
      <formula>"NO APLICA"</formula>
    </cfRule>
  </conditionalFormatting>
  <conditionalFormatting sqref="T66:U66">
    <cfRule type="cellIs" dxfId="7906" priority="7839" stopIfTrue="1" operator="equal">
      <formula>"NO APLICA"</formula>
    </cfRule>
  </conditionalFormatting>
  <conditionalFormatting sqref="V66">
    <cfRule type="cellIs" dxfId="7905" priority="7838" stopIfTrue="1" operator="equal">
      <formula>"NO APLICA"</formula>
    </cfRule>
  </conditionalFormatting>
  <conditionalFormatting sqref="C59:I73 K59:M73 P59:V73">
    <cfRule type="cellIs" dxfId="7904" priority="7837" operator="equal">
      <formula>0</formula>
    </cfRule>
  </conditionalFormatting>
  <conditionalFormatting sqref="P80">
    <cfRule type="cellIs" dxfId="7902" priority="7834" operator="equal">
      <formula>"NO VÁLIDO"</formula>
    </cfRule>
    <cfRule type="cellIs" dxfId="7901" priority="7835" operator="equal">
      <formula>"VÁLIDO"</formula>
    </cfRule>
  </conditionalFormatting>
  <conditionalFormatting sqref="M87">
    <cfRule type="cellIs" dxfId="7900" priority="7831" operator="notEqual">
      <formula>"NO CUMPLE"</formula>
    </cfRule>
    <cfRule type="containsText" dxfId="7899" priority="7832" stopIfTrue="1" operator="containsText" text="NO CUMPLE">
      <formula>NOT(ISERROR(SEARCH("NO CUMPLE",M87)))</formula>
    </cfRule>
    <cfRule type="containsText" dxfId="7898" priority="7833" stopIfTrue="1" operator="containsText" text="CUMPLE">
      <formula>NOT(ISERROR(SEARCH("CUMPLE",M87)))</formula>
    </cfRule>
  </conditionalFormatting>
  <conditionalFormatting sqref="M81:M86">
    <cfRule type="cellIs" dxfId="7897" priority="7829" stopIfTrue="1" operator="equal">
      <formula>"cumple"</formula>
    </cfRule>
    <cfRule type="containsText" dxfId="7896" priority="7830" stopIfTrue="1" operator="containsText" text="NO CUMPLE">
      <formula>NOT(ISERROR(SEARCH("NO CUMPLE",M81)))</formula>
    </cfRule>
  </conditionalFormatting>
  <conditionalFormatting sqref="L81:L86">
    <cfRule type="cellIs" dxfId="7895" priority="7827" stopIfTrue="1" operator="equal">
      <formula>"cumple"</formula>
    </cfRule>
    <cfRule type="containsText" dxfId="7894" priority="7828" stopIfTrue="1" operator="containsText" text="NO CUMPLE">
      <formula>NOT(ISERROR(SEARCH("NO CUMPLE",L81)))</formula>
    </cfRule>
  </conditionalFormatting>
  <conditionalFormatting sqref="D62:D64">
    <cfRule type="cellIs" dxfId="7878" priority="7811" stopIfTrue="1" operator="greaterThan">
      <formula>0</formula>
    </cfRule>
  </conditionalFormatting>
  <conditionalFormatting sqref="D62:D64 F62:H64">
    <cfRule type="cellIs" dxfId="7877" priority="7810" stopIfTrue="1" operator="greaterThan">
      <formula>0</formula>
    </cfRule>
  </conditionalFormatting>
  <conditionalFormatting sqref="T62:V64">
    <cfRule type="cellIs" dxfId="7876" priority="7808" stopIfTrue="1" operator="equal">
      <formula>"NO"</formula>
    </cfRule>
    <cfRule type="cellIs" dxfId="7875" priority="7809" stopIfTrue="1" operator="equal">
      <formula>"SI"</formula>
    </cfRule>
  </conditionalFormatting>
  <conditionalFormatting sqref="T62:V63">
    <cfRule type="cellIs" dxfId="7874" priority="7807" stopIfTrue="1" operator="equal">
      <formula>"NO APLICA"</formula>
    </cfRule>
  </conditionalFormatting>
  <conditionalFormatting sqref="T64:U64">
    <cfRule type="cellIs" dxfId="7873" priority="7806" stopIfTrue="1" operator="equal">
      <formula>"NO APLICA"</formula>
    </cfRule>
  </conditionalFormatting>
  <conditionalFormatting sqref="T64:U64">
    <cfRule type="cellIs" dxfId="7872" priority="7805" stopIfTrue="1" operator="equal">
      <formula>"NO APLICA"</formula>
    </cfRule>
  </conditionalFormatting>
  <conditionalFormatting sqref="V64">
    <cfRule type="cellIs" dxfId="7871" priority="7804" stopIfTrue="1" operator="equal">
      <formula>"NO APLICA"</formula>
    </cfRule>
  </conditionalFormatting>
  <conditionalFormatting sqref="T61:U61">
    <cfRule type="cellIs" dxfId="7870" priority="7803" stopIfTrue="1" operator="equal">
      <formula>"NO APLICA"</formula>
    </cfRule>
  </conditionalFormatting>
  <conditionalFormatting sqref="T61:U61">
    <cfRule type="cellIs" dxfId="7869" priority="7802" stopIfTrue="1" operator="equal">
      <formula>"NO APLICA"</formula>
    </cfRule>
  </conditionalFormatting>
  <conditionalFormatting sqref="V61">
    <cfRule type="cellIs" dxfId="7868" priority="7801" stopIfTrue="1" operator="equal">
      <formula>"NO APLICA"</formula>
    </cfRule>
  </conditionalFormatting>
  <conditionalFormatting sqref="C94:I108 K94:M108 P94:V108">
    <cfRule type="cellIs" dxfId="7867" priority="7800" stopIfTrue="1" operator="greaterThan">
      <formula>0</formula>
    </cfRule>
  </conditionalFormatting>
  <conditionalFormatting sqref="D102:D107">
    <cfRule type="cellIs" dxfId="7866" priority="7799" stopIfTrue="1" operator="greaterThan">
      <formula>0</formula>
    </cfRule>
  </conditionalFormatting>
  <conditionalFormatting sqref="D102:D107 F102:H107">
    <cfRule type="cellIs" dxfId="7865" priority="7798" stopIfTrue="1" operator="greaterThan">
      <formula>0</formula>
    </cfRule>
  </conditionalFormatting>
  <conditionalFormatting sqref="H94:H107">
    <cfRule type="cellIs" dxfId="7864" priority="7797" stopIfTrue="1" operator="greaterThan">
      <formula>0</formula>
    </cfRule>
  </conditionalFormatting>
  <conditionalFormatting sqref="E94:E107">
    <cfRule type="cellIs" dxfId="7863" priority="7796" stopIfTrue="1" operator="greaterThan">
      <formula>0</formula>
    </cfRule>
  </conditionalFormatting>
  <conditionalFormatting sqref="K116:K121">
    <cfRule type="containsText" dxfId="7862" priority="7794" stopIfTrue="1" operator="containsText" text="NO CUMPLE">
      <formula>NOT(ISERROR(SEARCH("NO CUMPLE",K116)))</formula>
    </cfRule>
    <cfRule type="containsText" dxfId="7861" priority="7795" stopIfTrue="1" operator="containsText" text="CUMPLE">
      <formula>NOT(ISERROR(SEARCH("CUMPLE",K116)))</formula>
    </cfRule>
  </conditionalFormatting>
  <conditionalFormatting sqref="S115">
    <cfRule type="cellIs" dxfId="7860" priority="7792" operator="greaterThanOrEqual">
      <formula>NUMMINCONT</formula>
    </cfRule>
    <cfRule type="cellIs" dxfId="7859" priority="7793" operator="lessThan">
      <formula>NUMMINCONT</formula>
    </cfRule>
  </conditionalFormatting>
  <conditionalFormatting sqref="T102:V107">
    <cfRule type="cellIs" dxfId="7858" priority="7790" stopIfTrue="1" operator="equal">
      <formula>"NO"</formula>
    </cfRule>
    <cfRule type="cellIs" dxfId="7857" priority="7791" stopIfTrue="1" operator="equal">
      <formula>"SI"</formula>
    </cfRule>
  </conditionalFormatting>
  <conditionalFormatting sqref="T102:V103">
    <cfRule type="cellIs" dxfId="7856" priority="7789" stopIfTrue="1" operator="equal">
      <formula>"NO APLICA"</formula>
    </cfRule>
  </conditionalFormatting>
  <conditionalFormatting sqref="T104:U107">
    <cfRule type="cellIs" dxfId="7855" priority="7788" stopIfTrue="1" operator="equal">
      <formula>"NO APLICA"</formula>
    </cfRule>
  </conditionalFormatting>
  <conditionalFormatting sqref="T104:U104">
    <cfRule type="cellIs" dxfId="7854" priority="7787" stopIfTrue="1" operator="equal">
      <formula>"NO APLICA"</formula>
    </cfRule>
  </conditionalFormatting>
  <conditionalFormatting sqref="V104:V107">
    <cfRule type="cellIs" dxfId="7853" priority="7786" stopIfTrue="1" operator="equal">
      <formula>"NO APLICA"</formula>
    </cfRule>
  </conditionalFormatting>
  <conditionalFormatting sqref="V113:W113">
    <cfRule type="cellIs" dxfId="7852" priority="7784" operator="equal">
      <formula>"CUMPLE"</formula>
    </cfRule>
    <cfRule type="cellIs" dxfId="7851" priority="7785" operator="equal">
      <formula>"NO CUMPLE"</formula>
    </cfRule>
  </conditionalFormatting>
  <conditionalFormatting sqref="V113:W115">
    <cfRule type="cellIs" dxfId="7850" priority="7783" operator="equal">
      <formula>"VERIFICAR"</formula>
    </cfRule>
  </conditionalFormatting>
  <conditionalFormatting sqref="T108:V108">
    <cfRule type="cellIs" dxfId="7849" priority="7781" stopIfTrue="1" operator="equal">
      <formula>"NO"</formula>
    </cfRule>
    <cfRule type="cellIs" dxfId="7848" priority="7782" stopIfTrue="1" operator="equal">
      <formula>"SI"</formula>
    </cfRule>
  </conditionalFormatting>
  <conditionalFormatting sqref="T108:U108">
    <cfRule type="cellIs" dxfId="7847" priority="7780" stopIfTrue="1" operator="equal">
      <formula>"NO APLICA"</formula>
    </cfRule>
  </conditionalFormatting>
  <conditionalFormatting sqref="V108">
    <cfRule type="cellIs" dxfId="7846" priority="7779" stopIfTrue="1" operator="equal">
      <formula>"NO APLICA"</formula>
    </cfRule>
  </conditionalFormatting>
  <conditionalFormatting sqref="T118">
    <cfRule type="cellIs" dxfId="7845" priority="7777" operator="equal">
      <formula>"CUMPLE"</formula>
    </cfRule>
    <cfRule type="cellIs" dxfId="7844" priority="7778" operator="equal">
      <formula>"NO CUMPLE"</formula>
    </cfRule>
  </conditionalFormatting>
  <conditionalFormatting sqref="T118">
    <cfRule type="cellIs" dxfId="7843" priority="7776" operator="equal">
      <formula>"VERIFICAR"</formula>
    </cfRule>
  </conditionalFormatting>
  <conditionalFormatting sqref="H122">
    <cfRule type="containsText" dxfId="7825" priority="7757" stopIfTrue="1" operator="containsText" text="NO CUMPLE">
      <formula>NOT(ISERROR(SEARCH("NO CUMPLE",H122)))</formula>
    </cfRule>
    <cfRule type="containsText" dxfId="7824" priority="7758" stopIfTrue="1" operator="containsText" text="CUMPLE">
      <formula>NOT(ISERROR(SEARCH("CUMPLE",H122)))</formula>
    </cfRule>
  </conditionalFormatting>
  <conditionalFormatting sqref="J122">
    <cfRule type="containsText" dxfId="7823" priority="7755" stopIfTrue="1" operator="containsText" text="NO CUMPLE">
      <formula>NOT(ISERROR(SEARCH("NO CUMPLE",J122)))</formula>
    </cfRule>
    <cfRule type="containsText" dxfId="7822" priority="7756" stopIfTrue="1" operator="containsText" text="CUMPLE">
      <formula>NOT(ISERROR(SEARCH("CUMPLE",J122)))</formula>
    </cfRule>
  </conditionalFormatting>
  <conditionalFormatting sqref="K122">
    <cfRule type="containsText" dxfId="7821" priority="7753" stopIfTrue="1" operator="containsText" text="NO CUMPLE">
      <formula>NOT(ISERROR(SEARCH("NO CUMPLE",K122)))</formula>
    </cfRule>
    <cfRule type="containsText" dxfId="7820" priority="7754" stopIfTrue="1" operator="containsText" text="CUMPLE">
      <formula>NOT(ISERROR(SEARCH("CUMPLE",K122)))</formula>
    </cfRule>
  </conditionalFormatting>
  <conditionalFormatting sqref="O121">
    <cfRule type="containsText" dxfId="7819" priority="7751" stopIfTrue="1" operator="containsText" text="NO CUMPLE">
      <formula>NOT(ISERROR(SEARCH("NO CUMPLE",O121)))</formula>
    </cfRule>
    <cfRule type="containsText" dxfId="7818" priority="7752" stopIfTrue="1" operator="containsText" text="CUMPLE">
      <formula>NOT(ISERROR(SEARCH("CUMPLE",O121)))</formula>
    </cfRule>
  </conditionalFormatting>
  <conditionalFormatting sqref="O122:S122">
    <cfRule type="cellIs" dxfId="7817" priority="7750" operator="equal">
      <formula>"EL PROPONENTE SE DEBE REQUERIR POR EXPERIENCIA MINIMA EXIGIDA"</formula>
    </cfRule>
  </conditionalFormatting>
  <conditionalFormatting sqref="J94:J108">
    <cfRule type="cellIs" dxfId="7816" priority="7749" stopIfTrue="1" operator="greaterThan">
      <formula>0</formula>
    </cfRule>
  </conditionalFormatting>
  <conditionalFormatting sqref="N116:N121">
    <cfRule type="cellIs" dxfId="7815" priority="7747" operator="equal">
      <formula>"NO"</formula>
    </cfRule>
    <cfRule type="cellIs" dxfId="7814" priority="7748" operator="equal">
      <formula>"SI"</formula>
    </cfRule>
  </conditionalFormatting>
  <conditionalFormatting sqref="I108">
    <cfRule type="cellIs" dxfId="7813" priority="7746" stopIfTrue="1" operator="greaterThan">
      <formula>0</formula>
    </cfRule>
  </conditionalFormatting>
  <conditionalFormatting sqref="K94:L108">
    <cfRule type="cellIs" dxfId="7812" priority="7745" operator="notBetween">
      <formula>$Q$17</formula>
      <formula>$R$17</formula>
    </cfRule>
  </conditionalFormatting>
  <conditionalFormatting sqref="B94:B108">
    <cfRule type="cellIs" dxfId="7811" priority="7744" stopIfTrue="1" operator="greaterThan">
      <formula>0</formula>
    </cfRule>
  </conditionalFormatting>
  <conditionalFormatting sqref="T100:V101 T94:V96">
    <cfRule type="cellIs" dxfId="7810" priority="7742" stopIfTrue="1" operator="equal">
      <formula>"NO"</formula>
    </cfRule>
    <cfRule type="cellIs" dxfId="7809" priority="7743" stopIfTrue="1" operator="equal">
      <formula>"SI"</formula>
    </cfRule>
  </conditionalFormatting>
  <conditionalFormatting sqref="T100:V100 T94:V95">
    <cfRule type="cellIs" dxfId="7808" priority="7741" stopIfTrue="1" operator="equal">
      <formula>"NO APLICA"</formula>
    </cfRule>
  </conditionalFormatting>
  <conditionalFormatting sqref="T101:U101">
    <cfRule type="cellIs" dxfId="7807" priority="7740" stopIfTrue="1" operator="equal">
      <formula>"NO APLICA"</formula>
    </cfRule>
  </conditionalFormatting>
  <conditionalFormatting sqref="T101:U101">
    <cfRule type="cellIs" dxfId="7806" priority="7739" stopIfTrue="1" operator="equal">
      <formula>"NO APLICA"</formula>
    </cfRule>
  </conditionalFormatting>
  <conditionalFormatting sqref="V101">
    <cfRule type="cellIs" dxfId="7805" priority="7738" stopIfTrue="1" operator="equal">
      <formula>"NO APLICA"</formula>
    </cfRule>
  </conditionalFormatting>
  <conditionalFormatting sqref="C94:I108 K94:M108 P94:V108">
    <cfRule type="cellIs" dxfId="7804" priority="7737" operator="equal">
      <formula>0</formula>
    </cfRule>
  </conditionalFormatting>
  <conditionalFormatting sqref="P115">
    <cfRule type="cellIs" dxfId="7802" priority="7734" operator="equal">
      <formula>"NO VÁLIDO"</formula>
    </cfRule>
    <cfRule type="cellIs" dxfId="7801" priority="7735" operator="equal">
      <formula>"VÁLIDO"</formula>
    </cfRule>
  </conditionalFormatting>
  <conditionalFormatting sqref="M122">
    <cfRule type="cellIs" dxfId="7800" priority="7731" operator="notEqual">
      <formula>"NO CUMPLE"</formula>
    </cfRule>
    <cfRule type="containsText" dxfId="7799" priority="7732" stopIfTrue="1" operator="containsText" text="NO CUMPLE">
      <formula>NOT(ISERROR(SEARCH("NO CUMPLE",M122)))</formula>
    </cfRule>
    <cfRule type="containsText" dxfId="7798" priority="7733" stopIfTrue="1" operator="containsText" text="CUMPLE">
      <formula>NOT(ISERROR(SEARCH("CUMPLE",M122)))</formula>
    </cfRule>
  </conditionalFormatting>
  <conditionalFormatting sqref="M116:M121">
    <cfRule type="cellIs" dxfId="7797" priority="7729" stopIfTrue="1" operator="equal">
      <formula>"cumple"</formula>
    </cfRule>
    <cfRule type="containsText" dxfId="7796" priority="7730" stopIfTrue="1" operator="containsText" text="NO CUMPLE">
      <formula>NOT(ISERROR(SEARCH("NO CUMPLE",M116)))</formula>
    </cfRule>
  </conditionalFormatting>
  <conditionalFormatting sqref="L116:L121">
    <cfRule type="cellIs" dxfId="7795" priority="7727" stopIfTrue="1" operator="equal">
      <formula>"cumple"</formula>
    </cfRule>
    <cfRule type="containsText" dxfId="7794" priority="7728" stopIfTrue="1" operator="containsText" text="NO CUMPLE">
      <formula>NOT(ISERROR(SEARCH("NO CUMPLE",L116)))</formula>
    </cfRule>
  </conditionalFormatting>
  <conditionalFormatting sqref="D97:D99">
    <cfRule type="cellIs" dxfId="7778" priority="7711" stopIfTrue="1" operator="greaterThan">
      <formula>0</formula>
    </cfRule>
  </conditionalFormatting>
  <conditionalFormatting sqref="D97:D99 F97:H99">
    <cfRule type="cellIs" dxfId="7777" priority="7710" stopIfTrue="1" operator="greaterThan">
      <formula>0</formula>
    </cfRule>
  </conditionalFormatting>
  <conditionalFormatting sqref="T97:V99">
    <cfRule type="cellIs" dxfId="7776" priority="7708" stopIfTrue="1" operator="equal">
      <formula>"NO"</formula>
    </cfRule>
    <cfRule type="cellIs" dxfId="7775" priority="7709" stopIfTrue="1" operator="equal">
      <formula>"SI"</formula>
    </cfRule>
  </conditionalFormatting>
  <conditionalFormatting sqref="T97:V98">
    <cfRule type="cellIs" dxfId="7774" priority="7707" stopIfTrue="1" operator="equal">
      <formula>"NO APLICA"</formula>
    </cfRule>
  </conditionalFormatting>
  <conditionalFormatting sqref="T99:U99">
    <cfRule type="cellIs" dxfId="7773" priority="7706" stopIfTrue="1" operator="equal">
      <formula>"NO APLICA"</formula>
    </cfRule>
  </conditionalFormatting>
  <conditionalFormatting sqref="T99:U99">
    <cfRule type="cellIs" dxfId="7772" priority="7705" stopIfTrue="1" operator="equal">
      <formula>"NO APLICA"</formula>
    </cfRule>
  </conditionalFormatting>
  <conditionalFormatting sqref="V99">
    <cfRule type="cellIs" dxfId="7771" priority="7704" stopIfTrue="1" operator="equal">
      <formula>"NO APLICA"</formula>
    </cfRule>
  </conditionalFormatting>
  <conditionalFormatting sqref="T96:U96">
    <cfRule type="cellIs" dxfId="7770" priority="7703" stopIfTrue="1" operator="equal">
      <formula>"NO APLICA"</formula>
    </cfRule>
  </conditionalFormatting>
  <conditionalFormatting sqref="T96:U96">
    <cfRule type="cellIs" dxfId="7769" priority="7702" stopIfTrue="1" operator="equal">
      <formula>"NO APLICA"</formula>
    </cfRule>
  </conditionalFormatting>
  <conditionalFormatting sqref="V96">
    <cfRule type="cellIs" dxfId="7768" priority="7701" stopIfTrue="1" operator="equal">
      <formula>"NO APLICA"</formula>
    </cfRule>
  </conditionalFormatting>
  <conditionalFormatting sqref="C129:I129 C131:I131 G130 I130 C133:I133 G132 G134 K129:M143 P129:V143 I132 I134 C135:I143">
    <cfRule type="cellIs" dxfId="7767" priority="7700" stopIfTrue="1" operator="greaterThan">
      <formula>0</formula>
    </cfRule>
  </conditionalFormatting>
  <conditionalFormatting sqref="D137:D142">
    <cfRule type="cellIs" dxfId="7766" priority="7699" stopIfTrue="1" operator="greaterThan">
      <formula>0</formula>
    </cfRule>
  </conditionalFormatting>
  <conditionalFormatting sqref="D137:D142 F137:H142">
    <cfRule type="cellIs" dxfId="7765" priority="7698" stopIfTrue="1" operator="greaterThan">
      <formula>0</formula>
    </cfRule>
  </conditionalFormatting>
  <conditionalFormatting sqref="H129 H131 H133 H135:H142">
    <cfRule type="cellIs" dxfId="7764" priority="7697" stopIfTrue="1" operator="greaterThan">
      <formula>0</formula>
    </cfRule>
  </conditionalFormatting>
  <conditionalFormatting sqref="E129 E131 E133 E135:E142">
    <cfRule type="cellIs" dxfId="7763" priority="7696" stopIfTrue="1" operator="greaterThan">
      <formula>0</formula>
    </cfRule>
  </conditionalFormatting>
  <conditionalFormatting sqref="K151:K156">
    <cfRule type="containsText" dxfId="7762" priority="7694" stopIfTrue="1" operator="containsText" text="NO CUMPLE">
      <formula>NOT(ISERROR(SEARCH("NO CUMPLE",K151)))</formula>
    </cfRule>
    <cfRule type="containsText" dxfId="7761" priority="7695" stopIfTrue="1" operator="containsText" text="CUMPLE">
      <formula>NOT(ISERROR(SEARCH("CUMPLE",K151)))</formula>
    </cfRule>
  </conditionalFormatting>
  <conditionalFormatting sqref="S150">
    <cfRule type="cellIs" dxfId="7760" priority="7692" operator="greaterThanOrEqual">
      <formula>NUMMINCONT</formula>
    </cfRule>
    <cfRule type="cellIs" dxfId="7759" priority="7693" operator="lessThan">
      <formula>NUMMINCONT</formula>
    </cfRule>
  </conditionalFormatting>
  <conditionalFormatting sqref="T137:V142">
    <cfRule type="cellIs" dxfId="7758" priority="7690" stopIfTrue="1" operator="equal">
      <formula>"NO"</formula>
    </cfRule>
    <cfRule type="cellIs" dxfId="7757" priority="7691" stopIfTrue="1" operator="equal">
      <formula>"SI"</formula>
    </cfRule>
  </conditionalFormatting>
  <conditionalFormatting sqref="T137:V138">
    <cfRule type="cellIs" dxfId="7756" priority="7689" stopIfTrue="1" operator="equal">
      <formula>"NO APLICA"</formula>
    </cfRule>
  </conditionalFormatting>
  <conditionalFormatting sqref="T139:U142">
    <cfRule type="cellIs" dxfId="7755" priority="7688" stopIfTrue="1" operator="equal">
      <formula>"NO APLICA"</formula>
    </cfRule>
  </conditionalFormatting>
  <conditionalFormatting sqref="T139:U139">
    <cfRule type="cellIs" dxfId="7754" priority="7687" stopIfTrue="1" operator="equal">
      <formula>"NO APLICA"</formula>
    </cfRule>
  </conditionalFormatting>
  <conditionalFormatting sqref="V139:V142">
    <cfRule type="cellIs" dxfId="7753" priority="7686" stopIfTrue="1" operator="equal">
      <formula>"NO APLICA"</formula>
    </cfRule>
  </conditionalFormatting>
  <conditionalFormatting sqref="V148:W148">
    <cfRule type="cellIs" dxfId="7752" priority="7684" operator="equal">
      <formula>"CUMPLE"</formula>
    </cfRule>
    <cfRule type="cellIs" dxfId="7751" priority="7685" operator="equal">
      <formula>"NO CUMPLE"</formula>
    </cfRule>
  </conditionalFormatting>
  <conditionalFormatting sqref="V148:W150">
    <cfRule type="cellIs" dxfId="7750" priority="7683" operator="equal">
      <formula>"VERIFICAR"</formula>
    </cfRule>
  </conditionalFormatting>
  <conditionalFormatting sqref="T143:V143">
    <cfRule type="cellIs" dxfId="7749" priority="7681" stopIfTrue="1" operator="equal">
      <formula>"NO"</formula>
    </cfRule>
    <cfRule type="cellIs" dxfId="7748" priority="7682" stopIfTrue="1" operator="equal">
      <formula>"SI"</formula>
    </cfRule>
  </conditionalFormatting>
  <conditionalFormatting sqref="T143:U143">
    <cfRule type="cellIs" dxfId="7747" priority="7680" stopIfTrue="1" operator="equal">
      <formula>"NO APLICA"</formula>
    </cfRule>
  </conditionalFormatting>
  <conditionalFormatting sqref="V143">
    <cfRule type="cellIs" dxfId="7746" priority="7679" stopIfTrue="1" operator="equal">
      <formula>"NO APLICA"</formula>
    </cfRule>
  </conditionalFormatting>
  <conditionalFormatting sqref="T153">
    <cfRule type="cellIs" dxfId="7745" priority="7677" operator="equal">
      <formula>"CUMPLE"</formula>
    </cfRule>
    <cfRule type="cellIs" dxfId="7744" priority="7678" operator="equal">
      <formula>"NO CUMPLE"</formula>
    </cfRule>
  </conditionalFormatting>
  <conditionalFormatting sqref="T153">
    <cfRule type="cellIs" dxfId="7743" priority="7676" operator="equal">
      <formula>"VERIFICAR"</formula>
    </cfRule>
  </conditionalFormatting>
  <conditionalFormatting sqref="H157">
    <cfRule type="containsText" dxfId="7725" priority="7657" stopIfTrue="1" operator="containsText" text="NO CUMPLE">
      <formula>NOT(ISERROR(SEARCH("NO CUMPLE",H157)))</formula>
    </cfRule>
    <cfRule type="containsText" dxfId="7724" priority="7658" stopIfTrue="1" operator="containsText" text="CUMPLE">
      <formula>NOT(ISERROR(SEARCH("CUMPLE",H157)))</formula>
    </cfRule>
  </conditionalFormatting>
  <conditionalFormatting sqref="J157">
    <cfRule type="containsText" dxfId="7723" priority="7655" stopIfTrue="1" operator="containsText" text="NO CUMPLE">
      <formula>NOT(ISERROR(SEARCH("NO CUMPLE",J157)))</formula>
    </cfRule>
    <cfRule type="containsText" dxfId="7722" priority="7656" stopIfTrue="1" operator="containsText" text="CUMPLE">
      <formula>NOT(ISERROR(SEARCH("CUMPLE",J157)))</formula>
    </cfRule>
  </conditionalFormatting>
  <conditionalFormatting sqref="K157">
    <cfRule type="containsText" dxfId="7721" priority="7653" stopIfTrue="1" operator="containsText" text="NO CUMPLE">
      <formula>NOT(ISERROR(SEARCH("NO CUMPLE",K157)))</formula>
    </cfRule>
    <cfRule type="containsText" dxfId="7720" priority="7654" stopIfTrue="1" operator="containsText" text="CUMPLE">
      <formula>NOT(ISERROR(SEARCH("CUMPLE",K157)))</formula>
    </cfRule>
  </conditionalFormatting>
  <conditionalFormatting sqref="O156">
    <cfRule type="containsText" dxfId="7719" priority="7651" stopIfTrue="1" operator="containsText" text="NO CUMPLE">
      <formula>NOT(ISERROR(SEARCH("NO CUMPLE",O156)))</formula>
    </cfRule>
    <cfRule type="containsText" dxfId="7718" priority="7652" stopIfTrue="1" operator="containsText" text="CUMPLE">
      <formula>NOT(ISERROR(SEARCH("CUMPLE",O156)))</formula>
    </cfRule>
  </conditionalFormatting>
  <conditionalFormatting sqref="O157:S157">
    <cfRule type="cellIs" dxfId="7717" priority="7650" operator="equal">
      <formula>"EL PROPONENTE SE DEBE REQUERIR POR EXPERIENCIA MINIMA EXIGIDA"</formula>
    </cfRule>
  </conditionalFormatting>
  <conditionalFormatting sqref="J129:J143">
    <cfRule type="cellIs" dxfId="7716" priority="7649" stopIfTrue="1" operator="greaterThan">
      <formula>0</formula>
    </cfRule>
  </conditionalFormatting>
  <conditionalFormatting sqref="N151:N156">
    <cfRule type="cellIs" dxfId="7715" priority="7647" operator="equal">
      <formula>"NO"</formula>
    </cfRule>
    <cfRule type="cellIs" dxfId="7714" priority="7648" operator="equal">
      <formula>"SI"</formula>
    </cfRule>
  </conditionalFormatting>
  <conditionalFormatting sqref="I143">
    <cfRule type="cellIs" dxfId="7713" priority="7646" stopIfTrue="1" operator="greaterThan">
      <formula>0</formula>
    </cfRule>
  </conditionalFormatting>
  <conditionalFormatting sqref="K129:L143">
    <cfRule type="cellIs" dxfId="7712" priority="7645" operator="notBetween">
      <formula>$Q$17</formula>
      <formula>$R$17</formula>
    </cfRule>
  </conditionalFormatting>
  <conditionalFormatting sqref="B129 B131 B133 B135:B143">
    <cfRule type="cellIs" dxfId="7711" priority="7644" stopIfTrue="1" operator="greaterThan">
      <formula>0</formula>
    </cfRule>
  </conditionalFormatting>
  <conditionalFormatting sqref="T135:V136 T129:V131 T131:T137 V131:V137">
    <cfRule type="cellIs" dxfId="7710" priority="7642" stopIfTrue="1" operator="equal">
      <formula>"NO"</formula>
    </cfRule>
    <cfRule type="cellIs" dxfId="7709" priority="7643" stopIfTrue="1" operator="equal">
      <formula>"SI"</formula>
    </cfRule>
  </conditionalFormatting>
  <conditionalFormatting sqref="T135:V135 T129:V130 T131:T137 V131:V137">
    <cfRule type="cellIs" dxfId="7708" priority="7641" stopIfTrue="1" operator="equal">
      <formula>"NO APLICA"</formula>
    </cfRule>
  </conditionalFormatting>
  <conditionalFormatting sqref="T136:U136">
    <cfRule type="cellIs" dxfId="7707" priority="7640" stopIfTrue="1" operator="equal">
      <formula>"NO APLICA"</formula>
    </cfRule>
  </conditionalFormatting>
  <conditionalFormatting sqref="T136:U136">
    <cfRule type="cellIs" dxfId="7706" priority="7639" stopIfTrue="1" operator="equal">
      <formula>"NO APLICA"</formula>
    </cfRule>
  </conditionalFormatting>
  <conditionalFormatting sqref="V136">
    <cfRule type="cellIs" dxfId="7705" priority="7638" stopIfTrue="1" operator="equal">
      <formula>"NO APLICA"</formula>
    </cfRule>
  </conditionalFormatting>
  <conditionalFormatting sqref="C129:I129 C131:I131 G130 I130 C133:I133 G132 G134 K129:M143 P129:V143 I132 I134 C135:I143">
    <cfRule type="cellIs" dxfId="7704" priority="7637" operator="equal">
      <formula>0</formula>
    </cfRule>
  </conditionalFormatting>
  <conditionalFormatting sqref="P150">
    <cfRule type="cellIs" dxfId="7702" priority="7634" operator="equal">
      <formula>"NO VÁLIDO"</formula>
    </cfRule>
    <cfRule type="cellIs" dxfId="7701" priority="7635" operator="equal">
      <formula>"VÁLIDO"</formula>
    </cfRule>
  </conditionalFormatting>
  <conditionalFormatting sqref="M157">
    <cfRule type="cellIs" dxfId="7700" priority="7631" operator="notEqual">
      <formula>"NO CUMPLE"</formula>
    </cfRule>
    <cfRule type="containsText" dxfId="7699" priority="7632" stopIfTrue="1" operator="containsText" text="NO CUMPLE">
      <formula>NOT(ISERROR(SEARCH("NO CUMPLE",M157)))</formula>
    </cfRule>
    <cfRule type="containsText" dxfId="7698" priority="7633" stopIfTrue="1" operator="containsText" text="CUMPLE">
      <formula>NOT(ISERROR(SEARCH("CUMPLE",M157)))</formula>
    </cfRule>
  </conditionalFormatting>
  <conditionalFormatting sqref="M151:M156">
    <cfRule type="cellIs" dxfId="7697" priority="7629" stopIfTrue="1" operator="equal">
      <formula>"cumple"</formula>
    </cfRule>
    <cfRule type="containsText" dxfId="7696" priority="7630" stopIfTrue="1" operator="containsText" text="NO CUMPLE">
      <formula>NOT(ISERROR(SEARCH("NO CUMPLE",M151)))</formula>
    </cfRule>
  </conditionalFormatting>
  <conditionalFormatting sqref="L151:L156">
    <cfRule type="cellIs" dxfId="7695" priority="7627" stopIfTrue="1" operator="equal">
      <formula>"cumple"</formula>
    </cfRule>
    <cfRule type="containsText" dxfId="7694" priority="7628" stopIfTrue="1" operator="containsText" text="NO CUMPLE">
      <formula>NOT(ISERROR(SEARCH("NO CUMPLE",L151)))</formula>
    </cfRule>
  </conditionalFormatting>
  <conditionalFormatting sqref="D133">
    <cfRule type="cellIs" dxfId="7678" priority="7611" stopIfTrue="1" operator="greaterThan">
      <formula>0</formula>
    </cfRule>
  </conditionalFormatting>
  <conditionalFormatting sqref="D133 F133:H133 G132 G134">
    <cfRule type="cellIs" dxfId="7677" priority="7610" stopIfTrue="1" operator="greaterThan">
      <formula>0</formula>
    </cfRule>
  </conditionalFormatting>
  <conditionalFormatting sqref="T132:V134">
    <cfRule type="cellIs" dxfId="7676" priority="7608" stopIfTrue="1" operator="equal">
      <formula>"NO"</formula>
    </cfRule>
    <cfRule type="cellIs" dxfId="7675" priority="7609" stopIfTrue="1" operator="equal">
      <formula>"SI"</formula>
    </cfRule>
  </conditionalFormatting>
  <conditionalFormatting sqref="T132:V133">
    <cfRule type="cellIs" dxfId="7674" priority="7607" stopIfTrue="1" operator="equal">
      <formula>"NO APLICA"</formula>
    </cfRule>
  </conditionalFormatting>
  <conditionalFormatting sqref="T134:U134">
    <cfRule type="cellIs" dxfId="7673" priority="7606" stopIfTrue="1" operator="equal">
      <formula>"NO APLICA"</formula>
    </cfRule>
  </conditionalFormatting>
  <conditionalFormatting sqref="T134:U134">
    <cfRule type="cellIs" dxfId="7672" priority="7605" stopIfTrue="1" operator="equal">
      <formula>"NO APLICA"</formula>
    </cfRule>
  </conditionalFormatting>
  <conditionalFormatting sqref="V134">
    <cfRule type="cellIs" dxfId="7671" priority="7604" stopIfTrue="1" operator="equal">
      <formula>"NO APLICA"</formula>
    </cfRule>
  </conditionalFormatting>
  <conditionalFormatting sqref="T131:U131">
    <cfRule type="cellIs" dxfId="7670" priority="7603" stopIfTrue="1" operator="equal">
      <formula>"NO APLICA"</formula>
    </cfRule>
  </conditionalFormatting>
  <conditionalFormatting sqref="T131:U131">
    <cfRule type="cellIs" dxfId="7669" priority="7602" stopIfTrue="1" operator="equal">
      <formula>"NO APLICA"</formula>
    </cfRule>
  </conditionalFormatting>
  <conditionalFormatting sqref="V131">
    <cfRule type="cellIs" dxfId="7668" priority="7601" stopIfTrue="1" operator="equal">
      <formula>"NO APLICA"</formula>
    </cfRule>
  </conditionalFormatting>
  <conditionalFormatting sqref="C164:I164 K164:M178 C166:I178 G165 P164:V178 I165">
    <cfRule type="cellIs" dxfId="7667" priority="7600" stopIfTrue="1" operator="greaterThan">
      <formula>0</formula>
    </cfRule>
  </conditionalFormatting>
  <conditionalFormatting sqref="D172:D177">
    <cfRule type="cellIs" dxfId="7666" priority="7599" stopIfTrue="1" operator="greaterThan">
      <formula>0</formula>
    </cfRule>
  </conditionalFormatting>
  <conditionalFormatting sqref="D172:D177 F172:H177">
    <cfRule type="cellIs" dxfId="7665" priority="7598" stopIfTrue="1" operator="greaterThan">
      <formula>0</formula>
    </cfRule>
  </conditionalFormatting>
  <conditionalFormatting sqref="H164 H166:H177">
    <cfRule type="cellIs" dxfId="7664" priority="7597" stopIfTrue="1" operator="greaterThan">
      <formula>0</formula>
    </cfRule>
  </conditionalFormatting>
  <conditionalFormatting sqref="E164 E166:E177">
    <cfRule type="cellIs" dxfId="7663" priority="7596" stopIfTrue="1" operator="greaterThan">
      <formula>0</formula>
    </cfRule>
  </conditionalFormatting>
  <conditionalFormatting sqref="K186:K191">
    <cfRule type="containsText" dxfId="7662" priority="7594" stopIfTrue="1" operator="containsText" text="NO CUMPLE">
      <formula>NOT(ISERROR(SEARCH("NO CUMPLE",K186)))</formula>
    </cfRule>
    <cfRule type="containsText" dxfId="7661" priority="7595" stopIfTrue="1" operator="containsText" text="CUMPLE">
      <formula>NOT(ISERROR(SEARCH("CUMPLE",K186)))</formula>
    </cfRule>
  </conditionalFormatting>
  <conditionalFormatting sqref="S185">
    <cfRule type="cellIs" dxfId="7660" priority="7592" operator="greaterThanOrEqual">
      <formula>NUMMINCONT</formula>
    </cfRule>
    <cfRule type="cellIs" dxfId="7659" priority="7593" operator="lessThan">
      <formula>NUMMINCONT</formula>
    </cfRule>
  </conditionalFormatting>
  <conditionalFormatting sqref="T172:V177">
    <cfRule type="cellIs" dxfId="7658" priority="7590" stopIfTrue="1" operator="equal">
      <formula>"NO"</formula>
    </cfRule>
    <cfRule type="cellIs" dxfId="7657" priority="7591" stopIfTrue="1" operator="equal">
      <formula>"SI"</formula>
    </cfRule>
  </conditionalFormatting>
  <conditionalFormatting sqref="T172:V173">
    <cfRule type="cellIs" dxfId="7656" priority="7589" stopIfTrue="1" operator="equal">
      <formula>"NO APLICA"</formula>
    </cfRule>
  </conditionalFormatting>
  <conditionalFormatting sqref="T174:U177">
    <cfRule type="cellIs" dxfId="7655" priority="7588" stopIfTrue="1" operator="equal">
      <formula>"NO APLICA"</formula>
    </cfRule>
  </conditionalFormatting>
  <conditionalFormatting sqref="T174:U174">
    <cfRule type="cellIs" dxfId="7654" priority="7587" stopIfTrue="1" operator="equal">
      <formula>"NO APLICA"</formula>
    </cfRule>
  </conditionalFormatting>
  <conditionalFormatting sqref="V174:V177">
    <cfRule type="cellIs" dxfId="7653" priority="7586" stopIfTrue="1" operator="equal">
      <formula>"NO APLICA"</formula>
    </cfRule>
  </conditionalFormatting>
  <conditionalFormatting sqref="V183:W183">
    <cfRule type="cellIs" dxfId="7652" priority="7584" operator="equal">
      <formula>"CUMPLE"</formula>
    </cfRule>
    <cfRule type="cellIs" dxfId="7651" priority="7585" operator="equal">
      <formula>"NO CUMPLE"</formula>
    </cfRule>
  </conditionalFormatting>
  <conditionalFormatting sqref="V183:W185">
    <cfRule type="cellIs" dxfId="7650" priority="7583" operator="equal">
      <formula>"VERIFICAR"</formula>
    </cfRule>
  </conditionalFormatting>
  <conditionalFormatting sqref="T178:V178">
    <cfRule type="cellIs" dxfId="7649" priority="7581" stopIfTrue="1" operator="equal">
      <formula>"NO"</formula>
    </cfRule>
    <cfRule type="cellIs" dxfId="7648" priority="7582" stopIfTrue="1" operator="equal">
      <formula>"SI"</formula>
    </cfRule>
  </conditionalFormatting>
  <conditionalFormatting sqref="T178:U178">
    <cfRule type="cellIs" dxfId="7647" priority="7580" stopIfTrue="1" operator="equal">
      <formula>"NO APLICA"</formula>
    </cfRule>
  </conditionalFormatting>
  <conditionalFormatting sqref="V178">
    <cfRule type="cellIs" dxfId="7646" priority="7579" stopIfTrue="1" operator="equal">
      <formula>"NO APLICA"</formula>
    </cfRule>
  </conditionalFormatting>
  <conditionalFormatting sqref="T188">
    <cfRule type="cellIs" dxfId="7645" priority="7577" operator="equal">
      <formula>"CUMPLE"</formula>
    </cfRule>
    <cfRule type="cellIs" dxfId="7644" priority="7578" operator="equal">
      <formula>"NO CUMPLE"</formula>
    </cfRule>
  </conditionalFormatting>
  <conditionalFormatting sqref="T188">
    <cfRule type="cellIs" dxfId="7643" priority="7576" operator="equal">
      <formula>"VERIFICAR"</formula>
    </cfRule>
  </conditionalFormatting>
  <conditionalFormatting sqref="H192">
    <cfRule type="containsText" dxfId="7625" priority="7557" stopIfTrue="1" operator="containsText" text="NO CUMPLE">
      <formula>NOT(ISERROR(SEARCH("NO CUMPLE",H192)))</formula>
    </cfRule>
    <cfRule type="containsText" dxfId="7624" priority="7558" stopIfTrue="1" operator="containsText" text="CUMPLE">
      <formula>NOT(ISERROR(SEARCH("CUMPLE",H192)))</formula>
    </cfRule>
  </conditionalFormatting>
  <conditionalFormatting sqref="J192">
    <cfRule type="containsText" dxfId="7623" priority="7555" stopIfTrue="1" operator="containsText" text="NO CUMPLE">
      <formula>NOT(ISERROR(SEARCH("NO CUMPLE",J192)))</formula>
    </cfRule>
    <cfRule type="containsText" dxfId="7622" priority="7556" stopIfTrue="1" operator="containsText" text="CUMPLE">
      <formula>NOT(ISERROR(SEARCH("CUMPLE",J192)))</formula>
    </cfRule>
  </conditionalFormatting>
  <conditionalFormatting sqref="K192">
    <cfRule type="containsText" dxfId="7621" priority="7553" stopIfTrue="1" operator="containsText" text="NO CUMPLE">
      <formula>NOT(ISERROR(SEARCH("NO CUMPLE",K192)))</formula>
    </cfRule>
    <cfRule type="containsText" dxfId="7620" priority="7554" stopIfTrue="1" operator="containsText" text="CUMPLE">
      <formula>NOT(ISERROR(SEARCH("CUMPLE",K192)))</formula>
    </cfRule>
  </conditionalFormatting>
  <conditionalFormatting sqref="O191">
    <cfRule type="containsText" dxfId="7619" priority="7551" stopIfTrue="1" operator="containsText" text="NO CUMPLE">
      <formula>NOT(ISERROR(SEARCH("NO CUMPLE",O191)))</formula>
    </cfRule>
    <cfRule type="containsText" dxfId="7618" priority="7552" stopIfTrue="1" operator="containsText" text="CUMPLE">
      <formula>NOT(ISERROR(SEARCH("CUMPLE",O191)))</formula>
    </cfRule>
  </conditionalFormatting>
  <conditionalFormatting sqref="O192:S192">
    <cfRule type="cellIs" dxfId="7617" priority="7550" operator="equal">
      <formula>"EL PROPONENTE SE DEBE REQUERIR POR EXPERIENCIA MINIMA EXIGIDA"</formula>
    </cfRule>
  </conditionalFormatting>
  <conditionalFormatting sqref="J164:J178">
    <cfRule type="cellIs" dxfId="7616" priority="7549" stopIfTrue="1" operator="greaterThan">
      <formula>0</formula>
    </cfRule>
  </conditionalFormatting>
  <conditionalFormatting sqref="N186:N191">
    <cfRule type="cellIs" dxfId="7615" priority="7547" operator="equal">
      <formula>"NO"</formula>
    </cfRule>
    <cfRule type="cellIs" dxfId="7614" priority="7548" operator="equal">
      <formula>"SI"</formula>
    </cfRule>
  </conditionalFormatting>
  <conditionalFormatting sqref="I178">
    <cfRule type="cellIs" dxfId="7613" priority="7546" stopIfTrue="1" operator="greaterThan">
      <formula>0</formula>
    </cfRule>
  </conditionalFormatting>
  <conditionalFormatting sqref="K164:L178">
    <cfRule type="cellIs" dxfId="7612" priority="7545" operator="notBetween">
      <formula>$Q$17</formula>
      <formula>$R$17</formula>
    </cfRule>
  </conditionalFormatting>
  <conditionalFormatting sqref="B164 B166:B178">
    <cfRule type="cellIs" dxfId="7611" priority="7544" stopIfTrue="1" operator="greaterThan">
      <formula>0</formula>
    </cfRule>
  </conditionalFormatting>
  <conditionalFormatting sqref="T170:V171 T164:V166">
    <cfRule type="cellIs" dxfId="7610" priority="7542" stopIfTrue="1" operator="equal">
      <formula>"NO"</formula>
    </cfRule>
    <cfRule type="cellIs" dxfId="7609" priority="7543" stopIfTrue="1" operator="equal">
      <formula>"SI"</formula>
    </cfRule>
  </conditionalFormatting>
  <conditionalFormatting sqref="T170:V170 T164:V165">
    <cfRule type="cellIs" dxfId="7608" priority="7541" stopIfTrue="1" operator="equal">
      <formula>"NO APLICA"</formula>
    </cfRule>
  </conditionalFormatting>
  <conditionalFormatting sqref="T171:U171">
    <cfRule type="cellIs" dxfId="7607" priority="7540" stopIfTrue="1" operator="equal">
      <formula>"NO APLICA"</formula>
    </cfRule>
  </conditionalFormatting>
  <conditionalFormatting sqref="T171:U171">
    <cfRule type="cellIs" dxfId="7606" priority="7539" stopIfTrue="1" operator="equal">
      <formula>"NO APLICA"</formula>
    </cfRule>
  </conditionalFormatting>
  <conditionalFormatting sqref="V171">
    <cfRule type="cellIs" dxfId="7605" priority="7538" stopIfTrue="1" operator="equal">
      <formula>"NO APLICA"</formula>
    </cfRule>
  </conditionalFormatting>
  <conditionalFormatting sqref="C164:I164 K164:M178 C166:I178 G165 P164:V178 I165">
    <cfRule type="cellIs" dxfId="7604" priority="7537" operator="equal">
      <formula>0</formula>
    </cfRule>
  </conditionalFormatting>
  <conditionalFormatting sqref="P185">
    <cfRule type="cellIs" dxfId="7602" priority="7534" operator="equal">
      <formula>"NO VÁLIDO"</formula>
    </cfRule>
    <cfRule type="cellIs" dxfId="7601" priority="7535" operator="equal">
      <formula>"VÁLIDO"</formula>
    </cfRule>
  </conditionalFormatting>
  <conditionalFormatting sqref="M192">
    <cfRule type="cellIs" dxfId="7600" priority="7531" operator="notEqual">
      <formula>"NO CUMPLE"</formula>
    </cfRule>
    <cfRule type="containsText" dxfId="7599" priority="7532" stopIfTrue="1" operator="containsText" text="NO CUMPLE">
      <formula>NOT(ISERROR(SEARCH("NO CUMPLE",M192)))</formula>
    </cfRule>
    <cfRule type="containsText" dxfId="7598" priority="7533" stopIfTrue="1" operator="containsText" text="CUMPLE">
      <formula>NOT(ISERROR(SEARCH("CUMPLE",M192)))</formula>
    </cfRule>
  </conditionalFormatting>
  <conditionalFormatting sqref="M186:M191">
    <cfRule type="cellIs" dxfId="7597" priority="7529" stopIfTrue="1" operator="equal">
      <formula>"cumple"</formula>
    </cfRule>
    <cfRule type="containsText" dxfId="7596" priority="7530" stopIfTrue="1" operator="containsText" text="NO CUMPLE">
      <formula>NOT(ISERROR(SEARCH("NO CUMPLE",M186)))</formula>
    </cfRule>
  </conditionalFormatting>
  <conditionalFormatting sqref="L186:L191">
    <cfRule type="cellIs" dxfId="7595" priority="7527" stopIfTrue="1" operator="equal">
      <formula>"cumple"</formula>
    </cfRule>
    <cfRule type="containsText" dxfId="7594" priority="7528" stopIfTrue="1" operator="containsText" text="NO CUMPLE">
      <formula>NOT(ISERROR(SEARCH("NO CUMPLE",L186)))</formula>
    </cfRule>
  </conditionalFormatting>
  <conditionalFormatting sqref="D167:D169">
    <cfRule type="cellIs" dxfId="7578" priority="7511" stopIfTrue="1" operator="greaterThan">
      <formula>0</formula>
    </cfRule>
  </conditionalFormatting>
  <conditionalFormatting sqref="D167:D169 F167:H169">
    <cfRule type="cellIs" dxfId="7577" priority="7510" stopIfTrue="1" operator="greaterThan">
      <formula>0</formula>
    </cfRule>
  </conditionalFormatting>
  <conditionalFormatting sqref="T167:V169">
    <cfRule type="cellIs" dxfId="7576" priority="7508" stopIfTrue="1" operator="equal">
      <formula>"NO"</formula>
    </cfRule>
    <cfRule type="cellIs" dxfId="7575" priority="7509" stopIfTrue="1" operator="equal">
      <formula>"SI"</formula>
    </cfRule>
  </conditionalFormatting>
  <conditionalFormatting sqref="T167:V168">
    <cfRule type="cellIs" dxfId="7574" priority="7507" stopIfTrue="1" operator="equal">
      <formula>"NO APLICA"</formula>
    </cfRule>
  </conditionalFormatting>
  <conditionalFormatting sqref="T169:U169">
    <cfRule type="cellIs" dxfId="7573" priority="7506" stopIfTrue="1" operator="equal">
      <formula>"NO APLICA"</formula>
    </cfRule>
  </conditionalFormatting>
  <conditionalFormatting sqref="T169:U169">
    <cfRule type="cellIs" dxfId="7572" priority="7505" stopIfTrue="1" operator="equal">
      <formula>"NO APLICA"</formula>
    </cfRule>
  </conditionalFormatting>
  <conditionalFormatting sqref="V169">
    <cfRule type="cellIs" dxfId="7571" priority="7504" stopIfTrue="1" operator="equal">
      <formula>"NO APLICA"</formula>
    </cfRule>
  </conditionalFormatting>
  <conditionalFormatting sqref="T166:U166">
    <cfRule type="cellIs" dxfId="7570" priority="7503" stopIfTrue="1" operator="equal">
      <formula>"NO APLICA"</formula>
    </cfRule>
  </conditionalFormatting>
  <conditionalFormatting sqref="T166:U166">
    <cfRule type="cellIs" dxfId="7569" priority="7502" stopIfTrue="1" operator="equal">
      <formula>"NO APLICA"</formula>
    </cfRule>
  </conditionalFormatting>
  <conditionalFormatting sqref="V166">
    <cfRule type="cellIs" dxfId="7568" priority="7501" stopIfTrue="1" operator="equal">
      <formula>"NO APLICA"</formula>
    </cfRule>
  </conditionalFormatting>
  <conditionalFormatting sqref="C199:I213 K199:M213 P199:V213">
    <cfRule type="cellIs" dxfId="7567" priority="7500" stopIfTrue="1" operator="greaterThan">
      <formula>0</formula>
    </cfRule>
  </conditionalFormatting>
  <conditionalFormatting sqref="D207:D212">
    <cfRule type="cellIs" dxfId="7566" priority="7499" stopIfTrue="1" operator="greaterThan">
      <formula>0</formula>
    </cfRule>
  </conditionalFormatting>
  <conditionalFormatting sqref="D207:D212 F207:H212">
    <cfRule type="cellIs" dxfId="7565" priority="7498" stopIfTrue="1" operator="greaterThan">
      <formula>0</formula>
    </cfRule>
  </conditionalFormatting>
  <conditionalFormatting sqref="H199:H212">
    <cfRule type="cellIs" dxfId="7564" priority="7497" stopIfTrue="1" operator="greaterThan">
      <formula>0</formula>
    </cfRule>
  </conditionalFormatting>
  <conditionalFormatting sqref="E199:E212">
    <cfRule type="cellIs" dxfId="7563" priority="7496" stopIfTrue="1" operator="greaterThan">
      <formula>0</formula>
    </cfRule>
  </conditionalFormatting>
  <conditionalFormatting sqref="K221:K226">
    <cfRule type="containsText" dxfId="7562" priority="7494" stopIfTrue="1" operator="containsText" text="NO CUMPLE">
      <formula>NOT(ISERROR(SEARCH("NO CUMPLE",K221)))</formula>
    </cfRule>
    <cfRule type="containsText" dxfId="7561" priority="7495" stopIfTrue="1" operator="containsText" text="CUMPLE">
      <formula>NOT(ISERROR(SEARCH("CUMPLE",K221)))</formula>
    </cfRule>
  </conditionalFormatting>
  <conditionalFormatting sqref="S220">
    <cfRule type="cellIs" dxfId="7560" priority="7492" operator="greaterThanOrEqual">
      <formula>NUMMINCONT</formula>
    </cfRule>
    <cfRule type="cellIs" dxfId="7559" priority="7493" operator="lessThan">
      <formula>NUMMINCONT</formula>
    </cfRule>
  </conditionalFormatting>
  <conditionalFormatting sqref="T207:V212">
    <cfRule type="cellIs" dxfId="7558" priority="7490" stopIfTrue="1" operator="equal">
      <formula>"NO"</formula>
    </cfRule>
    <cfRule type="cellIs" dxfId="7557" priority="7491" stopIfTrue="1" operator="equal">
      <formula>"SI"</formula>
    </cfRule>
  </conditionalFormatting>
  <conditionalFormatting sqref="T207:V208">
    <cfRule type="cellIs" dxfId="7556" priority="7489" stopIfTrue="1" operator="equal">
      <formula>"NO APLICA"</formula>
    </cfRule>
  </conditionalFormatting>
  <conditionalFormatting sqref="T209:U212">
    <cfRule type="cellIs" dxfId="7555" priority="7488" stopIfTrue="1" operator="equal">
      <formula>"NO APLICA"</formula>
    </cfRule>
  </conditionalFormatting>
  <conditionalFormatting sqref="T209:U209">
    <cfRule type="cellIs" dxfId="7554" priority="7487" stopIfTrue="1" operator="equal">
      <formula>"NO APLICA"</formula>
    </cfRule>
  </conditionalFormatting>
  <conditionalFormatting sqref="V209:V212">
    <cfRule type="cellIs" dxfId="7553" priority="7486" stopIfTrue="1" operator="equal">
      <formula>"NO APLICA"</formula>
    </cfRule>
  </conditionalFormatting>
  <conditionalFormatting sqref="V218:W218">
    <cfRule type="cellIs" dxfId="7552" priority="7484" operator="equal">
      <formula>"CUMPLE"</formula>
    </cfRule>
    <cfRule type="cellIs" dxfId="7551" priority="7485" operator="equal">
      <formula>"NO CUMPLE"</formula>
    </cfRule>
  </conditionalFormatting>
  <conditionalFormatting sqref="V218:W220">
    <cfRule type="cellIs" dxfId="7550" priority="7483" operator="equal">
      <formula>"VERIFICAR"</formula>
    </cfRule>
  </conditionalFormatting>
  <conditionalFormatting sqref="T213:V213">
    <cfRule type="cellIs" dxfId="7549" priority="7481" stopIfTrue="1" operator="equal">
      <formula>"NO"</formula>
    </cfRule>
    <cfRule type="cellIs" dxfId="7548" priority="7482" stopIfTrue="1" operator="equal">
      <formula>"SI"</formula>
    </cfRule>
  </conditionalFormatting>
  <conditionalFormatting sqref="T213:U213">
    <cfRule type="cellIs" dxfId="7547" priority="7480" stopIfTrue="1" operator="equal">
      <formula>"NO APLICA"</formula>
    </cfRule>
  </conditionalFormatting>
  <conditionalFormatting sqref="V213">
    <cfRule type="cellIs" dxfId="7546" priority="7479" stopIfTrue="1" operator="equal">
      <formula>"NO APLICA"</formula>
    </cfRule>
  </conditionalFormatting>
  <conditionalFormatting sqref="T223">
    <cfRule type="cellIs" dxfId="7545" priority="7477" operator="equal">
      <formula>"CUMPLE"</formula>
    </cfRule>
    <cfRule type="cellIs" dxfId="7544" priority="7478" operator="equal">
      <formula>"NO CUMPLE"</formula>
    </cfRule>
  </conditionalFormatting>
  <conditionalFormatting sqref="T223">
    <cfRule type="cellIs" dxfId="7543" priority="7476" operator="equal">
      <formula>"VERIFICAR"</formula>
    </cfRule>
  </conditionalFormatting>
  <conditionalFormatting sqref="H227">
    <cfRule type="containsText" dxfId="7525" priority="7457" stopIfTrue="1" operator="containsText" text="NO CUMPLE">
      <formula>NOT(ISERROR(SEARCH("NO CUMPLE",H227)))</formula>
    </cfRule>
    <cfRule type="containsText" dxfId="7524" priority="7458" stopIfTrue="1" operator="containsText" text="CUMPLE">
      <formula>NOT(ISERROR(SEARCH("CUMPLE",H227)))</formula>
    </cfRule>
  </conditionalFormatting>
  <conditionalFormatting sqref="J227">
    <cfRule type="containsText" dxfId="7523" priority="7455" stopIfTrue="1" operator="containsText" text="NO CUMPLE">
      <formula>NOT(ISERROR(SEARCH("NO CUMPLE",J227)))</formula>
    </cfRule>
    <cfRule type="containsText" dxfId="7522" priority="7456" stopIfTrue="1" operator="containsText" text="CUMPLE">
      <formula>NOT(ISERROR(SEARCH("CUMPLE",J227)))</formula>
    </cfRule>
  </conditionalFormatting>
  <conditionalFormatting sqref="K227">
    <cfRule type="containsText" dxfId="7521" priority="7453" stopIfTrue="1" operator="containsText" text="NO CUMPLE">
      <formula>NOT(ISERROR(SEARCH("NO CUMPLE",K227)))</formula>
    </cfRule>
    <cfRule type="containsText" dxfId="7520" priority="7454" stopIfTrue="1" operator="containsText" text="CUMPLE">
      <formula>NOT(ISERROR(SEARCH("CUMPLE",K227)))</formula>
    </cfRule>
  </conditionalFormatting>
  <conditionalFormatting sqref="O226">
    <cfRule type="containsText" dxfId="7519" priority="7451" stopIfTrue="1" operator="containsText" text="NO CUMPLE">
      <formula>NOT(ISERROR(SEARCH("NO CUMPLE",O226)))</formula>
    </cfRule>
    <cfRule type="containsText" dxfId="7518" priority="7452" stopIfTrue="1" operator="containsText" text="CUMPLE">
      <formula>NOT(ISERROR(SEARCH("CUMPLE",O226)))</formula>
    </cfRule>
  </conditionalFormatting>
  <conditionalFormatting sqref="O227:S227">
    <cfRule type="cellIs" dxfId="7517" priority="7450" operator="equal">
      <formula>"EL PROPONENTE SE DEBE REQUERIR POR EXPERIENCIA MINIMA EXIGIDA"</formula>
    </cfRule>
  </conditionalFormatting>
  <conditionalFormatting sqref="J199:J213">
    <cfRule type="cellIs" dxfId="7516" priority="7449" stopIfTrue="1" operator="greaterThan">
      <formula>0</formula>
    </cfRule>
  </conditionalFormatting>
  <conditionalFormatting sqref="N221:N226">
    <cfRule type="cellIs" dxfId="7515" priority="7447" operator="equal">
      <formula>"NO"</formula>
    </cfRule>
    <cfRule type="cellIs" dxfId="7514" priority="7448" operator="equal">
      <formula>"SI"</formula>
    </cfRule>
  </conditionalFormatting>
  <conditionalFormatting sqref="I213">
    <cfRule type="cellIs" dxfId="7513" priority="7446" stopIfTrue="1" operator="greaterThan">
      <formula>0</formula>
    </cfRule>
  </conditionalFormatting>
  <conditionalFormatting sqref="K199:L213">
    <cfRule type="cellIs" dxfId="7512" priority="7445" operator="notBetween">
      <formula>$Q$17</formula>
      <formula>$R$17</formula>
    </cfRule>
  </conditionalFormatting>
  <conditionalFormatting sqref="B199:B213">
    <cfRule type="cellIs" dxfId="7511" priority="7444" stopIfTrue="1" operator="greaterThan">
      <formula>0</formula>
    </cfRule>
  </conditionalFormatting>
  <conditionalFormatting sqref="T205:V206 T199:V201">
    <cfRule type="cellIs" dxfId="7510" priority="7442" stopIfTrue="1" operator="equal">
      <formula>"NO"</formula>
    </cfRule>
    <cfRule type="cellIs" dxfId="7509" priority="7443" stopIfTrue="1" operator="equal">
      <formula>"SI"</formula>
    </cfRule>
  </conditionalFormatting>
  <conditionalFormatting sqref="T205:V205 T199:V200">
    <cfRule type="cellIs" dxfId="7508" priority="7441" stopIfTrue="1" operator="equal">
      <formula>"NO APLICA"</formula>
    </cfRule>
  </conditionalFormatting>
  <conditionalFormatting sqref="T206:U206">
    <cfRule type="cellIs" dxfId="7507" priority="7440" stopIfTrue="1" operator="equal">
      <formula>"NO APLICA"</formula>
    </cfRule>
  </conditionalFormatting>
  <conditionalFormatting sqref="T206:U206">
    <cfRule type="cellIs" dxfId="7506" priority="7439" stopIfTrue="1" operator="equal">
      <formula>"NO APLICA"</formula>
    </cfRule>
  </conditionalFormatting>
  <conditionalFormatting sqref="V206">
    <cfRule type="cellIs" dxfId="7505" priority="7438" stopIfTrue="1" operator="equal">
      <formula>"NO APLICA"</formula>
    </cfRule>
  </conditionalFormatting>
  <conditionalFormatting sqref="C199:I213 K199:M213 P199:V213">
    <cfRule type="cellIs" dxfId="7504" priority="7437" operator="equal">
      <formula>0</formula>
    </cfRule>
  </conditionalFormatting>
  <conditionalFormatting sqref="P220">
    <cfRule type="cellIs" dxfId="7502" priority="7434" operator="equal">
      <formula>"NO VÁLIDO"</formula>
    </cfRule>
    <cfRule type="cellIs" dxfId="7501" priority="7435" operator="equal">
      <formula>"VÁLIDO"</formula>
    </cfRule>
  </conditionalFormatting>
  <conditionalFormatting sqref="M227">
    <cfRule type="cellIs" dxfId="7500" priority="7431" operator="notEqual">
      <formula>"NO CUMPLE"</formula>
    </cfRule>
    <cfRule type="containsText" dxfId="7499" priority="7432" stopIfTrue="1" operator="containsText" text="NO CUMPLE">
      <formula>NOT(ISERROR(SEARCH("NO CUMPLE",M227)))</formula>
    </cfRule>
    <cfRule type="containsText" dxfId="7498" priority="7433" stopIfTrue="1" operator="containsText" text="CUMPLE">
      <formula>NOT(ISERROR(SEARCH("CUMPLE",M227)))</formula>
    </cfRule>
  </conditionalFormatting>
  <conditionalFormatting sqref="M221:M226">
    <cfRule type="cellIs" dxfId="7497" priority="7429" stopIfTrue="1" operator="equal">
      <formula>"cumple"</formula>
    </cfRule>
    <cfRule type="containsText" dxfId="7496" priority="7430" stopIfTrue="1" operator="containsText" text="NO CUMPLE">
      <formula>NOT(ISERROR(SEARCH("NO CUMPLE",M221)))</formula>
    </cfRule>
  </conditionalFormatting>
  <conditionalFormatting sqref="L221:L226">
    <cfRule type="cellIs" dxfId="7495" priority="7427" stopIfTrue="1" operator="equal">
      <formula>"cumple"</formula>
    </cfRule>
    <cfRule type="containsText" dxfId="7494" priority="7428" stopIfTrue="1" operator="containsText" text="NO CUMPLE">
      <formula>NOT(ISERROR(SEARCH("NO CUMPLE",L221)))</formula>
    </cfRule>
  </conditionalFormatting>
  <conditionalFormatting sqref="D202:D204">
    <cfRule type="cellIs" dxfId="7478" priority="7411" stopIfTrue="1" operator="greaterThan">
      <formula>0</formula>
    </cfRule>
  </conditionalFormatting>
  <conditionalFormatting sqref="D202:D204 F202:H204">
    <cfRule type="cellIs" dxfId="7477" priority="7410" stopIfTrue="1" operator="greaterThan">
      <formula>0</formula>
    </cfRule>
  </conditionalFormatting>
  <conditionalFormatting sqref="T202:V204">
    <cfRule type="cellIs" dxfId="7476" priority="7408" stopIfTrue="1" operator="equal">
      <formula>"NO"</formula>
    </cfRule>
    <cfRule type="cellIs" dxfId="7475" priority="7409" stopIfTrue="1" operator="equal">
      <formula>"SI"</formula>
    </cfRule>
  </conditionalFormatting>
  <conditionalFormatting sqref="T202:V203">
    <cfRule type="cellIs" dxfId="7474" priority="7407" stopIfTrue="1" operator="equal">
      <formula>"NO APLICA"</formula>
    </cfRule>
  </conditionalFormatting>
  <conditionalFormatting sqref="T204:U204">
    <cfRule type="cellIs" dxfId="7473" priority="7406" stopIfTrue="1" operator="equal">
      <formula>"NO APLICA"</formula>
    </cfRule>
  </conditionalFormatting>
  <conditionalFormatting sqref="T204:U204">
    <cfRule type="cellIs" dxfId="7472" priority="7405" stopIfTrue="1" operator="equal">
      <formula>"NO APLICA"</formula>
    </cfRule>
  </conditionalFormatting>
  <conditionalFormatting sqref="V204">
    <cfRule type="cellIs" dxfId="7471" priority="7404" stopIfTrue="1" operator="equal">
      <formula>"NO APLICA"</formula>
    </cfRule>
  </conditionalFormatting>
  <conditionalFormatting sqref="T201:U201">
    <cfRule type="cellIs" dxfId="7470" priority="7403" stopIfTrue="1" operator="equal">
      <formula>"NO APLICA"</formula>
    </cfRule>
  </conditionalFormatting>
  <conditionalFormatting sqref="T201:U201">
    <cfRule type="cellIs" dxfId="7469" priority="7402" stopIfTrue="1" operator="equal">
      <formula>"NO APLICA"</formula>
    </cfRule>
  </conditionalFormatting>
  <conditionalFormatting sqref="V201">
    <cfRule type="cellIs" dxfId="7468" priority="7401" stopIfTrue="1" operator="equal">
      <formula>"NO APLICA"</formula>
    </cfRule>
  </conditionalFormatting>
  <conditionalFormatting sqref="C234:I248 K234:M248 P234:V248">
    <cfRule type="cellIs" dxfId="7467" priority="7400" stopIfTrue="1" operator="greaterThan">
      <formula>0</formula>
    </cfRule>
  </conditionalFormatting>
  <conditionalFormatting sqref="D242:D247">
    <cfRule type="cellIs" dxfId="7466" priority="7399" stopIfTrue="1" operator="greaterThan">
      <formula>0</formula>
    </cfRule>
  </conditionalFormatting>
  <conditionalFormatting sqref="D242:D247 F242:H247">
    <cfRule type="cellIs" dxfId="7465" priority="7398" stopIfTrue="1" operator="greaterThan">
      <formula>0</formula>
    </cfRule>
  </conditionalFormatting>
  <conditionalFormatting sqref="H234:H247">
    <cfRule type="cellIs" dxfId="7464" priority="7397" stopIfTrue="1" operator="greaterThan">
      <formula>0</formula>
    </cfRule>
  </conditionalFormatting>
  <conditionalFormatting sqref="E234:E247">
    <cfRule type="cellIs" dxfId="7463" priority="7396" stopIfTrue="1" operator="greaterThan">
      <formula>0</formula>
    </cfRule>
  </conditionalFormatting>
  <conditionalFormatting sqref="K256:K261">
    <cfRule type="containsText" dxfId="7462" priority="7394" stopIfTrue="1" operator="containsText" text="NO CUMPLE">
      <formula>NOT(ISERROR(SEARCH("NO CUMPLE",K256)))</formula>
    </cfRule>
    <cfRule type="containsText" dxfId="7461" priority="7395" stopIfTrue="1" operator="containsText" text="CUMPLE">
      <formula>NOT(ISERROR(SEARCH("CUMPLE",K256)))</formula>
    </cfRule>
  </conditionalFormatting>
  <conditionalFormatting sqref="S255">
    <cfRule type="cellIs" dxfId="7460" priority="7392" operator="greaterThanOrEqual">
      <formula>NUMMINCONT</formula>
    </cfRule>
    <cfRule type="cellIs" dxfId="7459" priority="7393" operator="lessThan">
      <formula>NUMMINCONT</formula>
    </cfRule>
  </conditionalFormatting>
  <conditionalFormatting sqref="T242:V247">
    <cfRule type="cellIs" dxfId="7458" priority="7390" stopIfTrue="1" operator="equal">
      <formula>"NO"</formula>
    </cfRule>
    <cfRule type="cellIs" dxfId="7457" priority="7391" stopIfTrue="1" operator="equal">
      <formula>"SI"</formula>
    </cfRule>
  </conditionalFormatting>
  <conditionalFormatting sqref="T242:V243">
    <cfRule type="cellIs" dxfId="7456" priority="7389" stopIfTrue="1" operator="equal">
      <formula>"NO APLICA"</formula>
    </cfRule>
  </conditionalFormatting>
  <conditionalFormatting sqref="T244:U247">
    <cfRule type="cellIs" dxfId="7455" priority="7388" stopIfTrue="1" operator="equal">
      <formula>"NO APLICA"</formula>
    </cfRule>
  </conditionalFormatting>
  <conditionalFormatting sqref="T244:U244">
    <cfRule type="cellIs" dxfId="7454" priority="7387" stopIfTrue="1" operator="equal">
      <formula>"NO APLICA"</formula>
    </cfRule>
  </conditionalFormatting>
  <conditionalFormatting sqref="V244:V247">
    <cfRule type="cellIs" dxfId="7453" priority="7386" stopIfTrue="1" operator="equal">
      <formula>"NO APLICA"</formula>
    </cfRule>
  </conditionalFormatting>
  <conditionalFormatting sqref="V253:W253">
    <cfRule type="cellIs" dxfId="7452" priority="7384" operator="equal">
      <formula>"CUMPLE"</formula>
    </cfRule>
    <cfRule type="cellIs" dxfId="7451" priority="7385" operator="equal">
      <formula>"NO CUMPLE"</formula>
    </cfRule>
  </conditionalFormatting>
  <conditionalFormatting sqref="V253:W255">
    <cfRule type="cellIs" dxfId="7450" priority="7383" operator="equal">
      <formula>"VERIFICAR"</formula>
    </cfRule>
  </conditionalFormatting>
  <conditionalFormatting sqref="T248:V248">
    <cfRule type="cellIs" dxfId="7449" priority="7381" stopIfTrue="1" operator="equal">
      <formula>"NO"</formula>
    </cfRule>
    <cfRule type="cellIs" dxfId="7448" priority="7382" stopIfTrue="1" operator="equal">
      <formula>"SI"</formula>
    </cfRule>
  </conditionalFormatting>
  <conditionalFormatting sqref="T248:U248">
    <cfRule type="cellIs" dxfId="7447" priority="7380" stopIfTrue="1" operator="equal">
      <formula>"NO APLICA"</formula>
    </cfRule>
  </conditionalFormatting>
  <conditionalFormatting sqref="V248">
    <cfRule type="cellIs" dxfId="7446" priority="7379" stopIfTrue="1" operator="equal">
      <formula>"NO APLICA"</formula>
    </cfRule>
  </conditionalFormatting>
  <conditionalFormatting sqref="T258">
    <cfRule type="cellIs" dxfId="7445" priority="7377" operator="equal">
      <formula>"CUMPLE"</formula>
    </cfRule>
    <cfRule type="cellIs" dxfId="7444" priority="7378" operator="equal">
      <formula>"NO CUMPLE"</formula>
    </cfRule>
  </conditionalFormatting>
  <conditionalFormatting sqref="T258">
    <cfRule type="cellIs" dxfId="7443" priority="7376" operator="equal">
      <formula>"VERIFICAR"</formula>
    </cfRule>
  </conditionalFormatting>
  <conditionalFormatting sqref="H262">
    <cfRule type="containsText" dxfId="7425" priority="7357" stopIfTrue="1" operator="containsText" text="NO CUMPLE">
      <formula>NOT(ISERROR(SEARCH("NO CUMPLE",H262)))</formula>
    </cfRule>
    <cfRule type="containsText" dxfId="7424" priority="7358" stopIfTrue="1" operator="containsText" text="CUMPLE">
      <formula>NOT(ISERROR(SEARCH("CUMPLE",H262)))</formula>
    </cfRule>
  </conditionalFormatting>
  <conditionalFormatting sqref="J262">
    <cfRule type="containsText" dxfId="7423" priority="7355" stopIfTrue="1" operator="containsText" text="NO CUMPLE">
      <formula>NOT(ISERROR(SEARCH("NO CUMPLE",J262)))</formula>
    </cfRule>
    <cfRule type="containsText" dxfId="7422" priority="7356" stopIfTrue="1" operator="containsText" text="CUMPLE">
      <formula>NOT(ISERROR(SEARCH("CUMPLE",J262)))</formula>
    </cfRule>
  </conditionalFormatting>
  <conditionalFormatting sqref="K262">
    <cfRule type="containsText" dxfId="7421" priority="7353" stopIfTrue="1" operator="containsText" text="NO CUMPLE">
      <formula>NOT(ISERROR(SEARCH("NO CUMPLE",K262)))</formula>
    </cfRule>
    <cfRule type="containsText" dxfId="7420" priority="7354" stopIfTrue="1" operator="containsText" text="CUMPLE">
      <formula>NOT(ISERROR(SEARCH("CUMPLE",K262)))</formula>
    </cfRule>
  </conditionalFormatting>
  <conditionalFormatting sqref="O261">
    <cfRule type="containsText" dxfId="7419" priority="7351" stopIfTrue="1" operator="containsText" text="NO CUMPLE">
      <formula>NOT(ISERROR(SEARCH("NO CUMPLE",O261)))</formula>
    </cfRule>
    <cfRule type="containsText" dxfId="7418" priority="7352" stopIfTrue="1" operator="containsText" text="CUMPLE">
      <formula>NOT(ISERROR(SEARCH("CUMPLE",O261)))</formula>
    </cfRule>
  </conditionalFormatting>
  <conditionalFormatting sqref="O262:S262">
    <cfRule type="cellIs" dxfId="7417" priority="7350" operator="equal">
      <formula>"EL PROPONENTE SE DEBE REQUERIR POR EXPERIENCIA MINIMA EXIGIDA"</formula>
    </cfRule>
  </conditionalFormatting>
  <conditionalFormatting sqref="J234:J248">
    <cfRule type="cellIs" dxfId="7416" priority="7349" stopIfTrue="1" operator="greaterThan">
      <formula>0</formula>
    </cfRule>
  </conditionalFormatting>
  <conditionalFormatting sqref="N256:N261">
    <cfRule type="cellIs" dxfId="7415" priority="7347" operator="equal">
      <formula>"NO"</formula>
    </cfRule>
    <cfRule type="cellIs" dxfId="7414" priority="7348" operator="equal">
      <formula>"SI"</formula>
    </cfRule>
  </conditionalFormatting>
  <conditionalFormatting sqref="I248">
    <cfRule type="cellIs" dxfId="7413" priority="7346" stopIfTrue="1" operator="greaterThan">
      <formula>0</formula>
    </cfRule>
  </conditionalFormatting>
  <conditionalFormatting sqref="K234:L248">
    <cfRule type="cellIs" dxfId="7412" priority="7345" operator="notBetween">
      <formula>$Q$17</formula>
      <formula>$R$17</formula>
    </cfRule>
  </conditionalFormatting>
  <conditionalFormatting sqref="B234:B248">
    <cfRule type="cellIs" dxfId="7411" priority="7344" stopIfTrue="1" operator="greaterThan">
      <formula>0</formula>
    </cfRule>
  </conditionalFormatting>
  <conditionalFormatting sqref="T240:V241 T234:V236">
    <cfRule type="cellIs" dxfId="7410" priority="7342" stopIfTrue="1" operator="equal">
      <formula>"NO"</formula>
    </cfRule>
    <cfRule type="cellIs" dxfId="7409" priority="7343" stopIfTrue="1" operator="equal">
      <formula>"SI"</formula>
    </cfRule>
  </conditionalFormatting>
  <conditionalFormatting sqref="T240:V240 T234:V235">
    <cfRule type="cellIs" dxfId="7408" priority="7341" stopIfTrue="1" operator="equal">
      <formula>"NO APLICA"</formula>
    </cfRule>
  </conditionalFormatting>
  <conditionalFormatting sqref="T241:U241">
    <cfRule type="cellIs" dxfId="7407" priority="7340" stopIfTrue="1" operator="equal">
      <formula>"NO APLICA"</formula>
    </cfRule>
  </conditionalFormatting>
  <conditionalFormatting sqref="T241:U241">
    <cfRule type="cellIs" dxfId="7406" priority="7339" stopIfTrue="1" operator="equal">
      <formula>"NO APLICA"</formula>
    </cfRule>
  </conditionalFormatting>
  <conditionalFormatting sqref="V241">
    <cfRule type="cellIs" dxfId="7405" priority="7338" stopIfTrue="1" operator="equal">
      <formula>"NO APLICA"</formula>
    </cfRule>
  </conditionalFormatting>
  <conditionalFormatting sqref="C234:I248 K234:M248 P234:V248">
    <cfRule type="cellIs" dxfId="7404" priority="7337" operator="equal">
      <formula>0</formula>
    </cfRule>
  </conditionalFormatting>
  <conditionalFormatting sqref="P255">
    <cfRule type="cellIs" dxfId="7402" priority="7334" operator="equal">
      <formula>"NO VÁLIDO"</formula>
    </cfRule>
    <cfRule type="cellIs" dxfId="7401" priority="7335" operator="equal">
      <formula>"VÁLIDO"</formula>
    </cfRule>
  </conditionalFormatting>
  <conditionalFormatting sqref="M262">
    <cfRule type="cellIs" dxfId="7400" priority="7331" operator="notEqual">
      <formula>"NO CUMPLE"</formula>
    </cfRule>
    <cfRule type="containsText" dxfId="7399" priority="7332" stopIfTrue="1" operator="containsText" text="NO CUMPLE">
      <formula>NOT(ISERROR(SEARCH("NO CUMPLE",M262)))</formula>
    </cfRule>
    <cfRule type="containsText" dxfId="7398" priority="7333" stopIfTrue="1" operator="containsText" text="CUMPLE">
      <formula>NOT(ISERROR(SEARCH("CUMPLE",M262)))</formula>
    </cfRule>
  </conditionalFormatting>
  <conditionalFormatting sqref="M256:M261">
    <cfRule type="cellIs" dxfId="7397" priority="7329" stopIfTrue="1" operator="equal">
      <formula>"cumple"</formula>
    </cfRule>
    <cfRule type="containsText" dxfId="7396" priority="7330" stopIfTrue="1" operator="containsText" text="NO CUMPLE">
      <formula>NOT(ISERROR(SEARCH("NO CUMPLE",M256)))</formula>
    </cfRule>
  </conditionalFormatting>
  <conditionalFormatting sqref="L256:L261">
    <cfRule type="cellIs" dxfId="7395" priority="7327" stopIfTrue="1" operator="equal">
      <formula>"cumple"</formula>
    </cfRule>
    <cfRule type="containsText" dxfId="7394" priority="7328" stopIfTrue="1" operator="containsText" text="NO CUMPLE">
      <formula>NOT(ISERROR(SEARCH("NO CUMPLE",L256)))</formula>
    </cfRule>
  </conditionalFormatting>
  <conditionalFormatting sqref="D237:D239">
    <cfRule type="cellIs" dxfId="7378" priority="7311" stopIfTrue="1" operator="greaterThan">
      <formula>0</formula>
    </cfRule>
  </conditionalFormatting>
  <conditionalFormatting sqref="D237:D239 F237:H239">
    <cfRule type="cellIs" dxfId="7377" priority="7310" stopIfTrue="1" operator="greaterThan">
      <formula>0</formula>
    </cfRule>
  </conditionalFormatting>
  <conditionalFormatting sqref="T237:V239">
    <cfRule type="cellIs" dxfId="7376" priority="7308" stopIfTrue="1" operator="equal">
      <formula>"NO"</formula>
    </cfRule>
    <cfRule type="cellIs" dxfId="7375" priority="7309" stopIfTrue="1" operator="equal">
      <formula>"SI"</formula>
    </cfRule>
  </conditionalFormatting>
  <conditionalFormatting sqref="T237:V238">
    <cfRule type="cellIs" dxfId="7374" priority="7307" stopIfTrue="1" operator="equal">
      <formula>"NO APLICA"</formula>
    </cfRule>
  </conditionalFormatting>
  <conditionalFormatting sqref="T239:U239">
    <cfRule type="cellIs" dxfId="7373" priority="7306" stopIfTrue="1" operator="equal">
      <formula>"NO APLICA"</formula>
    </cfRule>
  </conditionalFormatting>
  <conditionalFormatting sqref="T239:U239">
    <cfRule type="cellIs" dxfId="7372" priority="7305" stopIfTrue="1" operator="equal">
      <formula>"NO APLICA"</formula>
    </cfRule>
  </conditionalFormatting>
  <conditionalFormatting sqref="V239">
    <cfRule type="cellIs" dxfId="7371" priority="7304" stopIfTrue="1" operator="equal">
      <formula>"NO APLICA"</formula>
    </cfRule>
  </conditionalFormatting>
  <conditionalFormatting sqref="T236:U236">
    <cfRule type="cellIs" dxfId="7370" priority="7303" stopIfTrue="1" operator="equal">
      <formula>"NO APLICA"</formula>
    </cfRule>
  </conditionalFormatting>
  <conditionalFormatting sqref="T236:U236">
    <cfRule type="cellIs" dxfId="7369" priority="7302" stopIfTrue="1" operator="equal">
      <formula>"NO APLICA"</formula>
    </cfRule>
  </conditionalFormatting>
  <conditionalFormatting sqref="V236">
    <cfRule type="cellIs" dxfId="7368" priority="7301" stopIfTrue="1" operator="equal">
      <formula>"NO APLICA"</formula>
    </cfRule>
  </conditionalFormatting>
  <conditionalFormatting sqref="C269:I269 K269:M283 C271:I283 G270 I270 P269:V283">
    <cfRule type="cellIs" dxfId="7367" priority="7300" stopIfTrue="1" operator="greaterThan">
      <formula>0</formula>
    </cfRule>
  </conditionalFormatting>
  <conditionalFormatting sqref="D277:D282">
    <cfRule type="cellIs" dxfId="7366" priority="7299" stopIfTrue="1" operator="greaterThan">
      <formula>0</formula>
    </cfRule>
  </conditionalFormatting>
  <conditionalFormatting sqref="D277:D282 F277:H282">
    <cfRule type="cellIs" dxfId="7365" priority="7298" stopIfTrue="1" operator="greaterThan">
      <formula>0</formula>
    </cfRule>
  </conditionalFormatting>
  <conditionalFormatting sqref="H269 H271:H282">
    <cfRule type="cellIs" dxfId="7364" priority="7297" stopIfTrue="1" operator="greaterThan">
      <formula>0</formula>
    </cfRule>
  </conditionalFormatting>
  <conditionalFormatting sqref="E269 E271:E282">
    <cfRule type="cellIs" dxfId="7363" priority="7296" stopIfTrue="1" operator="greaterThan">
      <formula>0</formula>
    </cfRule>
  </conditionalFormatting>
  <conditionalFormatting sqref="K291:K296">
    <cfRule type="containsText" dxfId="7362" priority="7294" stopIfTrue="1" operator="containsText" text="NO CUMPLE">
      <formula>NOT(ISERROR(SEARCH("NO CUMPLE",K291)))</formula>
    </cfRule>
    <cfRule type="containsText" dxfId="7361" priority="7295" stopIfTrue="1" operator="containsText" text="CUMPLE">
      <formula>NOT(ISERROR(SEARCH("CUMPLE",K291)))</formula>
    </cfRule>
  </conditionalFormatting>
  <conditionalFormatting sqref="S290">
    <cfRule type="cellIs" dxfId="7360" priority="7292" operator="greaterThanOrEqual">
      <formula>NUMMINCONT</formula>
    </cfRule>
    <cfRule type="cellIs" dxfId="7359" priority="7293" operator="lessThan">
      <formula>NUMMINCONT</formula>
    </cfRule>
  </conditionalFormatting>
  <conditionalFormatting sqref="T277:V282">
    <cfRule type="cellIs" dxfId="7358" priority="7290" stopIfTrue="1" operator="equal">
      <formula>"NO"</formula>
    </cfRule>
    <cfRule type="cellIs" dxfId="7357" priority="7291" stopIfTrue="1" operator="equal">
      <formula>"SI"</formula>
    </cfRule>
  </conditionalFormatting>
  <conditionalFormatting sqref="T277:V278">
    <cfRule type="cellIs" dxfId="7356" priority="7289" stopIfTrue="1" operator="equal">
      <formula>"NO APLICA"</formula>
    </cfRule>
  </conditionalFormatting>
  <conditionalFormatting sqref="T279:U282">
    <cfRule type="cellIs" dxfId="7355" priority="7288" stopIfTrue="1" operator="equal">
      <formula>"NO APLICA"</formula>
    </cfRule>
  </conditionalFormatting>
  <conditionalFormatting sqref="T279:U279">
    <cfRule type="cellIs" dxfId="7354" priority="7287" stopIfTrue="1" operator="equal">
      <formula>"NO APLICA"</formula>
    </cfRule>
  </conditionalFormatting>
  <conditionalFormatting sqref="V279:V282">
    <cfRule type="cellIs" dxfId="7353" priority="7286" stopIfTrue="1" operator="equal">
      <formula>"NO APLICA"</formula>
    </cfRule>
  </conditionalFormatting>
  <conditionalFormatting sqref="V288:W288">
    <cfRule type="cellIs" dxfId="7352" priority="7284" operator="equal">
      <formula>"CUMPLE"</formula>
    </cfRule>
    <cfRule type="cellIs" dxfId="7351" priority="7285" operator="equal">
      <formula>"NO CUMPLE"</formula>
    </cfRule>
  </conditionalFormatting>
  <conditionalFormatting sqref="V288:W290">
    <cfRule type="cellIs" dxfId="7350" priority="7283" operator="equal">
      <formula>"VERIFICAR"</formula>
    </cfRule>
  </conditionalFormatting>
  <conditionalFormatting sqref="T283:V283">
    <cfRule type="cellIs" dxfId="7349" priority="7281" stopIfTrue="1" operator="equal">
      <formula>"NO"</formula>
    </cfRule>
    <cfRule type="cellIs" dxfId="7348" priority="7282" stopIfTrue="1" operator="equal">
      <formula>"SI"</formula>
    </cfRule>
  </conditionalFormatting>
  <conditionalFormatting sqref="T283:U283">
    <cfRule type="cellIs" dxfId="7347" priority="7280" stopIfTrue="1" operator="equal">
      <formula>"NO APLICA"</formula>
    </cfRule>
  </conditionalFormatting>
  <conditionalFormatting sqref="V283">
    <cfRule type="cellIs" dxfId="7346" priority="7279" stopIfTrue="1" operator="equal">
      <formula>"NO APLICA"</formula>
    </cfRule>
  </conditionalFormatting>
  <conditionalFormatting sqref="T293">
    <cfRule type="cellIs" dxfId="7345" priority="7277" operator="equal">
      <formula>"CUMPLE"</formula>
    </cfRule>
    <cfRule type="cellIs" dxfId="7344" priority="7278" operator="equal">
      <formula>"NO CUMPLE"</formula>
    </cfRule>
  </conditionalFormatting>
  <conditionalFormatting sqref="T293">
    <cfRule type="cellIs" dxfId="7343" priority="7276" operator="equal">
      <formula>"VERIFICAR"</formula>
    </cfRule>
  </conditionalFormatting>
  <conditionalFormatting sqref="H297">
    <cfRule type="containsText" dxfId="7325" priority="7257" stopIfTrue="1" operator="containsText" text="NO CUMPLE">
      <formula>NOT(ISERROR(SEARCH("NO CUMPLE",H297)))</formula>
    </cfRule>
    <cfRule type="containsText" dxfId="7324" priority="7258" stopIfTrue="1" operator="containsText" text="CUMPLE">
      <formula>NOT(ISERROR(SEARCH("CUMPLE",H297)))</formula>
    </cfRule>
  </conditionalFormatting>
  <conditionalFormatting sqref="J297">
    <cfRule type="containsText" dxfId="7323" priority="7255" stopIfTrue="1" operator="containsText" text="NO CUMPLE">
      <formula>NOT(ISERROR(SEARCH("NO CUMPLE",J297)))</formula>
    </cfRule>
    <cfRule type="containsText" dxfId="7322" priority="7256" stopIfTrue="1" operator="containsText" text="CUMPLE">
      <formula>NOT(ISERROR(SEARCH("CUMPLE",J297)))</formula>
    </cfRule>
  </conditionalFormatting>
  <conditionalFormatting sqref="K297">
    <cfRule type="containsText" dxfId="7321" priority="7253" stopIfTrue="1" operator="containsText" text="NO CUMPLE">
      <formula>NOT(ISERROR(SEARCH("NO CUMPLE",K297)))</formula>
    </cfRule>
    <cfRule type="containsText" dxfId="7320" priority="7254" stopIfTrue="1" operator="containsText" text="CUMPLE">
      <formula>NOT(ISERROR(SEARCH("CUMPLE",K297)))</formula>
    </cfRule>
  </conditionalFormatting>
  <conditionalFormatting sqref="O296">
    <cfRule type="containsText" dxfId="7319" priority="7251" stopIfTrue="1" operator="containsText" text="NO CUMPLE">
      <formula>NOT(ISERROR(SEARCH("NO CUMPLE",O296)))</formula>
    </cfRule>
    <cfRule type="containsText" dxfId="7318" priority="7252" stopIfTrue="1" operator="containsText" text="CUMPLE">
      <formula>NOT(ISERROR(SEARCH("CUMPLE",O296)))</formula>
    </cfRule>
  </conditionalFormatting>
  <conditionalFormatting sqref="O297:S297">
    <cfRule type="cellIs" dxfId="7317" priority="7250" operator="equal">
      <formula>"EL PROPONENTE SE DEBE REQUERIR POR EXPERIENCIA MINIMA EXIGIDA"</formula>
    </cfRule>
  </conditionalFormatting>
  <conditionalFormatting sqref="J269:J283">
    <cfRule type="cellIs" dxfId="7316" priority="7249" stopIfTrue="1" operator="greaterThan">
      <formula>0</formula>
    </cfRule>
  </conditionalFormatting>
  <conditionalFormatting sqref="N291:N296">
    <cfRule type="cellIs" dxfId="7315" priority="7247" operator="equal">
      <formula>"NO"</formula>
    </cfRule>
    <cfRule type="cellIs" dxfId="7314" priority="7248" operator="equal">
      <formula>"SI"</formula>
    </cfRule>
  </conditionalFormatting>
  <conditionalFormatting sqref="I283">
    <cfRule type="cellIs" dxfId="7313" priority="7246" stopIfTrue="1" operator="greaterThan">
      <formula>0</formula>
    </cfRule>
  </conditionalFormatting>
  <conditionalFormatting sqref="K269:L283">
    <cfRule type="cellIs" dxfId="7312" priority="7245" operator="notBetween">
      <formula>$Q$17</formula>
      <formula>$R$17</formula>
    </cfRule>
  </conditionalFormatting>
  <conditionalFormatting sqref="B269 B271:B283">
    <cfRule type="cellIs" dxfId="7311" priority="7244" stopIfTrue="1" operator="greaterThan">
      <formula>0</formula>
    </cfRule>
  </conditionalFormatting>
  <conditionalFormatting sqref="T275:V276 T269:V271">
    <cfRule type="cellIs" dxfId="7310" priority="7242" stopIfTrue="1" operator="equal">
      <formula>"NO"</formula>
    </cfRule>
    <cfRule type="cellIs" dxfId="7309" priority="7243" stopIfTrue="1" operator="equal">
      <formula>"SI"</formula>
    </cfRule>
  </conditionalFormatting>
  <conditionalFormatting sqref="T275:V275 T269:V270">
    <cfRule type="cellIs" dxfId="7308" priority="7241" stopIfTrue="1" operator="equal">
      <formula>"NO APLICA"</formula>
    </cfRule>
  </conditionalFormatting>
  <conditionalFormatting sqref="T276:U276">
    <cfRule type="cellIs" dxfId="7307" priority="7240" stopIfTrue="1" operator="equal">
      <formula>"NO APLICA"</formula>
    </cfRule>
  </conditionalFormatting>
  <conditionalFormatting sqref="T276:U276">
    <cfRule type="cellIs" dxfId="7306" priority="7239" stopIfTrue="1" operator="equal">
      <formula>"NO APLICA"</formula>
    </cfRule>
  </conditionalFormatting>
  <conditionalFormatting sqref="V276">
    <cfRule type="cellIs" dxfId="7305" priority="7238" stopIfTrue="1" operator="equal">
      <formula>"NO APLICA"</formula>
    </cfRule>
  </conditionalFormatting>
  <conditionalFormatting sqref="C269:I269 K269:M283 C271:I283 G270 I270 P269:V283">
    <cfRule type="cellIs" dxfId="7304" priority="7237" operator="equal">
      <formula>0</formula>
    </cfRule>
  </conditionalFormatting>
  <conditionalFormatting sqref="P290">
    <cfRule type="cellIs" dxfId="7302" priority="7234" operator="equal">
      <formula>"NO VÁLIDO"</formula>
    </cfRule>
    <cfRule type="cellIs" dxfId="7301" priority="7235" operator="equal">
      <formula>"VÁLIDO"</formula>
    </cfRule>
  </conditionalFormatting>
  <conditionalFormatting sqref="M297">
    <cfRule type="cellIs" dxfId="7300" priority="7231" operator="notEqual">
      <formula>"NO CUMPLE"</formula>
    </cfRule>
    <cfRule type="containsText" dxfId="7299" priority="7232" stopIfTrue="1" operator="containsText" text="NO CUMPLE">
      <formula>NOT(ISERROR(SEARCH("NO CUMPLE",M297)))</formula>
    </cfRule>
    <cfRule type="containsText" dxfId="7298" priority="7233" stopIfTrue="1" operator="containsText" text="CUMPLE">
      <formula>NOT(ISERROR(SEARCH("CUMPLE",M297)))</formula>
    </cfRule>
  </conditionalFormatting>
  <conditionalFormatting sqref="M291:M296">
    <cfRule type="cellIs" dxfId="7297" priority="7229" stopIfTrue="1" operator="equal">
      <formula>"cumple"</formula>
    </cfRule>
    <cfRule type="containsText" dxfId="7296" priority="7230" stopIfTrue="1" operator="containsText" text="NO CUMPLE">
      <formula>NOT(ISERROR(SEARCH("NO CUMPLE",M291)))</formula>
    </cfRule>
  </conditionalFormatting>
  <conditionalFormatting sqref="L291:L296">
    <cfRule type="cellIs" dxfId="7295" priority="7227" stopIfTrue="1" operator="equal">
      <formula>"cumple"</formula>
    </cfRule>
    <cfRule type="containsText" dxfId="7294" priority="7228" stopIfTrue="1" operator="containsText" text="NO CUMPLE">
      <formula>NOT(ISERROR(SEARCH("NO CUMPLE",L291)))</formula>
    </cfRule>
  </conditionalFormatting>
  <conditionalFormatting sqref="D272:D274">
    <cfRule type="cellIs" dxfId="7278" priority="7211" stopIfTrue="1" operator="greaterThan">
      <formula>0</formula>
    </cfRule>
  </conditionalFormatting>
  <conditionalFormatting sqref="D272:D274 F272:H274">
    <cfRule type="cellIs" dxfId="7277" priority="7210" stopIfTrue="1" operator="greaterThan">
      <formula>0</formula>
    </cfRule>
  </conditionalFormatting>
  <conditionalFormatting sqref="T272:V274">
    <cfRule type="cellIs" dxfId="7276" priority="7208" stopIfTrue="1" operator="equal">
      <formula>"NO"</formula>
    </cfRule>
    <cfRule type="cellIs" dxfId="7275" priority="7209" stopIfTrue="1" operator="equal">
      <formula>"SI"</formula>
    </cfRule>
  </conditionalFormatting>
  <conditionalFormatting sqref="T272:V273">
    <cfRule type="cellIs" dxfId="7274" priority="7207" stopIfTrue="1" operator="equal">
      <formula>"NO APLICA"</formula>
    </cfRule>
  </conditionalFormatting>
  <conditionalFormatting sqref="T274:U274">
    <cfRule type="cellIs" dxfId="7273" priority="7206" stopIfTrue="1" operator="equal">
      <formula>"NO APLICA"</formula>
    </cfRule>
  </conditionalFormatting>
  <conditionalFormatting sqref="T274:U274">
    <cfRule type="cellIs" dxfId="7272" priority="7205" stopIfTrue="1" operator="equal">
      <formula>"NO APLICA"</formula>
    </cfRule>
  </conditionalFormatting>
  <conditionalFormatting sqref="V274">
    <cfRule type="cellIs" dxfId="7271" priority="7204" stopIfTrue="1" operator="equal">
      <formula>"NO APLICA"</formula>
    </cfRule>
  </conditionalFormatting>
  <conditionalFormatting sqref="T271:U271">
    <cfRule type="cellIs" dxfId="7270" priority="7203" stopIfTrue="1" operator="equal">
      <formula>"NO APLICA"</formula>
    </cfRule>
  </conditionalFormatting>
  <conditionalFormatting sqref="T271:U271">
    <cfRule type="cellIs" dxfId="7269" priority="7202" stopIfTrue="1" operator="equal">
      <formula>"NO APLICA"</formula>
    </cfRule>
  </conditionalFormatting>
  <conditionalFormatting sqref="V271">
    <cfRule type="cellIs" dxfId="7268" priority="7201" stopIfTrue="1" operator="equal">
      <formula>"NO APLICA"</formula>
    </cfRule>
  </conditionalFormatting>
  <conditionalFormatting sqref="C304:I318 K304:M318 P304:V318">
    <cfRule type="cellIs" dxfId="7267" priority="7200" stopIfTrue="1" operator="greaterThan">
      <formula>0</formula>
    </cfRule>
  </conditionalFormatting>
  <conditionalFormatting sqref="D312:D317">
    <cfRule type="cellIs" dxfId="7266" priority="7199" stopIfTrue="1" operator="greaterThan">
      <formula>0</formula>
    </cfRule>
  </conditionalFormatting>
  <conditionalFormatting sqref="D312:D317 F312:H317">
    <cfRule type="cellIs" dxfId="7265" priority="7198" stopIfTrue="1" operator="greaterThan">
      <formula>0</formula>
    </cfRule>
  </conditionalFormatting>
  <conditionalFormatting sqref="H304:H317">
    <cfRule type="cellIs" dxfId="7264" priority="7197" stopIfTrue="1" operator="greaterThan">
      <formula>0</formula>
    </cfRule>
  </conditionalFormatting>
  <conditionalFormatting sqref="E304:E317">
    <cfRule type="cellIs" dxfId="7263" priority="7196" stopIfTrue="1" operator="greaterThan">
      <formula>0</formula>
    </cfRule>
  </conditionalFormatting>
  <conditionalFormatting sqref="K326:K331">
    <cfRule type="containsText" dxfId="7262" priority="7194" stopIfTrue="1" operator="containsText" text="NO CUMPLE">
      <formula>NOT(ISERROR(SEARCH("NO CUMPLE",K326)))</formula>
    </cfRule>
    <cfRule type="containsText" dxfId="7261" priority="7195" stopIfTrue="1" operator="containsText" text="CUMPLE">
      <formula>NOT(ISERROR(SEARCH("CUMPLE",K326)))</formula>
    </cfRule>
  </conditionalFormatting>
  <conditionalFormatting sqref="S325">
    <cfRule type="cellIs" dxfId="7260" priority="7192" operator="greaterThanOrEqual">
      <formula>NUMMINCONT</formula>
    </cfRule>
    <cfRule type="cellIs" dxfId="7259" priority="7193" operator="lessThan">
      <formula>NUMMINCONT</formula>
    </cfRule>
  </conditionalFormatting>
  <conditionalFormatting sqref="T312:V317">
    <cfRule type="cellIs" dxfId="7258" priority="7190" stopIfTrue="1" operator="equal">
      <formula>"NO"</formula>
    </cfRule>
    <cfRule type="cellIs" dxfId="7257" priority="7191" stopIfTrue="1" operator="equal">
      <formula>"SI"</formula>
    </cfRule>
  </conditionalFormatting>
  <conditionalFormatting sqref="T312:V313">
    <cfRule type="cellIs" dxfId="7256" priority="7189" stopIfTrue="1" operator="equal">
      <formula>"NO APLICA"</formula>
    </cfRule>
  </conditionalFormatting>
  <conditionalFormatting sqref="T314:U317">
    <cfRule type="cellIs" dxfId="7255" priority="7188" stopIfTrue="1" operator="equal">
      <formula>"NO APLICA"</formula>
    </cfRule>
  </conditionalFormatting>
  <conditionalFormatting sqref="T314:U314">
    <cfRule type="cellIs" dxfId="7254" priority="7187" stopIfTrue="1" operator="equal">
      <formula>"NO APLICA"</formula>
    </cfRule>
  </conditionalFormatting>
  <conditionalFormatting sqref="V314:V317">
    <cfRule type="cellIs" dxfId="7253" priority="7186" stopIfTrue="1" operator="equal">
      <formula>"NO APLICA"</formula>
    </cfRule>
  </conditionalFormatting>
  <conditionalFormatting sqref="V323:W323">
    <cfRule type="cellIs" dxfId="7252" priority="7184" operator="equal">
      <formula>"CUMPLE"</formula>
    </cfRule>
    <cfRule type="cellIs" dxfId="7251" priority="7185" operator="equal">
      <formula>"NO CUMPLE"</formula>
    </cfRule>
  </conditionalFormatting>
  <conditionalFormatting sqref="V323:W325">
    <cfRule type="cellIs" dxfId="7250" priority="7183" operator="equal">
      <formula>"VERIFICAR"</formula>
    </cfRule>
  </conditionalFormatting>
  <conditionalFormatting sqref="T318:V318">
    <cfRule type="cellIs" dxfId="7249" priority="7181" stopIfTrue="1" operator="equal">
      <formula>"NO"</formula>
    </cfRule>
    <cfRule type="cellIs" dxfId="7248" priority="7182" stopIfTrue="1" operator="equal">
      <formula>"SI"</formula>
    </cfRule>
  </conditionalFormatting>
  <conditionalFormatting sqref="T318:U318">
    <cfRule type="cellIs" dxfId="7247" priority="7180" stopIfTrue="1" operator="equal">
      <formula>"NO APLICA"</formula>
    </cfRule>
  </conditionalFormatting>
  <conditionalFormatting sqref="V318">
    <cfRule type="cellIs" dxfId="7246" priority="7179" stopIfTrue="1" operator="equal">
      <formula>"NO APLICA"</formula>
    </cfRule>
  </conditionalFormatting>
  <conditionalFormatting sqref="T328">
    <cfRule type="cellIs" dxfId="7245" priority="7177" operator="equal">
      <formula>"CUMPLE"</formula>
    </cfRule>
    <cfRule type="cellIs" dxfId="7244" priority="7178" operator="equal">
      <formula>"NO CUMPLE"</formula>
    </cfRule>
  </conditionalFormatting>
  <conditionalFormatting sqref="T328">
    <cfRule type="cellIs" dxfId="7243" priority="7176" operator="equal">
      <formula>"VERIFICAR"</formula>
    </cfRule>
  </conditionalFormatting>
  <conditionalFormatting sqref="H332">
    <cfRule type="containsText" dxfId="7225" priority="7157" stopIfTrue="1" operator="containsText" text="NO CUMPLE">
      <formula>NOT(ISERROR(SEARCH("NO CUMPLE",H332)))</formula>
    </cfRule>
    <cfRule type="containsText" dxfId="7224" priority="7158" stopIfTrue="1" operator="containsText" text="CUMPLE">
      <formula>NOT(ISERROR(SEARCH("CUMPLE",H332)))</formula>
    </cfRule>
  </conditionalFormatting>
  <conditionalFormatting sqref="J332">
    <cfRule type="containsText" dxfId="7223" priority="7155" stopIfTrue="1" operator="containsText" text="NO CUMPLE">
      <formula>NOT(ISERROR(SEARCH("NO CUMPLE",J332)))</formula>
    </cfRule>
    <cfRule type="containsText" dxfId="7222" priority="7156" stopIfTrue="1" operator="containsText" text="CUMPLE">
      <formula>NOT(ISERROR(SEARCH("CUMPLE",J332)))</formula>
    </cfRule>
  </conditionalFormatting>
  <conditionalFormatting sqref="K332">
    <cfRule type="containsText" dxfId="7221" priority="7153" stopIfTrue="1" operator="containsText" text="NO CUMPLE">
      <formula>NOT(ISERROR(SEARCH("NO CUMPLE",K332)))</formula>
    </cfRule>
    <cfRule type="containsText" dxfId="7220" priority="7154" stopIfTrue="1" operator="containsText" text="CUMPLE">
      <formula>NOT(ISERROR(SEARCH("CUMPLE",K332)))</formula>
    </cfRule>
  </conditionalFormatting>
  <conditionalFormatting sqref="O331">
    <cfRule type="containsText" dxfId="7219" priority="7151" stopIfTrue="1" operator="containsText" text="NO CUMPLE">
      <formula>NOT(ISERROR(SEARCH("NO CUMPLE",O331)))</formula>
    </cfRule>
    <cfRule type="containsText" dxfId="7218" priority="7152" stopIfTrue="1" operator="containsText" text="CUMPLE">
      <formula>NOT(ISERROR(SEARCH("CUMPLE",O331)))</formula>
    </cfRule>
  </conditionalFormatting>
  <conditionalFormatting sqref="O332:S332">
    <cfRule type="cellIs" dxfId="7217" priority="7150" operator="equal">
      <formula>"EL PROPONENTE SE DEBE REQUERIR POR EXPERIENCIA MINIMA EXIGIDA"</formula>
    </cfRule>
  </conditionalFormatting>
  <conditionalFormatting sqref="J304:J318">
    <cfRule type="cellIs" dxfId="7216" priority="7149" stopIfTrue="1" operator="greaterThan">
      <formula>0</formula>
    </cfRule>
  </conditionalFormatting>
  <conditionalFormatting sqref="N326:N331">
    <cfRule type="cellIs" dxfId="7215" priority="7147" operator="equal">
      <formula>"NO"</formula>
    </cfRule>
    <cfRule type="cellIs" dxfId="7214" priority="7148" operator="equal">
      <formula>"SI"</formula>
    </cfRule>
  </conditionalFormatting>
  <conditionalFormatting sqref="I318">
    <cfRule type="cellIs" dxfId="7213" priority="7146" stopIfTrue="1" operator="greaterThan">
      <formula>0</formula>
    </cfRule>
  </conditionalFormatting>
  <conditionalFormatting sqref="K304:L318">
    <cfRule type="cellIs" dxfId="7212" priority="7145" operator="notBetween">
      <formula>$Q$17</formula>
      <formula>$R$17</formula>
    </cfRule>
  </conditionalFormatting>
  <conditionalFormatting sqref="B304:B318">
    <cfRule type="cellIs" dxfId="7211" priority="7144" stopIfTrue="1" operator="greaterThan">
      <formula>0</formula>
    </cfRule>
  </conditionalFormatting>
  <conditionalFormatting sqref="T310:V311 T304:V306">
    <cfRule type="cellIs" dxfId="7210" priority="7142" stopIfTrue="1" operator="equal">
      <formula>"NO"</formula>
    </cfRule>
    <cfRule type="cellIs" dxfId="7209" priority="7143" stopIfTrue="1" operator="equal">
      <formula>"SI"</formula>
    </cfRule>
  </conditionalFormatting>
  <conditionalFormatting sqref="T310:V310 T304:V305">
    <cfRule type="cellIs" dxfId="7208" priority="7141" stopIfTrue="1" operator="equal">
      <formula>"NO APLICA"</formula>
    </cfRule>
  </conditionalFormatting>
  <conditionalFormatting sqref="T311:U311">
    <cfRule type="cellIs" dxfId="7207" priority="7140" stopIfTrue="1" operator="equal">
      <formula>"NO APLICA"</formula>
    </cfRule>
  </conditionalFormatting>
  <conditionalFormatting sqref="T311:U311">
    <cfRule type="cellIs" dxfId="7206" priority="7139" stopIfTrue="1" operator="equal">
      <formula>"NO APLICA"</formula>
    </cfRule>
  </conditionalFormatting>
  <conditionalFormatting sqref="V311">
    <cfRule type="cellIs" dxfId="7205" priority="7138" stopIfTrue="1" operator="equal">
      <formula>"NO APLICA"</formula>
    </cfRule>
  </conditionalFormatting>
  <conditionalFormatting sqref="C304:I318 K304:M318 P304:V318">
    <cfRule type="cellIs" dxfId="7204" priority="7137" operator="equal">
      <formula>0</formula>
    </cfRule>
  </conditionalFormatting>
  <conditionalFormatting sqref="P325">
    <cfRule type="cellIs" dxfId="7202" priority="7134" operator="equal">
      <formula>"NO VÁLIDO"</formula>
    </cfRule>
    <cfRule type="cellIs" dxfId="7201" priority="7135" operator="equal">
      <formula>"VÁLIDO"</formula>
    </cfRule>
  </conditionalFormatting>
  <conditionalFormatting sqref="M332">
    <cfRule type="cellIs" dxfId="7200" priority="7131" operator="notEqual">
      <formula>"NO CUMPLE"</formula>
    </cfRule>
    <cfRule type="containsText" dxfId="7199" priority="7132" stopIfTrue="1" operator="containsText" text="NO CUMPLE">
      <formula>NOT(ISERROR(SEARCH("NO CUMPLE",M332)))</formula>
    </cfRule>
    <cfRule type="containsText" dxfId="7198" priority="7133" stopIfTrue="1" operator="containsText" text="CUMPLE">
      <formula>NOT(ISERROR(SEARCH("CUMPLE",M332)))</formula>
    </cfRule>
  </conditionalFormatting>
  <conditionalFormatting sqref="M326:M331">
    <cfRule type="cellIs" dxfId="7197" priority="7129" stopIfTrue="1" operator="equal">
      <formula>"cumple"</formula>
    </cfRule>
    <cfRule type="containsText" dxfId="7196" priority="7130" stopIfTrue="1" operator="containsText" text="NO CUMPLE">
      <formula>NOT(ISERROR(SEARCH("NO CUMPLE",M326)))</formula>
    </cfRule>
  </conditionalFormatting>
  <conditionalFormatting sqref="L326:L331">
    <cfRule type="cellIs" dxfId="7195" priority="7127" stopIfTrue="1" operator="equal">
      <formula>"cumple"</formula>
    </cfRule>
    <cfRule type="containsText" dxfId="7194" priority="7128" stopIfTrue="1" operator="containsText" text="NO CUMPLE">
      <formula>NOT(ISERROR(SEARCH("NO CUMPLE",L326)))</formula>
    </cfRule>
  </conditionalFormatting>
  <conditionalFormatting sqref="D307:D309">
    <cfRule type="cellIs" dxfId="7178" priority="7111" stopIfTrue="1" operator="greaterThan">
      <formula>0</formula>
    </cfRule>
  </conditionalFormatting>
  <conditionalFormatting sqref="D307:D309 F307:H309">
    <cfRule type="cellIs" dxfId="7177" priority="7110" stopIfTrue="1" operator="greaterThan">
      <formula>0</formula>
    </cfRule>
  </conditionalFormatting>
  <conditionalFormatting sqref="T307:V309">
    <cfRule type="cellIs" dxfId="7176" priority="7108" stopIfTrue="1" operator="equal">
      <formula>"NO"</formula>
    </cfRule>
    <cfRule type="cellIs" dxfId="7175" priority="7109" stopIfTrue="1" operator="equal">
      <formula>"SI"</formula>
    </cfRule>
  </conditionalFormatting>
  <conditionalFormatting sqref="T307:V308">
    <cfRule type="cellIs" dxfId="7174" priority="7107" stopIfTrue="1" operator="equal">
      <formula>"NO APLICA"</formula>
    </cfRule>
  </conditionalFormatting>
  <conditionalFormatting sqref="T309:U309">
    <cfRule type="cellIs" dxfId="7173" priority="7106" stopIfTrue="1" operator="equal">
      <formula>"NO APLICA"</formula>
    </cfRule>
  </conditionalFormatting>
  <conditionalFormatting sqref="T309:U309">
    <cfRule type="cellIs" dxfId="7172" priority="7105" stopIfTrue="1" operator="equal">
      <formula>"NO APLICA"</formula>
    </cfRule>
  </conditionalFormatting>
  <conditionalFormatting sqref="V309">
    <cfRule type="cellIs" dxfId="7171" priority="7104" stopIfTrue="1" operator="equal">
      <formula>"NO APLICA"</formula>
    </cfRule>
  </conditionalFormatting>
  <conditionalFormatting sqref="T306:U306">
    <cfRule type="cellIs" dxfId="7170" priority="7103" stopIfTrue="1" operator="equal">
      <formula>"NO APLICA"</formula>
    </cfRule>
  </conditionalFormatting>
  <conditionalFormatting sqref="T306:U306">
    <cfRule type="cellIs" dxfId="7169" priority="7102" stopIfTrue="1" operator="equal">
      <formula>"NO APLICA"</formula>
    </cfRule>
  </conditionalFormatting>
  <conditionalFormatting sqref="V306">
    <cfRule type="cellIs" dxfId="7168" priority="7101" stopIfTrue="1" operator="equal">
      <formula>"NO APLICA"</formula>
    </cfRule>
  </conditionalFormatting>
  <conditionalFormatting sqref="C339:I343 C345:I353 G344 K339:M353 P339:V353 I344">
    <cfRule type="cellIs" dxfId="7167" priority="7100" stopIfTrue="1" operator="greaterThan">
      <formula>0</formula>
    </cfRule>
  </conditionalFormatting>
  <conditionalFormatting sqref="D347:D352">
    <cfRule type="cellIs" dxfId="7166" priority="7099" stopIfTrue="1" operator="greaterThan">
      <formula>0</formula>
    </cfRule>
  </conditionalFormatting>
  <conditionalFormatting sqref="D347:D352 F347:H352">
    <cfRule type="cellIs" dxfId="7165" priority="7098" stopIfTrue="1" operator="greaterThan">
      <formula>0</formula>
    </cfRule>
  </conditionalFormatting>
  <conditionalFormatting sqref="H339:H343 H345:H352">
    <cfRule type="cellIs" dxfId="7164" priority="7097" stopIfTrue="1" operator="greaterThan">
      <formula>0</formula>
    </cfRule>
  </conditionalFormatting>
  <conditionalFormatting sqref="E339:E343 E345:E352">
    <cfRule type="cellIs" dxfId="7163" priority="7096" stopIfTrue="1" operator="greaterThan">
      <formula>0</formula>
    </cfRule>
  </conditionalFormatting>
  <conditionalFormatting sqref="K361:K366">
    <cfRule type="containsText" dxfId="7162" priority="7094" stopIfTrue="1" operator="containsText" text="NO CUMPLE">
      <formula>NOT(ISERROR(SEARCH("NO CUMPLE",K361)))</formula>
    </cfRule>
    <cfRule type="containsText" dxfId="7161" priority="7095" stopIfTrue="1" operator="containsText" text="CUMPLE">
      <formula>NOT(ISERROR(SEARCH("CUMPLE",K361)))</formula>
    </cfRule>
  </conditionalFormatting>
  <conditionalFormatting sqref="S360">
    <cfRule type="cellIs" dxfId="7160" priority="7092" operator="greaterThanOrEqual">
      <formula>NUMMINCONT</formula>
    </cfRule>
    <cfRule type="cellIs" dxfId="7159" priority="7093" operator="lessThan">
      <formula>NUMMINCONT</formula>
    </cfRule>
  </conditionalFormatting>
  <conditionalFormatting sqref="T347:V352">
    <cfRule type="cellIs" dxfId="7158" priority="7090" stopIfTrue="1" operator="equal">
      <formula>"NO"</formula>
    </cfRule>
    <cfRule type="cellIs" dxfId="7157" priority="7091" stopIfTrue="1" operator="equal">
      <formula>"SI"</formula>
    </cfRule>
  </conditionalFormatting>
  <conditionalFormatting sqref="T347:V348">
    <cfRule type="cellIs" dxfId="7156" priority="7089" stopIfTrue="1" operator="equal">
      <formula>"NO APLICA"</formula>
    </cfRule>
  </conditionalFormatting>
  <conditionalFormatting sqref="T349:U352">
    <cfRule type="cellIs" dxfId="7155" priority="7088" stopIfTrue="1" operator="equal">
      <formula>"NO APLICA"</formula>
    </cfRule>
  </conditionalFormatting>
  <conditionalFormatting sqref="T349:U349">
    <cfRule type="cellIs" dxfId="7154" priority="7087" stopIfTrue="1" operator="equal">
      <formula>"NO APLICA"</formula>
    </cfRule>
  </conditionalFormatting>
  <conditionalFormatting sqref="V349:V352">
    <cfRule type="cellIs" dxfId="7153" priority="7086" stopIfTrue="1" operator="equal">
      <formula>"NO APLICA"</formula>
    </cfRule>
  </conditionalFormatting>
  <conditionalFormatting sqref="V358:W358">
    <cfRule type="cellIs" dxfId="7152" priority="7084" operator="equal">
      <formula>"CUMPLE"</formula>
    </cfRule>
    <cfRule type="cellIs" dxfId="7151" priority="7085" operator="equal">
      <formula>"NO CUMPLE"</formula>
    </cfRule>
  </conditionalFormatting>
  <conditionalFormatting sqref="V358:W360">
    <cfRule type="cellIs" dxfId="7150" priority="7083" operator="equal">
      <formula>"VERIFICAR"</formula>
    </cfRule>
  </conditionalFormatting>
  <conditionalFormatting sqref="T353:V353">
    <cfRule type="cellIs" dxfId="7149" priority="7081" stopIfTrue="1" operator="equal">
      <formula>"NO"</formula>
    </cfRule>
    <cfRule type="cellIs" dxfId="7148" priority="7082" stopIfTrue="1" operator="equal">
      <formula>"SI"</formula>
    </cfRule>
  </conditionalFormatting>
  <conditionalFormatting sqref="T353:U353">
    <cfRule type="cellIs" dxfId="7147" priority="7080" stopIfTrue="1" operator="equal">
      <formula>"NO APLICA"</formula>
    </cfRule>
  </conditionalFormatting>
  <conditionalFormatting sqref="V353">
    <cfRule type="cellIs" dxfId="7146" priority="7079" stopIfTrue="1" operator="equal">
      <formula>"NO APLICA"</formula>
    </cfRule>
  </conditionalFormatting>
  <conditionalFormatting sqref="T363">
    <cfRule type="cellIs" dxfId="7145" priority="7077" operator="equal">
      <formula>"CUMPLE"</formula>
    </cfRule>
    <cfRule type="cellIs" dxfId="7144" priority="7078" operator="equal">
      <formula>"NO CUMPLE"</formula>
    </cfRule>
  </conditionalFormatting>
  <conditionalFormatting sqref="T363">
    <cfRule type="cellIs" dxfId="7143" priority="7076" operator="equal">
      <formula>"VERIFICAR"</formula>
    </cfRule>
  </conditionalFormatting>
  <conditionalFormatting sqref="H367">
    <cfRule type="containsText" dxfId="7125" priority="7057" stopIfTrue="1" operator="containsText" text="NO CUMPLE">
      <formula>NOT(ISERROR(SEARCH("NO CUMPLE",H367)))</formula>
    </cfRule>
    <cfRule type="containsText" dxfId="7124" priority="7058" stopIfTrue="1" operator="containsText" text="CUMPLE">
      <formula>NOT(ISERROR(SEARCH("CUMPLE",H367)))</formula>
    </cfRule>
  </conditionalFormatting>
  <conditionalFormatting sqref="J367">
    <cfRule type="containsText" dxfId="7123" priority="7055" stopIfTrue="1" operator="containsText" text="NO CUMPLE">
      <formula>NOT(ISERROR(SEARCH("NO CUMPLE",J367)))</formula>
    </cfRule>
    <cfRule type="containsText" dxfId="7122" priority="7056" stopIfTrue="1" operator="containsText" text="CUMPLE">
      <formula>NOT(ISERROR(SEARCH("CUMPLE",J367)))</formula>
    </cfRule>
  </conditionalFormatting>
  <conditionalFormatting sqref="K367">
    <cfRule type="containsText" dxfId="7121" priority="7053" stopIfTrue="1" operator="containsText" text="NO CUMPLE">
      <formula>NOT(ISERROR(SEARCH("NO CUMPLE",K367)))</formula>
    </cfRule>
    <cfRule type="containsText" dxfId="7120" priority="7054" stopIfTrue="1" operator="containsText" text="CUMPLE">
      <formula>NOT(ISERROR(SEARCH("CUMPLE",K367)))</formula>
    </cfRule>
  </conditionalFormatting>
  <conditionalFormatting sqref="O366">
    <cfRule type="containsText" dxfId="7119" priority="7051" stopIfTrue="1" operator="containsText" text="NO CUMPLE">
      <formula>NOT(ISERROR(SEARCH("NO CUMPLE",O366)))</formula>
    </cfRule>
    <cfRule type="containsText" dxfId="7118" priority="7052" stopIfTrue="1" operator="containsText" text="CUMPLE">
      <formula>NOT(ISERROR(SEARCH("CUMPLE",O366)))</formula>
    </cfRule>
  </conditionalFormatting>
  <conditionalFormatting sqref="O367:S367">
    <cfRule type="cellIs" dxfId="7117" priority="7050" operator="equal">
      <formula>"EL PROPONENTE SE DEBE REQUERIR POR EXPERIENCIA MINIMA EXIGIDA"</formula>
    </cfRule>
  </conditionalFormatting>
  <conditionalFormatting sqref="J339:J353">
    <cfRule type="cellIs" dxfId="7116" priority="7049" stopIfTrue="1" operator="greaterThan">
      <formula>0</formula>
    </cfRule>
  </conditionalFormatting>
  <conditionalFormatting sqref="N361:N366">
    <cfRule type="cellIs" dxfId="7115" priority="7047" operator="equal">
      <formula>"NO"</formula>
    </cfRule>
    <cfRule type="cellIs" dxfId="7114" priority="7048" operator="equal">
      <formula>"SI"</formula>
    </cfRule>
  </conditionalFormatting>
  <conditionalFormatting sqref="I353">
    <cfRule type="cellIs" dxfId="7113" priority="7046" stopIfTrue="1" operator="greaterThan">
      <formula>0</formula>
    </cfRule>
  </conditionalFormatting>
  <conditionalFormatting sqref="K339:L353">
    <cfRule type="cellIs" dxfId="7112" priority="7045" operator="notBetween">
      <formula>$Q$17</formula>
      <formula>$R$17</formula>
    </cfRule>
  </conditionalFormatting>
  <conditionalFormatting sqref="B339:B343 B345:B353">
    <cfRule type="cellIs" dxfId="7111" priority="7044" stopIfTrue="1" operator="greaterThan">
      <formula>0</formula>
    </cfRule>
  </conditionalFormatting>
  <conditionalFormatting sqref="T345:V346 T339:V341 T341:T344 V341:V344">
    <cfRule type="cellIs" dxfId="7110" priority="7042" stopIfTrue="1" operator="equal">
      <formula>"NO"</formula>
    </cfRule>
    <cfRule type="cellIs" dxfId="7109" priority="7043" stopIfTrue="1" operator="equal">
      <formula>"SI"</formula>
    </cfRule>
  </conditionalFormatting>
  <conditionalFormatting sqref="T345:V345 T339:V340 T341:T344 V341:V344">
    <cfRule type="cellIs" dxfId="7108" priority="7041" stopIfTrue="1" operator="equal">
      <formula>"NO APLICA"</formula>
    </cfRule>
  </conditionalFormatting>
  <conditionalFormatting sqref="T346:U346">
    <cfRule type="cellIs" dxfId="7107" priority="7040" stopIfTrue="1" operator="equal">
      <formula>"NO APLICA"</formula>
    </cfRule>
  </conditionalFormatting>
  <conditionalFormatting sqref="T346:U346">
    <cfRule type="cellIs" dxfId="7106" priority="7039" stopIfTrue="1" operator="equal">
      <formula>"NO APLICA"</formula>
    </cfRule>
  </conditionalFormatting>
  <conditionalFormatting sqref="V346">
    <cfRule type="cellIs" dxfId="7105" priority="7038" stopIfTrue="1" operator="equal">
      <formula>"NO APLICA"</formula>
    </cfRule>
  </conditionalFormatting>
  <conditionalFormatting sqref="C339:I343 C345:I353 G344 K339:M353 P339:V353 I344">
    <cfRule type="cellIs" dxfId="7104" priority="7037" operator="equal">
      <formula>0</formula>
    </cfRule>
  </conditionalFormatting>
  <conditionalFormatting sqref="P360">
    <cfRule type="cellIs" dxfId="7102" priority="7034" operator="equal">
      <formula>"NO VÁLIDO"</formula>
    </cfRule>
    <cfRule type="cellIs" dxfId="7101" priority="7035" operator="equal">
      <formula>"VÁLIDO"</formula>
    </cfRule>
  </conditionalFormatting>
  <conditionalFormatting sqref="M367">
    <cfRule type="cellIs" dxfId="7100" priority="7031" operator="notEqual">
      <formula>"NO CUMPLE"</formula>
    </cfRule>
    <cfRule type="containsText" dxfId="7099" priority="7032" stopIfTrue="1" operator="containsText" text="NO CUMPLE">
      <formula>NOT(ISERROR(SEARCH("NO CUMPLE",M367)))</formula>
    </cfRule>
    <cfRule type="containsText" dxfId="7098" priority="7033" stopIfTrue="1" operator="containsText" text="CUMPLE">
      <formula>NOT(ISERROR(SEARCH("CUMPLE",M367)))</formula>
    </cfRule>
  </conditionalFormatting>
  <conditionalFormatting sqref="M361:M366">
    <cfRule type="cellIs" dxfId="7097" priority="7029" stopIfTrue="1" operator="equal">
      <formula>"cumple"</formula>
    </cfRule>
    <cfRule type="containsText" dxfId="7096" priority="7030" stopIfTrue="1" operator="containsText" text="NO CUMPLE">
      <formula>NOT(ISERROR(SEARCH("NO CUMPLE",M361)))</formula>
    </cfRule>
  </conditionalFormatting>
  <conditionalFormatting sqref="L361:L366">
    <cfRule type="cellIs" dxfId="7095" priority="7027" stopIfTrue="1" operator="equal">
      <formula>"cumple"</formula>
    </cfRule>
    <cfRule type="containsText" dxfId="7094" priority="7028" stopIfTrue="1" operator="containsText" text="NO CUMPLE">
      <formula>NOT(ISERROR(SEARCH("NO CUMPLE",L361)))</formula>
    </cfRule>
  </conditionalFormatting>
  <conditionalFormatting sqref="D342:D343">
    <cfRule type="cellIs" dxfId="7078" priority="7011" stopIfTrue="1" operator="greaterThan">
      <formula>0</formula>
    </cfRule>
  </conditionalFormatting>
  <conditionalFormatting sqref="D342:D343 F342:H343 G344">
    <cfRule type="cellIs" dxfId="7077" priority="7010" stopIfTrue="1" operator="greaterThan">
      <formula>0</formula>
    </cfRule>
  </conditionalFormatting>
  <conditionalFormatting sqref="T342:V344">
    <cfRule type="cellIs" dxfId="7076" priority="7008" stopIfTrue="1" operator="equal">
      <formula>"NO"</formula>
    </cfRule>
    <cfRule type="cellIs" dxfId="7075" priority="7009" stopIfTrue="1" operator="equal">
      <formula>"SI"</formula>
    </cfRule>
  </conditionalFormatting>
  <conditionalFormatting sqref="T342:V343">
    <cfRule type="cellIs" dxfId="7074" priority="7007" stopIfTrue="1" operator="equal">
      <formula>"NO APLICA"</formula>
    </cfRule>
  </conditionalFormatting>
  <conditionalFormatting sqref="T344:U344">
    <cfRule type="cellIs" dxfId="7073" priority="7006" stopIfTrue="1" operator="equal">
      <formula>"NO APLICA"</formula>
    </cfRule>
  </conditionalFormatting>
  <conditionalFormatting sqref="T344:U344">
    <cfRule type="cellIs" dxfId="7072" priority="7005" stopIfTrue="1" operator="equal">
      <formula>"NO APLICA"</formula>
    </cfRule>
  </conditionalFormatting>
  <conditionalFormatting sqref="V344">
    <cfRule type="cellIs" dxfId="7071" priority="7004" stopIfTrue="1" operator="equal">
      <formula>"NO APLICA"</formula>
    </cfRule>
  </conditionalFormatting>
  <conditionalFormatting sqref="T341:U341">
    <cfRule type="cellIs" dxfId="7070" priority="7003" stopIfTrue="1" operator="equal">
      <formula>"NO APLICA"</formula>
    </cfRule>
  </conditionalFormatting>
  <conditionalFormatting sqref="T341:U341">
    <cfRule type="cellIs" dxfId="7069" priority="7002" stopIfTrue="1" operator="equal">
      <formula>"NO APLICA"</formula>
    </cfRule>
  </conditionalFormatting>
  <conditionalFormatting sqref="V341">
    <cfRule type="cellIs" dxfId="7068" priority="7001" stopIfTrue="1" operator="equal">
      <formula>"NO APLICA"</formula>
    </cfRule>
  </conditionalFormatting>
  <conditionalFormatting sqref="C374:I388 K374:M388 P374:V388">
    <cfRule type="cellIs" dxfId="7067" priority="7000" stopIfTrue="1" operator="greaterThan">
      <formula>0</formula>
    </cfRule>
  </conditionalFormatting>
  <conditionalFormatting sqref="D382:D387">
    <cfRule type="cellIs" dxfId="7066" priority="6999" stopIfTrue="1" operator="greaterThan">
      <formula>0</formula>
    </cfRule>
  </conditionalFormatting>
  <conditionalFormatting sqref="D382:D387 F382:H387">
    <cfRule type="cellIs" dxfId="7065" priority="6998" stopIfTrue="1" operator="greaterThan">
      <formula>0</formula>
    </cfRule>
  </conditionalFormatting>
  <conditionalFormatting sqref="H374:H387">
    <cfRule type="cellIs" dxfId="7064" priority="6997" stopIfTrue="1" operator="greaterThan">
      <formula>0</formula>
    </cfRule>
  </conditionalFormatting>
  <conditionalFormatting sqref="E374:E387">
    <cfRule type="cellIs" dxfId="7063" priority="6996" stopIfTrue="1" operator="greaterThan">
      <formula>0</formula>
    </cfRule>
  </conditionalFormatting>
  <conditionalFormatting sqref="K396:K401">
    <cfRule type="containsText" dxfId="7062" priority="6994" stopIfTrue="1" operator="containsText" text="NO CUMPLE">
      <formula>NOT(ISERROR(SEARCH("NO CUMPLE",K396)))</formula>
    </cfRule>
    <cfRule type="containsText" dxfId="7061" priority="6995" stopIfTrue="1" operator="containsText" text="CUMPLE">
      <formula>NOT(ISERROR(SEARCH("CUMPLE",K396)))</formula>
    </cfRule>
  </conditionalFormatting>
  <conditionalFormatting sqref="S395">
    <cfRule type="cellIs" dxfId="7060" priority="6992" operator="greaterThanOrEqual">
      <formula>NUMMINCONT</formula>
    </cfRule>
    <cfRule type="cellIs" dxfId="7059" priority="6993" operator="lessThan">
      <formula>NUMMINCONT</formula>
    </cfRule>
  </conditionalFormatting>
  <conditionalFormatting sqref="T382:V387">
    <cfRule type="cellIs" dxfId="7058" priority="6990" stopIfTrue="1" operator="equal">
      <formula>"NO"</formula>
    </cfRule>
    <cfRule type="cellIs" dxfId="7057" priority="6991" stopIfTrue="1" operator="equal">
      <formula>"SI"</formula>
    </cfRule>
  </conditionalFormatting>
  <conditionalFormatting sqref="T382:V383">
    <cfRule type="cellIs" dxfId="7056" priority="6989" stopIfTrue="1" operator="equal">
      <formula>"NO APLICA"</formula>
    </cfRule>
  </conditionalFormatting>
  <conditionalFormatting sqref="T384:U387">
    <cfRule type="cellIs" dxfId="7055" priority="6988" stopIfTrue="1" operator="equal">
      <formula>"NO APLICA"</formula>
    </cfRule>
  </conditionalFormatting>
  <conditionalFormatting sqref="T384:U384">
    <cfRule type="cellIs" dxfId="7054" priority="6987" stopIfTrue="1" operator="equal">
      <formula>"NO APLICA"</formula>
    </cfRule>
  </conditionalFormatting>
  <conditionalFormatting sqref="V384:V387">
    <cfRule type="cellIs" dxfId="7053" priority="6986" stopIfTrue="1" operator="equal">
      <formula>"NO APLICA"</formula>
    </cfRule>
  </conditionalFormatting>
  <conditionalFormatting sqref="V393:W393">
    <cfRule type="cellIs" dxfId="7052" priority="6984" operator="equal">
      <formula>"CUMPLE"</formula>
    </cfRule>
    <cfRule type="cellIs" dxfId="7051" priority="6985" operator="equal">
      <formula>"NO CUMPLE"</formula>
    </cfRule>
  </conditionalFormatting>
  <conditionalFormatting sqref="V393:W395">
    <cfRule type="cellIs" dxfId="7050" priority="6983" operator="equal">
      <formula>"VERIFICAR"</formula>
    </cfRule>
  </conditionalFormatting>
  <conditionalFormatting sqref="T388:V388">
    <cfRule type="cellIs" dxfId="7049" priority="6981" stopIfTrue="1" operator="equal">
      <formula>"NO"</formula>
    </cfRule>
    <cfRule type="cellIs" dxfId="7048" priority="6982" stopIfTrue="1" operator="equal">
      <formula>"SI"</formula>
    </cfRule>
  </conditionalFormatting>
  <conditionalFormatting sqref="T388:U388">
    <cfRule type="cellIs" dxfId="7047" priority="6980" stopIfTrue="1" operator="equal">
      <formula>"NO APLICA"</formula>
    </cfRule>
  </conditionalFormatting>
  <conditionalFormatting sqref="V388">
    <cfRule type="cellIs" dxfId="7046" priority="6979" stopIfTrue="1" operator="equal">
      <formula>"NO APLICA"</formula>
    </cfRule>
  </conditionalFormatting>
  <conditionalFormatting sqref="T398">
    <cfRule type="cellIs" dxfId="7045" priority="6977" operator="equal">
      <formula>"CUMPLE"</formula>
    </cfRule>
    <cfRule type="cellIs" dxfId="7044" priority="6978" operator="equal">
      <formula>"NO CUMPLE"</formula>
    </cfRule>
  </conditionalFormatting>
  <conditionalFormatting sqref="T398">
    <cfRule type="cellIs" dxfId="7043" priority="6976" operator="equal">
      <formula>"VERIFICAR"</formula>
    </cfRule>
  </conditionalFormatting>
  <conditionalFormatting sqref="H402">
    <cfRule type="containsText" dxfId="7025" priority="6957" stopIfTrue="1" operator="containsText" text="NO CUMPLE">
      <formula>NOT(ISERROR(SEARCH("NO CUMPLE",H402)))</formula>
    </cfRule>
    <cfRule type="containsText" dxfId="7024" priority="6958" stopIfTrue="1" operator="containsText" text="CUMPLE">
      <formula>NOT(ISERROR(SEARCH("CUMPLE",H402)))</formula>
    </cfRule>
  </conditionalFormatting>
  <conditionalFormatting sqref="J402">
    <cfRule type="containsText" dxfId="7023" priority="6955" stopIfTrue="1" operator="containsText" text="NO CUMPLE">
      <formula>NOT(ISERROR(SEARCH("NO CUMPLE",J402)))</formula>
    </cfRule>
    <cfRule type="containsText" dxfId="7022" priority="6956" stopIfTrue="1" operator="containsText" text="CUMPLE">
      <formula>NOT(ISERROR(SEARCH("CUMPLE",J402)))</formula>
    </cfRule>
  </conditionalFormatting>
  <conditionalFormatting sqref="K402">
    <cfRule type="containsText" dxfId="7021" priority="6953" stopIfTrue="1" operator="containsText" text="NO CUMPLE">
      <formula>NOT(ISERROR(SEARCH("NO CUMPLE",K402)))</formula>
    </cfRule>
    <cfRule type="containsText" dxfId="7020" priority="6954" stopIfTrue="1" operator="containsText" text="CUMPLE">
      <formula>NOT(ISERROR(SEARCH("CUMPLE",K402)))</formula>
    </cfRule>
  </conditionalFormatting>
  <conditionalFormatting sqref="O401">
    <cfRule type="containsText" dxfId="7019" priority="6951" stopIfTrue="1" operator="containsText" text="NO CUMPLE">
      <formula>NOT(ISERROR(SEARCH("NO CUMPLE",O401)))</formula>
    </cfRule>
    <cfRule type="containsText" dxfId="7018" priority="6952" stopIfTrue="1" operator="containsText" text="CUMPLE">
      <formula>NOT(ISERROR(SEARCH("CUMPLE",O401)))</formula>
    </cfRule>
  </conditionalFormatting>
  <conditionalFormatting sqref="O402:S402">
    <cfRule type="cellIs" dxfId="7017" priority="6950" operator="equal">
      <formula>"EL PROPONENTE SE DEBE REQUERIR POR EXPERIENCIA MINIMA EXIGIDA"</formula>
    </cfRule>
  </conditionalFormatting>
  <conditionalFormatting sqref="J374:J388">
    <cfRule type="cellIs" dxfId="7016" priority="6949" stopIfTrue="1" operator="greaterThan">
      <formula>0</formula>
    </cfRule>
  </conditionalFormatting>
  <conditionalFormatting sqref="N396:N401">
    <cfRule type="cellIs" dxfId="7015" priority="6947" operator="equal">
      <formula>"NO"</formula>
    </cfRule>
    <cfRule type="cellIs" dxfId="7014" priority="6948" operator="equal">
      <formula>"SI"</formula>
    </cfRule>
  </conditionalFormatting>
  <conditionalFormatting sqref="I388">
    <cfRule type="cellIs" dxfId="7013" priority="6946" stopIfTrue="1" operator="greaterThan">
      <formula>0</formula>
    </cfRule>
  </conditionalFormatting>
  <conditionalFormatting sqref="K374:L388">
    <cfRule type="cellIs" dxfId="7012" priority="6945" operator="notBetween">
      <formula>$Q$17</formula>
      <formula>$R$17</formula>
    </cfRule>
  </conditionalFormatting>
  <conditionalFormatting sqref="B374:B388">
    <cfRule type="cellIs" dxfId="7011" priority="6944" stopIfTrue="1" operator="greaterThan">
      <formula>0</formula>
    </cfRule>
  </conditionalFormatting>
  <conditionalFormatting sqref="T380:V381 T374:V376">
    <cfRule type="cellIs" dxfId="7010" priority="6942" stopIfTrue="1" operator="equal">
      <formula>"NO"</formula>
    </cfRule>
    <cfRule type="cellIs" dxfId="7009" priority="6943" stopIfTrue="1" operator="equal">
      <formula>"SI"</formula>
    </cfRule>
  </conditionalFormatting>
  <conditionalFormatting sqref="T380:V380 T374:V375">
    <cfRule type="cellIs" dxfId="7008" priority="6941" stopIfTrue="1" operator="equal">
      <formula>"NO APLICA"</formula>
    </cfRule>
  </conditionalFormatting>
  <conditionalFormatting sqref="T381:U381">
    <cfRule type="cellIs" dxfId="7007" priority="6940" stopIfTrue="1" operator="equal">
      <formula>"NO APLICA"</formula>
    </cfRule>
  </conditionalFormatting>
  <conditionalFormatting sqref="T381:U381">
    <cfRule type="cellIs" dxfId="7006" priority="6939" stopIfTrue="1" operator="equal">
      <formula>"NO APLICA"</formula>
    </cfRule>
  </conditionalFormatting>
  <conditionalFormatting sqref="V381">
    <cfRule type="cellIs" dxfId="7005" priority="6938" stopIfTrue="1" operator="equal">
      <formula>"NO APLICA"</formula>
    </cfRule>
  </conditionalFormatting>
  <conditionalFormatting sqref="C374:I388 K374:M388 P374:V388">
    <cfRule type="cellIs" dxfId="7004" priority="6937" operator="equal">
      <formula>0</formula>
    </cfRule>
  </conditionalFormatting>
  <conditionalFormatting sqref="P395">
    <cfRule type="cellIs" dxfId="7002" priority="6934" operator="equal">
      <formula>"NO VÁLIDO"</formula>
    </cfRule>
    <cfRule type="cellIs" dxfId="7001" priority="6935" operator="equal">
      <formula>"VÁLIDO"</formula>
    </cfRule>
  </conditionalFormatting>
  <conditionalFormatting sqref="M402">
    <cfRule type="cellIs" dxfId="7000" priority="6931" operator="notEqual">
      <formula>"NO CUMPLE"</formula>
    </cfRule>
    <cfRule type="containsText" dxfId="6999" priority="6932" stopIfTrue="1" operator="containsText" text="NO CUMPLE">
      <formula>NOT(ISERROR(SEARCH("NO CUMPLE",M402)))</formula>
    </cfRule>
    <cfRule type="containsText" dxfId="6998" priority="6933" stopIfTrue="1" operator="containsText" text="CUMPLE">
      <formula>NOT(ISERROR(SEARCH("CUMPLE",M402)))</formula>
    </cfRule>
  </conditionalFormatting>
  <conditionalFormatting sqref="M396:M401">
    <cfRule type="cellIs" dxfId="6997" priority="6929" stopIfTrue="1" operator="equal">
      <formula>"cumple"</formula>
    </cfRule>
    <cfRule type="containsText" dxfId="6996" priority="6930" stopIfTrue="1" operator="containsText" text="NO CUMPLE">
      <formula>NOT(ISERROR(SEARCH("NO CUMPLE",M396)))</formula>
    </cfRule>
  </conditionalFormatting>
  <conditionalFormatting sqref="L396:L401">
    <cfRule type="cellIs" dxfId="6995" priority="6927" stopIfTrue="1" operator="equal">
      <formula>"cumple"</formula>
    </cfRule>
    <cfRule type="containsText" dxfId="6994" priority="6928" stopIfTrue="1" operator="containsText" text="NO CUMPLE">
      <formula>NOT(ISERROR(SEARCH("NO CUMPLE",L396)))</formula>
    </cfRule>
  </conditionalFormatting>
  <conditionalFormatting sqref="D377:D379">
    <cfRule type="cellIs" dxfId="6978" priority="6911" stopIfTrue="1" operator="greaterThan">
      <formula>0</formula>
    </cfRule>
  </conditionalFormatting>
  <conditionalFormatting sqref="D377:D379 F377:H379">
    <cfRule type="cellIs" dxfId="6977" priority="6910" stopIfTrue="1" operator="greaterThan">
      <formula>0</formula>
    </cfRule>
  </conditionalFormatting>
  <conditionalFormatting sqref="T377:V379">
    <cfRule type="cellIs" dxfId="6976" priority="6908" stopIfTrue="1" operator="equal">
      <formula>"NO"</formula>
    </cfRule>
    <cfRule type="cellIs" dxfId="6975" priority="6909" stopIfTrue="1" operator="equal">
      <formula>"SI"</formula>
    </cfRule>
  </conditionalFormatting>
  <conditionalFormatting sqref="T377:V378">
    <cfRule type="cellIs" dxfId="6974" priority="6907" stopIfTrue="1" operator="equal">
      <formula>"NO APLICA"</formula>
    </cfRule>
  </conditionalFormatting>
  <conditionalFormatting sqref="T379:U379">
    <cfRule type="cellIs" dxfId="6973" priority="6906" stopIfTrue="1" operator="equal">
      <formula>"NO APLICA"</formula>
    </cfRule>
  </conditionalFormatting>
  <conditionalFormatting sqref="T379:U379">
    <cfRule type="cellIs" dxfId="6972" priority="6905" stopIfTrue="1" operator="equal">
      <formula>"NO APLICA"</formula>
    </cfRule>
  </conditionalFormatting>
  <conditionalFormatting sqref="V379">
    <cfRule type="cellIs" dxfId="6971" priority="6904" stopIfTrue="1" operator="equal">
      <formula>"NO APLICA"</formula>
    </cfRule>
  </conditionalFormatting>
  <conditionalFormatting sqref="T376:U376">
    <cfRule type="cellIs" dxfId="6970" priority="6903" stopIfTrue="1" operator="equal">
      <formula>"NO APLICA"</formula>
    </cfRule>
  </conditionalFormatting>
  <conditionalFormatting sqref="T376:U376">
    <cfRule type="cellIs" dxfId="6969" priority="6902" stopIfTrue="1" operator="equal">
      <formula>"NO APLICA"</formula>
    </cfRule>
  </conditionalFormatting>
  <conditionalFormatting sqref="V376">
    <cfRule type="cellIs" dxfId="6968" priority="6901" stopIfTrue="1" operator="equal">
      <formula>"NO APLICA"</formula>
    </cfRule>
  </conditionalFormatting>
  <conditionalFormatting sqref="C409:I411 K409:M423 C413:I423 G412 P409:V423 I412">
    <cfRule type="cellIs" dxfId="6967" priority="6900" stopIfTrue="1" operator="greaterThan">
      <formula>0</formula>
    </cfRule>
  </conditionalFormatting>
  <conditionalFormatting sqref="D417:D422">
    <cfRule type="cellIs" dxfId="6966" priority="6899" stopIfTrue="1" operator="greaterThan">
      <formula>0</formula>
    </cfRule>
  </conditionalFormatting>
  <conditionalFormatting sqref="D417:D422 F417:H422">
    <cfRule type="cellIs" dxfId="6965" priority="6898" stopIfTrue="1" operator="greaterThan">
      <formula>0</formula>
    </cfRule>
  </conditionalFormatting>
  <conditionalFormatting sqref="H409:H411 H413:H422">
    <cfRule type="cellIs" dxfId="6964" priority="6897" stopIfTrue="1" operator="greaterThan">
      <formula>0</formula>
    </cfRule>
  </conditionalFormatting>
  <conditionalFormatting sqref="E409:E411 E413:E422">
    <cfRule type="cellIs" dxfId="6963" priority="6896" stopIfTrue="1" operator="greaterThan">
      <formula>0</formula>
    </cfRule>
  </conditionalFormatting>
  <conditionalFormatting sqref="K431:K436">
    <cfRule type="containsText" dxfId="6962" priority="6894" stopIfTrue="1" operator="containsText" text="NO CUMPLE">
      <formula>NOT(ISERROR(SEARCH("NO CUMPLE",K431)))</formula>
    </cfRule>
    <cfRule type="containsText" dxfId="6961" priority="6895" stopIfTrue="1" operator="containsText" text="CUMPLE">
      <formula>NOT(ISERROR(SEARCH("CUMPLE",K431)))</formula>
    </cfRule>
  </conditionalFormatting>
  <conditionalFormatting sqref="S430">
    <cfRule type="cellIs" dxfId="6960" priority="6892" operator="greaterThanOrEqual">
      <formula>NUMMINCONT</formula>
    </cfRule>
    <cfRule type="cellIs" dxfId="6959" priority="6893" operator="lessThan">
      <formula>NUMMINCONT</formula>
    </cfRule>
  </conditionalFormatting>
  <conditionalFormatting sqref="T417:V422">
    <cfRule type="cellIs" dxfId="6958" priority="6890" stopIfTrue="1" operator="equal">
      <formula>"NO"</formula>
    </cfRule>
    <cfRule type="cellIs" dxfId="6957" priority="6891" stopIfTrue="1" operator="equal">
      <formula>"SI"</formula>
    </cfRule>
  </conditionalFormatting>
  <conditionalFormatting sqref="T417:V418">
    <cfRule type="cellIs" dxfId="6956" priority="6889" stopIfTrue="1" operator="equal">
      <formula>"NO APLICA"</formula>
    </cfRule>
  </conditionalFormatting>
  <conditionalFormatting sqref="T419:U422">
    <cfRule type="cellIs" dxfId="6955" priority="6888" stopIfTrue="1" operator="equal">
      <formula>"NO APLICA"</formula>
    </cfRule>
  </conditionalFormatting>
  <conditionalFormatting sqref="T419:U419">
    <cfRule type="cellIs" dxfId="6954" priority="6887" stopIfTrue="1" operator="equal">
      <formula>"NO APLICA"</formula>
    </cfRule>
  </conditionalFormatting>
  <conditionalFormatting sqref="V419:V422">
    <cfRule type="cellIs" dxfId="6953" priority="6886" stopIfTrue="1" operator="equal">
      <formula>"NO APLICA"</formula>
    </cfRule>
  </conditionalFormatting>
  <conditionalFormatting sqref="V428:W428">
    <cfRule type="cellIs" dxfId="6952" priority="6884" operator="equal">
      <formula>"CUMPLE"</formula>
    </cfRule>
    <cfRule type="cellIs" dxfId="6951" priority="6885" operator="equal">
      <formula>"NO CUMPLE"</formula>
    </cfRule>
  </conditionalFormatting>
  <conditionalFormatting sqref="V428:W430">
    <cfRule type="cellIs" dxfId="6950" priority="6883" operator="equal">
      <formula>"VERIFICAR"</formula>
    </cfRule>
  </conditionalFormatting>
  <conditionalFormatting sqref="T423:V423">
    <cfRule type="cellIs" dxfId="6949" priority="6881" stopIfTrue="1" operator="equal">
      <formula>"NO"</formula>
    </cfRule>
    <cfRule type="cellIs" dxfId="6948" priority="6882" stopIfTrue="1" operator="equal">
      <formula>"SI"</formula>
    </cfRule>
  </conditionalFormatting>
  <conditionalFormatting sqref="T423:U423">
    <cfRule type="cellIs" dxfId="6947" priority="6880" stopIfTrue="1" operator="equal">
      <formula>"NO APLICA"</formula>
    </cfRule>
  </conditionalFormatting>
  <conditionalFormatting sqref="V423">
    <cfRule type="cellIs" dxfId="6946" priority="6879" stopIfTrue="1" operator="equal">
      <formula>"NO APLICA"</formula>
    </cfRule>
  </conditionalFormatting>
  <conditionalFormatting sqref="T433">
    <cfRule type="cellIs" dxfId="6945" priority="6877" operator="equal">
      <formula>"CUMPLE"</formula>
    </cfRule>
    <cfRule type="cellIs" dxfId="6944" priority="6878" operator="equal">
      <formula>"NO CUMPLE"</formula>
    </cfRule>
  </conditionalFormatting>
  <conditionalFormatting sqref="T433">
    <cfRule type="cellIs" dxfId="6943" priority="6876" operator="equal">
      <formula>"VERIFICAR"</formula>
    </cfRule>
  </conditionalFormatting>
  <conditionalFormatting sqref="H437">
    <cfRule type="containsText" dxfId="6925" priority="6857" stopIfTrue="1" operator="containsText" text="NO CUMPLE">
      <formula>NOT(ISERROR(SEARCH("NO CUMPLE",H437)))</formula>
    </cfRule>
    <cfRule type="containsText" dxfId="6924" priority="6858" stopIfTrue="1" operator="containsText" text="CUMPLE">
      <formula>NOT(ISERROR(SEARCH("CUMPLE",H437)))</formula>
    </cfRule>
  </conditionalFormatting>
  <conditionalFormatting sqref="J437">
    <cfRule type="containsText" dxfId="6923" priority="6855" stopIfTrue="1" operator="containsText" text="NO CUMPLE">
      <formula>NOT(ISERROR(SEARCH("NO CUMPLE",J437)))</formula>
    </cfRule>
    <cfRule type="containsText" dxfId="6922" priority="6856" stopIfTrue="1" operator="containsText" text="CUMPLE">
      <formula>NOT(ISERROR(SEARCH("CUMPLE",J437)))</formula>
    </cfRule>
  </conditionalFormatting>
  <conditionalFormatting sqref="K437">
    <cfRule type="containsText" dxfId="6921" priority="6853" stopIfTrue="1" operator="containsText" text="NO CUMPLE">
      <formula>NOT(ISERROR(SEARCH("NO CUMPLE",K437)))</formula>
    </cfRule>
    <cfRule type="containsText" dxfId="6920" priority="6854" stopIfTrue="1" operator="containsText" text="CUMPLE">
      <formula>NOT(ISERROR(SEARCH("CUMPLE",K437)))</formula>
    </cfRule>
  </conditionalFormatting>
  <conditionalFormatting sqref="O436">
    <cfRule type="containsText" dxfId="6919" priority="6851" stopIfTrue="1" operator="containsText" text="NO CUMPLE">
      <formula>NOT(ISERROR(SEARCH("NO CUMPLE",O436)))</formula>
    </cfRule>
    <cfRule type="containsText" dxfId="6918" priority="6852" stopIfTrue="1" operator="containsText" text="CUMPLE">
      <formula>NOT(ISERROR(SEARCH("CUMPLE",O436)))</formula>
    </cfRule>
  </conditionalFormatting>
  <conditionalFormatting sqref="O437:S437">
    <cfRule type="cellIs" dxfId="6917" priority="6850" operator="equal">
      <formula>"EL PROPONENTE SE DEBE REQUERIR POR EXPERIENCIA MINIMA EXIGIDA"</formula>
    </cfRule>
  </conditionalFormatting>
  <conditionalFormatting sqref="J409:J423">
    <cfRule type="cellIs" dxfId="6916" priority="6849" stopIfTrue="1" operator="greaterThan">
      <formula>0</formula>
    </cfRule>
  </conditionalFormatting>
  <conditionalFormatting sqref="N431:N436">
    <cfRule type="cellIs" dxfId="6915" priority="6847" operator="equal">
      <formula>"NO"</formula>
    </cfRule>
    <cfRule type="cellIs" dxfId="6914" priority="6848" operator="equal">
      <formula>"SI"</formula>
    </cfRule>
  </conditionalFormatting>
  <conditionalFormatting sqref="I423">
    <cfRule type="cellIs" dxfId="6913" priority="6846" stopIfTrue="1" operator="greaterThan">
      <formula>0</formula>
    </cfRule>
  </conditionalFormatting>
  <conditionalFormatting sqref="K409:L423">
    <cfRule type="cellIs" dxfId="6912" priority="6845" operator="notBetween">
      <formula>$Q$17</formula>
      <formula>$R$17</formula>
    </cfRule>
  </conditionalFormatting>
  <conditionalFormatting sqref="B409:B411 B413:B423">
    <cfRule type="cellIs" dxfId="6911" priority="6844" stopIfTrue="1" operator="greaterThan">
      <formula>0</formula>
    </cfRule>
  </conditionalFormatting>
  <conditionalFormatting sqref="T415:V416 T409:V411">
    <cfRule type="cellIs" dxfId="6910" priority="6842" stopIfTrue="1" operator="equal">
      <formula>"NO"</formula>
    </cfRule>
    <cfRule type="cellIs" dxfId="6909" priority="6843" stopIfTrue="1" operator="equal">
      <formula>"SI"</formula>
    </cfRule>
  </conditionalFormatting>
  <conditionalFormatting sqref="T415:V415 T409:V410 T410:T411 V410:V411">
    <cfRule type="cellIs" dxfId="6908" priority="6841" stopIfTrue="1" operator="equal">
      <formula>"NO APLICA"</formula>
    </cfRule>
  </conditionalFormatting>
  <conditionalFormatting sqref="T416:U416">
    <cfRule type="cellIs" dxfId="6907" priority="6840" stopIfTrue="1" operator="equal">
      <formula>"NO APLICA"</formula>
    </cfRule>
  </conditionalFormatting>
  <conditionalFormatting sqref="T416:U416">
    <cfRule type="cellIs" dxfId="6906" priority="6839" stopIfTrue="1" operator="equal">
      <formula>"NO APLICA"</formula>
    </cfRule>
  </conditionalFormatting>
  <conditionalFormatting sqref="V416">
    <cfRule type="cellIs" dxfId="6905" priority="6838" stopIfTrue="1" operator="equal">
      <formula>"NO APLICA"</formula>
    </cfRule>
  </conditionalFormatting>
  <conditionalFormatting sqref="C409:I411 K409:M423 C413:I423 G412 P409:V423 I412">
    <cfRule type="cellIs" dxfId="6904" priority="6837" operator="equal">
      <formula>0</formula>
    </cfRule>
  </conditionalFormatting>
  <conditionalFormatting sqref="P430">
    <cfRule type="cellIs" dxfId="6902" priority="6834" operator="equal">
      <formula>"NO VÁLIDO"</formula>
    </cfRule>
    <cfRule type="cellIs" dxfId="6901" priority="6835" operator="equal">
      <formula>"VÁLIDO"</formula>
    </cfRule>
  </conditionalFormatting>
  <conditionalFormatting sqref="M437">
    <cfRule type="cellIs" dxfId="6900" priority="6831" operator="notEqual">
      <formula>"NO CUMPLE"</formula>
    </cfRule>
    <cfRule type="containsText" dxfId="6899" priority="6832" stopIfTrue="1" operator="containsText" text="NO CUMPLE">
      <formula>NOT(ISERROR(SEARCH("NO CUMPLE",M437)))</formula>
    </cfRule>
    <cfRule type="containsText" dxfId="6898" priority="6833" stopIfTrue="1" operator="containsText" text="CUMPLE">
      <formula>NOT(ISERROR(SEARCH("CUMPLE",M437)))</formula>
    </cfRule>
  </conditionalFormatting>
  <conditionalFormatting sqref="M431:M436">
    <cfRule type="cellIs" dxfId="6897" priority="6829" stopIfTrue="1" operator="equal">
      <formula>"cumple"</formula>
    </cfRule>
    <cfRule type="containsText" dxfId="6896" priority="6830" stopIfTrue="1" operator="containsText" text="NO CUMPLE">
      <formula>NOT(ISERROR(SEARCH("NO CUMPLE",M431)))</formula>
    </cfRule>
  </conditionalFormatting>
  <conditionalFormatting sqref="L431:L436">
    <cfRule type="cellIs" dxfId="6895" priority="6827" stopIfTrue="1" operator="equal">
      <formula>"cumple"</formula>
    </cfRule>
    <cfRule type="containsText" dxfId="6894" priority="6828" stopIfTrue="1" operator="containsText" text="NO CUMPLE">
      <formula>NOT(ISERROR(SEARCH("NO CUMPLE",L431)))</formula>
    </cfRule>
  </conditionalFormatting>
  <conditionalFormatting sqref="D413:D414">
    <cfRule type="cellIs" dxfId="6878" priority="6811" stopIfTrue="1" operator="greaterThan">
      <formula>0</formula>
    </cfRule>
  </conditionalFormatting>
  <conditionalFormatting sqref="D413:D414 F413:H414 G412">
    <cfRule type="cellIs" dxfId="6877" priority="6810" stopIfTrue="1" operator="greaterThan">
      <formula>0</formula>
    </cfRule>
  </conditionalFormatting>
  <conditionalFormatting sqref="T412:V414">
    <cfRule type="cellIs" dxfId="6876" priority="6808" stopIfTrue="1" operator="equal">
      <formula>"NO"</formula>
    </cfRule>
    <cfRule type="cellIs" dxfId="6875" priority="6809" stopIfTrue="1" operator="equal">
      <formula>"SI"</formula>
    </cfRule>
  </conditionalFormatting>
  <conditionalFormatting sqref="T412:V413">
    <cfRule type="cellIs" dxfId="6874" priority="6807" stopIfTrue="1" operator="equal">
      <formula>"NO APLICA"</formula>
    </cfRule>
  </conditionalFormatting>
  <conditionalFormatting sqref="T414:U414">
    <cfRule type="cellIs" dxfId="6873" priority="6806" stopIfTrue="1" operator="equal">
      <formula>"NO APLICA"</formula>
    </cfRule>
  </conditionalFormatting>
  <conditionalFormatting sqref="T414:U414">
    <cfRule type="cellIs" dxfId="6872" priority="6805" stopIfTrue="1" operator="equal">
      <formula>"NO APLICA"</formula>
    </cfRule>
  </conditionalFormatting>
  <conditionalFormatting sqref="V414">
    <cfRule type="cellIs" dxfId="6871" priority="6804" stopIfTrue="1" operator="equal">
      <formula>"NO APLICA"</formula>
    </cfRule>
  </conditionalFormatting>
  <conditionalFormatting sqref="T411:U411">
    <cfRule type="cellIs" dxfId="6870" priority="6803" stopIfTrue="1" operator="equal">
      <formula>"NO APLICA"</formula>
    </cfRule>
  </conditionalFormatting>
  <conditionalFormatting sqref="T411:U411">
    <cfRule type="cellIs" dxfId="6869" priority="6802" stopIfTrue="1" operator="equal">
      <formula>"NO APLICA"</formula>
    </cfRule>
  </conditionalFormatting>
  <conditionalFormatting sqref="V411">
    <cfRule type="cellIs" dxfId="6868" priority="6801" stopIfTrue="1" operator="equal">
      <formula>"NO APLICA"</formula>
    </cfRule>
  </conditionalFormatting>
  <conditionalFormatting sqref="C444:I444 K444:M458 C446:I458 G445 P444:V458 I445">
    <cfRule type="cellIs" dxfId="6867" priority="6800" stopIfTrue="1" operator="greaterThan">
      <formula>0</formula>
    </cfRule>
  </conditionalFormatting>
  <conditionalFormatting sqref="D452:D457">
    <cfRule type="cellIs" dxfId="6866" priority="6799" stopIfTrue="1" operator="greaterThan">
      <formula>0</formula>
    </cfRule>
  </conditionalFormatting>
  <conditionalFormatting sqref="D452:D457 F452:H457">
    <cfRule type="cellIs" dxfId="6865" priority="6798" stopIfTrue="1" operator="greaterThan">
      <formula>0</formula>
    </cfRule>
  </conditionalFormatting>
  <conditionalFormatting sqref="H444 H446:H457">
    <cfRule type="cellIs" dxfId="6864" priority="6797" stopIfTrue="1" operator="greaterThan">
      <formula>0</formula>
    </cfRule>
  </conditionalFormatting>
  <conditionalFormatting sqref="E444 E446:E457">
    <cfRule type="cellIs" dxfId="6863" priority="6796" stopIfTrue="1" operator="greaterThan">
      <formula>0</formula>
    </cfRule>
  </conditionalFormatting>
  <conditionalFormatting sqref="K466:K471">
    <cfRule type="containsText" dxfId="6862" priority="6794" stopIfTrue="1" operator="containsText" text="NO CUMPLE">
      <formula>NOT(ISERROR(SEARCH("NO CUMPLE",K466)))</formula>
    </cfRule>
    <cfRule type="containsText" dxfId="6861" priority="6795" stopIfTrue="1" operator="containsText" text="CUMPLE">
      <formula>NOT(ISERROR(SEARCH("CUMPLE",K466)))</formula>
    </cfRule>
  </conditionalFormatting>
  <conditionalFormatting sqref="S465">
    <cfRule type="cellIs" dxfId="6860" priority="6792" operator="greaterThanOrEqual">
      <formula>NUMMINCONT</formula>
    </cfRule>
    <cfRule type="cellIs" dxfId="6859" priority="6793" operator="lessThan">
      <formula>NUMMINCONT</formula>
    </cfRule>
  </conditionalFormatting>
  <conditionalFormatting sqref="T452:V457">
    <cfRule type="cellIs" dxfId="6858" priority="6790" stopIfTrue="1" operator="equal">
      <formula>"NO"</formula>
    </cfRule>
    <cfRule type="cellIs" dxfId="6857" priority="6791" stopIfTrue="1" operator="equal">
      <formula>"SI"</formula>
    </cfRule>
  </conditionalFormatting>
  <conditionalFormatting sqref="T452:V453">
    <cfRule type="cellIs" dxfId="6856" priority="6789" stopIfTrue="1" operator="equal">
      <formula>"NO APLICA"</formula>
    </cfRule>
  </conditionalFormatting>
  <conditionalFormatting sqref="T454:U457">
    <cfRule type="cellIs" dxfId="6855" priority="6788" stopIfTrue="1" operator="equal">
      <formula>"NO APLICA"</formula>
    </cfRule>
  </conditionalFormatting>
  <conditionalFormatting sqref="T454:U454">
    <cfRule type="cellIs" dxfId="6854" priority="6787" stopIfTrue="1" operator="equal">
      <formula>"NO APLICA"</formula>
    </cfRule>
  </conditionalFormatting>
  <conditionalFormatting sqref="V454:V457">
    <cfRule type="cellIs" dxfId="6853" priority="6786" stopIfTrue="1" operator="equal">
      <formula>"NO APLICA"</formula>
    </cfRule>
  </conditionalFormatting>
  <conditionalFormatting sqref="V463:W463">
    <cfRule type="cellIs" dxfId="6852" priority="6784" operator="equal">
      <formula>"CUMPLE"</formula>
    </cfRule>
    <cfRule type="cellIs" dxfId="6851" priority="6785" operator="equal">
      <formula>"NO CUMPLE"</formula>
    </cfRule>
  </conditionalFormatting>
  <conditionalFormatting sqref="V463:W465">
    <cfRule type="cellIs" dxfId="6850" priority="6783" operator="equal">
      <formula>"VERIFICAR"</formula>
    </cfRule>
  </conditionalFormatting>
  <conditionalFormatting sqref="T458:V458">
    <cfRule type="cellIs" dxfId="6849" priority="6781" stopIfTrue="1" operator="equal">
      <formula>"NO"</formula>
    </cfRule>
    <cfRule type="cellIs" dxfId="6848" priority="6782" stopIfTrue="1" operator="equal">
      <formula>"SI"</formula>
    </cfRule>
  </conditionalFormatting>
  <conditionalFormatting sqref="T458:U458">
    <cfRule type="cellIs" dxfId="6847" priority="6780" stopIfTrue="1" operator="equal">
      <formula>"NO APLICA"</formula>
    </cfRule>
  </conditionalFormatting>
  <conditionalFormatting sqref="V458">
    <cfRule type="cellIs" dxfId="6846" priority="6779" stopIfTrue="1" operator="equal">
      <formula>"NO APLICA"</formula>
    </cfRule>
  </conditionalFormatting>
  <conditionalFormatting sqref="T468">
    <cfRule type="cellIs" dxfId="6845" priority="6777" operator="equal">
      <formula>"CUMPLE"</formula>
    </cfRule>
    <cfRule type="cellIs" dxfId="6844" priority="6778" operator="equal">
      <formula>"NO CUMPLE"</formula>
    </cfRule>
  </conditionalFormatting>
  <conditionalFormatting sqref="T468">
    <cfRule type="cellIs" dxfId="6843" priority="6776" operator="equal">
      <formula>"VERIFICAR"</formula>
    </cfRule>
  </conditionalFormatting>
  <conditionalFormatting sqref="H472">
    <cfRule type="containsText" dxfId="6825" priority="6757" stopIfTrue="1" operator="containsText" text="NO CUMPLE">
      <formula>NOT(ISERROR(SEARCH("NO CUMPLE",H472)))</formula>
    </cfRule>
    <cfRule type="containsText" dxfId="6824" priority="6758" stopIfTrue="1" operator="containsText" text="CUMPLE">
      <formula>NOT(ISERROR(SEARCH("CUMPLE",H472)))</formula>
    </cfRule>
  </conditionalFormatting>
  <conditionalFormatting sqref="J472">
    <cfRule type="containsText" dxfId="6823" priority="6755" stopIfTrue="1" operator="containsText" text="NO CUMPLE">
      <formula>NOT(ISERROR(SEARCH("NO CUMPLE",J472)))</formula>
    </cfRule>
    <cfRule type="containsText" dxfId="6822" priority="6756" stopIfTrue="1" operator="containsText" text="CUMPLE">
      <formula>NOT(ISERROR(SEARCH("CUMPLE",J472)))</formula>
    </cfRule>
  </conditionalFormatting>
  <conditionalFormatting sqref="K472">
    <cfRule type="containsText" dxfId="6821" priority="6753" stopIfTrue="1" operator="containsText" text="NO CUMPLE">
      <formula>NOT(ISERROR(SEARCH("NO CUMPLE",K472)))</formula>
    </cfRule>
    <cfRule type="containsText" dxfId="6820" priority="6754" stopIfTrue="1" operator="containsText" text="CUMPLE">
      <formula>NOT(ISERROR(SEARCH("CUMPLE",K472)))</formula>
    </cfRule>
  </conditionalFormatting>
  <conditionalFormatting sqref="O471">
    <cfRule type="containsText" dxfId="6819" priority="6751" stopIfTrue="1" operator="containsText" text="NO CUMPLE">
      <formula>NOT(ISERROR(SEARCH("NO CUMPLE",O471)))</formula>
    </cfRule>
    <cfRule type="containsText" dxfId="6818" priority="6752" stopIfTrue="1" operator="containsText" text="CUMPLE">
      <formula>NOT(ISERROR(SEARCH("CUMPLE",O471)))</formula>
    </cfRule>
  </conditionalFormatting>
  <conditionalFormatting sqref="O472:S472">
    <cfRule type="cellIs" dxfId="6817" priority="6750" operator="equal">
      <formula>"EL PROPONENTE SE DEBE REQUERIR POR EXPERIENCIA MINIMA EXIGIDA"</formula>
    </cfRule>
  </conditionalFormatting>
  <conditionalFormatting sqref="J444:J458">
    <cfRule type="cellIs" dxfId="6816" priority="6749" stopIfTrue="1" operator="greaterThan">
      <formula>0</formula>
    </cfRule>
  </conditionalFormatting>
  <conditionalFormatting sqref="N466:N471">
    <cfRule type="cellIs" dxfId="6815" priority="6747" operator="equal">
      <formula>"NO"</formula>
    </cfRule>
    <cfRule type="cellIs" dxfId="6814" priority="6748" operator="equal">
      <formula>"SI"</formula>
    </cfRule>
  </conditionalFormatting>
  <conditionalFormatting sqref="I458">
    <cfRule type="cellIs" dxfId="6813" priority="6746" stopIfTrue="1" operator="greaterThan">
      <formula>0</formula>
    </cfRule>
  </conditionalFormatting>
  <conditionalFormatting sqref="K444:L458">
    <cfRule type="cellIs" dxfId="6812" priority="6745" operator="notBetween">
      <formula>$Q$17</formula>
      <formula>$R$17</formula>
    </cfRule>
  </conditionalFormatting>
  <conditionalFormatting sqref="B444 B446:B458">
    <cfRule type="cellIs" dxfId="6811" priority="6744" stopIfTrue="1" operator="greaterThan">
      <formula>0</formula>
    </cfRule>
  </conditionalFormatting>
  <conditionalFormatting sqref="T450:V451 T444:V446">
    <cfRule type="cellIs" dxfId="6810" priority="6742" stopIfTrue="1" operator="equal">
      <formula>"NO"</formula>
    </cfRule>
    <cfRule type="cellIs" dxfId="6809" priority="6743" stopIfTrue="1" operator="equal">
      <formula>"SI"</formula>
    </cfRule>
  </conditionalFormatting>
  <conditionalFormatting sqref="T450:V450 T444:V445">
    <cfRule type="cellIs" dxfId="6808" priority="6741" stopIfTrue="1" operator="equal">
      <formula>"NO APLICA"</formula>
    </cfRule>
  </conditionalFormatting>
  <conditionalFormatting sqref="T451:U451">
    <cfRule type="cellIs" dxfId="6807" priority="6740" stopIfTrue="1" operator="equal">
      <formula>"NO APLICA"</formula>
    </cfRule>
  </conditionalFormatting>
  <conditionalFormatting sqref="T451:U451">
    <cfRule type="cellIs" dxfId="6806" priority="6739" stopIfTrue="1" operator="equal">
      <formula>"NO APLICA"</formula>
    </cfRule>
  </conditionalFormatting>
  <conditionalFormatting sqref="V451">
    <cfRule type="cellIs" dxfId="6805" priority="6738" stopIfTrue="1" operator="equal">
      <formula>"NO APLICA"</formula>
    </cfRule>
  </conditionalFormatting>
  <conditionalFormatting sqref="C444:I444 K444:M458 C446:I458 G445 P444:V458 I445">
    <cfRule type="cellIs" dxfId="6804" priority="6737" operator="equal">
      <formula>0</formula>
    </cfRule>
  </conditionalFormatting>
  <conditionalFormatting sqref="P465">
    <cfRule type="cellIs" dxfId="6802" priority="6734" operator="equal">
      <formula>"NO VÁLIDO"</formula>
    </cfRule>
    <cfRule type="cellIs" dxfId="6801" priority="6735" operator="equal">
      <formula>"VÁLIDO"</formula>
    </cfRule>
  </conditionalFormatting>
  <conditionalFormatting sqref="M472">
    <cfRule type="cellIs" dxfId="6800" priority="6731" operator="notEqual">
      <formula>"NO CUMPLE"</formula>
    </cfRule>
    <cfRule type="containsText" dxfId="6799" priority="6732" stopIfTrue="1" operator="containsText" text="NO CUMPLE">
      <formula>NOT(ISERROR(SEARCH("NO CUMPLE",M472)))</formula>
    </cfRule>
    <cfRule type="containsText" dxfId="6798" priority="6733" stopIfTrue="1" operator="containsText" text="CUMPLE">
      <formula>NOT(ISERROR(SEARCH("CUMPLE",M472)))</formula>
    </cfRule>
  </conditionalFormatting>
  <conditionalFormatting sqref="M466:M471">
    <cfRule type="cellIs" dxfId="6797" priority="6729" stopIfTrue="1" operator="equal">
      <formula>"cumple"</formula>
    </cfRule>
    <cfRule type="containsText" dxfId="6796" priority="6730" stopIfTrue="1" operator="containsText" text="NO CUMPLE">
      <formula>NOT(ISERROR(SEARCH("NO CUMPLE",M466)))</formula>
    </cfRule>
  </conditionalFormatting>
  <conditionalFormatting sqref="L466:L471">
    <cfRule type="cellIs" dxfId="6795" priority="6727" stopIfTrue="1" operator="equal">
      <formula>"cumple"</formula>
    </cfRule>
    <cfRule type="containsText" dxfId="6794" priority="6728" stopIfTrue="1" operator="containsText" text="NO CUMPLE">
      <formula>NOT(ISERROR(SEARCH("NO CUMPLE",L466)))</formula>
    </cfRule>
  </conditionalFormatting>
  <conditionalFormatting sqref="D447:D449">
    <cfRule type="cellIs" dxfId="6778" priority="6711" stopIfTrue="1" operator="greaterThan">
      <formula>0</formula>
    </cfRule>
  </conditionalFormatting>
  <conditionalFormatting sqref="D447:D449 F447:H449">
    <cfRule type="cellIs" dxfId="6777" priority="6710" stopIfTrue="1" operator="greaterThan">
      <formula>0</formula>
    </cfRule>
  </conditionalFormatting>
  <conditionalFormatting sqref="T447:V449">
    <cfRule type="cellIs" dxfId="6776" priority="6708" stopIfTrue="1" operator="equal">
      <formula>"NO"</formula>
    </cfRule>
    <cfRule type="cellIs" dxfId="6775" priority="6709" stopIfTrue="1" operator="equal">
      <formula>"SI"</formula>
    </cfRule>
  </conditionalFormatting>
  <conditionalFormatting sqref="T447:V448">
    <cfRule type="cellIs" dxfId="6774" priority="6707" stopIfTrue="1" operator="equal">
      <formula>"NO APLICA"</formula>
    </cfRule>
  </conditionalFormatting>
  <conditionalFormatting sqref="T449:U449">
    <cfRule type="cellIs" dxfId="6773" priority="6706" stopIfTrue="1" operator="equal">
      <formula>"NO APLICA"</formula>
    </cfRule>
  </conditionalFormatting>
  <conditionalFormatting sqref="T449:U449">
    <cfRule type="cellIs" dxfId="6772" priority="6705" stopIfTrue="1" operator="equal">
      <formula>"NO APLICA"</formula>
    </cfRule>
  </conditionalFormatting>
  <conditionalFormatting sqref="V449">
    <cfRule type="cellIs" dxfId="6771" priority="6704" stopIfTrue="1" operator="equal">
      <formula>"NO APLICA"</formula>
    </cfRule>
  </conditionalFormatting>
  <conditionalFormatting sqref="T446:U446">
    <cfRule type="cellIs" dxfId="6770" priority="6703" stopIfTrue="1" operator="equal">
      <formula>"NO APLICA"</formula>
    </cfRule>
  </conditionalFormatting>
  <conditionalFormatting sqref="T446:U446">
    <cfRule type="cellIs" dxfId="6769" priority="6702" stopIfTrue="1" operator="equal">
      <formula>"NO APLICA"</formula>
    </cfRule>
  </conditionalFormatting>
  <conditionalFormatting sqref="V446">
    <cfRule type="cellIs" dxfId="6768" priority="6701" stopIfTrue="1" operator="equal">
      <formula>"NO APLICA"</formula>
    </cfRule>
  </conditionalFormatting>
  <conditionalFormatting sqref="C479:I481 K479:M493 C483:I493 G482 P479:V493 I482">
    <cfRule type="cellIs" dxfId="6767" priority="6700" stopIfTrue="1" operator="greaterThan">
      <formula>0</formula>
    </cfRule>
  </conditionalFormatting>
  <conditionalFormatting sqref="D487:D492">
    <cfRule type="cellIs" dxfId="6766" priority="6699" stopIfTrue="1" operator="greaterThan">
      <formula>0</formula>
    </cfRule>
  </conditionalFormatting>
  <conditionalFormatting sqref="D487:D492 F487:H492">
    <cfRule type="cellIs" dxfId="6765" priority="6698" stopIfTrue="1" operator="greaterThan">
      <formula>0</formula>
    </cfRule>
  </conditionalFormatting>
  <conditionalFormatting sqref="H479:H481 H483:H492">
    <cfRule type="cellIs" dxfId="6764" priority="6697" stopIfTrue="1" operator="greaterThan">
      <formula>0</formula>
    </cfRule>
  </conditionalFormatting>
  <conditionalFormatting sqref="E479:E481 E483:E492">
    <cfRule type="cellIs" dxfId="6763" priority="6696" stopIfTrue="1" operator="greaterThan">
      <formula>0</formula>
    </cfRule>
  </conditionalFormatting>
  <conditionalFormatting sqref="K501:K506">
    <cfRule type="containsText" dxfId="6762" priority="6694" stopIfTrue="1" operator="containsText" text="NO CUMPLE">
      <formula>NOT(ISERROR(SEARCH("NO CUMPLE",K501)))</formula>
    </cfRule>
    <cfRule type="containsText" dxfId="6761" priority="6695" stopIfTrue="1" operator="containsText" text="CUMPLE">
      <formula>NOT(ISERROR(SEARCH("CUMPLE",K501)))</formula>
    </cfRule>
  </conditionalFormatting>
  <conditionalFormatting sqref="S500">
    <cfRule type="cellIs" dxfId="6760" priority="6692" operator="greaterThanOrEqual">
      <formula>NUMMINCONT</formula>
    </cfRule>
    <cfRule type="cellIs" dxfId="6759" priority="6693" operator="lessThan">
      <formula>NUMMINCONT</formula>
    </cfRule>
  </conditionalFormatting>
  <conditionalFormatting sqref="T487:V492">
    <cfRule type="cellIs" dxfId="6758" priority="6690" stopIfTrue="1" operator="equal">
      <formula>"NO"</formula>
    </cfRule>
    <cfRule type="cellIs" dxfId="6757" priority="6691" stopIfTrue="1" operator="equal">
      <formula>"SI"</formula>
    </cfRule>
  </conditionalFormatting>
  <conditionalFormatting sqref="T487:V488">
    <cfRule type="cellIs" dxfId="6756" priority="6689" stopIfTrue="1" operator="equal">
      <formula>"NO APLICA"</formula>
    </cfRule>
  </conditionalFormatting>
  <conditionalFormatting sqref="T489:U492">
    <cfRule type="cellIs" dxfId="6755" priority="6688" stopIfTrue="1" operator="equal">
      <formula>"NO APLICA"</formula>
    </cfRule>
  </conditionalFormatting>
  <conditionalFormatting sqref="T489:U489">
    <cfRule type="cellIs" dxfId="6754" priority="6687" stopIfTrue="1" operator="equal">
      <formula>"NO APLICA"</formula>
    </cfRule>
  </conditionalFormatting>
  <conditionalFormatting sqref="V489:V492">
    <cfRule type="cellIs" dxfId="6753" priority="6686" stopIfTrue="1" operator="equal">
      <formula>"NO APLICA"</formula>
    </cfRule>
  </conditionalFormatting>
  <conditionalFormatting sqref="V498:W498">
    <cfRule type="cellIs" dxfId="6752" priority="6684" operator="equal">
      <formula>"CUMPLE"</formula>
    </cfRule>
    <cfRule type="cellIs" dxfId="6751" priority="6685" operator="equal">
      <formula>"NO CUMPLE"</formula>
    </cfRule>
  </conditionalFormatting>
  <conditionalFormatting sqref="V498:W500">
    <cfRule type="cellIs" dxfId="6750" priority="6683" operator="equal">
      <formula>"VERIFICAR"</formula>
    </cfRule>
  </conditionalFormatting>
  <conditionalFormatting sqref="T493:V493">
    <cfRule type="cellIs" dxfId="6749" priority="6681" stopIfTrue="1" operator="equal">
      <formula>"NO"</formula>
    </cfRule>
    <cfRule type="cellIs" dxfId="6748" priority="6682" stopIfTrue="1" operator="equal">
      <formula>"SI"</formula>
    </cfRule>
  </conditionalFormatting>
  <conditionalFormatting sqref="T493:U493">
    <cfRule type="cellIs" dxfId="6747" priority="6680" stopIfTrue="1" operator="equal">
      <formula>"NO APLICA"</formula>
    </cfRule>
  </conditionalFormatting>
  <conditionalFormatting sqref="V493">
    <cfRule type="cellIs" dxfId="6746" priority="6679" stopIfTrue="1" operator="equal">
      <formula>"NO APLICA"</formula>
    </cfRule>
  </conditionalFormatting>
  <conditionalFormatting sqref="T503">
    <cfRule type="cellIs" dxfId="6745" priority="6677" operator="equal">
      <formula>"CUMPLE"</formula>
    </cfRule>
    <cfRule type="cellIs" dxfId="6744" priority="6678" operator="equal">
      <formula>"NO CUMPLE"</formula>
    </cfRule>
  </conditionalFormatting>
  <conditionalFormatting sqref="T503">
    <cfRule type="cellIs" dxfId="6743" priority="6676" operator="equal">
      <formula>"VERIFICAR"</formula>
    </cfRule>
  </conditionalFormatting>
  <conditionalFormatting sqref="H507">
    <cfRule type="containsText" dxfId="6725" priority="6657" stopIfTrue="1" operator="containsText" text="NO CUMPLE">
      <formula>NOT(ISERROR(SEARCH("NO CUMPLE",H507)))</formula>
    </cfRule>
    <cfRule type="containsText" dxfId="6724" priority="6658" stopIfTrue="1" operator="containsText" text="CUMPLE">
      <formula>NOT(ISERROR(SEARCH("CUMPLE",H507)))</formula>
    </cfRule>
  </conditionalFormatting>
  <conditionalFormatting sqref="J507">
    <cfRule type="containsText" dxfId="6723" priority="6655" stopIfTrue="1" operator="containsText" text="NO CUMPLE">
      <formula>NOT(ISERROR(SEARCH("NO CUMPLE",J507)))</formula>
    </cfRule>
    <cfRule type="containsText" dxfId="6722" priority="6656" stopIfTrue="1" operator="containsText" text="CUMPLE">
      <formula>NOT(ISERROR(SEARCH("CUMPLE",J507)))</formula>
    </cfRule>
  </conditionalFormatting>
  <conditionalFormatting sqref="K507">
    <cfRule type="containsText" dxfId="6721" priority="6653" stopIfTrue="1" operator="containsText" text="NO CUMPLE">
      <formula>NOT(ISERROR(SEARCH("NO CUMPLE",K507)))</formula>
    </cfRule>
    <cfRule type="containsText" dxfId="6720" priority="6654" stopIfTrue="1" operator="containsText" text="CUMPLE">
      <formula>NOT(ISERROR(SEARCH("CUMPLE",K507)))</formula>
    </cfRule>
  </conditionalFormatting>
  <conditionalFormatting sqref="O506">
    <cfRule type="containsText" dxfId="6719" priority="6651" stopIfTrue="1" operator="containsText" text="NO CUMPLE">
      <formula>NOT(ISERROR(SEARCH("NO CUMPLE",O506)))</formula>
    </cfRule>
    <cfRule type="containsText" dxfId="6718" priority="6652" stopIfTrue="1" operator="containsText" text="CUMPLE">
      <formula>NOT(ISERROR(SEARCH("CUMPLE",O506)))</formula>
    </cfRule>
  </conditionalFormatting>
  <conditionalFormatting sqref="O507:S507">
    <cfRule type="cellIs" dxfId="6717" priority="6650" operator="equal">
      <formula>"EL PROPONENTE SE DEBE REQUERIR POR EXPERIENCIA MINIMA EXIGIDA"</formula>
    </cfRule>
  </conditionalFormatting>
  <conditionalFormatting sqref="J479:J493">
    <cfRule type="cellIs" dxfId="6716" priority="6649" stopIfTrue="1" operator="greaterThan">
      <formula>0</formula>
    </cfRule>
  </conditionalFormatting>
  <conditionalFormatting sqref="N501:N506">
    <cfRule type="cellIs" dxfId="6715" priority="6647" operator="equal">
      <formula>"NO"</formula>
    </cfRule>
    <cfRule type="cellIs" dxfId="6714" priority="6648" operator="equal">
      <formula>"SI"</formula>
    </cfRule>
  </conditionalFormatting>
  <conditionalFormatting sqref="I493">
    <cfRule type="cellIs" dxfId="6713" priority="6646" stopIfTrue="1" operator="greaterThan">
      <formula>0</formula>
    </cfRule>
  </conditionalFormatting>
  <conditionalFormatting sqref="K479:L493">
    <cfRule type="cellIs" dxfId="6712" priority="6645" operator="notBetween">
      <formula>$Q$17</formula>
      <formula>$R$17</formula>
    </cfRule>
  </conditionalFormatting>
  <conditionalFormatting sqref="B479:B481 B483:B493">
    <cfRule type="cellIs" dxfId="6711" priority="6644" stopIfTrue="1" operator="greaterThan">
      <formula>0</formula>
    </cfRule>
  </conditionalFormatting>
  <conditionalFormatting sqref="T485:V486 T479:V481">
    <cfRule type="cellIs" dxfId="6710" priority="6642" stopIfTrue="1" operator="equal">
      <formula>"NO"</formula>
    </cfRule>
    <cfRule type="cellIs" dxfId="6709" priority="6643" stopIfTrue="1" operator="equal">
      <formula>"SI"</formula>
    </cfRule>
  </conditionalFormatting>
  <conditionalFormatting sqref="T485:V485 T479:V480">
    <cfRule type="cellIs" dxfId="6708" priority="6641" stopIfTrue="1" operator="equal">
      <formula>"NO APLICA"</formula>
    </cfRule>
  </conditionalFormatting>
  <conditionalFormatting sqref="T486:U486">
    <cfRule type="cellIs" dxfId="6707" priority="6640" stopIfTrue="1" operator="equal">
      <formula>"NO APLICA"</formula>
    </cfRule>
  </conditionalFormatting>
  <conditionalFormatting sqref="T486:U486">
    <cfRule type="cellIs" dxfId="6706" priority="6639" stopIfTrue="1" operator="equal">
      <formula>"NO APLICA"</formula>
    </cfRule>
  </conditionalFormatting>
  <conditionalFormatting sqref="V486">
    <cfRule type="cellIs" dxfId="6705" priority="6638" stopIfTrue="1" operator="equal">
      <formula>"NO APLICA"</formula>
    </cfRule>
  </conditionalFormatting>
  <conditionalFormatting sqref="C479:I481 K479:M493 C483:I493 G482 P479:V493 I482">
    <cfRule type="cellIs" dxfId="6704" priority="6637" operator="equal">
      <formula>0</formula>
    </cfRule>
  </conditionalFormatting>
  <conditionalFormatting sqref="P500">
    <cfRule type="cellIs" dxfId="6702" priority="6634" operator="equal">
      <formula>"NO VÁLIDO"</formula>
    </cfRule>
    <cfRule type="cellIs" dxfId="6701" priority="6635" operator="equal">
      <formula>"VÁLIDO"</formula>
    </cfRule>
  </conditionalFormatting>
  <conditionalFormatting sqref="M507">
    <cfRule type="cellIs" dxfId="6700" priority="6631" operator="notEqual">
      <formula>"NO CUMPLE"</formula>
    </cfRule>
    <cfRule type="containsText" dxfId="6699" priority="6632" stopIfTrue="1" operator="containsText" text="NO CUMPLE">
      <formula>NOT(ISERROR(SEARCH("NO CUMPLE",M507)))</formula>
    </cfRule>
    <cfRule type="containsText" dxfId="6698" priority="6633" stopIfTrue="1" operator="containsText" text="CUMPLE">
      <formula>NOT(ISERROR(SEARCH("CUMPLE",M507)))</formula>
    </cfRule>
  </conditionalFormatting>
  <conditionalFormatting sqref="M501:M506">
    <cfRule type="cellIs" dxfId="6697" priority="6629" stopIfTrue="1" operator="equal">
      <formula>"cumple"</formula>
    </cfRule>
    <cfRule type="containsText" dxfId="6696" priority="6630" stopIfTrue="1" operator="containsText" text="NO CUMPLE">
      <formula>NOT(ISERROR(SEARCH("NO CUMPLE",M501)))</formula>
    </cfRule>
  </conditionalFormatting>
  <conditionalFormatting sqref="L501:L506">
    <cfRule type="cellIs" dxfId="6695" priority="6627" stopIfTrue="1" operator="equal">
      <formula>"cumple"</formula>
    </cfRule>
    <cfRule type="containsText" dxfId="6694" priority="6628" stopIfTrue="1" operator="containsText" text="NO CUMPLE">
      <formula>NOT(ISERROR(SEARCH("NO CUMPLE",L501)))</formula>
    </cfRule>
  </conditionalFormatting>
  <conditionalFormatting sqref="D483:D484">
    <cfRule type="cellIs" dxfId="6678" priority="6611" stopIfTrue="1" operator="greaterThan">
      <formula>0</formula>
    </cfRule>
  </conditionalFormatting>
  <conditionalFormatting sqref="D483:D484 F483:H484 G482">
    <cfRule type="cellIs" dxfId="6677" priority="6610" stopIfTrue="1" operator="greaterThan">
      <formula>0</formula>
    </cfRule>
  </conditionalFormatting>
  <conditionalFormatting sqref="T482:V484">
    <cfRule type="cellIs" dxfId="6676" priority="6608" stopIfTrue="1" operator="equal">
      <formula>"NO"</formula>
    </cfRule>
    <cfRule type="cellIs" dxfId="6675" priority="6609" stopIfTrue="1" operator="equal">
      <formula>"SI"</formula>
    </cfRule>
  </conditionalFormatting>
  <conditionalFormatting sqref="T482:V483">
    <cfRule type="cellIs" dxfId="6674" priority="6607" stopIfTrue="1" operator="equal">
      <formula>"NO APLICA"</formula>
    </cfRule>
  </conditionalFormatting>
  <conditionalFormatting sqref="T484:U484">
    <cfRule type="cellIs" dxfId="6673" priority="6606" stopIfTrue="1" operator="equal">
      <formula>"NO APLICA"</formula>
    </cfRule>
  </conditionalFormatting>
  <conditionalFormatting sqref="T484:U484">
    <cfRule type="cellIs" dxfId="6672" priority="6605" stopIfTrue="1" operator="equal">
      <formula>"NO APLICA"</formula>
    </cfRule>
  </conditionalFormatting>
  <conditionalFormatting sqref="V484">
    <cfRule type="cellIs" dxfId="6671" priority="6604" stopIfTrue="1" operator="equal">
      <formula>"NO APLICA"</formula>
    </cfRule>
  </conditionalFormatting>
  <conditionalFormatting sqref="T481:U481">
    <cfRule type="cellIs" dxfId="6670" priority="6603" stopIfTrue="1" operator="equal">
      <formula>"NO APLICA"</formula>
    </cfRule>
  </conditionalFormatting>
  <conditionalFormatting sqref="T481:U481">
    <cfRule type="cellIs" dxfId="6669" priority="6602" stopIfTrue="1" operator="equal">
      <formula>"NO APLICA"</formula>
    </cfRule>
  </conditionalFormatting>
  <conditionalFormatting sqref="V481">
    <cfRule type="cellIs" dxfId="6668" priority="6601" stopIfTrue="1" operator="equal">
      <formula>"NO APLICA"</formula>
    </cfRule>
  </conditionalFormatting>
  <conditionalFormatting sqref="C514:I514 K514:M528 C516:I528 G515 P514:V528 I515">
    <cfRule type="cellIs" dxfId="6667" priority="6600" stopIfTrue="1" operator="greaterThan">
      <formula>0</formula>
    </cfRule>
  </conditionalFormatting>
  <conditionalFormatting sqref="D522:D527">
    <cfRule type="cellIs" dxfId="6666" priority="6599" stopIfTrue="1" operator="greaterThan">
      <formula>0</formula>
    </cfRule>
  </conditionalFormatting>
  <conditionalFormatting sqref="D522:D527 F522:H527">
    <cfRule type="cellIs" dxfId="6665" priority="6598" stopIfTrue="1" operator="greaterThan">
      <formula>0</formula>
    </cfRule>
  </conditionalFormatting>
  <conditionalFormatting sqref="H514 H516:H527">
    <cfRule type="cellIs" dxfId="6664" priority="6597" stopIfTrue="1" operator="greaterThan">
      <formula>0</formula>
    </cfRule>
  </conditionalFormatting>
  <conditionalFormatting sqref="E514 E516:E527">
    <cfRule type="cellIs" dxfId="6663" priority="6596" stopIfTrue="1" operator="greaterThan">
      <formula>0</formula>
    </cfRule>
  </conditionalFormatting>
  <conditionalFormatting sqref="K536:K541">
    <cfRule type="containsText" dxfId="6662" priority="6594" stopIfTrue="1" operator="containsText" text="NO CUMPLE">
      <formula>NOT(ISERROR(SEARCH("NO CUMPLE",K536)))</formula>
    </cfRule>
    <cfRule type="containsText" dxfId="6661" priority="6595" stopIfTrue="1" operator="containsText" text="CUMPLE">
      <formula>NOT(ISERROR(SEARCH("CUMPLE",K536)))</formula>
    </cfRule>
  </conditionalFormatting>
  <conditionalFormatting sqref="S535">
    <cfRule type="cellIs" dxfId="6660" priority="6592" operator="greaterThanOrEqual">
      <formula>NUMMINCONT</formula>
    </cfRule>
    <cfRule type="cellIs" dxfId="6659" priority="6593" operator="lessThan">
      <formula>NUMMINCONT</formula>
    </cfRule>
  </conditionalFormatting>
  <conditionalFormatting sqref="T522:V527">
    <cfRule type="cellIs" dxfId="6658" priority="6590" stopIfTrue="1" operator="equal">
      <formula>"NO"</formula>
    </cfRule>
    <cfRule type="cellIs" dxfId="6657" priority="6591" stopIfTrue="1" operator="equal">
      <formula>"SI"</formula>
    </cfRule>
  </conditionalFormatting>
  <conditionalFormatting sqref="T522:V523">
    <cfRule type="cellIs" dxfId="6656" priority="6589" stopIfTrue="1" operator="equal">
      <formula>"NO APLICA"</formula>
    </cfRule>
  </conditionalFormatting>
  <conditionalFormatting sqref="T524:U527">
    <cfRule type="cellIs" dxfId="6655" priority="6588" stopIfTrue="1" operator="equal">
      <formula>"NO APLICA"</formula>
    </cfRule>
  </conditionalFormatting>
  <conditionalFormatting sqref="T524:U524">
    <cfRule type="cellIs" dxfId="6654" priority="6587" stopIfTrue="1" operator="equal">
      <formula>"NO APLICA"</formula>
    </cfRule>
  </conditionalFormatting>
  <conditionalFormatting sqref="V524:V527">
    <cfRule type="cellIs" dxfId="6653" priority="6586" stopIfTrue="1" operator="equal">
      <formula>"NO APLICA"</formula>
    </cfRule>
  </conditionalFormatting>
  <conditionalFormatting sqref="V533:W533">
    <cfRule type="cellIs" dxfId="6652" priority="6584" operator="equal">
      <formula>"CUMPLE"</formula>
    </cfRule>
    <cfRule type="cellIs" dxfId="6651" priority="6585" operator="equal">
      <formula>"NO CUMPLE"</formula>
    </cfRule>
  </conditionalFormatting>
  <conditionalFormatting sqref="V533:W535">
    <cfRule type="cellIs" dxfId="6650" priority="6583" operator="equal">
      <formula>"VERIFICAR"</formula>
    </cfRule>
  </conditionalFormatting>
  <conditionalFormatting sqref="T528:V528">
    <cfRule type="cellIs" dxfId="6649" priority="6581" stopIfTrue="1" operator="equal">
      <formula>"NO"</formula>
    </cfRule>
    <cfRule type="cellIs" dxfId="6648" priority="6582" stopIfTrue="1" operator="equal">
      <formula>"SI"</formula>
    </cfRule>
  </conditionalFormatting>
  <conditionalFormatting sqref="T528:U528">
    <cfRule type="cellIs" dxfId="6647" priority="6580" stopIfTrue="1" operator="equal">
      <formula>"NO APLICA"</formula>
    </cfRule>
  </conditionalFormatting>
  <conditionalFormatting sqref="V528">
    <cfRule type="cellIs" dxfId="6646" priority="6579" stopIfTrue="1" operator="equal">
      <formula>"NO APLICA"</formula>
    </cfRule>
  </conditionalFormatting>
  <conditionalFormatting sqref="T538">
    <cfRule type="cellIs" dxfId="6645" priority="6577" operator="equal">
      <formula>"CUMPLE"</formula>
    </cfRule>
    <cfRule type="cellIs" dxfId="6644" priority="6578" operator="equal">
      <formula>"NO CUMPLE"</formula>
    </cfRule>
  </conditionalFormatting>
  <conditionalFormatting sqref="T538">
    <cfRule type="cellIs" dxfId="6643" priority="6576" operator="equal">
      <formula>"VERIFICAR"</formula>
    </cfRule>
  </conditionalFormatting>
  <conditionalFormatting sqref="H542">
    <cfRule type="containsText" dxfId="6625" priority="6557" stopIfTrue="1" operator="containsText" text="NO CUMPLE">
      <formula>NOT(ISERROR(SEARCH("NO CUMPLE",H542)))</formula>
    </cfRule>
    <cfRule type="containsText" dxfId="6624" priority="6558" stopIfTrue="1" operator="containsText" text="CUMPLE">
      <formula>NOT(ISERROR(SEARCH("CUMPLE",H542)))</formula>
    </cfRule>
  </conditionalFormatting>
  <conditionalFormatting sqref="J542">
    <cfRule type="containsText" dxfId="6623" priority="6555" stopIfTrue="1" operator="containsText" text="NO CUMPLE">
      <formula>NOT(ISERROR(SEARCH("NO CUMPLE",J542)))</formula>
    </cfRule>
    <cfRule type="containsText" dxfId="6622" priority="6556" stopIfTrue="1" operator="containsText" text="CUMPLE">
      <formula>NOT(ISERROR(SEARCH("CUMPLE",J542)))</formula>
    </cfRule>
  </conditionalFormatting>
  <conditionalFormatting sqref="K542">
    <cfRule type="containsText" dxfId="6621" priority="6553" stopIfTrue="1" operator="containsText" text="NO CUMPLE">
      <formula>NOT(ISERROR(SEARCH("NO CUMPLE",K542)))</formula>
    </cfRule>
    <cfRule type="containsText" dxfId="6620" priority="6554" stopIfTrue="1" operator="containsText" text="CUMPLE">
      <formula>NOT(ISERROR(SEARCH("CUMPLE",K542)))</formula>
    </cfRule>
  </conditionalFormatting>
  <conditionalFormatting sqref="O541">
    <cfRule type="containsText" dxfId="6619" priority="6551" stopIfTrue="1" operator="containsText" text="NO CUMPLE">
      <formula>NOT(ISERROR(SEARCH("NO CUMPLE",O541)))</formula>
    </cfRule>
    <cfRule type="containsText" dxfId="6618" priority="6552" stopIfTrue="1" operator="containsText" text="CUMPLE">
      <formula>NOT(ISERROR(SEARCH("CUMPLE",O541)))</formula>
    </cfRule>
  </conditionalFormatting>
  <conditionalFormatting sqref="O542:S542">
    <cfRule type="cellIs" dxfId="6617" priority="6550" operator="equal">
      <formula>"EL PROPONENTE SE DEBE REQUERIR POR EXPERIENCIA MINIMA EXIGIDA"</formula>
    </cfRule>
  </conditionalFormatting>
  <conditionalFormatting sqref="J514:J528">
    <cfRule type="cellIs" dxfId="6616" priority="6549" stopIfTrue="1" operator="greaterThan">
      <formula>0</formula>
    </cfRule>
  </conditionalFormatting>
  <conditionalFormatting sqref="N536:N541">
    <cfRule type="cellIs" dxfId="6615" priority="6547" operator="equal">
      <formula>"NO"</formula>
    </cfRule>
    <cfRule type="cellIs" dxfId="6614" priority="6548" operator="equal">
      <formula>"SI"</formula>
    </cfRule>
  </conditionalFormatting>
  <conditionalFormatting sqref="I528">
    <cfRule type="cellIs" dxfId="6613" priority="6546" stopIfTrue="1" operator="greaterThan">
      <formula>0</formula>
    </cfRule>
  </conditionalFormatting>
  <conditionalFormatting sqref="K514:L528">
    <cfRule type="cellIs" dxfId="6612" priority="6545" operator="notBetween">
      <formula>$Q$17</formula>
      <formula>$R$17</formula>
    </cfRule>
  </conditionalFormatting>
  <conditionalFormatting sqref="B514 B516:B528">
    <cfRule type="cellIs" dxfId="6611" priority="6544" stopIfTrue="1" operator="greaterThan">
      <formula>0</formula>
    </cfRule>
  </conditionalFormatting>
  <conditionalFormatting sqref="T520:V521 T514:V516">
    <cfRule type="cellIs" dxfId="6610" priority="6542" stopIfTrue="1" operator="equal">
      <formula>"NO"</formula>
    </cfRule>
    <cfRule type="cellIs" dxfId="6609" priority="6543" stopIfTrue="1" operator="equal">
      <formula>"SI"</formula>
    </cfRule>
  </conditionalFormatting>
  <conditionalFormatting sqref="T520:V520 T514:V515">
    <cfRule type="cellIs" dxfId="6608" priority="6541" stopIfTrue="1" operator="equal">
      <formula>"NO APLICA"</formula>
    </cfRule>
  </conditionalFormatting>
  <conditionalFormatting sqref="T521:U521">
    <cfRule type="cellIs" dxfId="6607" priority="6540" stopIfTrue="1" operator="equal">
      <formula>"NO APLICA"</formula>
    </cfRule>
  </conditionalFormatting>
  <conditionalFormatting sqref="T521:U521">
    <cfRule type="cellIs" dxfId="6606" priority="6539" stopIfTrue="1" operator="equal">
      <formula>"NO APLICA"</formula>
    </cfRule>
  </conditionalFormatting>
  <conditionalFormatting sqref="V521">
    <cfRule type="cellIs" dxfId="6605" priority="6538" stopIfTrue="1" operator="equal">
      <formula>"NO APLICA"</formula>
    </cfRule>
  </conditionalFormatting>
  <conditionalFormatting sqref="C514:I514 K514:M528 C516:I528 G515 P514:V528 I515">
    <cfRule type="cellIs" dxfId="6604" priority="6537" operator="equal">
      <formula>0</formula>
    </cfRule>
  </conditionalFormatting>
  <conditionalFormatting sqref="P535">
    <cfRule type="cellIs" dxfId="6602" priority="6534" operator="equal">
      <formula>"NO VÁLIDO"</formula>
    </cfRule>
    <cfRule type="cellIs" dxfId="6601" priority="6535" operator="equal">
      <formula>"VÁLIDO"</formula>
    </cfRule>
  </conditionalFormatting>
  <conditionalFormatting sqref="M542">
    <cfRule type="cellIs" dxfId="6600" priority="6531" operator="notEqual">
      <formula>"NO CUMPLE"</formula>
    </cfRule>
    <cfRule type="containsText" dxfId="6599" priority="6532" stopIfTrue="1" operator="containsText" text="NO CUMPLE">
      <formula>NOT(ISERROR(SEARCH("NO CUMPLE",M542)))</formula>
    </cfRule>
    <cfRule type="containsText" dxfId="6598" priority="6533" stopIfTrue="1" operator="containsText" text="CUMPLE">
      <formula>NOT(ISERROR(SEARCH("CUMPLE",M542)))</formula>
    </cfRule>
  </conditionalFormatting>
  <conditionalFormatting sqref="M536:M541">
    <cfRule type="cellIs" dxfId="6597" priority="6529" stopIfTrue="1" operator="equal">
      <formula>"cumple"</formula>
    </cfRule>
    <cfRule type="containsText" dxfId="6596" priority="6530" stopIfTrue="1" operator="containsText" text="NO CUMPLE">
      <formula>NOT(ISERROR(SEARCH("NO CUMPLE",M536)))</formula>
    </cfRule>
  </conditionalFormatting>
  <conditionalFormatting sqref="L536:L541">
    <cfRule type="cellIs" dxfId="6595" priority="6527" stopIfTrue="1" operator="equal">
      <formula>"cumple"</formula>
    </cfRule>
    <cfRule type="containsText" dxfId="6594" priority="6528" stopIfTrue="1" operator="containsText" text="NO CUMPLE">
      <formula>NOT(ISERROR(SEARCH("NO CUMPLE",L536)))</formula>
    </cfRule>
  </conditionalFormatting>
  <conditionalFormatting sqref="D517:D519">
    <cfRule type="cellIs" dxfId="6578" priority="6511" stopIfTrue="1" operator="greaterThan">
      <formula>0</formula>
    </cfRule>
  </conditionalFormatting>
  <conditionalFormatting sqref="D517:D519 F517:H519">
    <cfRule type="cellIs" dxfId="6577" priority="6510" stopIfTrue="1" operator="greaterThan">
      <formula>0</formula>
    </cfRule>
  </conditionalFormatting>
  <conditionalFormatting sqref="T517:V519">
    <cfRule type="cellIs" dxfId="6576" priority="6508" stopIfTrue="1" operator="equal">
      <formula>"NO"</formula>
    </cfRule>
    <cfRule type="cellIs" dxfId="6575" priority="6509" stopIfTrue="1" operator="equal">
      <formula>"SI"</formula>
    </cfRule>
  </conditionalFormatting>
  <conditionalFormatting sqref="T517:V518">
    <cfRule type="cellIs" dxfId="6574" priority="6507" stopIfTrue="1" operator="equal">
      <formula>"NO APLICA"</formula>
    </cfRule>
  </conditionalFormatting>
  <conditionalFormatting sqref="T519:U519">
    <cfRule type="cellIs" dxfId="6573" priority="6506" stopIfTrue="1" operator="equal">
      <formula>"NO APLICA"</formula>
    </cfRule>
  </conditionalFormatting>
  <conditionalFormatting sqref="T519:U519">
    <cfRule type="cellIs" dxfId="6572" priority="6505" stopIfTrue="1" operator="equal">
      <formula>"NO APLICA"</formula>
    </cfRule>
  </conditionalFormatting>
  <conditionalFormatting sqref="V519">
    <cfRule type="cellIs" dxfId="6571" priority="6504" stopIfTrue="1" operator="equal">
      <formula>"NO APLICA"</formula>
    </cfRule>
  </conditionalFormatting>
  <conditionalFormatting sqref="T516:U516">
    <cfRule type="cellIs" dxfId="6570" priority="6503" stopIfTrue="1" operator="equal">
      <formula>"NO APLICA"</formula>
    </cfRule>
  </conditionalFormatting>
  <conditionalFormatting sqref="T516:U516">
    <cfRule type="cellIs" dxfId="6569" priority="6502" stopIfTrue="1" operator="equal">
      <formula>"NO APLICA"</formula>
    </cfRule>
  </conditionalFormatting>
  <conditionalFormatting sqref="V516">
    <cfRule type="cellIs" dxfId="6568" priority="6501" stopIfTrue="1" operator="equal">
      <formula>"NO APLICA"</formula>
    </cfRule>
  </conditionalFormatting>
  <conditionalFormatting sqref="C549:I563 K549:M563 P549:V563">
    <cfRule type="cellIs" dxfId="6567" priority="6500" stopIfTrue="1" operator="greaterThan">
      <formula>0</formula>
    </cfRule>
  </conditionalFormatting>
  <conditionalFormatting sqref="D557:D562">
    <cfRule type="cellIs" dxfId="6566" priority="6499" stopIfTrue="1" operator="greaterThan">
      <formula>0</formula>
    </cfRule>
  </conditionalFormatting>
  <conditionalFormatting sqref="D557:D562 F557:H562">
    <cfRule type="cellIs" dxfId="6565" priority="6498" stopIfTrue="1" operator="greaterThan">
      <formula>0</formula>
    </cfRule>
  </conditionalFormatting>
  <conditionalFormatting sqref="H549:H562">
    <cfRule type="cellIs" dxfId="6564" priority="6497" stopIfTrue="1" operator="greaterThan">
      <formula>0</formula>
    </cfRule>
  </conditionalFormatting>
  <conditionalFormatting sqref="E549:E562">
    <cfRule type="cellIs" dxfId="6563" priority="6496" stopIfTrue="1" operator="greaterThan">
      <formula>0</formula>
    </cfRule>
  </conditionalFormatting>
  <conditionalFormatting sqref="K571:K576">
    <cfRule type="containsText" dxfId="6562" priority="6494" stopIfTrue="1" operator="containsText" text="NO CUMPLE">
      <formula>NOT(ISERROR(SEARCH("NO CUMPLE",K571)))</formula>
    </cfRule>
    <cfRule type="containsText" dxfId="6561" priority="6495" stopIfTrue="1" operator="containsText" text="CUMPLE">
      <formula>NOT(ISERROR(SEARCH("CUMPLE",K571)))</formula>
    </cfRule>
  </conditionalFormatting>
  <conditionalFormatting sqref="S570">
    <cfRule type="cellIs" dxfId="6560" priority="6492" operator="greaterThanOrEqual">
      <formula>NUMMINCONT</formula>
    </cfRule>
    <cfRule type="cellIs" dxfId="6559" priority="6493" operator="lessThan">
      <formula>NUMMINCONT</formula>
    </cfRule>
  </conditionalFormatting>
  <conditionalFormatting sqref="T557:V562">
    <cfRule type="cellIs" dxfId="6558" priority="6490" stopIfTrue="1" operator="equal">
      <formula>"NO"</formula>
    </cfRule>
    <cfRule type="cellIs" dxfId="6557" priority="6491" stopIfTrue="1" operator="equal">
      <formula>"SI"</formula>
    </cfRule>
  </conditionalFormatting>
  <conditionalFormatting sqref="T557:V558">
    <cfRule type="cellIs" dxfId="6556" priority="6489" stopIfTrue="1" operator="equal">
      <formula>"NO APLICA"</formula>
    </cfRule>
  </conditionalFormatting>
  <conditionalFormatting sqref="T559:U562">
    <cfRule type="cellIs" dxfId="6555" priority="6488" stopIfTrue="1" operator="equal">
      <formula>"NO APLICA"</formula>
    </cfRule>
  </conditionalFormatting>
  <conditionalFormatting sqref="T559:U559">
    <cfRule type="cellIs" dxfId="6554" priority="6487" stopIfTrue="1" operator="equal">
      <formula>"NO APLICA"</formula>
    </cfRule>
  </conditionalFormatting>
  <conditionalFormatting sqref="V559:V562">
    <cfRule type="cellIs" dxfId="6553" priority="6486" stopIfTrue="1" operator="equal">
      <formula>"NO APLICA"</formula>
    </cfRule>
  </conditionalFormatting>
  <conditionalFormatting sqref="V568:W568">
    <cfRule type="cellIs" dxfId="6552" priority="6484" operator="equal">
      <formula>"CUMPLE"</formula>
    </cfRule>
    <cfRule type="cellIs" dxfId="6551" priority="6485" operator="equal">
      <formula>"NO CUMPLE"</formula>
    </cfRule>
  </conditionalFormatting>
  <conditionalFormatting sqref="V568:W570">
    <cfRule type="cellIs" dxfId="6550" priority="6483" operator="equal">
      <formula>"VERIFICAR"</formula>
    </cfRule>
  </conditionalFormatting>
  <conditionalFormatting sqref="T563:V563">
    <cfRule type="cellIs" dxfId="6549" priority="6481" stopIfTrue="1" operator="equal">
      <formula>"NO"</formula>
    </cfRule>
    <cfRule type="cellIs" dxfId="6548" priority="6482" stopIfTrue="1" operator="equal">
      <formula>"SI"</formula>
    </cfRule>
  </conditionalFormatting>
  <conditionalFormatting sqref="T563:U563">
    <cfRule type="cellIs" dxfId="6547" priority="6480" stopIfTrue="1" operator="equal">
      <formula>"NO APLICA"</formula>
    </cfRule>
  </conditionalFormatting>
  <conditionalFormatting sqref="V563">
    <cfRule type="cellIs" dxfId="6546" priority="6479" stopIfTrue="1" operator="equal">
      <formula>"NO APLICA"</formula>
    </cfRule>
  </conditionalFormatting>
  <conditionalFormatting sqref="T573">
    <cfRule type="cellIs" dxfId="6545" priority="6477" operator="equal">
      <formula>"CUMPLE"</formula>
    </cfRule>
    <cfRule type="cellIs" dxfId="6544" priority="6478" operator="equal">
      <formula>"NO CUMPLE"</formula>
    </cfRule>
  </conditionalFormatting>
  <conditionalFormatting sqref="T573">
    <cfRule type="cellIs" dxfId="6543" priority="6476" operator="equal">
      <formula>"VERIFICAR"</formula>
    </cfRule>
  </conditionalFormatting>
  <conditionalFormatting sqref="H577">
    <cfRule type="containsText" dxfId="6525" priority="6457" stopIfTrue="1" operator="containsText" text="NO CUMPLE">
      <formula>NOT(ISERROR(SEARCH("NO CUMPLE",H577)))</formula>
    </cfRule>
    <cfRule type="containsText" dxfId="6524" priority="6458" stopIfTrue="1" operator="containsText" text="CUMPLE">
      <formula>NOT(ISERROR(SEARCH("CUMPLE",H577)))</formula>
    </cfRule>
  </conditionalFormatting>
  <conditionalFormatting sqref="J577">
    <cfRule type="containsText" dxfId="6523" priority="6455" stopIfTrue="1" operator="containsText" text="NO CUMPLE">
      <formula>NOT(ISERROR(SEARCH("NO CUMPLE",J577)))</formula>
    </cfRule>
    <cfRule type="containsText" dxfId="6522" priority="6456" stopIfTrue="1" operator="containsText" text="CUMPLE">
      <formula>NOT(ISERROR(SEARCH("CUMPLE",J577)))</formula>
    </cfRule>
  </conditionalFormatting>
  <conditionalFormatting sqref="K577">
    <cfRule type="containsText" dxfId="6521" priority="6453" stopIfTrue="1" operator="containsText" text="NO CUMPLE">
      <formula>NOT(ISERROR(SEARCH("NO CUMPLE",K577)))</formula>
    </cfRule>
    <cfRule type="containsText" dxfId="6520" priority="6454" stopIfTrue="1" operator="containsText" text="CUMPLE">
      <formula>NOT(ISERROR(SEARCH("CUMPLE",K577)))</formula>
    </cfRule>
  </conditionalFormatting>
  <conditionalFormatting sqref="O576">
    <cfRule type="containsText" dxfId="6519" priority="6451" stopIfTrue="1" operator="containsText" text="NO CUMPLE">
      <formula>NOT(ISERROR(SEARCH("NO CUMPLE",O576)))</formula>
    </cfRule>
    <cfRule type="containsText" dxfId="6518" priority="6452" stopIfTrue="1" operator="containsText" text="CUMPLE">
      <formula>NOT(ISERROR(SEARCH("CUMPLE",O576)))</formula>
    </cfRule>
  </conditionalFormatting>
  <conditionalFormatting sqref="O577:S577">
    <cfRule type="cellIs" dxfId="6517" priority="6450" operator="equal">
      <formula>"EL PROPONENTE SE DEBE REQUERIR POR EXPERIENCIA MINIMA EXIGIDA"</formula>
    </cfRule>
  </conditionalFormatting>
  <conditionalFormatting sqref="J549:J563">
    <cfRule type="cellIs" dxfId="6516" priority="6449" stopIfTrue="1" operator="greaterThan">
      <formula>0</formula>
    </cfRule>
  </conditionalFormatting>
  <conditionalFormatting sqref="N571:N576">
    <cfRule type="cellIs" dxfId="6515" priority="6447" operator="equal">
      <formula>"NO"</formula>
    </cfRule>
    <cfRule type="cellIs" dxfId="6514" priority="6448" operator="equal">
      <formula>"SI"</formula>
    </cfRule>
  </conditionalFormatting>
  <conditionalFormatting sqref="I563">
    <cfRule type="cellIs" dxfId="6513" priority="6446" stopIfTrue="1" operator="greaterThan">
      <formula>0</formula>
    </cfRule>
  </conditionalFormatting>
  <conditionalFormatting sqref="K549:L563">
    <cfRule type="cellIs" dxfId="6512" priority="6445" operator="notBetween">
      <formula>$Q$17</formula>
      <formula>$R$17</formula>
    </cfRule>
  </conditionalFormatting>
  <conditionalFormatting sqref="B549:B563">
    <cfRule type="cellIs" dxfId="6511" priority="6444" stopIfTrue="1" operator="greaterThan">
      <formula>0</formula>
    </cfRule>
  </conditionalFormatting>
  <conditionalFormatting sqref="T555:V556 T549:V551">
    <cfRule type="cellIs" dxfId="6510" priority="6442" stopIfTrue="1" operator="equal">
      <formula>"NO"</formula>
    </cfRule>
    <cfRule type="cellIs" dxfId="6509" priority="6443" stopIfTrue="1" operator="equal">
      <formula>"SI"</formula>
    </cfRule>
  </conditionalFormatting>
  <conditionalFormatting sqref="T555:V555 T549:V550">
    <cfRule type="cellIs" dxfId="6508" priority="6441" stopIfTrue="1" operator="equal">
      <formula>"NO APLICA"</formula>
    </cfRule>
  </conditionalFormatting>
  <conditionalFormatting sqref="T556:U556">
    <cfRule type="cellIs" dxfId="6507" priority="6440" stopIfTrue="1" operator="equal">
      <formula>"NO APLICA"</formula>
    </cfRule>
  </conditionalFormatting>
  <conditionalFormatting sqref="T556:U556">
    <cfRule type="cellIs" dxfId="6506" priority="6439" stopIfTrue="1" operator="equal">
      <formula>"NO APLICA"</formula>
    </cfRule>
  </conditionalFormatting>
  <conditionalFormatting sqref="V556">
    <cfRule type="cellIs" dxfId="6505" priority="6438" stopIfTrue="1" operator="equal">
      <formula>"NO APLICA"</formula>
    </cfRule>
  </conditionalFormatting>
  <conditionalFormatting sqref="C549:I563 K549:M563 P549:V563">
    <cfRule type="cellIs" dxfId="6504" priority="6437" operator="equal">
      <formula>0</formula>
    </cfRule>
  </conditionalFormatting>
  <conditionalFormatting sqref="P570">
    <cfRule type="cellIs" dxfId="6502" priority="6434" operator="equal">
      <formula>"NO VÁLIDO"</formula>
    </cfRule>
    <cfRule type="cellIs" dxfId="6501" priority="6435" operator="equal">
      <formula>"VÁLIDO"</formula>
    </cfRule>
  </conditionalFormatting>
  <conditionalFormatting sqref="M577">
    <cfRule type="cellIs" dxfId="6500" priority="6431" operator="notEqual">
      <formula>"NO CUMPLE"</formula>
    </cfRule>
    <cfRule type="containsText" dxfId="6499" priority="6432" stopIfTrue="1" operator="containsText" text="NO CUMPLE">
      <formula>NOT(ISERROR(SEARCH("NO CUMPLE",M577)))</formula>
    </cfRule>
    <cfRule type="containsText" dxfId="6498" priority="6433" stopIfTrue="1" operator="containsText" text="CUMPLE">
      <formula>NOT(ISERROR(SEARCH("CUMPLE",M577)))</formula>
    </cfRule>
  </conditionalFormatting>
  <conditionalFormatting sqref="M571:M576">
    <cfRule type="cellIs" dxfId="6497" priority="6429" stopIfTrue="1" operator="equal">
      <formula>"cumple"</formula>
    </cfRule>
    <cfRule type="containsText" dxfId="6496" priority="6430" stopIfTrue="1" operator="containsText" text="NO CUMPLE">
      <formula>NOT(ISERROR(SEARCH("NO CUMPLE",M571)))</formula>
    </cfRule>
  </conditionalFormatting>
  <conditionalFormatting sqref="L571:L576">
    <cfRule type="cellIs" dxfId="6495" priority="6427" stopIfTrue="1" operator="equal">
      <formula>"cumple"</formula>
    </cfRule>
    <cfRule type="containsText" dxfId="6494" priority="6428" stopIfTrue="1" operator="containsText" text="NO CUMPLE">
      <formula>NOT(ISERROR(SEARCH("NO CUMPLE",L571)))</formula>
    </cfRule>
  </conditionalFormatting>
  <conditionalFormatting sqref="D552:D554">
    <cfRule type="cellIs" dxfId="6478" priority="6411" stopIfTrue="1" operator="greaterThan">
      <formula>0</formula>
    </cfRule>
  </conditionalFormatting>
  <conditionalFormatting sqref="D552:D554 F552:H554">
    <cfRule type="cellIs" dxfId="6477" priority="6410" stopIfTrue="1" operator="greaterThan">
      <formula>0</formula>
    </cfRule>
  </conditionalFormatting>
  <conditionalFormatting sqref="T552:V554">
    <cfRule type="cellIs" dxfId="6476" priority="6408" stopIfTrue="1" operator="equal">
      <formula>"NO"</formula>
    </cfRule>
    <cfRule type="cellIs" dxfId="6475" priority="6409" stopIfTrue="1" operator="equal">
      <formula>"SI"</formula>
    </cfRule>
  </conditionalFormatting>
  <conditionalFormatting sqref="T552:V553">
    <cfRule type="cellIs" dxfId="6474" priority="6407" stopIfTrue="1" operator="equal">
      <formula>"NO APLICA"</formula>
    </cfRule>
  </conditionalFormatting>
  <conditionalFormatting sqref="T554:U554">
    <cfRule type="cellIs" dxfId="6473" priority="6406" stopIfTrue="1" operator="equal">
      <formula>"NO APLICA"</formula>
    </cfRule>
  </conditionalFormatting>
  <conditionalFormatting sqref="T554:U554">
    <cfRule type="cellIs" dxfId="6472" priority="6405" stopIfTrue="1" operator="equal">
      <formula>"NO APLICA"</formula>
    </cfRule>
  </conditionalFormatting>
  <conditionalFormatting sqref="V554">
    <cfRule type="cellIs" dxfId="6471" priority="6404" stopIfTrue="1" operator="equal">
      <formula>"NO APLICA"</formula>
    </cfRule>
  </conditionalFormatting>
  <conditionalFormatting sqref="T551:U551">
    <cfRule type="cellIs" dxfId="6470" priority="6403" stopIfTrue="1" operator="equal">
      <formula>"NO APLICA"</formula>
    </cfRule>
  </conditionalFormatting>
  <conditionalFormatting sqref="T551:U551">
    <cfRule type="cellIs" dxfId="6469" priority="6402" stopIfTrue="1" operator="equal">
      <formula>"NO APLICA"</formula>
    </cfRule>
  </conditionalFormatting>
  <conditionalFormatting sqref="V551">
    <cfRule type="cellIs" dxfId="6468" priority="6401" stopIfTrue="1" operator="equal">
      <formula>"NO APLICA"</formula>
    </cfRule>
  </conditionalFormatting>
  <conditionalFormatting sqref="C584:I584 K584:M598 P584:V598 C586:I598 G585 I585">
    <cfRule type="cellIs" dxfId="6467" priority="6400" stopIfTrue="1" operator="greaterThan">
      <formula>0</formula>
    </cfRule>
  </conditionalFormatting>
  <conditionalFormatting sqref="D592:D597">
    <cfRule type="cellIs" dxfId="6466" priority="6399" stopIfTrue="1" operator="greaterThan">
      <formula>0</formula>
    </cfRule>
  </conditionalFormatting>
  <conditionalFormatting sqref="D592:D597 F592:H597">
    <cfRule type="cellIs" dxfId="6465" priority="6398" stopIfTrue="1" operator="greaterThan">
      <formula>0</formula>
    </cfRule>
  </conditionalFormatting>
  <conditionalFormatting sqref="H584 H586:H597">
    <cfRule type="cellIs" dxfId="6464" priority="6397" stopIfTrue="1" operator="greaterThan">
      <formula>0</formula>
    </cfRule>
  </conditionalFormatting>
  <conditionalFormatting sqref="E584 E586:E597">
    <cfRule type="cellIs" dxfId="6463" priority="6396" stopIfTrue="1" operator="greaterThan">
      <formula>0</formula>
    </cfRule>
  </conditionalFormatting>
  <conditionalFormatting sqref="K606:K611">
    <cfRule type="containsText" dxfId="6462" priority="6394" stopIfTrue="1" operator="containsText" text="NO CUMPLE">
      <formula>NOT(ISERROR(SEARCH("NO CUMPLE",K606)))</formula>
    </cfRule>
    <cfRule type="containsText" dxfId="6461" priority="6395" stopIfTrue="1" operator="containsText" text="CUMPLE">
      <formula>NOT(ISERROR(SEARCH("CUMPLE",K606)))</formula>
    </cfRule>
  </conditionalFormatting>
  <conditionalFormatting sqref="S605">
    <cfRule type="cellIs" dxfId="6460" priority="6392" operator="greaterThanOrEqual">
      <formula>NUMMINCONT</formula>
    </cfRule>
    <cfRule type="cellIs" dxfId="6459" priority="6393" operator="lessThan">
      <formula>NUMMINCONT</formula>
    </cfRule>
  </conditionalFormatting>
  <conditionalFormatting sqref="T592:V597">
    <cfRule type="cellIs" dxfId="6458" priority="6390" stopIfTrue="1" operator="equal">
      <formula>"NO"</formula>
    </cfRule>
    <cfRule type="cellIs" dxfId="6457" priority="6391" stopIfTrue="1" operator="equal">
      <formula>"SI"</formula>
    </cfRule>
  </conditionalFormatting>
  <conditionalFormatting sqref="T592:V593">
    <cfRule type="cellIs" dxfId="6456" priority="6389" stopIfTrue="1" operator="equal">
      <formula>"NO APLICA"</formula>
    </cfRule>
  </conditionalFormatting>
  <conditionalFormatting sqref="T594:U597">
    <cfRule type="cellIs" dxfId="6455" priority="6388" stopIfTrue="1" operator="equal">
      <formula>"NO APLICA"</formula>
    </cfRule>
  </conditionalFormatting>
  <conditionalFormatting sqref="T594:U594">
    <cfRule type="cellIs" dxfId="6454" priority="6387" stopIfTrue="1" operator="equal">
      <formula>"NO APLICA"</formula>
    </cfRule>
  </conditionalFormatting>
  <conditionalFormatting sqref="V594:V597">
    <cfRule type="cellIs" dxfId="6453" priority="6386" stopIfTrue="1" operator="equal">
      <formula>"NO APLICA"</formula>
    </cfRule>
  </conditionalFormatting>
  <conditionalFormatting sqref="V603:W603">
    <cfRule type="cellIs" dxfId="6452" priority="6384" operator="equal">
      <formula>"CUMPLE"</formula>
    </cfRule>
    <cfRule type="cellIs" dxfId="6451" priority="6385" operator="equal">
      <formula>"NO CUMPLE"</formula>
    </cfRule>
  </conditionalFormatting>
  <conditionalFormatting sqref="V603:W605">
    <cfRule type="cellIs" dxfId="6450" priority="6383" operator="equal">
      <formula>"VERIFICAR"</formula>
    </cfRule>
  </conditionalFormatting>
  <conditionalFormatting sqref="T598:V598">
    <cfRule type="cellIs" dxfId="6449" priority="6381" stopIfTrue="1" operator="equal">
      <formula>"NO"</formula>
    </cfRule>
    <cfRule type="cellIs" dxfId="6448" priority="6382" stopIfTrue="1" operator="equal">
      <formula>"SI"</formula>
    </cfRule>
  </conditionalFormatting>
  <conditionalFormatting sqref="T598:U598">
    <cfRule type="cellIs" dxfId="6447" priority="6380" stopIfTrue="1" operator="equal">
      <formula>"NO APLICA"</formula>
    </cfRule>
  </conditionalFormatting>
  <conditionalFormatting sqref="V598">
    <cfRule type="cellIs" dxfId="6446" priority="6379" stopIfTrue="1" operator="equal">
      <formula>"NO APLICA"</formula>
    </cfRule>
  </conditionalFormatting>
  <conditionalFormatting sqref="T608">
    <cfRule type="cellIs" dxfId="6445" priority="6377" operator="equal">
      <formula>"CUMPLE"</formula>
    </cfRule>
    <cfRule type="cellIs" dxfId="6444" priority="6378" operator="equal">
      <formula>"NO CUMPLE"</formula>
    </cfRule>
  </conditionalFormatting>
  <conditionalFormatting sqref="T608">
    <cfRule type="cellIs" dxfId="6443" priority="6376" operator="equal">
      <formula>"VERIFICAR"</formula>
    </cfRule>
  </conditionalFormatting>
  <conditionalFormatting sqref="H612">
    <cfRule type="containsText" dxfId="6425" priority="6357" stopIfTrue="1" operator="containsText" text="NO CUMPLE">
      <formula>NOT(ISERROR(SEARCH("NO CUMPLE",H612)))</formula>
    </cfRule>
    <cfRule type="containsText" dxfId="6424" priority="6358" stopIfTrue="1" operator="containsText" text="CUMPLE">
      <formula>NOT(ISERROR(SEARCH("CUMPLE",H612)))</formula>
    </cfRule>
  </conditionalFormatting>
  <conditionalFormatting sqref="J612">
    <cfRule type="containsText" dxfId="6423" priority="6355" stopIfTrue="1" operator="containsText" text="NO CUMPLE">
      <formula>NOT(ISERROR(SEARCH("NO CUMPLE",J612)))</formula>
    </cfRule>
    <cfRule type="containsText" dxfId="6422" priority="6356" stopIfTrue="1" operator="containsText" text="CUMPLE">
      <formula>NOT(ISERROR(SEARCH("CUMPLE",J612)))</formula>
    </cfRule>
  </conditionalFormatting>
  <conditionalFormatting sqref="K612">
    <cfRule type="containsText" dxfId="6421" priority="6353" stopIfTrue="1" operator="containsText" text="NO CUMPLE">
      <formula>NOT(ISERROR(SEARCH("NO CUMPLE",K612)))</formula>
    </cfRule>
    <cfRule type="containsText" dxfId="6420" priority="6354" stopIfTrue="1" operator="containsText" text="CUMPLE">
      <formula>NOT(ISERROR(SEARCH("CUMPLE",K612)))</formula>
    </cfRule>
  </conditionalFormatting>
  <conditionalFormatting sqref="O611">
    <cfRule type="containsText" dxfId="6419" priority="6351" stopIfTrue="1" operator="containsText" text="NO CUMPLE">
      <formula>NOT(ISERROR(SEARCH("NO CUMPLE",O611)))</formula>
    </cfRule>
    <cfRule type="containsText" dxfId="6418" priority="6352" stopIfTrue="1" operator="containsText" text="CUMPLE">
      <formula>NOT(ISERROR(SEARCH("CUMPLE",O611)))</formula>
    </cfRule>
  </conditionalFormatting>
  <conditionalFormatting sqref="O612:S612">
    <cfRule type="cellIs" dxfId="6417" priority="6350" operator="equal">
      <formula>"EL PROPONENTE SE DEBE REQUERIR POR EXPERIENCIA MINIMA EXIGIDA"</formula>
    </cfRule>
  </conditionalFormatting>
  <conditionalFormatting sqref="J584:J598">
    <cfRule type="cellIs" dxfId="6416" priority="6349" stopIfTrue="1" operator="greaterThan">
      <formula>0</formula>
    </cfRule>
  </conditionalFormatting>
  <conditionalFormatting sqref="N606:N611">
    <cfRule type="cellIs" dxfId="6415" priority="6347" operator="equal">
      <formula>"NO"</formula>
    </cfRule>
    <cfRule type="cellIs" dxfId="6414" priority="6348" operator="equal">
      <formula>"SI"</formula>
    </cfRule>
  </conditionalFormatting>
  <conditionalFormatting sqref="I598">
    <cfRule type="cellIs" dxfId="6413" priority="6346" stopIfTrue="1" operator="greaterThan">
      <formula>0</formula>
    </cfRule>
  </conditionalFormatting>
  <conditionalFormatting sqref="K584:L598">
    <cfRule type="cellIs" dxfId="6412" priority="6345" operator="notBetween">
      <formula>$Q$17</formula>
      <formula>$R$17</formula>
    </cfRule>
  </conditionalFormatting>
  <conditionalFormatting sqref="B584 B586:B598">
    <cfRule type="cellIs" dxfId="6411" priority="6344" stopIfTrue="1" operator="greaterThan">
      <formula>0</formula>
    </cfRule>
  </conditionalFormatting>
  <conditionalFormatting sqref="T590:V591 T584:V586">
    <cfRule type="cellIs" dxfId="6410" priority="6342" stopIfTrue="1" operator="equal">
      <formula>"NO"</formula>
    </cfRule>
    <cfRule type="cellIs" dxfId="6409" priority="6343" stopIfTrue="1" operator="equal">
      <formula>"SI"</formula>
    </cfRule>
  </conditionalFormatting>
  <conditionalFormatting sqref="T590:V590 T584:V585">
    <cfRule type="cellIs" dxfId="6408" priority="6341" stopIfTrue="1" operator="equal">
      <formula>"NO APLICA"</formula>
    </cfRule>
  </conditionalFormatting>
  <conditionalFormatting sqref="T591:U591">
    <cfRule type="cellIs" dxfId="6407" priority="6340" stopIfTrue="1" operator="equal">
      <formula>"NO APLICA"</formula>
    </cfRule>
  </conditionalFormatting>
  <conditionalFormatting sqref="T591:U591">
    <cfRule type="cellIs" dxfId="6406" priority="6339" stopIfTrue="1" operator="equal">
      <formula>"NO APLICA"</formula>
    </cfRule>
  </conditionalFormatting>
  <conditionalFormatting sqref="V591">
    <cfRule type="cellIs" dxfId="6405" priority="6338" stopIfTrue="1" operator="equal">
      <formula>"NO APLICA"</formula>
    </cfRule>
  </conditionalFormatting>
  <conditionalFormatting sqref="C584:I584 K584:M598 P584:V598 C586:I598 G585 I585">
    <cfRule type="cellIs" dxfId="6404" priority="6337" operator="equal">
      <formula>0</formula>
    </cfRule>
  </conditionalFormatting>
  <conditionalFormatting sqref="P605">
    <cfRule type="cellIs" dxfId="6402" priority="6334" operator="equal">
      <formula>"NO VÁLIDO"</formula>
    </cfRule>
    <cfRule type="cellIs" dxfId="6401" priority="6335" operator="equal">
      <formula>"VÁLIDO"</formula>
    </cfRule>
  </conditionalFormatting>
  <conditionalFormatting sqref="M612">
    <cfRule type="cellIs" dxfId="6400" priority="6331" operator="notEqual">
      <formula>"NO CUMPLE"</formula>
    </cfRule>
    <cfRule type="containsText" dxfId="6399" priority="6332" stopIfTrue="1" operator="containsText" text="NO CUMPLE">
      <formula>NOT(ISERROR(SEARCH("NO CUMPLE",M612)))</formula>
    </cfRule>
    <cfRule type="containsText" dxfId="6398" priority="6333" stopIfTrue="1" operator="containsText" text="CUMPLE">
      <formula>NOT(ISERROR(SEARCH("CUMPLE",M612)))</formula>
    </cfRule>
  </conditionalFormatting>
  <conditionalFormatting sqref="M606:M611">
    <cfRule type="cellIs" dxfId="6397" priority="6329" stopIfTrue="1" operator="equal">
      <formula>"cumple"</formula>
    </cfRule>
    <cfRule type="containsText" dxfId="6396" priority="6330" stopIfTrue="1" operator="containsText" text="NO CUMPLE">
      <formula>NOT(ISERROR(SEARCH("NO CUMPLE",M606)))</formula>
    </cfRule>
  </conditionalFormatting>
  <conditionalFormatting sqref="L606:L611">
    <cfRule type="cellIs" dxfId="6395" priority="6327" stopIfTrue="1" operator="equal">
      <formula>"cumple"</formula>
    </cfRule>
    <cfRule type="containsText" dxfId="6394" priority="6328" stopIfTrue="1" operator="containsText" text="NO CUMPLE">
      <formula>NOT(ISERROR(SEARCH("NO CUMPLE",L606)))</formula>
    </cfRule>
  </conditionalFormatting>
  <conditionalFormatting sqref="D587:D589">
    <cfRule type="cellIs" dxfId="6378" priority="6311" stopIfTrue="1" operator="greaterThan">
      <formula>0</formula>
    </cfRule>
  </conditionalFormatting>
  <conditionalFormatting sqref="D587:D589 F587:H589">
    <cfRule type="cellIs" dxfId="6377" priority="6310" stopIfTrue="1" operator="greaterThan">
      <formula>0</formula>
    </cfRule>
  </conditionalFormatting>
  <conditionalFormatting sqref="T587:V589">
    <cfRule type="cellIs" dxfId="6376" priority="6308" stopIfTrue="1" operator="equal">
      <formula>"NO"</formula>
    </cfRule>
    <cfRule type="cellIs" dxfId="6375" priority="6309" stopIfTrue="1" operator="equal">
      <formula>"SI"</formula>
    </cfRule>
  </conditionalFormatting>
  <conditionalFormatting sqref="T587:V588">
    <cfRule type="cellIs" dxfId="6374" priority="6307" stopIfTrue="1" operator="equal">
      <formula>"NO APLICA"</formula>
    </cfRule>
  </conditionalFormatting>
  <conditionalFormatting sqref="T589:U589">
    <cfRule type="cellIs" dxfId="6373" priority="6306" stopIfTrue="1" operator="equal">
      <formula>"NO APLICA"</formula>
    </cfRule>
  </conditionalFormatting>
  <conditionalFormatting sqref="T589:U589">
    <cfRule type="cellIs" dxfId="6372" priority="6305" stopIfTrue="1" operator="equal">
      <formula>"NO APLICA"</formula>
    </cfRule>
  </conditionalFormatting>
  <conditionalFormatting sqref="V589">
    <cfRule type="cellIs" dxfId="6371" priority="6304" stopIfTrue="1" operator="equal">
      <formula>"NO APLICA"</formula>
    </cfRule>
  </conditionalFormatting>
  <conditionalFormatting sqref="T586:U586">
    <cfRule type="cellIs" dxfId="6370" priority="6303" stopIfTrue="1" operator="equal">
      <formula>"NO APLICA"</formula>
    </cfRule>
  </conditionalFormatting>
  <conditionalFormatting sqref="T586:U586">
    <cfRule type="cellIs" dxfId="6369" priority="6302" stopIfTrue="1" operator="equal">
      <formula>"NO APLICA"</formula>
    </cfRule>
  </conditionalFormatting>
  <conditionalFormatting sqref="V586">
    <cfRule type="cellIs" dxfId="6368" priority="6301" stopIfTrue="1" operator="equal">
      <formula>"NO APLICA"</formula>
    </cfRule>
  </conditionalFormatting>
  <conditionalFormatting sqref="C619:I633 K619:M633 P619:V633">
    <cfRule type="cellIs" dxfId="6367" priority="6300" stopIfTrue="1" operator="greaterThan">
      <formula>0</formula>
    </cfRule>
  </conditionalFormatting>
  <conditionalFormatting sqref="D627:D632">
    <cfRule type="cellIs" dxfId="6366" priority="6299" stopIfTrue="1" operator="greaterThan">
      <formula>0</formula>
    </cfRule>
  </conditionalFormatting>
  <conditionalFormatting sqref="D627:D632 F627:H632">
    <cfRule type="cellIs" dxfId="6365" priority="6298" stopIfTrue="1" operator="greaterThan">
      <formula>0</formula>
    </cfRule>
  </conditionalFormatting>
  <conditionalFormatting sqref="H619:H632">
    <cfRule type="cellIs" dxfId="6364" priority="6297" stopIfTrue="1" operator="greaterThan">
      <formula>0</formula>
    </cfRule>
  </conditionalFormatting>
  <conditionalFormatting sqref="E619:E632">
    <cfRule type="cellIs" dxfId="6363" priority="6296" stopIfTrue="1" operator="greaterThan">
      <formula>0</formula>
    </cfRule>
  </conditionalFormatting>
  <conditionalFormatting sqref="K641:K646">
    <cfRule type="containsText" dxfId="6362" priority="6294" stopIfTrue="1" operator="containsText" text="NO CUMPLE">
      <formula>NOT(ISERROR(SEARCH("NO CUMPLE",K641)))</formula>
    </cfRule>
    <cfRule type="containsText" dxfId="6361" priority="6295" stopIfTrue="1" operator="containsText" text="CUMPLE">
      <formula>NOT(ISERROR(SEARCH("CUMPLE",K641)))</formula>
    </cfRule>
  </conditionalFormatting>
  <conditionalFormatting sqref="S640">
    <cfRule type="cellIs" dxfId="6360" priority="6292" operator="greaterThanOrEqual">
      <formula>NUMMINCONT</formula>
    </cfRule>
    <cfRule type="cellIs" dxfId="6359" priority="6293" operator="lessThan">
      <formula>NUMMINCONT</formula>
    </cfRule>
  </conditionalFormatting>
  <conditionalFormatting sqref="T627:V632">
    <cfRule type="cellIs" dxfId="6358" priority="6290" stopIfTrue="1" operator="equal">
      <formula>"NO"</formula>
    </cfRule>
    <cfRule type="cellIs" dxfId="6357" priority="6291" stopIfTrue="1" operator="equal">
      <formula>"SI"</formula>
    </cfRule>
  </conditionalFormatting>
  <conditionalFormatting sqref="T627:V628">
    <cfRule type="cellIs" dxfId="6356" priority="6289" stopIfTrue="1" operator="equal">
      <formula>"NO APLICA"</formula>
    </cfRule>
  </conditionalFormatting>
  <conditionalFormatting sqref="T629:U632">
    <cfRule type="cellIs" dxfId="6355" priority="6288" stopIfTrue="1" operator="equal">
      <formula>"NO APLICA"</formula>
    </cfRule>
  </conditionalFormatting>
  <conditionalFormatting sqref="T629:U629">
    <cfRule type="cellIs" dxfId="6354" priority="6287" stopIfTrue="1" operator="equal">
      <formula>"NO APLICA"</formula>
    </cfRule>
  </conditionalFormatting>
  <conditionalFormatting sqref="V629:V632">
    <cfRule type="cellIs" dxfId="6353" priority="6286" stopIfTrue="1" operator="equal">
      <formula>"NO APLICA"</formula>
    </cfRule>
  </conditionalFormatting>
  <conditionalFormatting sqref="V638:W638">
    <cfRule type="cellIs" dxfId="6352" priority="6284" operator="equal">
      <formula>"CUMPLE"</formula>
    </cfRule>
    <cfRule type="cellIs" dxfId="6351" priority="6285" operator="equal">
      <formula>"NO CUMPLE"</formula>
    </cfRule>
  </conditionalFormatting>
  <conditionalFormatting sqref="V638:W640">
    <cfRule type="cellIs" dxfId="6350" priority="6283" operator="equal">
      <formula>"VERIFICAR"</formula>
    </cfRule>
  </conditionalFormatting>
  <conditionalFormatting sqref="T633:V633">
    <cfRule type="cellIs" dxfId="6349" priority="6281" stopIfTrue="1" operator="equal">
      <formula>"NO"</formula>
    </cfRule>
    <cfRule type="cellIs" dxfId="6348" priority="6282" stopIfTrue="1" operator="equal">
      <formula>"SI"</formula>
    </cfRule>
  </conditionalFormatting>
  <conditionalFormatting sqref="T633:U633">
    <cfRule type="cellIs" dxfId="6347" priority="6280" stopIfTrue="1" operator="equal">
      <formula>"NO APLICA"</formula>
    </cfRule>
  </conditionalFormatting>
  <conditionalFormatting sqref="V633">
    <cfRule type="cellIs" dxfId="6346" priority="6279" stopIfTrue="1" operator="equal">
      <formula>"NO APLICA"</formula>
    </cfRule>
  </conditionalFormatting>
  <conditionalFormatting sqref="T643">
    <cfRule type="cellIs" dxfId="6345" priority="6277" operator="equal">
      <formula>"CUMPLE"</formula>
    </cfRule>
    <cfRule type="cellIs" dxfId="6344" priority="6278" operator="equal">
      <formula>"NO CUMPLE"</formula>
    </cfRule>
  </conditionalFormatting>
  <conditionalFormatting sqref="T643">
    <cfRule type="cellIs" dxfId="6343" priority="6276" operator="equal">
      <formula>"VERIFICAR"</formula>
    </cfRule>
  </conditionalFormatting>
  <conditionalFormatting sqref="H647">
    <cfRule type="containsText" dxfId="6325" priority="6257" stopIfTrue="1" operator="containsText" text="NO CUMPLE">
      <formula>NOT(ISERROR(SEARCH("NO CUMPLE",H647)))</formula>
    </cfRule>
    <cfRule type="containsText" dxfId="6324" priority="6258" stopIfTrue="1" operator="containsText" text="CUMPLE">
      <formula>NOT(ISERROR(SEARCH("CUMPLE",H647)))</formula>
    </cfRule>
  </conditionalFormatting>
  <conditionalFormatting sqref="J647">
    <cfRule type="containsText" dxfId="6323" priority="6255" stopIfTrue="1" operator="containsText" text="NO CUMPLE">
      <formula>NOT(ISERROR(SEARCH("NO CUMPLE",J647)))</formula>
    </cfRule>
    <cfRule type="containsText" dxfId="6322" priority="6256" stopIfTrue="1" operator="containsText" text="CUMPLE">
      <formula>NOT(ISERROR(SEARCH("CUMPLE",J647)))</formula>
    </cfRule>
  </conditionalFormatting>
  <conditionalFormatting sqref="K647">
    <cfRule type="containsText" dxfId="6321" priority="6253" stopIfTrue="1" operator="containsText" text="NO CUMPLE">
      <formula>NOT(ISERROR(SEARCH("NO CUMPLE",K647)))</formula>
    </cfRule>
    <cfRule type="containsText" dxfId="6320" priority="6254" stopIfTrue="1" operator="containsText" text="CUMPLE">
      <formula>NOT(ISERROR(SEARCH("CUMPLE",K647)))</formula>
    </cfRule>
  </conditionalFormatting>
  <conditionalFormatting sqref="O646">
    <cfRule type="containsText" dxfId="6319" priority="6251" stopIfTrue="1" operator="containsText" text="NO CUMPLE">
      <formula>NOT(ISERROR(SEARCH("NO CUMPLE",O646)))</formula>
    </cfRule>
    <cfRule type="containsText" dxfId="6318" priority="6252" stopIfTrue="1" operator="containsText" text="CUMPLE">
      <formula>NOT(ISERROR(SEARCH("CUMPLE",O646)))</formula>
    </cfRule>
  </conditionalFormatting>
  <conditionalFormatting sqref="O647:S647">
    <cfRule type="cellIs" dxfId="6317" priority="6250" operator="equal">
      <formula>"EL PROPONENTE SE DEBE REQUERIR POR EXPERIENCIA MINIMA EXIGIDA"</formula>
    </cfRule>
  </conditionalFormatting>
  <conditionalFormatting sqref="J619:J633">
    <cfRule type="cellIs" dxfId="6316" priority="6249" stopIfTrue="1" operator="greaterThan">
      <formula>0</formula>
    </cfRule>
  </conditionalFormatting>
  <conditionalFormatting sqref="N641:N646">
    <cfRule type="cellIs" dxfId="6315" priority="6247" operator="equal">
      <formula>"NO"</formula>
    </cfRule>
    <cfRule type="cellIs" dxfId="6314" priority="6248" operator="equal">
      <formula>"SI"</formula>
    </cfRule>
  </conditionalFormatting>
  <conditionalFormatting sqref="I633">
    <cfRule type="cellIs" dxfId="6313" priority="6246" stopIfTrue="1" operator="greaterThan">
      <formula>0</formula>
    </cfRule>
  </conditionalFormatting>
  <conditionalFormatting sqref="K619:L633">
    <cfRule type="cellIs" dxfId="6312" priority="6245" operator="notBetween">
      <formula>$Q$17</formula>
      <formula>$R$17</formula>
    </cfRule>
  </conditionalFormatting>
  <conditionalFormatting sqref="B619:B633">
    <cfRule type="cellIs" dxfId="6311" priority="6244" stopIfTrue="1" operator="greaterThan">
      <formula>0</formula>
    </cfRule>
  </conditionalFormatting>
  <conditionalFormatting sqref="T625:V626 T619:V621">
    <cfRule type="cellIs" dxfId="6310" priority="6242" stopIfTrue="1" operator="equal">
      <formula>"NO"</formula>
    </cfRule>
    <cfRule type="cellIs" dxfId="6309" priority="6243" stopIfTrue="1" operator="equal">
      <formula>"SI"</formula>
    </cfRule>
  </conditionalFormatting>
  <conditionalFormatting sqref="T625:V625 T619:V620">
    <cfRule type="cellIs" dxfId="6308" priority="6241" stopIfTrue="1" operator="equal">
      <formula>"NO APLICA"</formula>
    </cfRule>
  </conditionalFormatting>
  <conditionalFormatting sqref="T626:U626">
    <cfRule type="cellIs" dxfId="6307" priority="6240" stopIfTrue="1" operator="equal">
      <formula>"NO APLICA"</formula>
    </cfRule>
  </conditionalFormatting>
  <conditionalFormatting sqref="T626:U626">
    <cfRule type="cellIs" dxfId="6306" priority="6239" stopIfTrue="1" operator="equal">
      <formula>"NO APLICA"</formula>
    </cfRule>
  </conditionalFormatting>
  <conditionalFormatting sqref="V626">
    <cfRule type="cellIs" dxfId="6305" priority="6238" stopIfTrue="1" operator="equal">
      <formula>"NO APLICA"</formula>
    </cfRule>
  </conditionalFormatting>
  <conditionalFormatting sqref="C619:I633 K619:M633 P619:V633">
    <cfRule type="cellIs" dxfId="6304" priority="6237" operator="equal">
      <formula>0</formula>
    </cfRule>
  </conditionalFormatting>
  <conditionalFormatting sqref="P640">
    <cfRule type="cellIs" dxfId="6302" priority="6234" operator="equal">
      <formula>"NO VÁLIDO"</formula>
    </cfRule>
    <cfRule type="cellIs" dxfId="6301" priority="6235" operator="equal">
      <formula>"VÁLIDO"</formula>
    </cfRule>
  </conditionalFormatting>
  <conditionalFormatting sqref="M647">
    <cfRule type="cellIs" dxfId="6300" priority="6231" operator="notEqual">
      <formula>"NO CUMPLE"</formula>
    </cfRule>
    <cfRule type="containsText" dxfId="6299" priority="6232" stopIfTrue="1" operator="containsText" text="NO CUMPLE">
      <formula>NOT(ISERROR(SEARCH("NO CUMPLE",M647)))</formula>
    </cfRule>
    <cfRule type="containsText" dxfId="6298" priority="6233" stopIfTrue="1" operator="containsText" text="CUMPLE">
      <formula>NOT(ISERROR(SEARCH("CUMPLE",M647)))</formula>
    </cfRule>
  </conditionalFormatting>
  <conditionalFormatting sqref="M641:M646">
    <cfRule type="cellIs" dxfId="6297" priority="6229" stopIfTrue="1" operator="equal">
      <formula>"cumple"</formula>
    </cfRule>
    <cfRule type="containsText" dxfId="6296" priority="6230" stopIfTrue="1" operator="containsText" text="NO CUMPLE">
      <formula>NOT(ISERROR(SEARCH("NO CUMPLE",M641)))</formula>
    </cfRule>
  </conditionalFormatting>
  <conditionalFormatting sqref="L641:L646">
    <cfRule type="cellIs" dxfId="6295" priority="6227" stopIfTrue="1" operator="equal">
      <formula>"cumple"</formula>
    </cfRule>
    <cfRule type="containsText" dxfId="6294" priority="6228" stopIfTrue="1" operator="containsText" text="NO CUMPLE">
      <formula>NOT(ISERROR(SEARCH("NO CUMPLE",L641)))</formula>
    </cfRule>
  </conditionalFormatting>
  <conditionalFormatting sqref="D622:D624">
    <cfRule type="cellIs" dxfId="6278" priority="6211" stopIfTrue="1" operator="greaterThan">
      <formula>0</formula>
    </cfRule>
  </conditionalFormatting>
  <conditionalFormatting sqref="D622:D624 F622:H624">
    <cfRule type="cellIs" dxfId="6277" priority="6210" stopIfTrue="1" operator="greaterThan">
      <formula>0</formula>
    </cfRule>
  </conditionalFormatting>
  <conditionalFormatting sqref="T622:V624">
    <cfRule type="cellIs" dxfId="6276" priority="6208" stopIfTrue="1" operator="equal">
      <formula>"NO"</formula>
    </cfRule>
    <cfRule type="cellIs" dxfId="6275" priority="6209" stopIfTrue="1" operator="equal">
      <formula>"SI"</formula>
    </cfRule>
  </conditionalFormatting>
  <conditionalFormatting sqref="T622:V623">
    <cfRule type="cellIs" dxfId="6274" priority="6207" stopIfTrue="1" operator="equal">
      <formula>"NO APLICA"</formula>
    </cfRule>
  </conditionalFormatting>
  <conditionalFormatting sqref="T624:U624">
    <cfRule type="cellIs" dxfId="6273" priority="6206" stopIfTrue="1" operator="equal">
      <formula>"NO APLICA"</formula>
    </cfRule>
  </conditionalFormatting>
  <conditionalFormatting sqref="T624:U624">
    <cfRule type="cellIs" dxfId="6272" priority="6205" stopIfTrue="1" operator="equal">
      <formula>"NO APLICA"</formula>
    </cfRule>
  </conditionalFormatting>
  <conditionalFormatting sqref="V624">
    <cfRule type="cellIs" dxfId="6271" priority="6204" stopIfTrue="1" operator="equal">
      <formula>"NO APLICA"</formula>
    </cfRule>
  </conditionalFormatting>
  <conditionalFormatting sqref="T621:U621">
    <cfRule type="cellIs" dxfId="6270" priority="6203" stopIfTrue="1" operator="equal">
      <formula>"NO APLICA"</formula>
    </cfRule>
  </conditionalFormatting>
  <conditionalFormatting sqref="T621:U621">
    <cfRule type="cellIs" dxfId="6269" priority="6202" stopIfTrue="1" operator="equal">
      <formula>"NO APLICA"</formula>
    </cfRule>
  </conditionalFormatting>
  <conditionalFormatting sqref="V621">
    <cfRule type="cellIs" dxfId="6268" priority="6201" stopIfTrue="1" operator="equal">
      <formula>"NO APLICA"</formula>
    </cfRule>
  </conditionalFormatting>
  <conditionalFormatting sqref="C654:I654 K654:M668 P654:V668 C656:I668 G655 I655">
    <cfRule type="cellIs" dxfId="6267" priority="6200" stopIfTrue="1" operator="greaterThan">
      <formula>0</formula>
    </cfRule>
  </conditionalFormatting>
  <conditionalFormatting sqref="D662:D667">
    <cfRule type="cellIs" dxfId="6266" priority="6199" stopIfTrue="1" operator="greaterThan">
      <formula>0</formula>
    </cfRule>
  </conditionalFormatting>
  <conditionalFormatting sqref="D662:D667 F662:H667">
    <cfRule type="cellIs" dxfId="6265" priority="6198" stopIfTrue="1" operator="greaterThan">
      <formula>0</formula>
    </cfRule>
  </conditionalFormatting>
  <conditionalFormatting sqref="H654 H656:H667">
    <cfRule type="cellIs" dxfId="6264" priority="6197" stopIfTrue="1" operator="greaterThan">
      <formula>0</formula>
    </cfRule>
  </conditionalFormatting>
  <conditionalFormatting sqref="E654 E656:E667">
    <cfRule type="cellIs" dxfId="6263" priority="6196" stopIfTrue="1" operator="greaterThan">
      <formula>0</formula>
    </cfRule>
  </conditionalFormatting>
  <conditionalFormatting sqref="K676:K681">
    <cfRule type="containsText" dxfId="6262" priority="6194" stopIfTrue="1" operator="containsText" text="NO CUMPLE">
      <formula>NOT(ISERROR(SEARCH("NO CUMPLE",K676)))</formula>
    </cfRule>
    <cfRule type="containsText" dxfId="6261" priority="6195" stopIfTrue="1" operator="containsText" text="CUMPLE">
      <formula>NOT(ISERROR(SEARCH("CUMPLE",K676)))</formula>
    </cfRule>
  </conditionalFormatting>
  <conditionalFormatting sqref="S675">
    <cfRule type="cellIs" dxfId="6260" priority="6192" operator="greaterThanOrEqual">
      <formula>NUMMINCONT</formula>
    </cfRule>
    <cfRule type="cellIs" dxfId="6259" priority="6193" operator="lessThan">
      <formula>NUMMINCONT</formula>
    </cfRule>
  </conditionalFormatting>
  <conditionalFormatting sqref="T662:V667">
    <cfRule type="cellIs" dxfId="6258" priority="6190" stopIfTrue="1" operator="equal">
      <formula>"NO"</formula>
    </cfRule>
    <cfRule type="cellIs" dxfId="6257" priority="6191" stopIfTrue="1" operator="equal">
      <formula>"SI"</formula>
    </cfRule>
  </conditionalFormatting>
  <conditionalFormatting sqref="T662:V663">
    <cfRule type="cellIs" dxfId="6256" priority="6189" stopIfTrue="1" operator="equal">
      <formula>"NO APLICA"</formula>
    </cfRule>
  </conditionalFormatting>
  <conditionalFormatting sqref="T664:U667">
    <cfRule type="cellIs" dxfId="6255" priority="6188" stopIfTrue="1" operator="equal">
      <formula>"NO APLICA"</formula>
    </cfRule>
  </conditionalFormatting>
  <conditionalFormatting sqref="T664:U664">
    <cfRule type="cellIs" dxfId="6254" priority="6187" stopIfTrue="1" operator="equal">
      <formula>"NO APLICA"</formula>
    </cfRule>
  </conditionalFormatting>
  <conditionalFormatting sqref="V664:V667">
    <cfRule type="cellIs" dxfId="6253" priority="6186" stopIfTrue="1" operator="equal">
      <formula>"NO APLICA"</formula>
    </cfRule>
  </conditionalFormatting>
  <conditionalFormatting sqref="V673:W673">
    <cfRule type="cellIs" dxfId="6252" priority="6184" operator="equal">
      <formula>"CUMPLE"</formula>
    </cfRule>
    <cfRule type="cellIs" dxfId="6251" priority="6185" operator="equal">
      <formula>"NO CUMPLE"</formula>
    </cfRule>
  </conditionalFormatting>
  <conditionalFormatting sqref="V673:W675">
    <cfRule type="cellIs" dxfId="6250" priority="6183" operator="equal">
      <formula>"VERIFICAR"</formula>
    </cfRule>
  </conditionalFormatting>
  <conditionalFormatting sqref="T668:V668">
    <cfRule type="cellIs" dxfId="6249" priority="6181" stopIfTrue="1" operator="equal">
      <formula>"NO"</formula>
    </cfRule>
    <cfRule type="cellIs" dxfId="6248" priority="6182" stopIfTrue="1" operator="equal">
      <formula>"SI"</formula>
    </cfRule>
  </conditionalFormatting>
  <conditionalFormatting sqref="T668:U668">
    <cfRule type="cellIs" dxfId="6247" priority="6180" stopIfTrue="1" operator="equal">
      <formula>"NO APLICA"</formula>
    </cfRule>
  </conditionalFormatting>
  <conditionalFormatting sqref="V668">
    <cfRule type="cellIs" dxfId="6246" priority="6179" stopIfTrue="1" operator="equal">
      <formula>"NO APLICA"</formula>
    </cfRule>
  </conditionalFormatting>
  <conditionalFormatting sqref="T678">
    <cfRule type="cellIs" dxfId="6245" priority="6177" operator="equal">
      <formula>"CUMPLE"</formula>
    </cfRule>
    <cfRule type="cellIs" dxfId="6244" priority="6178" operator="equal">
      <formula>"NO CUMPLE"</formula>
    </cfRule>
  </conditionalFormatting>
  <conditionalFormatting sqref="T678">
    <cfRule type="cellIs" dxfId="6243" priority="6176" operator="equal">
      <formula>"VERIFICAR"</formula>
    </cfRule>
  </conditionalFormatting>
  <conditionalFormatting sqref="H682">
    <cfRule type="containsText" dxfId="6225" priority="6157" stopIfTrue="1" operator="containsText" text="NO CUMPLE">
      <formula>NOT(ISERROR(SEARCH("NO CUMPLE",H682)))</formula>
    </cfRule>
    <cfRule type="containsText" dxfId="6224" priority="6158" stopIfTrue="1" operator="containsText" text="CUMPLE">
      <formula>NOT(ISERROR(SEARCH("CUMPLE",H682)))</formula>
    </cfRule>
  </conditionalFormatting>
  <conditionalFormatting sqref="J682">
    <cfRule type="containsText" dxfId="6223" priority="6155" stopIfTrue="1" operator="containsText" text="NO CUMPLE">
      <formula>NOT(ISERROR(SEARCH("NO CUMPLE",J682)))</formula>
    </cfRule>
    <cfRule type="containsText" dxfId="6222" priority="6156" stopIfTrue="1" operator="containsText" text="CUMPLE">
      <formula>NOT(ISERROR(SEARCH("CUMPLE",J682)))</formula>
    </cfRule>
  </conditionalFormatting>
  <conditionalFormatting sqref="K682">
    <cfRule type="containsText" dxfId="6221" priority="6153" stopIfTrue="1" operator="containsText" text="NO CUMPLE">
      <formula>NOT(ISERROR(SEARCH("NO CUMPLE",K682)))</formula>
    </cfRule>
    <cfRule type="containsText" dxfId="6220" priority="6154" stopIfTrue="1" operator="containsText" text="CUMPLE">
      <formula>NOT(ISERROR(SEARCH("CUMPLE",K682)))</formula>
    </cfRule>
  </conditionalFormatting>
  <conditionalFormatting sqref="O681">
    <cfRule type="containsText" dxfId="6219" priority="6151" stopIfTrue="1" operator="containsText" text="NO CUMPLE">
      <formula>NOT(ISERROR(SEARCH("NO CUMPLE",O681)))</formula>
    </cfRule>
    <cfRule type="containsText" dxfId="6218" priority="6152" stopIfTrue="1" operator="containsText" text="CUMPLE">
      <formula>NOT(ISERROR(SEARCH("CUMPLE",O681)))</formula>
    </cfRule>
  </conditionalFormatting>
  <conditionalFormatting sqref="O682:S682">
    <cfRule type="cellIs" dxfId="6217" priority="6150" operator="equal">
      <formula>"EL PROPONENTE SE DEBE REQUERIR POR EXPERIENCIA MINIMA EXIGIDA"</formula>
    </cfRule>
  </conditionalFormatting>
  <conditionalFormatting sqref="J654:J668">
    <cfRule type="cellIs" dxfId="6216" priority="6149" stopIfTrue="1" operator="greaterThan">
      <formula>0</formula>
    </cfRule>
  </conditionalFormatting>
  <conditionalFormatting sqref="N676:N681">
    <cfRule type="cellIs" dxfId="6215" priority="6147" operator="equal">
      <formula>"NO"</formula>
    </cfRule>
    <cfRule type="cellIs" dxfId="6214" priority="6148" operator="equal">
      <formula>"SI"</formula>
    </cfRule>
  </conditionalFormatting>
  <conditionalFormatting sqref="I668">
    <cfRule type="cellIs" dxfId="6213" priority="6146" stopIfTrue="1" operator="greaterThan">
      <formula>0</formula>
    </cfRule>
  </conditionalFormatting>
  <conditionalFormatting sqref="K654:L668">
    <cfRule type="cellIs" dxfId="6212" priority="6145" operator="notBetween">
      <formula>$Q$17</formula>
      <formula>$R$17</formula>
    </cfRule>
  </conditionalFormatting>
  <conditionalFormatting sqref="B654 B656:B668">
    <cfRule type="cellIs" dxfId="6211" priority="6144" stopIfTrue="1" operator="greaterThan">
      <formula>0</formula>
    </cfRule>
  </conditionalFormatting>
  <conditionalFormatting sqref="T660:V661 T654:V656">
    <cfRule type="cellIs" dxfId="6210" priority="6142" stopIfTrue="1" operator="equal">
      <formula>"NO"</formula>
    </cfRule>
    <cfRule type="cellIs" dxfId="6209" priority="6143" stopIfTrue="1" operator="equal">
      <formula>"SI"</formula>
    </cfRule>
  </conditionalFormatting>
  <conditionalFormatting sqref="T660:V660 T654:V655">
    <cfRule type="cellIs" dxfId="6208" priority="6141" stopIfTrue="1" operator="equal">
      <formula>"NO APLICA"</formula>
    </cfRule>
  </conditionalFormatting>
  <conditionalFormatting sqref="T661:U661">
    <cfRule type="cellIs" dxfId="6207" priority="6140" stopIfTrue="1" operator="equal">
      <formula>"NO APLICA"</formula>
    </cfRule>
  </conditionalFormatting>
  <conditionalFormatting sqref="T661:U661">
    <cfRule type="cellIs" dxfId="6206" priority="6139" stopIfTrue="1" operator="equal">
      <formula>"NO APLICA"</formula>
    </cfRule>
  </conditionalFormatting>
  <conditionalFormatting sqref="V661">
    <cfRule type="cellIs" dxfId="6205" priority="6138" stopIfTrue="1" operator="equal">
      <formula>"NO APLICA"</formula>
    </cfRule>
  </conditionalFormatting>
  <conditionalFormatting sqref="C654:I654 K654:M668 P654:V668 C656:I668 G655 I655">
    <cfRule type="cellIs" dxfId="6204" priority="6137" operator="equal">
      <formula>0</formula>
    </cfRule>
  </conditionalFormatting>
  <conditionalFormatting sqref="P675">
    <cfRule type="cellIs" dxfId="6202" priority="6134" operator="equal">
      <formula>"NO VÁLIDO"</formula>
    </cfRule>
    <cfRule type="cellIs" dxfId="6201" priority="6135" operator="equal">
      <formula>"VÁLIDO"</formula>
    </cfRule>
  </conditionalFormatting>
  <conditionalFormatting sqref="M682">
    <cfRule type="cellIs" dxfId="6200" priority="6131" operator="notEqual">
      <formula>"NO CUMPLE"</formula>
    </cfRule>
    <cfRule type="containsText" dxfId="6199" priority="6132" stopIfTrue="1" operator="containsText" text="NO CUMPLE">
      <formula>NOT(ISERROR(SEARCH("NO CUMPLE",M682)))</formula>
    </cfRule>
    <cfRule type="containsText" dxfId="6198" priority="6133" stopIfTrue="1" operator="containsText" text="CUMPLE">
      <formula>NOT(ISERROR(SEARCH("CUMPLE",M682)))</formula>
    </cfRule>
  </conditionalFormatting>
  <conditionalFormatting sqref="M676:M681">
    <cfRule type="cellIs" dxfId="6197" priority="6129" stopIfTrue="1" operator="equal">
      <formula>"cumple"</formula>
    </cfRule>
    <cfRule type="containsText" dxfId="6196" priority="6130" stopIfTrue="1" operator="containsText" text="NO CUMPLE">
      <formula>NOT(ISERROR(SEARCH("NO CUMPLE",M676)))</formula>
    </cfRule>
  </conditionalFormatting>
  <conditionalFormatting sqref="L676:L681">
    <cfRule type="cellIs" dxfId="6195" priority="6127" stopIfTrue="1" operator="equal">
      <formula>"cumple"</formula>
    </cfRule>
    <cfRule type="containsText" dxfId="6194" priority="6128" stopIfTrue="1" operator="containsText" text="NO CUMPLE">
      <formula>NOT(ISERROR(SEARCH("NO CUMPLE",L676)))</formula>
    </cfRule>
  </conditionalFormatting>
  <conditionalFormatting sqref="D657:D659">
    <cfRule type="cellIs" dxfId="6178" priority="6111" stopIfTrue="1" operator="greaterThan">
      <formula>0</formula>
    </cfRule>
  </conditionalFormatting>
  <conditionalFormatting sqref="D657:D659 F657:H659">
    <cfRule type="cellIs" dxfId="6177" priority="6110" stopIfTrue="1" operator="greaterThan">
      <formula>0</formula>
    </cfRule>
  </conditionalFormatting>
  <conditionalFormatting sqref="T657:V659">
    <cfRule type="cellIs" dxfId="6176" priority="6108" stopIfTrue="1" operator="equal">
      <formula>"NO"</formula>
    </cfRule>
    <cfRule type="cellIs" dxfId="6175" priority="6109" stopIfTrue="1" operator="equal">
      <formula>"SI"</formula>
    </cfRule>
  </conditionalFormatting>
  <conditionalFormatting sqref="T657:V658">
    <cfRule type="cellIs" dxfId="6174" priority="6107" stopIfTrue="1" operator="equal">
      <formula>"NO APLICA"</formula>
    </cfRule>
  </conditionalFormatting>
  <conditionalFormatting sqref="T659:U659">
    <cfRule type="cellIs" dxfId="6173" priority="6106" stopIfTrue="1" operator="equal">
      <formula>"NO APLICA"</formula>
    </cfRule>
  </conditionalFormatting>
  <conditionalFormatting sqref="T659:U659">
    <cfRule type="cellIs" dxfId="6172" priority="6105" stopIfTrue="1" operator="equal">
      <formula>"NO APLICA"</formula>
    </cfRule>
  </conditionalFormatting>
  <conditionalFormatting sqref="V659">
    <cfRule type="cellIs" dxfId="6171" priority="6104" stopIfTrue="1" operator="equal">
      <formula>"NO APLICA"</formula>
    </cfRule>
  </conditionalFormatting>
  <conditionalFormatting sqref="T656:U656">
    <cfRule type="cellIs" dxfId="6170" priority="6103" stopIfTrue="1" operator="equal">
      <formula>"NO APLICA"</formula>
    </cfRule>
  </conditionalFormatting>
  <conditionalFormatting sqref="T656:U656">
    <cfRule type="cellIs" dxfId="6169" priority="6102" stopIfTrue="1" operator="equal">
      <formula>"NO APLICA"</formula>
    </cfRule>
  </conditionalFormatting>
  <conditionalFormatting sqref="V656">
    <cfRule type="cellIs" dxfId="6168" priority="6101" stopIfTrue="1" operator="equal">
      <formula>"NO APLICA"</formula>
    </cfRule>
  </conditionalFormatting>
  <conditionalFormatting sqref="C689:I689 K689:M703 C696:I703 G694:G695 C693:I693 G692 C691:I691 G690 I690 I694:I695 P689:V703 I692">
    <cfRule type="cellIs" dxfId="6167" priority="6100" stopIfTrue="1" operator="greaterThan">
      <formula>0</formula>
    </cfRule>
  </conditionalFormatting>
  <conditionalFormatting sqref="D697:D702">
    <cfRule type="cellIs" dxfId="6166" priority="6099" stopIfTrue="1" operator="greaterThan">
      <formula>0</formula>
    </cfRule>
  </conditionalFormatting>
  <conditionalFormatting sqref="D697:D702 F697:H702">
    <cfRule type="cellIs" dxfId="6165" priority="6098" stopIfTrue="1" operator="greaterThan">
      <formula>0</formula>
    </cfRule>
  </conditionalFormatting>
  <conditionalFormatting sqref="H689 H691 H696:H702 H693">
    <cfRule type="cellIs" dxfId="6164" priority="6097" stopIfTrue="1" operator="greaterThan">
      <formula>0</formula>
    </cfRule>
  </conditionalFormatting>
  <conditionalFormatting sqref="E689 E696:E702 E691 E693">
    <cfRule type="cellIs" dxfId="6163" priority="6096" stopIfTrue="1" operator="greaterThan">
      <formula>0</formula>
    </cfRule>
  </conditionalFormatting>
  <conditionalFormatting sqref="K711:K716">
    <cfRule type="containsText" dxfId="6162" priority="6094" stopIfTrue="1" operator="containsText" text="NO CUMPLE">
      <formula>NOT(ISERROR(SEARCH("NO CUMPLE",K711)))</formula>
    </cfRule>
    <cfRule type="containsText" dxfId="6161" priority="6095" stopIfTrue="1" operator="containsText" text="CUMPLE">
      <formula>NOT(ISERROR(SEARCH("CUMPLE",K711)))</formula>
    </cfRule>
  </conditionalFormatting>
  <conditionalFormatting sqref="S710">
    <cfRule type="cellIs" dxfId="6160" priority="6092" operator="greaterThanOrEqual">
      <formula>NUMMINCONT</formula>
    </cfRule>
    <cfRule type="cellIs" dxfId="6159" priority="6093" operator="lessThan">
      <formula>NUMMINCONT</formula>
    </cfRule>
  </conditionalFormatting>
  <conditionalFormatting sqref="T697:V702">
    <cfRule type="cellIs" dxfId="6158" priority="6090" stopIfTrue="1" operator="equal">
      <formula>"NO"</formula>
    </cfRule>
    <cfRule type="cellIs" dxfId="6157" priority="6091" stopIfTrue="1" operator="equal">
      <formula>"SI"</formula>
    </cfRule>
  </conditionalFormatting>
  <conditionalFormatting sqref="T697:V698">
    <cfRule type="cellIs" dxfId="6156" priority="6089" stopIfTrue="1" operator="equal">
      <formula>"NO APLICA"</formula>
    </cfRule>
  </conditionalFormatting>
  <conditionalFormatting sqref="T699:U702">
    <cfRule type="cellIs" dxfId="6155" priority="6088" stopIfTrue="1" operator="equal">
      <formula>"NO APLICA"</formula>
    </cfRule>
  </conditionalFormatting>
  <conditionalFormatting sqref="T699:U699">
    <cfRule type="cellIs" dxfId="6154" priority="6087" stopIfTrue="1" operator="equal">
      <formula>"NO APLICA"</formula>
    </cfRule>
  </conditionalFormatting>
  <conditionalFormatting sqref="V699:V702">
    <cfRule type="cellIs" dxfId="6153" priority="6086" stopIfTrue="1" operator="equal">
      <formula>"NO APLICA"</formula>
    </cfRule>
  </conditionalFormatting>
  <conditionalFormatting sqref="V708:W708">
    <cfRule type="cellIs" dxfId="6152" priority="6084" operator="equal">
      <formula>"CUMPLE"</formula>
    </cfRule>
    <cfRule type="cellIs" dxfId="6151" priority="6085" operator="equal">
      <formula>"NO CUMPLE"</formula>
    </cfRule>
  </conditionalFormatting>
  <conditionalFormatting sqref="V708:W710">
    <cfRule type="cellIs" dxfId="6150" priority="6083" operator="equal">
      <formula>"VERIFICAR"</formula>
    </cfRule>
  </conditionalFormatting>
  <conditionalFormatting sqref="T703:V703">
    <cfRule type="cellIs" dxfId="6149" priority="6081" stopIfTrue="1" operator="equal">
      <formula>"NO"</formula>
    </cfRule>
    <cfRule type="cellIs" dxfId="6148" priority="6082" stopIfTrue="1" operator="equal">
      <formula>"SI"</formula>
    </cfRule>
  </conditionalFormatting>
  <conditionalFormatting sqref="T703:U703">
    <cfRule type="cellIs" dxfId="6147" priority="6080" stopIfTrue="1" operator="equal">
      <formula>"NO APLICA"</formula>
    </cfRule>
  </conditionalFormatting>
  <conditionalFormatting sqref="V703">
    <cfRule type="cellIs" dxfId="6146" priority="6079" stopIfTrue="1" operator="equal">
      <formula>"NO APLICA"</formula>
    </cfRule>
  </conditionalFormatting>
  <conditionalFormatting sqref="T713">
    <cfRule type="cellIs" dxfId="6145" priority="6077" operator="equal">
      <formula>"CUMPLE"</formula>
    </cfRule>
    <cfRule type="cellIs" dxfId="6144" priority="6078" operator="equal">
      <formula>"NO CUMPLE"</formula>
    </cfRule>
  </conditionalFormatting>
  <conditionalFormatting sqref="T713">
    <cfRule type="cellIs" dxfId="6143" priority="6076" operator="equal">
      <formula>"VERIFICAR"</formula>
    </cfRule>
  </conditionalFormatting>
  <conditionalFormatting sqref="H717">
    <cfRule type="containsText" dxfId="6125" priority="6057" stopIfTrue="1" operator="containsText" text="NO CUMPLE">
      <formula>NOT(ISERROR(SEARCH("NO CUMPLE",H717)))</formula>
    </cfRule>
    <cfRule type="containsText" dxfId="6124" priority="6058" stopIfTrue="1" operator="containsText" text="CUMPLE">
      <formula>NOT(ISERROR(SEARCH("CUMPLE",H717)))</formula>
    </cfRule>
  </conditionalFormatting>
  <conditionalFormatting sqref="J717">
    <cfRule type="containsText" dxfId="6123" priority="6055" stopIfTrue="1" operator="containsText" text="NO CUMPLE">
      <formula>NOT(ISERROR(SEARCH("NO CUMPLE",J717)))</formula>
    </cfRule>
    <cfRule type="containsText" dxfId="6122" priority="6056" stopIfTrue="1" operator="containsText" text="CUMPLE">
      <formula>NOT(ISERROR(SEARCH("CUMPLE",J717)))</formula>
    </cfRule>
  </conditionalFormatting>
  <conditionalFormatting sqref="K717">
    <cfRule type="containsText" dxfId="6121" priority="6053" stopIfTrue="1" operator="containsText" text="NO CUMPLE">
      <formula>NOT(ISERROR(SEARCH("NO CUMPLE",K717)))</formula>
    </cfRule>
    <cfRule type="containsText" dxfId="6120" priority="6054" stopIfTrue="1" operator="containsText" text="CUMPLE">
      <formula>NOT(ISERROR(SEARCH("CUMPLE",K717)))</formula>
    </cfRule>
  </conditionalFormatting>
  <conditionalFormatting sqref="O716">
    <cfRule type="containsText" dxfId="6119" priority="6051" stopIfTrue="1" operator="containsText" text="NO CUMPLE">
      <formula>NOT(ISERROR(SEARCH("NO CUMPLE",O716)))</formula>
    </cfRule>
    <cfRule type="containsText" dxfId="6118" priority="6052" stopIfTrue="1" operator="containsText" text="CUMPLE">
      <formula>NOT(ISERROR(SEARCH("CUMPLE",O716)))</formula>
    </cfRule>
  </conditionalFormatting>
  <conditionalFormatting sqref="O717:S717">
    <cfRule type="cellIs" dxfId="6117" priority="6050" operator="equal">
      <formula>"EL PROPONENTE SE DEBE REQUERIR POR EXPERIENCIA MINIMA EXIGIDA"</formula>
    </cfRule>
  </conditionalFormatting>
  <conditionalFormatting sqref="J689:J703">
    <cfRule type="cellIs" dxfId="6116" priority="6049" stopIfTrue="1" operator="greaterThan">
      <formula>0</formula>
    </cfRule>
  </conditionalFormatting>
  <conditionalFormatting sqref="N711:N716">
    <cfRule type="cellIs" dxfId="6115" priority="6047" operator="equal">
      <formula>"NO"</formula>
    </cfRule>
    <cfRule type="cellIs" dxfId="6114" priority="6048" operator="equal">
      <formula>"SI"</formula>
    </cfRule>
  </conditionalFormatting>
  <conditionalFormatting sqref="I703">
    <cfRule type="cellIs" dxfId="6113" priority="6046" stopIfTrue="1" operator="greaterThan">
      <formula>0</formula>
    </cfRule>
  </conditionalFormatting>
  <conditionalFormatting sqref="K689:L703">
    <cfRule type="cellIs" dxfId="6112" priority="6045" operator="notBetween">
      <formula>$Q$17</formula>
      <formula>$R$17</formula>
    </cfRule>
  </conditionalFormatting>
  <conditionalFormatting sqref="B689 B696:B703 B691 B693">
    <cfRule type="cellIs" dxfId="6111" priority="6044" stopIfTrue="1" operator="greaterThan">
      <formula>0</formula>
    </cfRule>
  </conditionalFormatting>
  <conditionalFormatting sqref="T695:V696 T689:V691 T690:T695 V690:V695">
    <cfRule type="cellIs" dxfId="6110" priority="6042" stopIfTrue="1" operator="equal">
      <formula>"NO"</formula>
    </cfRule>
    <cfRule type="cellIs" dxfId="6109" priority="6043" stopIfTrue="1" operator="equal">
      <formula>"SI"</formula>
    </cfRule>
  </conditionalFormatting>
  <conditionalFormatting sqref="T695:V695 T689:V690 T690:T695 V690:V695">
    <cfRule type="cellIs" dxfId="6108" priority="6041" stopIfTrue="1" operator="equal">
      <formula>"NO APLICA"</formula>
    </cfRule>
  </conditionalFormatting>
  <conditionalFormatting sqref="T696:U696">
    <cfRule type="cellIs" dxfId="6107" priority="6040" stopIfTrue="1" operator="equal">
      <formula>"NO APLICA"</formula>
    </cfRule>
  </conditionalFormatting>
  <conditionalFormatting sqref="T696:U696">
    <cfRule type="cellIs" dxfId="6106" priority="6039" stopIfTrue="1" operator="equal">
      <formula>"NO APLICA"</formula>
    </cfRule>
  </conditionalFormatting>
  <conditionalFormatting sqref="V696">
    <cfRule type="cellIs" dxfId="6105" priority="6038" stopIfTrue="1" operator="equal">
      <formula>"NO APLICA"</formula>
    </cfRule>
  </conditionalFormatting>
  <conditionalFormatting sqref="C689:I689 K689:M703 C696:I703 G694:G695 C693:I693 G692 C691:I691 G690 I690 I694:I695 P689:V703 I692">
    <cfRule type="cellIs" dxfId="6104" priority="6037" operator="equal">
      <formula>0</formula>
    </cfRule>
  </conditionalFormatting>
  <conditionalFormatting sqref="P710">
    <cfRule type="cellIs" dxfId="6102" priority="6034" operator="equal">
      <formula>"NO VÁLIDO"</formula>
    </cfRule>
    <cfRule type="cellIs" dxfId="6101" priority="6035" operator="equal">
      <formula>"VÁLIDO"</formula>
    </cfRule>
  </conditionalFormatting>
  <conditionalFormatting sqref="M717">
    <cfRule type="cellIs" dxfId="6100" priority="6031" operator="notEqual">
      <formula>"NO CUMPLE"</formula>
    </cfRule>
    <cfRule type="containsText" dxfId="6099" priority="6032" stopIfTrue="1" operator="containsText" text="NO CUMPLE">
      <formula>NOT(ISERROR(SEARCH("NO CUMPLE",M717)))</formula>
    </cfRule>
    <cfRule type="containsText" dxfId="6098" priority="6033" stopIfTrue="1" operator="containsText" text="CUMPLE">
      <formula>NOT(ISERROR(SEARCH("CUMPLE",M717)))</formula>
    </cfRule>
  </conditionalFormatting>
  <conditionalFormatting sqref="M711:M716">
    <cfRule type="cellIs" dxfId="6097" priority="6029" stopIfTrue="1" operator="equal">
      <formula>"cumple"</formula>
    </cfRule>
    <cfRule type="containsText" dxfId="6096" priority="6030" stopIfTrue="1" operator="containsText" text="NO CUMPLE">
      <formula>NOT(ISERROR(SEARCH("NO CUMPLE",M711)))</formula>
    </cfRule>
  </conditionalFormatting>
  <conditionalFormatting sqref="L711:L716">
    <cfRule type="cellIs" dxfId="6095" priority="6027" stopIfTrue="1" operator="equal">
      <formula>"cumple"</formula>
    </cfRule>
    <cfRule type="containsText" dxfId="6094" priority="6028" stopIfTrue="1" operator="containsText" text="NO CUMPLE">
      <formula>NOT(ISERROR(SEARCH("NO CUMPLE",L711)))</formula>
    </cfRule>
  </conditionalFormatting>
  <conditionalFormatting sqref="D693">
    <cfRule type="cellIs" dxfId="6078" priority="6011" stopIfTrue="1" operator="greaterThan">
      <formula>0</formula>
    </cfRule>
  </conditionalFormatting>
  <conditionalFormatting sqref="D693 F693:H693 G694 G692">
    <cfRule type="cellIs" dxfId="6077" priority="6010" stopIfTrue="1" operator="greaterThan">
      <formula>0</formula>
    </cfRule>
  </conditionalFormatting>
  <conditionalFormatting sqref="T692:V694">
    <cfRule type="cellIs" dxfId="6076" priority="6008" stopIfTrue="1" operator="equal">
      <formula>"NO"</formula>
    </cfRule>
    <cfRule type="cellIs" dxfId="6075" priority="6009" stopIfTrue="1" operator="equal">
      <formula>"SI"</formula>
    </cfRule>
  </conditionalFormatting>
  <conditionalFormatting sqref="T692:V693">
    <cfRule type="cellIs" dxfId="6074" priority="6007" stopIfTrue="1" operator="equal">
      <formula>"NO APLICA"</formula>
    </cfRule>
  </conditionalFormatting>
  <conditionalFormatting sqref="T694:U694">
    <cfRule type="cellIs" dxfId="6073" priority="6006" stopIfTrue="1" operator="equal">
      <formula>"NO APLICA"</formula>
    </cfRule>
  </conditionalFormatting>
  <conditionalFormatting sqref="T694:U694">
    <cfRule type="cellIs" dxfId="6072" priority="6005" stopIfTrue="1" operator="equal">
      <formula>"NO APLICA"</formula>
    </cfRule>
  </conditionalFormatting>
  <conditionalFormatting sqref="V694">
    <cfRule type="cellIs" dxfId="6071" priority="6004" stopIfTrue="1" operator="equal">
      <formula>"NO APLICA"</formula>
    </cfRule>
  </conditionalFormatting>
  <conditionalFormatting sqref="T691:U691">
    <cfRule type="cellIs" dxfId="6070" priority="6003" stopIfTrue="1" operator="equal">
      <formula>"NO APLICA"</formula>
    </cfRule>
  </conditionalFormatting>
  <conditionalFormatting sqref="T691:U691">
    <cfRule type="cellIs" dxfId="6069" priority="6002" stopIfTrue="1" operator="equal">
      <formula>"NO APLICA"</formula>
    </cfRule>
  </conditionalFormatting>
  <conditionalFormatting sqref="V691">
    <cfRule type="cellIs" dxfId="6068" priority="6001" stopIfTrue="1" operator="equal">
      <formula>"NO APLICA"</formula>
    </cfRule>
  </conditionalFormatting>
  <conditionalFormatting sqref="C724:I738 K724:M738 P724:V738">
    <cfRule type="cellIs" dxfId="6067" priority="6000" stopIfTrue="1" operator="greaterThan">
      <formula>0</formula>
    </cfRule>
  </conditionalFormatting>
  <conditionalFormatting sqref="D732:D737">
    <cfRule type="cellIs" dxfId="6066" priority="5999" stopIfTrue="1" operator="greaterThan">
      <formula>0</formula>
    </cfRule>
  </conditionalFormatting>
  <conditionalFormatting sqref="D732:D737 F732:H737">
    <cfRule type="cellIs" dxfId="6065" priority="5998" stopIfTrue="1" operator="greaterThan">
      <formula>0</formula>
    </cfRule>
  </conditionalFormatting>
  <conditionalFormatting sqref="H724:H737">
    <cfRule type="cellIs" dxfId="6064" priority="5997" stopIfTrue="1" operator="greaterThan">
      <formula>0</formula>
    </cfRule>
  </conditionalFormatting>
  <conditionalFormatting sqref="E724:E737">
    <cfRule type="cellIs" dxfId="6063" priority="5996" stopIfTrue="1" operator="greaterThan">
      <formula>0</formula>
    </cfRule>
  </conditionalFormatting>
  <conditionalFormatting sqref="K746:K751">
    <cfRule type="containsText" dxfId="6062" priority="5994" stopIfTrue="1" operator="containsText" text="NO CUMPLE">
      <formula>NOT(ISERROR(SEARCH("NO CUMPLE",K746)))</formula>
    </cfRule>
    <cfRule type="containsText" dxfId="6061" priority="5995" stopIfTrue="1" operator="containsText" text="CUMPLE">
      <formula>NOT(ISERROR(SEARCH("CUMPLE",K746)))</formula>
    </cfRule>
  </conditionalFormatting>
  <conditionalFormatting sqref="S745">
    <cfRule type="cellIs" dxfId="6060" priority="5992" operator="greaterThanOrEqual">
      <formula>NUMMINCONT</formula>
    </cfRule>
    <cfRule type="cellIs" dxfId="6059" priority="5993" operator="lessThan">
      <formula>NUMMINCONT</formula>
    </cfRule>
  </conditionalFormatting>
  <conditionalFormatting sqref="T732:V737">
    <cfRule type="cellIs" dxfId="6058" priority="5990" stopIfTrue="1" operator="equal">
      <formula>"NO"</formula>
    </cfRule>
    <cfRule type="cellIs" dxfId="6057" priority="5991" stopIfTrue="1" operator="equal">
      <formula>"SI"</formula>
    </cfRule>
  </conditionalFormatting>
  <conditionalFormatting sqref="T732:V733">
    <cfRule type="cellIs" dxfId="6056" priority="5989" stopIfTrue="1" operator="equal">
      <formula>"NO APLICA"</formula>
    </cfRule>
  </conditionalFormatting>
  <conditionalFormatting sqref="T734:U737">
    <cfRule type="cellIs" dxfId="6055" priority="5988" stopIfTrue="1" operator="equal">
      <formula>"NO APLICA"</formula>
    </cfRule>
  </conditionalFormatting>
  <conditionalFormatting sqref="T734:U734">
    <cfRule type="cellIs" dxfId="6054" priority="5987" stopIfTrue="1" operator="equal">
      <formula>"NO APLICA"</formula>
    </cfRule>
  </conditionalFormatting>
  <conditionalFormatting sqref="V734:V737">
    <cfRule type="cellIs" dxfId="6053" priority="5986" stopIfTrue="1" operator="equal">
      <formula>"NO APLICA"</formula>
    </cfRule>
  </conditionalFormatting>
  <conditionalFormatting sqref="V743:W743">
    <cfRule type="cellIs" dxfId="6052" priority="5984" operator="equal">
      <formula>"CUMPLE"</formula>
    </cfRule>
    <cfRule type="cellIs" dxfId="6051" priority="5985" operator="equal">
      <formula>"NO CUMPLE"</formula>
    </cfRule>
  </conditionalFormatting>
  <conditionalFormatting sqref="V743:W745">
    <cfRule type="cellIs" dxfId="6050" priority="5983" operator="equal">
      <formula>"VERIFICAR"</formula>
    </cfRule>
  </conditionalFormatting>
  <conditionalFormatting sqref="T738:V738">
    <cfRule type="cellIs" dxfId="6049" priority="5981" stopIfTrue="1" operator="equal">
      <formula>"NO"</formula>
    </cfRule>
    <cfRule type="cellIs" dxfId="6048" priority="5982" stopIfTrue="1" operator="equal">
      <formula>"SI"</formula>
    </cfRule>
  </conditionalFormatting>
  <conditionalFormatting sqref="T738:U738">
    <cfRule type="cellIs" dxfId="6047" priority="5980" stopIfTrue="1" operator="equal">
      <formula>"NO APLICA"</formula>
    </cfRule>
  </conditionalFormatting>
  <conditionalFormatting sqref="V738">
    <cfRule type="cellIs" dxfId="6046" priority="5979" stopIfTrue="1" operator="equal">
      <formula>"NO APLICA"</formula>
    </cfRule>
  </conditionalFormatting>
  <conditionalFormatting sqref="T748">
    <cfRule type="cellIs" dxfId="6045" priority="5977" operator="equal">
      <formula>"CUMPLE"</formula>
    </cfRule>
    <cfRule type="cellIs" dxfId="6044" priority="5978" operator="equal">
      <formula>"NO CUMPLE"</formula>
    </cfRule>
  </conditionalFormatting>
  <conditionalFormatting sqref="T748">
    <cfRule type="cellIs" dxfId="6043" priority="5976" operator="equal">
      <formula>"VERIFICAR"</formula>
    </cfRule>
  </conditionalFormatting>
  <conditionalFormatting sqref="H752">
    <cfRule type="containsText" dxfId="6025" priority="5957" stopIfTrue="1" operator="containsText" text="NO CUMPLE">
      <formula>NOT(ISERROR(SEARCH("NO CUMPLE",H752)))</formula>
    </cfRule>
    <cfRule type="containsText" dxfId="6024" priority="5958" stopIfTrue="1" operator="containsText" text="CUMPLE">
      <formula>NOT(ISERROR(SEARCH("CUMPLE",H752)))</formula>
    </cfRule>
  </conditionalFormatting>
  <conditionalFormatting sqref="J752">
    <cfRule type="containsText" dxfId="6023" priority="5955" stopIfTrue="1" operator="containsText" text="NO CUMPLE">
      <formula>NOT(ISERROR(SEARCH("NO CUMPLE",J752)))</formula>
    </cfRule>
    <cfRule type="containsText" dxfId="6022" priority="5956" stopIfTrue="1" operator="containsText" text="CUMPLE">
      <formula>NOT(ISERROR(SEARCH("CUMPLE",J752)))</formula>
    </cfRule>
  </conditionalFormatting>
  <conditionalFormatting sqref="K752">
    <cfRule type="containsText" dxfId="6021" priority="5953" stopIfTrue="1" operator="containsText" text="NO CUMPLE">
      <formula>NOT(ISERROR(SEARCH("NO CUMPLE",K752)))</formula>
    </cfRule>
    <cfRule type="containsText" dxfId="6020" priority="5954" stopIfTrue="1" operator="containsText" text="CUMPLE">
      <formula>NOT(ISERROR(SEARCH("CUMPLE",K752)))</formula>
    </cfRule>
  </conditionalFormatting>
  <conditionalFormatting sqref="O751">
    <cfRule type="containsText" dxfId="6019" priority="5951" stopIfTrue="1" operator="containsText" text="NO CUMPLE">
      <formula>NOT(ISERROR(SEARCH("NO CUMPLE",O751)))</formula>
    </cfRule>
    <cfRule type="containsText" dxfId="6018" priority="5952" stopIfTrue="1" operator="containsText" text="CUMPLE">
      <formula>NOT(ISERROR(SEARCH("CUMPLE",O751)))</formula>
    </cfRule>
  </conditionalFormatting>
  <conditionalFormatting sqref="O752:S752">
    <cfRule type="cellIs" dxfId="6017" priority="5950" operator="equal">
      <formula>"EL PROPONENTE SE DEBE REQUERIR POR EXPERIENCIA MINIMA EXIGIDA"</formula>
    </cfRule>
  </conditionalFormatting>
  <conditionalFormatting sqref="J724:J738">
    <cfRule type="cellIs" dxfId="6016" priority="5949" stopIfTrue="1" operator="greaterThan">
      <formula>0</formula>
    </cfRule>
  </conditionalFormatting>
  <conditionalFormatting sqref="N746:N751">
    <cfRule type="cellIs" dxfId="6015" priority="5947" operator="equal">
      <formula>"NO"</formula>
    </cfRule>
    <cfRule type="cellIs" dxfId="6014" priority="5948" operator="equal">
      <formula>"SI"</formula>
    </cfRule>
  </conditionalFormatting>
  <conditionalFormatting sqref="I738">
    <cfRule type="cellIs" dxfId="6013" priority="5946" stopIfTrue="1" operator="greaterThan">
      <formula>0</formula>
    </cfRule>
  </conditionalFormatting>
  <conditionalFormatting sqref="K724:L738">
    <cfRule type="cellIs" dxfId="6012" priority="5945" operator="notBetween">
      <formula>$Q$17</formula>
      <formula>$R$17</formula>
    </cfRule>
  </conditionalFormatting>
  <conditionalFormatting sqref="B724:B738">
    <cfRule type="cellIs" dxfId="6011" priority="5944" stopIfTrue="1" operator="greaterThan">
      <formula>0</formula>
    </cfRule>
  </conditionalFormatting>
  <conditionalFormatting sqref="T730:V731 T724:V726">
    <cfRule type="cellIs" dxfId="6010" priority="5942" stopIfTrue="1" operator="equal">
      <formula>"NO"</formula>
    </cfRule>
    <cfRule type="cellIs" dxfId="6009" priority="5943" stopIfTrue="1" operator="equal">
      <formula>"SI"</formula>
    </cfRule>
  </conditionalFormatting>
  <conditionalFormatting sqref="T730:V730 T724:V725">
    <cfRule type="cellIs" dxfId="6008" priority="5941" stopIfTrue="1" operator="equal">
      <formula>"NO APLICA"</formula>
    </cfRule>
  </conditionalFormatting>
  <conditionalFormatting sqref="T731:U731">
    <cfRule type="cellIs" dxfId="6007" priority="5940" stopIfTrue="1" operator="equal">
      <formula>"NO APLICA"</formula>
    </cfRule>
  </conditionalFormatting>
  <conditionalFormatting sqref="T731:U731">
    <cfRule type="cellIs" dxfId="6006" priority="5939" stopIfTrue="1" operator="equal">
      <formula>"NO APLICA"</formula>
    </cfRule>
  </conditionalFormatting>
  <conditionalFormatting sqref="V731">
    <cfRule type="cellIs" dxfId="6005" priority="5938" stopIfTrue="1" operator="equal">
      <formula>"NO APLICA"</formula>
    </cfRule>
  </conditionalFormatting>
  <conditionalFormatting sqref="C724:I738 K724:M738 P724:V738">
    <cfRule type="cellIs" dxfId="6004" priority="5937" operator="equal">
      <formula>0</formula>
    </cfRule>
  </conditionalFormatting>
  <conditionalFormatting sqref="P745">
    <cfRule type="cellIs" dxfId="6002" priority="5934" operator="equal">
      <formula>"NO VÁLIDO"</formula>
    </cfRule>
    <cfRule type="cellIs" dxfId="6001" priority="5935" operator="equal">
      <formula>"VÁLIDO"</formula>
    </cfRule>
  </conditionalFormatting>
  <conditionalFormatting sqref="M752">
    <cfRule type="cellIs" dxfId="6000" priority="5931" operator="notEqual">
      <formula>"NO CUMPLE"</formula>
    </cfRule>
    <cfRule type="containsText" dxfId="5999" priority="5932" stopIfTrue="1" operator="containsText" text="NO CUMPLE">
      <formula>NOT(ISERROR(SEARCH("NO CUMPLE",M752)))</formula>
    </cfRule>
    <cfRule type="containsText" dxfId="5998" priority="5933" stopIfTrue="1" operator="containsText" text="CUMPLE">
      <formula>NOT(ISERROR(SEARCH("CUMPLE",M752)))</formula>
    </cfRule>
  </conditionalFormatting>
  <conditionalFormatting sqref="M746:M751">
    <cfRule type="cellIs" dxfId="5997" priority="5929" stopIfTrue="1" operator="equal">
      <formula>"cumple"</formula>
    </cfRule>
    <cfRule type="containsText" dxfId="5996" priority="5930" stopIfTrue="1" operator="containsText" text="NO CUMPLE">
      <formula>NOT(ISERROR(SEARCH("NO CUMPLE",M746)))</formula>
    </cfRule>
  </conditionalFormatting>
  <conditionalFormatting sqref="L746:L751">
    <cfRule type="cellIs" dxfId="5995" priority="5927" stopIfTrue="1" operator="equal">
      <formula>"cumple"</formula>
    </cfRule>
    <cfRule type="containsText" dxfId="5994" priority="5928" stopIfTrue="1" operator="containsText" text="NO CUMPLE">
      <formula>NOT(ISERROR(SEARCH("NO CUMPLE",L746)))</formula>
    </cfRule>
  </conditionalFormatting>
  <conditionalFormatting sqref="D727:D729">
    <cfRule type="cellIs" dxfId="5978" priority="5911" stopIfTrue="1" operator="greaterThan">
      <formula>0</formula>
    </cfRule>
  </conditionalFormatting>
  <conditionalFormatting sqref="D727:D729 F727:H729">
    <cfRule type="cellIs" dxfId="5977" priority="5910" stopIfTrue="1" operator="greaterThan">
      <formula>0</formula>
    </cfRule>
  </conditionalFormatting>
  <conditionalFormatting sqref="T727:V729">
    <cfRule type="cellIs" dxfId="5976" priority="5908" stopIfTrue="1" operator="equal">
      <formula>"NO"</formula>
    </cfRule>
    <cfRule type="cellIs" dxfId="5975" priority="5909" stopIfTrue="1" operator="equal">
      <formula>"SI"</formula>
    </cfRule>
  </conditionalFormatting>
  <conditionalFormatting sqref="T727:V728">
    <cfRule type="cellIs" dxfId="5974" priority="5907" stopIfTrue="1" operator="equal">
      <formula>"NO APLICA"</formula>
    </cfRule>
  </conditionalFormatting>
  <conditionalFormatting sqref="T729:U729">
    <cfRule type="cellIs" dxfId="5973" priority="5906" stopIfTrue="1" operator="equal">
      <formula>"NO APLICA"</formula>
    </cfRule>
  </conditionalFormatting>
  <conditionalFormatting sqref="T729:U729">
    <cfRule type="cellIs" dxfId="5972" priority="5905" stopIfTrue="1" operator="equal">
      <formula>"NO APLICA"</formula>
    </cfRule>
  </conditionalFormatting>
  <conditionalFormatting sqref="V729">
    <cfRule type="cellIs" dxfId="5971" priority="5904" stopIfTrue="1" operator="equal">
      <formula>"NO APLICA"</formula>
    </cfRule>
  </conditionalFormatting>
  <conditionalFormatting sqref="T726:U726">
    <cfRule type="cellIs" dxfId="5970" priority="5903" stopIfTrue="1" operator="equal">
      <formula>"NO APLICA"</formula>
    </cfRule>
  </conditionalFormatting>
  <conditionalFormatting sqref="T726:U726">
    <cfRule type="cellIs" dxfId="5969" priority="5902" stopIfTrue="1" operator="equal">
      <formula>"NO APLICA"</formula>
    </cfRule>
  </conditionalFormatting>
  <conditionalFormatting sqref="V726">
    <cfRule type="cellIs" dxfId="5968" priority="5901" stopIfTrue="1" operator="equal">
      <formula>"NO APLICA"</formula>
    </cfRule>
  </conditionalFormatting>
  <conditionalFormatting sqref="C759:I759 K759:M773 C761:I761 G760 G762 P759:V773 I760 I762">
    <cfRule type="cellIs" dxfId="5967" priority="5900" stopIfTrue="1" operator="greaterThan">
      <formula>0</formula>
    </cfRule>
  </conditionalFormatting>
  <conditionalFormatting sqref="D767:D772">
    <cfRule type="cellIs" dxfId="5966" priority="5899" stopIfTrue="1" operator="greaterThan">
      <formula>0</formula>
    </cfRule>
  </conditionalFormatting>
  <conditionalFormatting sqref="D767:D772">
    <cfRule type="cellIs" dxfId="5965" priority="5898" stopIfTrue="1" operator="greaterThan">
      <formula>0</formula>
    </cfRule>
  </conditionalFormatting>
  <conditionalFormatting sqref="E759 E761 E763:E772">
    <cfRule type="cellIs" dxfId="5964" priority="5896" stopIfTrue="1" operator="greaterThan">
      <formula>0</formula>
    </cfRule>
  </conditionalFormatting>
  <conditionalFormatting sqref="K781:K786">
    <cfRule type="containsText" dxfId="5963" priority="5894" stopIfTrue="1" operator="containsText" text="NO CUMPLE">
      <formula>NOT(ISERROR(SEARCH("NO CUMPLE",K781)))</formula>
    </cfRule>
    <cfRule type="containsText" dxfId="5962" priority="5895" stopIfTrue="1" operator="containsText" text="CUMPLE">
      <formula>NOT(ISERROR(SEARCH("CUMPLE",K781)))</formula>
    </cfRule>
  </conditionalFormatting>
  <conditionalFormatting sqref="S780">
    <cfRule type="cellIs" dxfId="5961" priority="5892" operator="greaterThanOrEqual">
      <formula>NUMMINCONT</formula>
    </cfRule>
    <cfRule type="cellIs" dxfId="5960" priority="5893" operator="lessThan">
      <formula>NUMMINCONT</formula>
    </cfRule>
  </conditionalFormatting>
  <conditionalFormatting sqref="T767:V772">
    <cfRule type="cellIs" dxfId="5959" priority="5890" stopIfTrue="1" operator="equal">
      <formula>"NO"</formula>
    </cfRule>
    <cfRule type="cellIs" dxfId="5958" priority="5891" stopIfTrue="1" operator="equal">
      <formula>"SI"</formula>
    </cfRule>
  </conditionalFormatting>
  <conditionalFormatting sqref="T767:V768">
    <cfRule type="cellIs" dxfId="5957" priority="5889" stopIfTrue="1" operator="equal">
      <formula>"NO APLICA"</formula>
    </cfRule>
  </conditionalFormatting>
  <conditionalFormatting sqref="T769:U772">
    <cfRule type="cellIs" dxfId="5956" priority="5888" stopIfTrue="1" operator="equal">
      <formula>"NO APLICA"</formula>
    </cfRule>
  </conditionalFormatting>
  <conditionalFormatting sqref="T769:U769">
    <cfRule type="cellIs" dxfId="5955" priority="5887" stopIfTrue="1" operator="equal">
      <formula>"NO APLICA"</formula>
    </cfRule>
  </conditionalFormatting>
  <conditionalFormatting sqref="V769:V772">
    <cfRule type="cellIs" dxfId="5954" priority="5886" stopIfTrue="1" operator="equal">
      <formula>"NO APLICA"</formula>
    </cfRule>
  </conditionalFormatting>
  <conditionalFormatting sqref="V778:W778">
    <cfRule type="cellIs" dxfId="5953" priority="5884" operator="equal">
      <formula>"CUMPLE"</formula>
    </cfRule>
    <cfRule type="cellIs" dxfId="5952" priority="5885" operator="equal">
      <formula>"NO CUMPLE"</formula>
    </cfRule>
  </conditionalFormatting>
  <conditionalFormatting sqref="V778:W780">
    <cfRule type="cellIs" dxfId="5951" priority="5883" operator="equal">
      <formula>"VERIFICAR"</formula>
    </cfRule>
  </conditionalFormatting>
  <conditionalFormatting sqref="T773:V773">
    <cfRule type="cellIs" dxfId="5950" priority="5881" stopIfTrue="1" operator="equal">
      <formula>"NO"</formula>
    </cfRule>
    <cfRule type="cellIs" dxfId="5949" priority="5882" stopIfTrue="1" operator="equal">
      <formula>"SI"</formula>
    </cfRule>
  </conditionalFormatting>
  <conditionalFormatting sqref="T773:U773">
    <cfRule type="cellIs" dxfId="5948" priority="5880" stopIfTrue="1" operator="equal">
      <formula>"NO APLICA"</formula>
    </cfRule>
  </conditionalFormatting>
  <conditionalFormatting sqref="V773">
    <cfRule type="cellIs" dxfId="5947" priority="5879" stopIfTrue="1" operator="equal">
      <formula>"NO APLICA"</formula>
    </cfRule>
  </conditionalFormatting>
  <conditionalFormatting sqref="T783">
    <cfRule type="cellIs" dxfId="5946" priority="5877" operator="equal">
      <formula>"CUMPLE"</formula>
    </cfRule>
    <cfRule type="cellIs" dxfId="5945" priority="5878" operator="equal">
      <formula>"NO CUMPLE"</formula>
    </cfRule>
  </conditionalFormatting>
  <conditionalFormatting sqref="T783">
    <cfRule type="cellIs" dxfId="5944" priority="5876" operator="equal">
      <formula>"VERIFICAR"</formula>
    </cfRule>
  </conditionalFormatting>
  <conditionalFormatting sqref="H787">
    <cfRule type="containsText" dxfId="5926" priority="5857" stopIfTrue="1" operator="containsText" text="NO CUMPLE">
      <formula>NOT(ISERROR(SEARCH("NO CUMPLE",H787)))</formula>
    </cfRule>
    <cfRule type="containsText" dxfId="5925" priority="5858" stopIfTrue="1" operator="containsText" text="CUMPLE">
      <formula>NOT(ISERROR(SEARCH("CUMPLE",H787)))</formula>
    </cfRule>
  </conditionalFormatting>
  <conditionalFormatting sqref="J787">
    <cfRule type="containsText" dxfId="5924" priority="5855" stopIfTrue="1" operator="containsText" text="NO CUMPLE">
      <formula>NOT(ISERROR(SEARCH("NO CUMPLE",J787)))</formula>
    </cfRule>
    <cfRule type="containsText" dxfId="5923" priority="5856" stopIfTrue="1" operator="containsText" text="CUMPLE">
      <formula>NOT(ISERROR(SEARCH("CUMPLE",J787)))</formula>
    </cfRule>
  </conditionalFormatting>
  <conditionalFormatting sqref="K787">
    <cfRule type="containsText" dxfId="5922" priority="5853" stopIfTrue="1" operator="containsText" text="NO CUMPLE">
      <formula>NOT(ISERROR(SEARCH("NO CUMPLE",K787)))</formula>
    </cfRule>
    <cfRule type="containsText" dxfId="5921" priority="5854" stopIfTrue="1" operator="containsText" text="CUMPLE">
      <formula>NOT(ISERROR(SEARCH("CUMPLE",K787)))</formula>
    </cfRule>
  </conditionalFormatting>
  <conditionalFormatting sqref="O786">
    <cfRule type="containsText" dxfId="5920" priority="5851" stopIfTrue="1" operator="containsText" text="NO CUMPLE">
      <formula>NOT(ISERROR(SEARCH("NO CUMPLE",O786)))</formula>
    </cfRule>
    <cfRule type="containsText" dxfId="5919" priority="5852" stopIfTrue="1" operator="containsText" text="CUMPLE">
      <formula>NOT(ISERROR(SEARCH("CUMPLE",O786)))</formula>
    </cfRule>
  </conditionalFormatting>
  <conditionalFormatting sqref="O787:S787">
    <cfRule type="cellIs" dxfId="5918" priority="5850" operator="equal">
      <formula>"EL PROPONENTE SE DEBE REQUERIR POR EXPERIENCIA MINIMA EXIGIDA"</formula>
    </cfRule>
  </conditionalFormatting>
  <conditionalFormatting sqref="J759:J773">
    <cfRule type="cellIs" dxfId="5917" priority="5849" stopIfTrue="1" operator="greaterThan">
      <formula>0</formula>
    </cfRule>
  </conditionalFormatting>
  <conditionalFormatting sqref="N781:N786">
    <cfRule type="cellIs" dxfId="5916" priority="5847" operator="equal">
      <formula>"NO"</formula>
    </cfRule>
    <cfRule type="cellIs" dxfId="5915" priority="5848" operator="equal">
      <formula>"SI"</formula>
    </cfRule>
  </conditionalFormatting>
  <conditionalFormatting sqref="I773">
    <cfRule type="cellIs" dxfId="5914" priority="5846" stopIfTrue="1" operator="greaterThan">
      <formula>0</formula>
    </cfRule>
  </conditionalFormatting>
  <conditionalFormatting sqref="K759:L773">
    <cfRule type="cellIs" dxfId="5913" priority="5845" operator="notBetween">
      <formula>$Q$17</formula>
      <formula>$R$17</formula>
    </cfRule>
  </conditionalFormatting>
  <conditionalFormatting sqref="B759 B761 B763:B773">
    <cfRule type="cellIs" dxfId="5912" priority="5844" stopIfTrue="1" operator="greaterThan">
      <formula>0</formula>
    </cfRule>
  </conditionalFormatting>
  <conditionalFormatting sqref="T765:V766 T759:V761">
    <cfRule type="cellIs" dxfId="5911" priority="5842" stopIfTrue="1" operator="equal">
      <formula>"NO"</formula>
    </cfRule>
    <cfRule type="cellIs" dxfId="5910" priority="5843" stopIfTrue="1" operator="equal">
      <formula>"SI"</formula>
    </cfRule>
  </conditionalFormatting>
  <conditionalFormatting sqref="T765:V765 T759:V760">
    <cfRule type="cellIs" dxfId="5909" priority="5841" stopIfTrue="1" operator="equal">
      <formula>"NO APLICA"</formula>
    </cfRule>
  </conditionalFormatting>
  <conditionalFormatting sqref="T766:U766">
    <cfRule type="cellIs" dxfId="5908" priority="5840" stopIfTrue="1" operator="equal">
      <formula>"NO APLICA"</formula>
    </cfRule>
  </conditionalFormatting>
  <conditionalFormatting sqref="T766:U766">
    <cfRule type="cellIs" dxfId="5907" priority="5839" stopIfTrue="1" operator="equal">
      <formula>"NO APLICA"</formula>
    </cfRule>
  </conditionalFormatting>
  <conditionalFormatting sqref="V766">
    <cfRule type="cellIs" dxfId="5906" priority="5838" stopIfTrue="1" operator="equal">
      <formula>"NO APLICA"</formula>
    </cfRule>
  </conditionalFormatting>
  <conditionalFormatting sqref="C759:I759 K759:M773 C761:I761 G760 G762 P759:V773 I760 I762">
    <cfRule type="cellIs" dxfId="5905" priority="5837" operator="equal">
      <formula>0</formula>
    </cfRule>
  </conditionalFormatting>
  <conditionalFormatting sqref="P780">
    <cfRule type="cellIs" dxfId="5903" priority="5834" operator="equal">
      <formula>"NO VÁLIDO"</formula>
    </cfRule>
    <cfRule type="cellIs" dxfId="5902" priority="5835" operator="equal">
      <formula>"VÁLIDO"</formula>
    </cfRule>
  </conditionalFormatting>
  <conditionalFormatting sqref="M787">
    <cfRule type="cellIs" dxfId="5901" priority="5831" operator="notEqual">
      <formula>"NO CUMPLE"</formula>
    </cfRule>
    <cfRule type="containsText" dxfId="5900" priority="5832" stopIfTrue="1" operator="containsText" text="NO CUMPLE">
      <formula>NOT(ISERROR(SEARCH("NO CUMPLE",M787)))</formula>
    </cfRule>
    <cfRule type="containsText" dxfId="5899" priority="5833" stopIfTrue="1" operator="containsText" text="CUMPLE">
      <formula>NOT(ISERROR(SEARCH("CUMPLE",M787)))</formula>
    </cfRule>
  </conditionalFormatting>
  <conditionalFormatting sqref="M781:M786">
    <cfRule type="cellIs" dxfId="5898" priority="5829" stopIfTrue="1" operator="equal">
      <formula>"cumple"</formula>
    </cfRule>
    <cfRule type="containsText" dxfId="5897" priority="5830" stopIfTrue="1" operator="containsText" text="NO CUMPLE">
      <formula>NOT(ISERROR(SEARCH("NO CUMPLE",M781)))</formula>
    </cfRule>
  </conditionalFormatting>
  <conditionalFormatting sqref="L781:L786">
    <cfRule type="cellIs" dxfId="5896" priority="5827" stopIfTrue="1" operator="equal">
      <formula>"cumple"</formula>
    </cfRule>
    <cfRule type="containsText" dxfId="5895" priority="5828" stopIfTrue="1" operator="containsText" text="NO CUMPLE">
      <formula>NOT(ISERROR(SEARCH("NO CUMPLE",L781)))</formula>
    </cfRule>
  </conditionalFormatting>
  <conditionalFormatting sqref="D763:D764">
    <cfRule type="cellIs" dxfId="5879" priority="5811" stopIfTrue="1" operator="greaterThan">
      <formula>0</formula>
    </cfRule>
  </conditionalFormatting>
  <conditionalFormatting sqref="D763:D764 F763:H764 G762">
    <cfRule type="cellIs" dxfId="5878" priority="5810" stopIfTrue="1" operator="greaterThan">
      <formula>0</formula>
    </cfRule>
  </conditionalFormatting>
  <conditionalFormatting sqref="T762:V764">
    <cfRule type="cellIs" dxfId="5877" priority="5808" stopIfTrue="1" operator="equal">
      <formula>"NO"</formula>
    </cfRule>
    <cfRule type="cellIs" dxfId="5876" priority="5809" stopIfTrue="1" operator="equal">
      <formula>"SI"</formula>
    </cfRule>
  </conditionalFormatting>
  <conditionalFormatting sqref="T762:V763">
    <cfRule type="cellIs" dxfId="5875" priority="5807" stopIfTrue="1" operator="equal">
      <formula>"NO APLICA"</formula>
    </cfRule>
  </conditionalFormatting>
  <conditionalFormatting sqref="T764:U764">
    <cfRule type="cellIs" dxfId="5874" priority="5806" stopIfTrue="1" operator="equal">
      <formula>"NO APLICA"</formula>
    </cfRule>
  </conditionalFormatting>
  <conditionalFormatting sqref="T764:U764">
    <cfRule type="cellIs" dxfId="5873" priority="5805" stopIfTrue="1" operator="equal">
      <formula>"NO APLICA"</formula>
    </cfRule>
  </conditionalFormatting>
  <conditionalFormatting sqref="V764">
    <cfRule type="cellIs" dxfId="5872" priority="5804" stopIfTrue="1" operator="equal">
      <formula>"NO APLICA"</formula>
    </cfRule>
  </conditionalFormatting>
  <conditionalFormatting sqref="T761:U761">
    <cfRule type="cellIs" dxfId="5871" priority="5803" stopIfTrue="1" operator="equal">
      <formula>"NO APLICA"</formula>
    </cfRule>
  </conditionalFormatting>
  <conditionalFormatting sqref="T761:U761">
    <cfRule type="cellIs" dxfId="5870" priority="5802" stopIfTrue="1" operator="equal">
      <formula>"NO APLICA"</formula>
    </cfRule>
  </conditionalFormatting>
  <conditionalFormatting sqref="V761">
    <cfRule type="cellIs" dxfId="5869" priority="5801" stopIfTrue="1" operator="equal">
      <formula>"NO APLICA"</formula>
    </cfRule>
  </conditionalFormatting>
  <conditionalFormatting sqref="K794:M808 P794:V808 C794:I808">
    <cfRule type="cellIs" dxfId="5868" priority="5800" stopIfTrue="1" operator="greaterThan">
      <formula>0</formula>
    </cfRule>
  </conditionalFormatting>
  <conditionalFormatting sqref="D802:D807">
    <cfRule type="cellIs" dxfId="5867" priority="5799" stopIfTrue="1" operator="greaterThan">
      <formula>0</formula>
    </cfRule>
  </conditionalFormatting>
  <conditionalFormatting sqref="D802:D807 F802:H807">
    <cfRule type="cellIs" dxfId="5866" priority="5798" stopIfTrue="1" operator="greaterThan">
      <formula>0</formula>
    </cfRule>
  </conditionalFormatting>
  <conditionalFormatting sqref="H794:H807">
    <cfRule type="cellIs" dxfId="5865" priority="5797" stopIfTrue="1" operator="greaterThan">
      <formula>0</formula>
    </cfRule>
  </conditionalFormatting>
  <conditionalFormatting sqref="E794:E807">
    <cfRule type="cellIs" dxfId="5864" priority="5796" stopIfTrue="1" operator="greaterThan">
      <formula>0</formula>
    </cfRule>
  </conditionalFormatting>
  <conditionalFormatting sqref="K816:K821">
    <cfRule type="containsText" dxfId="5863" priority="5794" stopIfTrue="1" operator="containsText" text="NO CUMPLE">
      <formula>NOT(ISERROR(SEARCH("NO CUMPLE",K816)))</formula>
    </cfRule>
    <cfRule type="containsText" dxfId="5862" priority="5795" stopIfTrue="1" operator="containsText" text="CUMPLE">
      <formula>NOT(ISERROR(SEARCH("CUMPLE",K816)))</formula>
    </cfRule>
  </conditionalFormatting>
  <conditionalFormatting sqref="S815">
    <cfRule type="cellIs" dxfId="5861" priority="5792" operator="greaterThanOrEqual">
      <formula>NUMMINCONT</formula>
    </cfRule>
    <cfRule type="cellIs" dxfId="5860" priority="5793" operator="lessThan">
      <formula>NUMMINCONT</formula>
    </cfRule>
  </conditionalFormatting>
  <conditionalFormatting sqref="T802:V807">
    <cfRule type="cellIs" dxfId="5859" priority="5790" stopIfTrue="1" operator="equal">
      <formula>"NO"</formula>
    </cfRule>
    <cfRule type="cellIs" dxfId="5858" priority="5791" stopIfTrue="1" operator="equal">
      <formula>"SI"</formula>
    </cfRule>
  </conditionalFormatting>
  <conditionalFormatting sqref="T802:V803">
    <cfRule type="cellIs" dxfId="5857" priority="5789" stopIfTrue="1" operator="equal">
      <formula>"NO APLICA"</formula>
    </cfRule>
  </conditionalFormatting>
  <conditionalFormatting sqref="T804:U807">
    <cfRule type="cellIs" dxfId="5856" priority="5788" stopIfTrue="1" operator="equal">
      <formula>"NO APLICA"</formula>
    </cfRule>
  </conditionalFormatting>
  <conditionalFormatting sqref="T804:U804">
    <cfRule type="cellIs" dxfId="5855" priority="5787" stopIfTrue="1" operator="equal">
      <formula>"NO APLICA"</formula>
    </cfRule>
  </conditionalFormatting>
  <conditionalFormatting sqref="V804:V807">
    <cfRule type="cellIs" dxfId="5854" priority="5786" stopIfTrue="1" operator="equal">
      <formula>"NO APLICA"</formula>
    </cfRule>
  </conditionalFormatting>
  <conditionalFormatting sqref="V813:W813">
    <cfRule type="cellIs" dxfId="5853" priority="5784" operator="equal">
      <formula>"CUMPLE"</formula>
    </cfRule>
    <cfRule type="cellIs" dxfId="5852" priority="5785" operator="equal">
      <formula>"NO CUMPLE"</formula>
    </cfRule>
  </conditionalFormatting>
  <conditionalFormatting sqref="V813:W815">
    <cfRule type="cellIs" dxfId="5851" priority="5783" operator="equal">
      <formula>"VERIFICAR"</formula>
    </cfRule>
  </conditionalFormatting>
  <conditionalFormatting sqref="T808:V808">
    <cfRule type="cellIs" dxfId="5850" priority="5781" stopIfTrue="1" operator="equal">
      <formula>"NO"</formula>
    </cfRule>
    <cfRule type="cellIs" dxfId="5849" priority="5782" stopIfTrue="1" operator="equal">
      <formula>"SI"</formula>
    </cfRule>
  </conditionalFormatting>
  <conditionalFormatting sqref="T808:U808">
    <cfRule type="cellIs" dxfId="5848" priority="5780" stopIfTrue="1" operator="equal">
      <formula>"NO APLICA"</formula>
    </cfRule>
  </conditionalFormatting>
  <conditionalFormatting sqref="V808">
    <cfRule type="cellIs" dxfId="5847" priority="5779" stopIfTrue="1" operator="equal">
      <formula>"NO APLICA"</formula>
    </cfRule>
  </conditionalFormatting>
  <conditionalFormatting sqref="T818">
    <cfRule type="cellIs" dxfId="5846" priority="5777" operator="equal">
      <formula>"CUMPLE"</formula>
    </cfRule>
    <cfRule type="cellIs" dxfId="5845" priority="5778" operator="equal">
      <formula>"NO CUMPLE"</formula>
    </cfRule>
  </conditionalFormatting>
  <conditionalFormatting sqref="T818">
    <cfRule type="cellIs" dxfId="5844" priority="5776" operator="equal">
      <formula>"VERIFICAR"</formula>
    </cfRule>
  </conditionalFormatting>
  <conditionalFormatting sqref="H822">
    <cfRule type="containsText" dxfId="5826" priority="5757" stopIfTrue="1" operator="containsText" text="NO CUMPLE">
      <formula>NOT(ISERROR(SEARCH("NO CUMPLE",H822)))</formula>
    </cfRule>
    <cfRule type="containsText" dxfId="5825" priority="5758" stopIfTrue="1" operator="containsText" text="CUMPLE">
      <formula>NOT(ISERROR(SEARCH("CUMPLE",H822)))</formula>
    </cfRule>
  </conditionalFormatting>
  <conditionalFormatting sqref="J822">
    <cfRule type="containsText" dxfId="5824" priority="5755" stopIfTrue="1" operator="containsText" text="NO CUMPLE">
      <formula>NOT(ISERROR(SEARCH("NO CUMPLE",J822)))</formula>
    </cfRule>
    <cfRule type="containsText" dxfId="5823" priority="5756" stopIfTrue="1" operator="containsText" text="CUMPLE">
      <formula>NOT(ISERROR(SEARCH("CUMPLE",J822)))</formula>
    </cfRule>
  </conditionalFormatting>
  <conditionalFormatting sqref="K822">
    <cfRule type="containsText" dxfId="5822" priority="5753" stopIfTrue="1" operator="containsText" text="NO CUMPLE">
      <formula>NOT(ISERROR(SEARCH("NO CUMPLE",K822)))</formula>
    </cfRule>
    <cfRule type="containsText" dxfId="5821" priority="5754" stopIfTrue="1" operator="containsText" text="CUMPLE">
      <formula>NOT(ISERROR(SEARCH("CUMPLE",K822)))</formula>
    </cfRule>
  </conditionalFormatting>
  <conditionalFormatting sqref="O821">
    <cfRule type="containsText" dxfId="5820" priority="5751" stopIfTrue="1" operator="containsText" text="NO CUMPLE">
      <formula>NOT(ISERROR(SEARCH("NO CUMPLE",O821)))</formula>
    </cfRule>
    <cfRule type="containsText" dxfId="5819" priority="5752" stopIfTrue="1" operator="containsText" text="CUMPLE">
      <formula>NOT(ISERROR(SEARCH("CUMPLE",O821)))</formula>
    </cfRule>
  </conditionalFormatting>
  <conditionalFormatting sqref="O822:S822">
    <cfRule type="cellIs" dxfId="5818" priority="5750" operator="equal">
      <formula>"EL PROPONENTE SE DEBE REQUERIR POR EXPERIENCIA MINIMA EXIGIDA"</formula>
    </cfRule>
  </conditionalFormatting>
  <conditionalFormatting sqref="J794:J808">
    <cfRule type="cellIs" dxfId="5817" priority="5749" stopIfTrue="1" operator="greaterThan">
      <formula>0</formula>
    </cfRule>
  </conditionalFormatting>
  <conditionalFormatting sqref="N816:N821">
    <cfRule type="cellIs" dxfId="5816" priority="5747" operator="equal">
      <formula>"NO"</formula>
    </cfRule>
    <cfRule type="cellIs" dxfId="5815" priority="5748" operator="equal">
      <formula>"SI"</formula>
    </cfRule>
  </conditionalFormatting>
  <conditionalFormatting sqref="I808">
    <cfRule type="cellIs" dxfId="5814" priority="5746" stopIfTrue="1" operator="greaterThan">
      <formula>0</formula>
    </cfRule>
  </conditionalFormatting>
  <conditionalFormatting sqref="K794:L808">
    <cfRule type="cellIs" dxfId="5813" priority="5745" operator="notBetween">
      <formula>$Q$17</formula>
      <formula>$R$17</formula>
    </cfRule>
  </conditionalFormatting>
  <conditionalFormatting sqref="B794:B808">
    <cfRule type="cellIs" dxfId="5812" priority="5744" stopIfTrue="1" operator="greaterThan">
      <formula>0</formula>
    </cfRule>
  </conditionalFormatting>
  <conditionalFormatting sqref="T800:V801 T794:V796">
    <cfRule type="cellIs" dxfId="5811" priority="5742" stopIfTrue="1" operator="equal">
      <formula>"NO"</formula>
    </cfRule>
    <cfRule type="cellIs" dxfId="5810" priority="5743" stopIfTrue="1" operator="equal">
      <formula>"SI"</formula>
    </cfRule>
  </conditionalFormatting>
  <conditionalFormatting sqref="T800:V800 T794:V795">
    <cfRule type="cellIs" dxfId="5809" priority="5741" stopIfTrue="1" operator="equal">
      <formula>"NO APLICA"</formula>
    </cfRule>
  </conditionalFormatting>
  <conditionalFormatting sqref="T801:U801">
    <cfRule type="cellIs" dxfId="5808" priority="5740" stopIfTrue="1" operator="equal">
      <formula>"NO APLICA"</formula>
    </cfRule>
  </conditionalFormatting>
  <conditionalFormatting sqref="T801:U801">
    <cfRule type="cellIs" dxfId="5807" priority="5739" stopIfTrue="1" operator="equal">
      <formula>"NO APLICA"</formula>
    </cfRule>
  </conditionalFormatting>
  <conditionalFormatting sqref="V801">
    <cfRule type="cellIs" dxfId="5806" priority="5738" stopIfTrue="1" operator="equal">
      <formula>"NO APLICA"</formula>
    </cfRule>
  </conditionalFormatting>
  <conditionalFormatting sqref="K794:M808 P794:V808 C794:I808">
    <cfRule type="cellIs" dxfId="5805" priority="5737" operator="equal">
      <formula>0</formula>
    </cfRule>
  </conditionalFormatting>
  <conditionalFormatting sqref="P815">
    <cfRule type="cellIs" dxfId="5803" priority="5734" operator="equal">
      <formula>"NO VÁLIDO"</formula>
    </cfRule>
    <cfRule type="cellIs" dxfId="5802" priority="5735" operator="equal">
      <formula>"VÁLIDO"</formula>
    </cfRule>
  </conditionalFormatting>
  <conditionalFormatting sqref="M822">
    <cfRule type="cellIs" dxfId="5801" priority="5731" operator="notEqual">
      <formula>"NO CUMPLE"</formula>
    </cfRule>
    <cfRule type="containsText" dxfId="5800" priority="5732" stopIfTrue="1" operator="containsText" text="NO CUMPLE">
      <formula>NOT(ISERROR(SEARCH("NO CUMPLE",M822)))</formula>
    </cfRule>
    <cfRule type="containsText" dxfId="5799" priority="5733" stopIfTrue="1" operator="containsText" text="CUMPLE">
      <formula>NOT(ISERROR(SEARCH("CUMPLE",M822)))</formula>
    </cfRule>
  </conditionalFormatting>
  <conditionalFormatting sqref="M816:M821">
    <cfRule type="cellIs" dxfId="5798" priority="5729" stopIfTrue="1" operator="equal">
      <formula>"cumple"</formula>
    </cfRule>
    <cfRule type="containsText" dxfId="5797" priority="5730" stopIfTrue="1" operator="containsText" text="NO CUMPLE">
      <formula>NOT(ISERROR(SEARCH("NO CUMPLE",M816)))</formula>
    </cfRule>
  </conditionalFormatting>
  <conditionalFormatting sqref="L816:L821">
    <cfRule type="cellIs" dxfId="5796" priority="5727" stopIfTrue="1" operator="equal">
      <formula>"cumple"</formula>
    </cfRule>
    <cfRule type="containsText" dxfId="5795" priority="5728" stopIfTrue="1" operator="containsText" text="NO CUMPLE">
      <formula>NOT(ISERROR(SEARCH("NO CUMPLE",L816)))</formula>
    </cfRule>
  </conditionalFormatting>
  <conditionalFormatting sqref="D797:D799">
    <cfRule type="cellIs" dxfId="5779" priority="5711" stopIfTrue="1" operator="greaterThan">
      <formula>0</formula>
    </cfRule>
  </conditionalFormatting>
  <conditionalFormatting sqref="D797:D799 F797:H799">
    <cfRule type="cellIs" dxfId="5778" priority="5710" stopIfTrue="1" operator="greaterThan">
      <formula>0</formula>
    </cfRule>
  </conditionalFormatting>
  <conditionalFormatting sqref="T797:V799">
    <cfRule type="cellIs" dxfId="5777" priority="5708" stopIfTrue="1" operator="equal">
      <formula>"NO"</formula>
    </cfRule>
    <cfRule type="cellIs" dxfId="5776" priority="5709" stopIfTrue="1" operator="equal">
      <formula>"SI"</formula>
    </cfRule>
  </conditionalFormatting>
  <conditionalFormatting sqref="T797:V798">
    <cfRule type="cellIs" dxfId="5775" priority="5707" stopIfTrue="1" operator="equal">
      <formula>"NO APLICA"</formula>
    </cfRule>
  </conditionalFormatting>
  <conditionalFormatting sqref="T799:U799">
    <cfRule type="cellIs" dxfId="5774" priority="5706" stopIfTrue="1" operator="equal">
      <formula>"NO APLICA"</formula>
    </cfRule>
  </conditionalFormatting>
  <conditionalFormatting sqref="T799:U799">
    <cfRule type="cellIs" dxfId="5773" priority="5705" stopIfTrue="1" operator="equal">
      <formula>"NO APLICA"</formula>
    </cfRule>
  </conditionalFormatting>
  <conditionalFormatting sqref="V799">
    <cfRule type="cellIs" dxfId="5772" priority="5704" stopIfTrue="1" operator="equal">
      <formula>"NO APLICA"</formula>
    </cfRule>
  </conditionalFormatting>
  <conditionalFormatting sqref="T796:U796">
    <cfRule type="cellIs" dxfId="5771" priority="5703" stopIfTrue="1" operator="equal">
      <formula>"NO APLICA"</formula>
    </cfRule>
  </conditionalFormatting>
  <conditionalFormatting sqref="T796:U796">
    <cfRule type="cellIs" dxfId="5770" priority="5702" stopIfTrue="1" operator="equal">
      <formula>"NO APLICA"</formula>
    </cfRule>
  </conditionalFormatting>
  <conditionalFormatting sqref="V796">
    <cfRule type="cellIs" dxfId="5769" priority="5701" stopIfTrue="1" operator="equal">
      <formula>"NO APLICA"</formula>
    </cfRule>
  </conditionalFormatting>
  <conditionalFormatting sqref="C829:I843 K829:M843 P829:V843">
    <cfRule type="cellIs" dxfId="5768" priority="5700" stopIfTrue="1" operator="greaterThan">
      <formula>0</formula>
    </cfRule>
  </conditionalFormatting>
  <conditionalFormatting sqref="D837:D842">
    <cfRule type="cellIs" dxfId="5767" priority="5699" stopIfTrue="1" operator="greaterThan">
      <formula>0</formula>
    </cfRule>
  </conditionalFormatting>
  <conditionalFormatting sqref="D837:D842 F837:H842">
    <cfRule type="cellIs" dxfId="5766" priority="5698" stopIfTrue="1" operator="greaterThan">
      <formula>0</formula>
    </cfRule>
  </conditionalFormatting>
  <conditionalFormatting sqref="H829:H842">
    <cfRule type="cellIs" dxfId="5765" priority="5697" stopIfTrue="1" operator="greaterThan">
      <formula>0</formula>
    </cfRule>
  </conditionalFormatting>
  <conditionalFormatting sqref="E829:E842">
    <cfRule type="cellIs" dxfId="5764" priority="5696" stopIfTrue="1" operator="greaterThan">
      <formula>0</formula>
    </cfRule>
  </conditionalFormatting>
  <conditionalFormatting sqref="K851:K856">
    <cfRule type="containsText" dxfId="5763" priority="5694" stopIfTrue="1" operator="containsText" text="NO CUMPLE">
      <formula>NOT(ISERROR(SEARCH("NO CUMPLE",K851)))</formula>
    </cfRule>
    <cfRule type="containsText" dxfId="5762" priority="5695" stopIfTrue="1" operator="containsText" text="CUMPLE">
      <formula>NOT(ISERROR(SEARCH("CUMPLE",K851)))</formula>
    </cfRule>
  </conditionalFormatting>
  <conditionalFormatting sqref="S850">
    <cfRule type="cellIs" dxfId="5761" priority="5692" operator="greaterThanOrEqual">
      <formula>NUMMINCONT</formula>
    </cfRule>
    <cfRule type="cellIs" dxfId="5760" priority="5693" operator="lessThan">
      <formula>NUMMINCONT</formula>
    </cfRule>
  </conditionalFormatting>
  <conditionalFormatting sqref="T837:V842">
    <cfRule type="cellIs" dxfId="5759" priority="5690" stopIfTrue="1" operator="equal">
      <formula>"NO"</formula>
    </cfRule>
    <cfRule type="cellIs" dxfId="5758" priority="5691" stopIfTrue="1" operator="equal">
      <formula>"SI"</formula>
    </cfRule>
  </conditionalFormatting>
  <conditionalFormatting sqref="T837:V838">
    <cfRule type="cellIs" dxfId="5757" priority="5689" stopIfTrue="1" operator="equal">
      <formula>"NO APLICA"</formula>
    </cfRule>
  </conditionalFormatting>
  <conditionalFormatting sqref="T839:U842">
    <cfRule type="cellIs" dxfId="5756" priority="5688" stopIfTrue="1" operator="equal">
      <formula>"NO APLICA"</formula>
    </cfRule>
  </conditionalFormatting>
  <conditionalFormatting sqref="T839:U839">
    <cfRule type="cellIs" dxfId="5755" priority="5687" stopIfTrue="1" operator="equal">
      <formula>"NO APLICA"</formula>
    </cfRule>
  </conditionalFormatting>
  <conditionalFormatting sqref="V839:V842">
    <cfRule type="cellIs" dxfId="5754" priority="5686" stopIfTrue="1" operator="equal">
      <formula>"NO APLICA"</formula>
    </cfRule>
  </conditionalFormatting>
  <conditionalFormatting sqref="V848:W848">
    <cfRule type="cellIs" dxfId="5753" priority="5684" operator="equal">
      <formula>"CUMPLE"</formula>
    </cfRule>
    <cfRule type="cellIs" dxfId="5752" priority="5685" operator="equal">
      <formula>"NO CUMPLE"</formula>
    </cfRule>
  </conditionalFormatting>
  <conditionalFormatting sqref="V848:W850">
    <cfRule type="cellIs" dxfId="5751" priority="5683" operator="equal">
      <formula>"VERIFICAR"</formula>
    </cfRule>
  </conditionalFormatting>
  <conditionalFormatting sqref="T843:V843">
    <cfRule type="cellIs" dxfId="5750" priority="5681" stopIfTrue="1" operator="equal">
      <formula>"NO"</formula>
    </cfRule>
    <cfRule type="cellIs" dxfId="5749" priority="5682" stopIfTrue="1" operator="equal">
      <formula>"SI"</formula>
    </cfRule>
  </conditionalFormatting>
  <conditionalFormatting sqref="T843:U843">
    <cfRule type="cellIs" dxfId="5748" priority="5680" stopIfTrue="1" operator="equal">
      <formula>"NO APLICA"</formula>
    </cfRule>
  </conditionalFormatting>
  <conditionalFormatting sqref="V843">
    <cfRule type="cellIs" dxfId="5747" priority="5679" stopIfTrue="1" operator="equal">
      <formula>"NO APLICA"</formula>
    </cfRule>
  </conditionalFormatting>
  <conditionalFormatting sqref="T853">
    <cfRule type="cellIs" dxfId="5746" priority="5677" operator="equal">
      <formula>"CUMPLE"</formula>
    </cfRule>
    <cfRule type="cellIs" dxfId="5745" priority="5678" operator="equal">
      <formula>"NO CUMPLE"</formula>
    </cfRule>
  </conditionalFormatting>
  <conditionalFormatting sqref="T853">
    <cfRule type="cellIs" dxfId="5744" priority="5676" operator="equal">
      <formula>"VERIFICAR"</formula>
    </cfRule>
  </conditionalFormatting>
  <conditionalFormatting sqref="H857">
    <cfRule type="containsText" dxfId="5726" priority="5657" stopIfTrue="1" operator="containsText" text="NO CUMPLE">
      <formula>NOT(ISERROR(SEARCH("NO CUMPLE",H857)))</formula>
    </cfRule>
    <cfRule type="containsText" dxfId="5725" priority="5658" stopIfTrue="1" operator="containsText" text="CUMPLE">
      <formula>NOT(ISERROR(SEARCH("CUMPLE",H857)))</formula>
    </cfRule>
  </conditionalFormatting>
  <conditionalFormatting sqref="J857">
    <cfRule type="containsText" dxfId="5724" priority="5655" stopIfTrue="1" operator="containsText" text="NO CUMPLE">
      <formula>NOT(ISERROR(SEARCH("NO CUMPLE",J857)))</formula>
    </cfRule>
    <cfRule type="containsText" dxfId="5723" priority="5656" stopIfTrue="1" operator="containsText" text="CUMPLE">
      <formula>NOT(ISERROR(SEARCH("CUMPLE",J857)))</formula>
    </cfRule>
  </conditionalFormatting>
  <conditionalFormatting sqref="K857">
    <cfRule type="containsText" dxfId="5722" priority="5653" stopIfTrue="1" operator="containsText" text="NO CUMPLE">
      <formula>NOT(ISERROR(SEARCH("NO CUMPLE",K857)))</formula>
    </cfRule>
    <cfRule type="containsText" dxfId="5721" priority="5654" stopIfTrue="1" operator="containsText" text="CUMPLE">
      <formula>NOT(ISERROR(SEARCH("CUMPLE",K857)))</formula>
    </cfRule>
  </conditionalFormatting>
  <conditionalFormatting sqref="O856">
    <cfRule type="containsText" dxfId="5720" priority="5651" stopIfTrue="1" operator="containsText" text="NO CUMPLE">
      <formula>NOT(ISERROR(SEARCH("NO CUMPLE",O856)))</formula>
    </cfRule>
    <cfRule type="containsText" dxfId="5719" priority="5652" stopIfTrue="1" operator="containsText" text="CUMPLE">
      <formula>NOT(ISERROR(SEARCH("CUMPLE",O856)))</formula>
    </cfRule>
  </conditionalFormatting>
  <conditionalFormatting sqref="O857:S857">
    <cfRule type="cellIs" dxfId="5718" priority="5650" operator="equal">
      <formula>"EL PROPONENTE SE DEBE REQUERIR POR EXPERIENCIA MINIMA EXIGIDA"</formula>
    </cfRule>
  </conditionalFormatting>
  <conditionalFormatting sqref="J829:J843">
    <cfRule type="cellIs" dxfId="5717" priority="5649" stopIfTrue="1" operator="greaterThan">
      <formula>0</formula>
    </cfRule>
  </conditionalFormatting>
  <conditionalFormatting sqref="N851:N856">
    <cfRule type="cellIs" dxfId="5716" priority="5647" operator="equal">
      <formula>"NO"</formula>
    </cfRule>
    <cfRule type="cellIs" dxfId="5715" priority="5648" operator="equal">
      <formula>"SI"</formula>
    </cfRule>
  </conditionalFormatting>
  <conditionalFormatting sqref="I843">
    <cfRule type="cellIs" dxfId="5714" priority="5646" stopIfTrue="1" operator="greaterThan">
      <formula>0</formula>
    </cfRule>
  </conditionalFormatting>
  <conditionalFormatting sqref="K829:L843">
    <cfRule type="cellIs" dxfId="5713" priority="5645" operator="notBetween">
      <formula>$Q$17</formula>
      <formula>$R$17</formula>
    </cfRule>
  </conditionalFormatting>
  <conditionalFormatting sqref="B829:B843">
    <cfRule type="cellIs" dxfId="5712" priority="5644" stopIfTrue="1" operator="greaterThan">
      <formula>0</formula>
    </cfRule>
  </conditionalFormatting>
  <conditionalFormatting sqref="T835:V836 T829:V831 T830:T832 V830:V832">
    <cfRule type="cellIs" dxfId="5711" priority="5642" stopIfTrue="1" operator="equal">
      <formula>"NO"</formula>
    </cfRule>
    <cfRule type="cellIs" dxfId="5710" priority="5643" stopIfTrue="1" operator="equal">
      <formula>"SI"</formula>
    </cfRule>
  </conditionalFormatting>
  <conditionalFormatting sqref="T835:V835 T829:V830 T830:T832 V830:V832">
    <cfRule type="cellIs" dxfId="5709" priority="5641" stopIfTrue="1" operator="equal">
      <formula>"NO APLICA"</formula>
    </cfRule>
  </conditionalFormatting>
  <conditionalFormatting sqref="T836:U836">
    <cfRule type="cellIs" dxfId="5708" priority="5640" stopIfTrue="1" operator="equal">
      <formula>"NO APLICA"</formula>
    </cfRule>
  </conditionalFormatting>
  <conditionalFormatting sqref="T836:U836">
    <cfRule type="cellIs" dxfId="5707" priority="5639" stopIfTrue="1" operator="equal">
      <formula>"NO APLICA"</formula>
    </cfRule>
  </conditionalFormatting>
  <conditionalFormatting sqref="V836">
    <cfRule type="cellIs" dxfId="5706" priority="5638" stopIfTrue="1" operator="equal">
      <formula>"NO APLICA"</formula>
    </cfRule>
  </conditionalFormatting>
  <conditionalFormatting sqref="C829:I843 K829:M843 P829:V843">
    <cfRule type="cellIs" dxfId="5705" priority="5637" operator="equal">
      <formula>0</formula>
    </cfRule>
  </conditionalFormatting>
  <conditionalFormatting sqref="P850">
    <cfRule type="cellIs" dxfId="5703" priority="5634" operator="equal">
      <formula>"NO VÁLIDO"</formula>
    </cfRule>
    <cfRule type="cellIs" dxfId="5702" priority="5635" operator="equal">
      <formula>"VÁLIDO"</formula>
    </cfRule>
  </conditionalFormatting>
  <conditionalFormatting sqref="M857">
    <cfRule type="cellIs" dxfId="5701" priority="5631" operator="notEqual">
      <formula>"NO CUMPLE"</formula>
    </cfRule>
    <cfRule type="containsText" dxfId="5700" priority="5632" stopIfTrue="1" operator="containsText" text="NO CUMPLE">
      <formula>NOT(ISERROR(SEARCH("NO CUMPLE",M857)))</formula>
    </cfRule>
    <cfRule type="containsText" dxfId="5699" priority="5633" stopIfTrue="1" operator="containsText" text="CUMPLE">
      <formula>NOT(ISERROR(SEARCH("CUMPLE",M857)))</formula>
    </cfRule>
  </conditionalFormatting>
  <conditionalFormatting sqref="M851:M856">
    <cfRule type="cellIs" dxfId="5698" priority="5629" stopIfTrue="1" operator="equal">
      <formula>"cumple"</formula>
    </cfRule>
    <cfRule type="containsText" dxfId="5697" priority="5630" stopIfTrue="1" operator="containsText" text="NO CUMPLE">
      <formula>NOT(ISERROR(SEARCH("NO CUMPLE",M851)))</formula>
    </cfRule>
  </conditionalFormatting>
  <conditionalFormatting sqref="L851:L856">
    <cfRule type="cellIs" dxfId="5696" priority="5627" stopIfTrue="1" operator="equal">
      <formula>"cumple"</formula>
    </cfRule>
    <cfRule type="containsText" dxfId="5695" priority="5628" stopIfTrue="1" operator="containsText" text="NO CUMPLE">
      <formula>NOT(ISERROR(SEARCH("NO CUMPLE",L851)))</formula>
    </cfRule>
  </conditionalFormatting>
  <conditionalFormatting sqref="D832:D834">
    <cfRule type="cellIs" dxfId="5679" priority="5611" stopIfTrue="1" operator="greaterThan">
      <formula>0</formula>
    </cfRule>
  </conditionalFormatting>
  <conditionalFormatting sqref="D832:D834 F832:H834">
    <cfRule type="cellIs" dxfId="5678" priority="5610" stopIfTrue="1" operator="greaterThan">
      <formula>0</formula>
    </cfRule>
  </conditionalFormatting>
  <conditionalFormatting sqref="T832:V834">
    <cfRule type="cellIs" dxfId="5677" priority="5608" stopIfTrue="1" operator="equal">
      <formula>"NO"</formula>
    </cfRule>
    <cfRule type="cellIs" dxfId="5676" priority="5609" stopIfTrue="1" operator="equal">
      <formula>"SI"</formula>
    </cfRule>
  </conditionalFormatting>
  <conditionalFormatting sqref="T832:V833">
    <cfRule type="cellIs" dxfId="5675" priority="5607" stopIfTrue="1" operator="equal">
      <formula>"NO APLICA"</formula>
    </cfRule>
  </conditionalFormatting>
  <conditionalFormatting sqref="T834:U834">
    <cfRule type="cellIs" dxfId="5674" priority="5606" stopIfTrue="1" operator="equal">
      <formula>"NO APLICA"</formula>
    </cfRule>
  </conditionalFormatting>
  <conditionalFormatting sqref="T834:U834">
    <cfRule type="cellIs" dxfId="5673" priority="5605" stopIfTrue="1" operator="equal">
      <formula>"NO APLICA"</formula>
    </cfRule>
  </conditionalFormatting>
  <conditionalFormatting sqref="V834">
    <cfRule type="cellIs" dxfId="5672" priority="5604" stopIfTrue="1" operator="equal">
      <formula>"NO APLICA"</formula>
    </cfRule>
  </conditionalFormatting>
  <conditionalFormatting sqref="T831:U831">
    <cfRule type="cellIs" dxfId="5671" priority="5603" stopIfTrue="1" operator="equal">
      <formula>"NO APLICA"</formula>
    </cfRule>
  </conditionalFormatting>
  <conditionalFormatting sqref="T831:U831">
    <cfRule type="cellIs" dxfId="5670" priority="5602" stopIfTrue="1" operator="equal">
      <formula>"NO APLICA"</formula>
    </cfRule>
  </conditionalFormatting>
  <conditionalFormatting sqref="V831">
    <cfRule type="cellIs" dxfId="5669" priority="5601" stopIfTrue="1" operator="equal">
      <formula>"NO APLICA"</formula>
    </cfRule>
  </conditionalFormatting>
  <conditionalFormatting sqref="C864:I878 K864:M878 P864:V878">
    <cfRule type="cellIs" dxfId="5668" priority="5600" stopIfTrue="1" operator="greaterThan">
      <formula>0</formula>
    </cfRule>
  </conditionalFormatting>
  <conditionalFormatting sqref="D872:D877">
    <cfRule type="cellIs" dxfId="5667" priority="5599" stopIfTrue="1" operator="greaterThan">
      <formula>0</formula>
    </cfRule>
  </conditionalFormatting>
  <conditionalFormatting sqref="D872:D877 F872:H877">
    <cfRule type="cellIs" dxfId="5666" priority="5598" stopIfTrue="1" operator="greaterThan">
      <formula>0</formula>
    </cfRule>
  </conditionalFormatting>
  <conditionalFormatting sqref="H864:H877">
    <cfRule type="cellIs" dxfId="5665" priority="5597" stopIfTrue="1" operator="greaterThan">
      <formula>0</formula>
    </cfRule>
  </conditionalFormatting>
  <conditionalFormatting sqref="E864:E877">
    <cfRule type="cellIs" dxfId="5664" priority="5596" stopIfTrue="1" operator="greaterThan">
      <formula>0</formula>
    </cfRule>
  </conditionalFormatting>
  <conditionalFormatting sqref="K886:K891">
    <cfRule type="containsText" dxfId="5663" priority="5594" stopIfTrue="1" operator="containsText" text="NO CUMPLE">
      <formula>NOT(ISERROR(SEARCH("NO CUMPLE",K886)))</formula>
    </cfRule>
    <cfRule type="containsText" dxfId="5662" priority="5595" stopIfTrue="1" operator="containsText" text="CUMPLE">
      <formula>NOT(ISERROR(SEARCH("CUMPLE",K886)))</formula>
    </cfRule>
  </conditionalFormatting>
  <conditionalFormatting sqref="S885">
    <cfRule type="cellIs" dxfId="5661" priority="5592" operator="greaterThanOrEqual">
      <formula>NUMMINCONT</formula>
    </cfRule>
    <cfRule type="cellIs" dxfId="5660" priority="5593" operator="lessThan">
      <formula>NUMMINCONT</formula>
    </cfRule>
  </conditionalFormatting>
  <conditionalFormatting sqref="T872:V877">
    <cfRule type="cellIs" dxfId="5659" priority="5590" stopIfTrue="1" operator="equal">
      <formula>"NO"</formula>
    </cfRule>
    <cfRule type="cellIs" dxfId="5658" priority="5591" stopIfTrue="1" operator="equal">
      <formula>"SI"</formula>
    </cfRule>
  </conditionalFormatting>
  <conditionalFormatting sqref="T872:V873">
    <cfRule type="cellIs" dxfId="5657" priority="5589" stopIfTrue="1" operator="equal">
      <formula>"NO APLICA"</formula>
    </cfRule>
  </conditionalFormatting>
  <conditionalFormatting sqref="T874:U877">
    <cfRule type="cellIs" dxfId="5656" priority="5588" stopIfTrue="1" operator="equal">
      <formula>"NO APLICA"</formula>
    </cfRule>
  </conditionalFormatting>
  <conditionalFormatting sqref="T874:U874">
    <cfRule type="cellIs" dxfId="5655" priority="5587" stopIfTrue="1" operator="equal">
      <formula>"NO APLICA"</formula>
    </cfRule>
  </conditionalFormatting>
  <conditionalFormatting sqref="V874:V877">
    <cfRule type="cellIs" dxfId="5654" priority="5586" stopIfTrue="1" operator="equal">
      <formula>"NO APLICA"</formula>
    </cfRule>
  </conditionalFormatting>
  <conditionalFormatting sqref="V883:W883">
    <cfRule type="cellIs" dxfId="5653" priority="5584" operator="equal">
      <formula>"CUMPLE"</formula>
    </cfRule>
    <cfRule type="cellIs" dxfId="5652" priority="5585" operator="equal">
      <formula>"NO CUMPLE"</formula>
    </cfRule>
  </conditionalFormatting>
  <conditionalFormatting sqref="V883:W885">
    <cfRule type="cellIs" dxfId="5651" priority="5583" operator="equal">
      <formula>"VERIFICAR"</formula>
    </cfRule>
  </conditionalFormatting>
  <conditionalFormatting sqref="T878:V878">
    <cfRule type="cellIs" dxfId="5650" priority="5581" stopIfTrue="1" operator="equal">
      <formula>"NO"</formula>
    </cfRule>
    <cfRule type="cellIs" dxfId="5649" priority="5582" stopIfTrue="1" operator="equal">
      <formula>"SI"</formula>
    </cfRule>
  </conditionalFormatting>
  <conditionalFormatting sqref="T878:U878">
    <cfRule type="cellIs" dxfId="5648" priority="5580" stopIfTrue="1" operator="equal">
      <formula>"NO APLICA"</formula>
    </cfRule>
  </conditionalFormatting>
  <conditionalFormatting sqref="V878">
    <cfRule type="cellIs" dxfId="5647" priority="5579" stopIfTrue="1" operator="equal">
      <formula>"NO APLICA"</formula>
    </cfRule>
  </conditionalFormatting>
  <conditionalFormatting sqref="T888">
    <cfRule type="cellIs" dxfId="5646" priority="5577" operator="equal">
      <formula>"CUMPLE"</formula>
    </cfRule>
    <cfRule type="cellIs" dxfId="5645" priority="5578" operator="equal">
      <formula>"NO CUMPLE"</formula>
    </cfRule>
  </conditionalFormatting>
  <conditionalFormatting sqref="T888">
    <cfRule type="cellIs" dxfId="5644" priority="5576" operator="equal">
      <formula>"VERIFICAR"</formula>
    </cfRule>
  </conditionalFormatting>
  <conditionalFormatting sqref="H892">
    <cfRule type="containsText" dxfId="5626" priority="5557" stopIfTrue="1" operator="containsText" text="NO CUMPLE">
      <formula>NOT(ISERROR(SEARCH("NO CUMPLE",H892)))</formula>
    </cfRule>
    <cfRule type="containsText" dxfId="5625" priority="5558" stopIfTrue="1" operator="containsText" text="CUMPLE">
      <formula>NOT(ISERROR(SEARCH("CUMPLE",H892)))</formula>
    </cfRule>
  </conditionalFormatting>
  <conditionalFormatting sqref="J892">
    <cfRule type="containsText" dxfId="5624" priority="5555" stopIfTrue="1" operator="containsText" text="NO CUMPLE">
      <formula>NOT(ISERROR(SEARCH("NO CUMPLE",J892)))</formula>
    </cfRule>
    <cfRule type="containsText" dxfId="5623" priority="5556" stopIfTrue="1" operator="containsText" text="CUMPLE">
      <formula>NOT(ISERROR(SEARCH("CUMPLE",J892)))</formula>
    </cfRule>
  </conditionalFormatting>
  <conditionalFormatting sqref="K892">
    <cfRule type="containsText" dxfId="5622" priority="5553" stopIfTrue="1" operator="containsText" text="NO CUMPLE">
      <formula>NOT(ISERROR(SEARCH("NO CUMPLE",K892)))</formula>
    </cfRule>
    <cfRule type="containsText" dxfId="5621" priority="5554" stopIfTrue="1" operator="containsText" text="CUMPLE">
      <formula>NOT(ISERROR(SEARCH("CUMPLE",K892)))</formula>
    </cfRule>
  </conditionalFormatting>
  <conditionalFormatting sqref="O891">
    <cfRule type="containsText" dxfId="5620" priority="5551" stopIfTrue="1" operator="containsText" text="NO CUMPLE">
      <formula>NOT(ISERROR(SEARCH("NO CUMPLE",O891)))</formula>
    </cfRule>
    <cfRule type="containsText" dxfId="5619" priority="5552" stopIfTrue="1" operator="containsText" text="CUMPLE">
      <formula>NOT(ISERROR(SEARCH("CUMPLE",O891)))</formula>
    </cfRule>
  </conditionalFormatting>
  <conditionalFormatting sqref="O892:S892">
    <cfRule type="cellIs" dxfId="5618" priority="5550" operator="equal">
      <formula>"EL PROPONENTE SE DEBE REQUERIR POR EXPERIENCIA MINIMA EXIGIDA"</formula>
    </cfRule>
  </conditionalFormatting>
  <conditionalFormatting sqref="J864:J878">
    <cfRule type="cellIs" dxfId="5617" priority="5549" stopIfTrue="1" operator="greaterThan">
      <formula>0</formula>
    </cfRule>
  </conditionalFormatting>
  <conditionalFormatting sqref="N886:N891">
    <cfRule type="cellIs" dxfId="5616" priority="5547" operator="equal">
      <formula>"NO"</formula>
    </cfRule>
    <cfRule type="cellIs" dxfId="5615" priority="5548" operator="equal">
      <formula>"SI"</formula>
    </cfRule>
  </conditionalFormatting>
  <conditionalFormatting sqref="I878">
    <cfRule type="cellIs" dxfId="5614" priority="5546" stopIfTrue="1" operator="greaterThan">
      <formula>0</formula>
    </cfRule>
  </conditionalFormatting>
  <conditionalFormatting sqref="K864:L878">
    <cfRule type="cellIs" dxfId="5613" priority="5545" operator="notBetween">
      <formula>$Q$17</formula>
      <formula>$R$17</formula>
    </cfRule>
  </conditionalFormatting>
  <conditionalFormatting sqref="B864:B878">
    <cfRule type="cellIs" dxfId="5612" priority="5544" stopIfTrue="1" operator="greaterThan">
      <formula>0</formula>
    </cfRule>
  </conditionalFormatting>
  <conditionalFormatting sqref="T870:V871 T864:V866">
    <cfRule type="cellIs" dxfId="5611" priority="5542" stopIfTrue="1" operator="equal">
      <formula>"NO"</formula>
    </cfRule>
    <cfRule type="cellIs" dxfId="5610" priority="5543" stopIfTrue="1" operator="equal">
      <formula>"SI"</formula>
    </cfRule>
  </conditionalFormatting>
  <conditionalFormatting sqref="T870:V870 T864:V865">
    <cfRule type="cellIs" dxfId="5609" priority="5541" stopIfTrue="1" operator="equal">
      <formula>"NO APLICA"</formula>
    </cfRule>
  </conditionalFormatting>
  <conditionalFormatting sqref="T871:U871">
    <cfRule type="cellIs" dxfId="5608" priority="5540" stopIfTrue="1" operator="equal">
      <formula>"NO APLICA"</formula>
    </cfRule>
  </conditionalFormatting>
  <conditionalFormatting sqref="T871:U871">
    <cfRule type="cellIs" dxfId="5607" priority="5539" stopIfTrue="1" operator="equal">
      <formula>"NO APLICA"</formula>
    </cfRule>
  </conditionalFormatting>
  <conditionalFormatting sqref="V871">
    <cfRule type="cellIs" dxfId="5606" priority="5538" stopIfTrue="1" operator="equal">
      <formula>"NO APLICA"</formula>
    </cfRule>
  </conditionalFormatting>
  <conditionalFormatting sqref="C864:I878 K864:M878 P864:V878">
    <cfRule type="cellIs" dxfId="5605" priority="5537" operator="equal">
      <formula>0</formula>
    </cfRule>
  </conditionalFormatting>
  <conditionalFormatting sqref="P885">
    <cfRule type="cellIs" dxfId="5603" priority="5534" operator="equal">
      <formula>"NO VÁLIDO"</formula>
    </cfRule>
    <cfRule type="cellIs" dxfId="5602" priority="5535" operator="equal">
      <formula>"VÁLIDO"</formula>
    </cfRule>
  </conditionalFormatting>
  <conditionalFormatting sqref="M892">
    <cfRule type="cellIs" dxfId="5601" priority="5531" operator="notEqual">
      <formula>"NO CUMPLE"</formula>
    </cfRule>
    <cfRule type="containsText" dxfId="5600" priority="5532" stopIfTrue="1" operator="containsText" text="NO CUMPLE">
      <formula>NOT(ISERROR(SEARCH("NO CUMPLE",M892)))</formula>
    </cfRule>
    <cfRule type="containsText" dxfId="5599" priority="5533" stopIfTrue="1" operator="containsText" text="CUMPLE">
      <formula>NOT(ISERROR(SEARCH("CUMPLE",M892)))</formula>
    </cfRule>
  </conditionalFormatting>
  <conditionalFormatting sqref="M886:M891">
    <cfRule type="cellIs" dxfId="5598" priority="5529" stopIfTrue="1" operator="equal">
      <formula>"cumple"</formula>
    </cfRule>
    <cfRule type="containsText" dxfId="5597" priority="5530" stopIfTrue="1" operator="containsText" text="NO CUMPLE">
      <formula>NOT(ISERROR(SEARCH("NO CUMPLE",M886)))</formula>
    </cfRule>
  </conditionalFormatting>
  <conditionalFormatting sqref="L886:L891">
    <cfRule type="cellIs" dxfId="5596" priority="5527" stopIfTrue="1" operator="equal">
      <formula>"cumple"</formula>
    </cfRule>
    <cfRule type="containsText" dxfId="5595" priority="5528" stopIfTrue="1" operator="containsText" text="NO CUMPLE">
      <formula>NOT(ISERROR(SEARCH("NO CUMPLE",L886)))</formula>
    </cfRule>
  </conditionalFormatting>
  <conditionalFormatting sqref="D867:D869">
    <cfRule type="cellIs" dxfId="5579" priority="5511" stopIfTrue="1" operator="greaterThan">
      <formula>0</formula>
    </cfRule>
  </conditionalFormatting>
  <conditionalFormatting sqref="D867:D869 F867:H869">
    <cfRule type="cellIs" dxfId="5578" priority="5510" stopIfTrue="1" operator="greaterThan">
      <formula>0</formula>
    </cfRule>
  </conditionalFormatting>
  <conditionalFormatting sqref="T867:V869">
    <cfRule type="cellIs" dxfId="5577" priority="5508" stopIfTrue="1" operator="equal">
      <formula>"NO"</formula>
    </cfRule>
    <cfRule type="cellIs" dxfId="5576" priority="5509" stopIfTrue="1" operator="equal">
      <formula>"SI"</formula>
    </cfRule>
  </conditionalFormatting>
  <conditionalFormatting sqref="T867:V868">
    <cfRule type="cellIs" dxfId="5575" priority="5507" stopIfTrue="1" operator="equal">
      <formula>"NO APLICA"</formula>
    </cfRule>
  </conditionalFormatting>
  <conditionalFormatting sqref="T869:U869">
    <cfRule type="cellIs" dxfId="5574" priority="5506" stopIfTrue="1" operator="equal">
      <formula>"NO APLICA"</formula>
    </cfRule>
  </conditionalFormatting>
  <conditionalFormatting sqref="T869:U869">
    <cfRule type="cellIs" dxfId="5573" priority="5505" stopIfTrue="1" operator="equal">
      <formula>"NO APLICA"</formula>
    </cfRule>
  </conditionalFormatting>
  <conditionalFormatting sqref="V869">
    <cfRule type="cellIs" dxfId="5572" priority="5504" stopIfTrue="1" operator="equal">
      <formula>"NO APLICA"</formula>
    </cfRule>
  </conditionalFormatting>
  <conditionalFormatting sqref="T866:U866">
    <cfRule type="cellIs" dxfId="5571" priority="5503" stopIfTrue="1" operator="equal">
      <formula>"NO APLICA"</formula>
    </cfRule>
  </conditionalFormatting>
  <conditionalFormatting sqref="T866:U866">
    <cfRule type="cellIs" dxfId="5570" priority="5502" stopIfTrue="1" operator="equal">
      <formula>"NO APLICA"</formula>
    </cfRule>
  </conditionalFormatting>
  <conditionalFormatting sqref="V866">
    <cfRule type="cellIs" dxfId="5569" priority="5501" stopIfTrue="1" operator="equal">
      <formula>"NO APLICA"</formula>
    </cfRule>
  </conditionalFormatting>
  <conditionalFormatting sqref="C899:I913 K899:M913 P899:V913">
    <cfRule type="cellIs" dxfId="5568" priority="5500" stopIfTrue="1" operator="greaterThan">
      <formula>0</formula>
    </cfRule>
  </conditionalFormatting>
  <conditionalFormatting sqref="D907:D912">
    <cfRule type="cellIs" dxfId="5567" priority="5499" stopIfTrue="1" operator="greaterThan">
      <formula>0</formula>
    </cfRule>
  </conditionalFormatting>
  <conditionalFormatting sqref="D907:D912 F907:H912">
    <cfRule type="cellIs" dxfId="5566" priority="5498" stopIfTrue="1" operator="greaterThan">
      <formula>0</formula>
    </cfRule>
  </conditionalFormatting>
  <conditionalFormatting sqref="H899:H912">
    <cfRule type="cellIs" dxfId="5565" priority="5497" stopIfTrue="1" operator="greaterThan">
      <formula>0</formula>
    </cfRule>
  </conditionalFormatting>
  <conditionalFormatting sqref="E899:E912">
    <cfRule type="cellIs" dxfId="5564" priority="5496" stopIfTrue="1" operator="greaterThan">
      <formula>0</formula>
    </cfRule>
  </conditionalFormatting>
  <conditionalFormatting sqref="K921:K926">
    <cfRule type="containsText" dxfId="5563" priority="5494" stopIfTrue="1" operator="containsText" text="NO CUMPLE">
      <formula>NOT(ISERROR(SEARCH("NO CUMPLE",K921)))</formula>
    </cfRule>
    <cfRule type="containsText" dxfId="5562" priority="5495" stopIfTrue="1" operator="containsText" text="CUMPLE">
      <formula>NOT(ISERROR(SEARCH("CUMPLE",K921)))</formula>
    </cfRule>
  </conditionalFormatting>
  <conditionalFormatting sqref="S920">
    <cfRule type="cellIs" dxfId="5561" priority="5492" operator="greaterThanOrEqual">
      <formula>NUMMINCONT</formula>
    </cfRule>
    <cfRule type="cellIs" dxfId="5560" priority="5493" operator="lessThan">
      <formula>NUMMINCONT</formula>
    </cfRule>
  </conditionalFormatting>
  <conditionalFormatting sqref="T907:V912">
    <cfRule type="cellIs" dxfId="5559" priority="5490" stopIfTrue="1" operator="equal">
      <formula>"NO"</formula>
    </cfRule>
    <cfRule type="cellIs" dxfId="5558" priority="5491" stopIfTrue="1" operator="equal">
      <formula>"SI"</formula>
    </cfRule>
  </conditionalFormatting>
  <conditionalFormatting sqref="T907:V908">
    <cfRule type="cellIs" dxfId="5557" priority="5489" stopIfTrue="1" operator="equal">
      <formula>"NO APLICA"</formula>
    </cfRule>
  </conditionalFormatting>
  <conditionalFormatting sqref="T909:U912">
    <cfRule type="cellIs" dxfId="5556" priority="5488" stopIfTrue="1" operator="equal">
      <formula>"NO APLICA"</formula>
    </cfRule>
  </conditionalFormatting>
  <conditionalFormatting sqref="T909:U909">
    <cfRule type="cellIs" dxfId="5555" priority="5487" stopIfTrue="1" operator="equal">
      <formula>"NO APLICA"</formula>
    </cfRule>
  </conditionalFormatting>
  <conditionalFormatting sqref="V909:V912">
    <cfRule type="cellIs" dxfId="5554" priority="5486" stopIfTrue="1" operator="equal">
      <formula>"NO APLICA"</formula>
    </cfRule>
  </conditionalFormatting>
  <conditionalFormatting sqref="V918:W918">
    <cfRule type="cellIs" dxfId="5553" priority="5484" operator="equal">
      <formula>"CUMPLE"</formula>
    </cfRule>
    <cfRule type="cellIs" dxfId="5552" priority="5485" operator="equal">
      <formula>"NO CUMPLE"</formula>
    </cfRule>
  </conditionalFormatting>
  <conditionalFormatting sqref="V918:W920">
    <cfRule type="cellIs" dxfId="5551" priority="5483" operator="equal">
      <formula>"VERIFICAR"</formula>
    </cfRule>
  </conditionalFormatting>
  <conditionalFormatting sqref="T913:V913">
    <cfRule type="cellIs" dxfId="5550" priority="5481" stopIfTrue="1" operator="equal">
      <formula>"NO"</formula>
    </cfRule>
    <cfRule type="cellIs" dxfId="5549" priority="5482" stopIfTrue="1" operator="equal">
      <formula>"SI"</formula>
    </cfRule>
  </conditionalFormatting>
  <conditionalFormatting sqref="T913:U913">
    <cfRule type="cellIs" dxfId="5548" priority="5480" stopIfTrue="1" operator="equal">
      <formula>"NO APLICA"</formula>
    </cfRule>
  </conditionalFormatting>
  <conditionalFormatting sqref="V913">
    <cfRule type="cellIs" dxfId="5547" priority="5479" stopIfTrue="1" operator="equal">
      <formula>"NO APLICA"</formula>
    </cfRule>
  </conditionalFormatting>
  <conditionalFormatting sqref="T923">
    <cfRule type="cellIs" dxfId="5546" priority="5477" operator="equal">
      <formula>"CUMPLE"</formula>
    </cfRule>
    <cfRule type="cellIs" dxfId="5545" priority="5478" operator="equal">
      <formula>"NO CUMPLE"</formula>
    </cfRule>
  </conditionalFormatting>
  <conditionalFormatting sqref="T923">
    <cfRule type="cellIs" dxfId="5544" priority="5476" operator="equal">
      <formula>"VERIFICAR"</formula>
    </cfRule>
  </conditionalFormatting>
  <conditionalFormatting sqref="H927">
    <cfRule type="containsText" dxfId="5526" priority="5457" stopIfTrue="1" operator="containsText" text="NO CUMPLE">
      <formula>NOT(ISERROR(SEARCH("NO CUMPLE",H927)))</formula>
    </cfRule>
    <cfRule type="containsText" dxfId="5525" priority="5458" stopIfTrue="1" operator="containsText" text="CUMPLE">
      <formula>NOT(ISERROR(SEARCH("CUMPLE",H927)))</formula>
    </cfRule>
  </conditionalFormatting>
  <conditionalFormatting sqref="J927">
    <cfRule type="containsText" dxfId="5524" priority="5455" stopIfTrue="1" operator="containsText" text="NO CUMPLE">
      <formula>NOT(ISERROR(SEARCH("NO CUMPLE",J927)))</formula>
    </cfRule>
    <cfRule type="containsText" dxfId="5523" priority="5456" stopIfTrue="1" operator="containsText" text="CUMPLE">
      <formula>NOT(ISERROR(SEARCH("CUMPLE",J927)))</formula>
    </cfRule>
  </conditionalFormatting>
  <conditionalFormatting sqref="K927">
    <cfRule type="containsText" dxfId="5522" priority="5453" stopIfTrue="1" operator="containsText" text="NO CUMPLE">
      <formula>NOT(ISERROR(SEARCH("NO CUMPLE",K927)))</formula>
    </cfRule>
    <cfRule type="containsText" dxfId="5521" priority="5454" stopIfTrue="1" operator="containsText" text="CUMPLE">
      <formula>NOT(ISERROR(SEARCH("CUMPLE",K927)))</formula>
    </cfRule>
  </conditionalFormatting>
  <conditionalFormatting sqref="O926">
    <cfRule type="containsText" dxfId="5520" priority="5451" stopIfTrue="1" operator="containsText" text="NO CUMPLE">
      <formula>NOT(ISERROR(SEARCH("NO CUMPLE",O926)))</formula>
    </cfRule>
    <cfRule type="containsText" dxfId="5519" priority="5452" stopIfTrue="1" operator="containsText" text="CUMPLE">
      <formula>NOT(ISERROR(SEARCH("CUMPLE",O926)))</formula>
    </cfRule>
  </conditionalFormatting>
  <conditionalFormatting sqref="O927:S927">
    <cfRule type="cellIs" dxfId="5518" priority="5450" operator="equal">
      <formula>"EL PROPONENTE SE DEBE REQUERIR POR EXPERIENCIA MINIMA EXIGIDA"</formula>
    </cfRule>
  </conditionalFormatting>
  <conditionalFormatting sqref="J899:J913">
    <cfRule type="cellIs" dxfId="5517" priority="5449" stopIfTrue="1" operator="greaterThan">
      <formula>0</formula>
    </cfRule>
  </conditionalFormatting>
  <conditionalFormatting sqref="N921:N926">
    <cfRule type="cellIs" dxfId="5516" priority="5447" operator="equal">
      <formula>"NO"</formula>
    </cfRule>
    <cfRule type="cellIs" dxfId="5515" priority="5448" operator="equal">
      <formula>"SI"</formula>
    </cfRule>
  </conditionalFormatting>
  <conditionalFormatting sqref="I913">
    <cfRule type="cellIs" dxfId="5514" priority="5446" stopIfTrue="1" operator="greaterThan">
      <formula>0</formula>
    </cfRule>
  </conditionalFormatting>
  <conditionalFormatting sqref="K899:L913">
    <cfRule type="cellIs" dxfId="5513" priority="5445" operator="notBetween">
      <formula>$Q$17</formula>
      <formula>$R$17</formula>
    </cfRule>
  </conditionalFormatting>
  <conditionalFormatting sqref="B899:B913">
    <cfRule type="cellIs" dxfId="5512" priority="5444" stopIfTrue="1" operator="greaterThan">
      <formula>0</formula>
    </cfRule>
  </conditionalFormatting>
  <conditionalFormatting sqref="T905:V906 T899:V901 T900:T903 V900:V903">
    <cfRule type="cellIs" dxfId="5511" priority="5442" stopIfTrue="1" operator="equal">
      <formula>"NO"</formula>
    </cfRule>
    <cfRule type="cellIs" dxfId="5510" priority="5443" stopIfTrue="1" operator="equal">
      <formula>"SI"</formula>
    </cfRule>
  </conditionalFormatting>
  <conditionalFormatting sqref="T905:V905 T899:V900 T900:T903 V900:V903">
    <cfRule type="cellIs" dxfId="5509" priority="5441" stopIfTrue="1" operator="equal">
      <formula>"NO APLICA"</formula>
    </cfRule>
  </conditionalFormatting>
  <conditionalFormatting sqref="T906:U906">
    <cfRule type="cellIs" dxfId="5508" priority="5440" stopIfTrue="1" operator="equal">
      <formula>"NO APLICA"</formula>
    </cfRule>
  </conditionalFormatting>
  <conditionalFormatting sqref="T906:U906">
    <cfRule type="cellIs" dxfId="5507" priority="5439" stopIfTrue="1" operator="equal">
      <formula>"NO APLICA"</formula>
    </cfRule>
  </conditionalFormatting>
  <conditionalFormatting sqref="V906">
    <cfRule type="cellIs" dxfId="5506" priority="5438" stopIfTrue="1" operator="equal">
      <formula>"NO APLICA"</formula>
    </cfRule>
  </conditionalFormatting>
  <conditionalFormatting sqref="C899:I913 K899:M913 P899:V913">
    <cfRule type="cellIs" dxfId="5505" priority="5437" operator="equal">
      <formula>0</formula>
    </cfRule>
  </conditionalFormatting>
  <conditionalFormatting sqref="P920">
    <cfRule type="cellIs" dxfId="5503" priority="5434" operator="equal">
      <formula>"NO VÁLIDO"</formula>
    </cfRule>
    <cfRule type="cellIs" dxfId="5502" priority="5435" operator="equal">
      <formula>"VÁLIDO"</formula>
    </cfRule>
  </conditionalFormatting>
  <conditionalFormatting sqref="M927">
    <cfRule type="cellIs" dxfId="5501" priority="5431" operator="notEqual">
      <formula>"NO CUMPLE"</formula>
    </cfRule>
    <cfRule type="containsText" dxfId="5500" priority="5432" stopIfTrue="1" operator="containsText" text="NO CUMPLE">
      <formula>NOT(ISERROR(SEARCH("NO CUMPLE",M927)))</formula>
    </cfRule>
    <cfRule type="containsText" dxfId="5499" priority="5433" stopIfTrue="1" operator="containsText" text="CUMPLE">
      <formula>NOT(ISERROR(SEARCH("CUMPLE",M927)))</formula>
    </cfRule>
  </conditionalFormatting>
  <conditionalFormatting sqref="M921:M926">
    <cfRule type="cellIs" dxfId="5498" priority="5429" stopIfTrue="1" operator="equal">
      <formula>"cumple"</formula>
    </cfRule>
    <cfRule type="containsText" dxfId="5497" priority="5430" stopIfTrue="1" operator="containsText" text="NO CUMPLE">
      <formula>NOT(ISERROR(SEARCH("NO CUMPLE",M921)))</formula>
    </cfRule>
  </conditionalFormatting>
  <conditionalFormatting sqref="L921:L926">
    <cfRule type="cellIs" dxfId="5496" priority="5427" stopIfTrue="1" operator="equal">
      <formula>"cumple"</formula>
    </cfRule>
    <cfRule type="containsText" dxfId="5495" priority="5428" stopIfTrue="1" operator="containsText" text="NO CUMPLE">
      <formula>NOT(ISERROR(SEARCH("NO CUMPLE",L921)))</formula>
    </cfRule>
  </conditionalFormatting>
  <conditionalFormatting sqref="D902:D904">
    <cfRule type="cellIs" dxfId="5479" priority="5411" stopIfTrue="1" operator="greaterThan">
      <formula>0</formula>
    </cfRule>
  </conditionalFormatting>
  <conditionalFormatting sqref="D902:D904 F902:H904">
    <cfRule type="cellIs" dxfId="5478" priority="5410" stopIfTrue="1" operator="greaterThan">
      <formula>0</formula>
    </cfRule>
  </conditionalFormatting>
  <conditionalFormatting sqref="T902:V904">
    <cfRule type="cellIs" dxfId="5477" priority="5408" stopIfTrue="1" operator="equal">
      <formula>"NO"</formula>
    </cfRule>
    <cfRule type="cellIs" dxfId="5476" priority="5409" stopIfTrue="1" operator="equal">
      <formula>"SI"</formula>
    </cfRule>
  </conditionalFormatting>
  <conditionalFormatting sqref="T902:V903">
    <cfRule type="cellIs" dxfId="5475" priority="5407" stopIfTrue="1" operator="equal">
      <formula>"NO APLICA"</formula>
    </cfRule>
  </conditionalFormatting>
  <conditionalFormatting sqref="T904:U904">
    <cfRule type="cellIs" dxfId="5474" priority="5406" stopIfTrue="1" operator="equal">
      <formula>"NO APLICA"</formula>
    </cfRule>
  </conditionalFormatting>
  <conditionalFormatting sqref="T904:U904">
    <cfRule type="cellIs" dxfId="5473" priority="5405" stopIfTrue="1" operator="equal">
      <formula>"NO APLICA"</formula>
    </cfRule>
  </conditionalFormatting>
  <conditionalFormatting sqref="V904">
    <cfRule type="cellIs" dxfId="5472" priority="5404" stopIfTrue="1" operator="equal">
      <formula>"NO APLICA"</formula>
    </cfRule>
  </conditionalFormatting>
  <conditionalFormatting sqref="T901:U901">
    <cfRule type="cellIs" dxfId="5471" priority="5403" stopIfTrue="1" operator="equal">
      <formula>"NO APLICA"</formula>
    </cfRule>
  </conditionalFormatting>
  <conditionalFormatting sqref="T901:U901">
    <cfRule type="cellIs" dxfId="5470" priority="5402" stopIfTrue="1" operator="equal">
      <formula>"NO APLICA"</formula>
    </cfRule>
  </conditionalFormatting>
  <conditionalFormatting sqref="V901">
    <cfRule type="cellIs" dxfId="5469" priority="5401" stopIfTrue="1" operator="equal">
      <formula>"NO APLICA"</formula>
    </cfRule>
  </conditionalFormatting>
  <conditionalFormatting sqref="C934:I935 K934:M948 C937:I937 G936 C939:I948 G938 P934:V948 I936 I938">
    <cfRule type="cellIs" dxfId="5468" priority="5400" stopIfTrue="1" operator="greaterThan">
      <formula>0</formula>
    </cfRule>
  </conditionalFormatting>
  <conditionalFormatting sqref="D942:D947">
    <cfRule type="cellIs" dxfId="5467" priority="5399" stopIfTrue="1" operator="greaterThan">
      <formula>0</formula>
    </cfRule>
  </conditionalFormatting>
  <conditionalFormatting sqref="D942:D947 F942:H947">
    <cfRule type="cellIs" dxfId="5466" priority="5398" stopIfTrue="1" operator="greaterThan">
      <formula>0</formula>
    </cfRule>
  </conditionalFormatting>
  <conditionalFormatting sqref="H934:H935 H937 H939:H947">
    <cfRule type="cellIs" dxfId="5465" priority="5397" stopIfTrue="1" operator="greaterThan">
      <formula>0</formula>
    </cfRule>
  </conditionalFormatting>
  <conditionalFormatting sqref="E934:E935 E937 E939:E947">
    <cfRule type="cellIs" dxfId="5464" priority="5396" stopIfTrue="1" operator="greaterThan">
      <formula>0</formula>
    </cfRule>
  </conditionalFormatting>
  <conditionalFormatting sqref="K956:K961">
    <cfRule type="containsText" dxfId="5463" priority="5394" stopIfTrue="1" operator="containsText" text="NO CUMPLE">
      <formula>NOT(ISERROR(SEARCH("NO CUMPLE",K956)))</formula>
    </cfRule>
    <cfRule type="containsText" dxfId="5462" priority="5395" stopIfTrue="1" operator="containsText" text="CUMPLE">
      <formula>NOT(ISERROR(SEARCH("CUMPLE",K956)))</formula>
    </cfRule>
  </conditionalFormatting>
  <conditionalFormatting sqref="S955">
    <cfRule type="cellIs" dxfId="5461" priority="5392" operator="greaterThanOrEqual">
      <formula>NUMMINCONT</formula>
    </cfRule>
    <cfRule type="cellIs" dxfId="5460" priority="5393" operator="lessThan">
      <formula>NUMMINCONT</formula>
    </cfRule>
  </conditionalFormatting>
  <conditionalFormatting sqref="T942:V947">
    <cfRule type="cellIs" dxfId="5459" priority="5390" stopIfTrue="1" operator="equal">
      <formula>"NO"</formula>
    </cfRule>
    <cfRule type="cellIs" dxfId="5458" priority="5391" stopIfTrue="1" operator="equal">
      <formula>"SI"</formula>
    </cfRule>
  </conditionalFormatting>
  <conditionalFormatting sqref="T942:V943">
    <cfRule type="cellIs" dxfId="5457" priority="5389" stopIfTrue="1" operator="equal">
      <formula>"NO APLICA"</formula>
    </cfRule>
  </conditionalFormatting>
  <conditionalFormatting sqref="T944:U947">
    <cfRule type="cellIs" dxfId="5456" priority="5388" stopIfTrue="1" operator="equal">
      <formula>"NO APLICA"</formula>
    </cfRule>
  </conditionalFormatting>
  <conditionalFormatting sqref="T944:U944">
    <cfRule type="cellIs" dxfId="5455" priority="5387" stopIfTrue="1" operator="equal">
      <formula>"NO APLICA"</formula>
    </cfRule>
  </conditionalFormatting>
  <conditionalFormatting sqref="V944:V947">
    <cfRule type="cellIs" dxfId="5454" priority="5386" stopIfTrue="1" operator="equal">
      <formula>"NO APLICA"</formula>
    </cfRule>
  </conditionalFormatting>
  <conditionalFormatting sqref="V953:W953">
    <cfRule type="cellIs" dxfId="5453" priority="5384" operator="equal">
      <formula>"CUMPLE"</formula>
    </cfRule>
    <cfRule type="cellIs" dxfId="5452" priority="5385" operator="equal">
      <formula>"NO CUMPLE"</formula>
    </cfRule>
  </conditionalFormatting>
  <conditionalFormatting sqref="V953:W955">
    <cfRule type="cellIs" dxfId="5451" priority="5383" operator="equal">
      <formula>"VERIFICAR"</formula>
    </cfRule>
  </conditionalFormatting>
  <conditionalFormatting sqref="T948:V948">
    <cfRule type="cellIs" dxfId="5450" priority="5381" stopIfTrue="1" operator="equal">
      <formula>"NO"</formula>
    </cfRule>
    <cfRule type="cellIs" dxfId="5449" priority="5382" stopIfTrue="1" operator="equal">
      <formula>"SI"</formula>
    </cfRule>
  </conditionalFormatting>
  <conditionalFormatting sqref="T948:U948">
    <cfRule type="cellIs" dxfId="5448" priority="5380" stopIfTrue="1" operator="equal">
      <formula>"NO APLICA"</formula>
    </cfRule>
  </conditionalFormatting>
  <conditionalFormatting sqref="V948">
    <cfRule type="cellIs" dxfId="5447" priority="5379" stopIfTrue="1" operator="equal">
      <formula>"NO APLICA"</formula>
    </cfRule>
  </conditionalFormatting>
  <conditionalFormatting sqref="T958">
    <cfRule type="cellIs" dxfId="5446" priority="5377" operator="equal">
      <formula>"CUMPLE"</formula>
    </cfRule>
    <cfRule type="cellIs" dxfId="5445" priority="5378" operator="equal">
      <formula>"NO CUMPLE"</formula>
    </cfRule>
  </conditionalFormatting>
  <conditionalFormatting sqref="T958">
    <cfRule type="cellIs" dxfId="5444" priority="5376" operator="equal">
      <formula>"VERIFICAR"</formula>
    </cfRule>
  </conditionalFormatting>
  <conditionalFormatting sqref="H962">
    <cfRule type="containsText" dxfId="5426" priority="5357" stopIfTrue="1" operator="containsText" text="NO CUMPLE">
      <formula>NOT(ISERROR(SEARCH("NO CUMPLE",H962)))</formula>
    </cfRule>
    <cfRule type="containsText" dxfId="5425" priority="5358" stopIfTrue="1" operator="containsText" text="CUMPLE">
      <formula>NOT(ISERROR(SEARCH("CUMPLE",H962)))</formula>
    </cfRule>
  </conditionalFormatting>
  <conditionalFormatting sqref="J962">
    <cfRule type="containsText" dxfId="5424" priority="5355" stopIfTrue="1" operator="containsText" text="NO CUMPLE">
      <formula>NOT(ISERROR(SEARCH("NO CUMPLE",J962)))</formula>
    </cfRule>
    <cfRule type="containsText" dxfId="5423" priority="5356" stopIfTrue="1" operator="containsText" text="CUMPLE">
      <formula>NOT(ISERROR(SEARCH("CUMPLE",J962)))</formula>
    </cfRule>
  </conditionalFormatting>
  <conditionalFormatting sqref="K962">
    <cfRule type="containsText" dxfId="5422" priority="5353" stopIfTrue="1" operator="containsText" text="NO CUMPLE">
      <formula>NOT(ISERROR(SEARCH("NO CUMPLE",K962)))</formula>
    </cfRule>
    <cfRule type="containsText" dxfId="5421" priority="5354" stopIfTrue="1" operator="containsText" text="CUMPLE">
      <formula>NOT(ISERROR(SEARCH("CUMPLE",K962)))</formula>
    </cfRule>
  </conditionalFormatting>
  <conditionalFormatting sqref="O961">
    <cfRule type="containsText" dxfId="5420" priority="5351" stopIfTrue="1" operator="containsText" text="NO CUMPLE">
      <formula>NOT(ISERROR(SEARCH("NO CUMPLE",O961)))</formula>
    </cfRule>
    <cfRule type="containsText" dxfId="5419" priority="5352" stopIfTrue="1" operator="containsText" text="CUMPLE">
      <formula>NOT(ISERROR(SEARCH("CUMPLE",O961)))</formula>
    </cfRule>
  </conditionalFormatting>
  <conditionalFormatting sqref="O962:S962">
    <cfRule type="cellIs" dxfId="5418" priority="5350" operator="equal">
      <formula>"EL PROPONENTE SE DEBE REQUERIR POR EXPERIENCIA MINIMA EXIGIDA"</formula>
    </cfRule>
  </conditionalFormatting>
  <conditionalFormatting sqref="J934:J948">
    <cfRule type="cellIs" dxfId="5417" priority="5349" stopIfTrue="1" operator="greaterThan">
      <formula>0</formula>
    </cfRule>
  </conditionalFormatting>
  <conditionalFormatting sqref="N956:N961">
    <cfRule type="cellIs" dxfId="5416" priority="5347" operator="equal">
      <formula>"NO"</formula>
    </cfRule>
    <cfRule type="cellIs" dxfId="5415" priority="5348" operator="equal">
      <formula>"SI"</formula>
    </cfRule>
  </conditionalFormatting>
  <conditionalFormatting sqref="I948">
    <cfRule type="cellIs" dxfId="5414" priority="5346" stopIfTrue="1" operator="greaterThan">
      <formula>0</formula>
    </cfRule>
  </conditionalFormatting>
  <conditionalFormatting sqref="K934:L948">
    <cfRule type="cellIs" dxfId="5413" priority="5345" operator="notBetween">
      <formula>$Q$17</formula>
      <formula>$R$17</formula>
    </cfRule>
  </conditionalFormatting>
  <conditionalFormatting sqref="B934:B935 B937 B939:B948">
    <cfRule type="cellIs" dxfId="5412" priority="5344" stopIfTrue="1" operator="greaterThan">
      <formula>0</formula>
    </cfRule>
  </conditionalFormatting>
  <conditionalFormatting sqref="T940:V941 T934:V936">
    <cfRule type="cellIs" dxfId="5411" priority="5342" stopIfTrue="1" operator="equal">
      <formula>"NO"</formula>
    </cfRule>
    <cfRule type="cellIs" dxfId="5410" priority="5343" stopIfTrue="1" operator="equal">
      <formula>"SI"</formula>
    </cfRule>
  </conditionalFormatting>
  <conditionalFormatting sqref="T940:V940 T934:V935">
    <cfRule type="cellIs" dxfId="5409" priority="5341" stopIfTrue="1" operator="equal">
      <formula>"NO APLICA"</formula>
    </cfRule>
  </conditionalFormatting>
  <conditionalFormatting sqref="T941:U941">
    <cfRule type="cellIs" dxfId="5408" priority="5340" stopIfTrue="1" operator="equal">
      <formula>"NO APLICA"</formula>
    </cfRule>
  </conditionalFormatting>
  <conditionalFormatting sqref="T941:U941">
    <cfRule type="cellIs" dxfId="5407" priority="5339" stopIfTrue="1" operator="equal">
      <formula>"NO APLICA"</formula>
    </cfRule>
  </conditionalFormatting>
  <conditionalFormatting sqref="V941">
    <cfRule type="cellIs" dxfId="5406" priority="5338" stopIfTrue="1" operator="equal">
      <formula>"NO APLICA"</formula>
    </cfRule>
  </conditionalFormatting>
  <conditionalFormatting sqref="C934:I935 K934:M948 C937:I937 G936 C939:I948 G938 P934:V948 I936 I938">
    <cfRule type="cellIs" dxfId="5405" priority="5337" operator="equal">
      <formula>0</formula>
    </cfRule>
  </conditionalFormatting>
  <conditionalFormatting sqref="P955">
    <cfRule type="cellIs" dxfId="5403" priority="5334" operator="equal">
      <formula>"NO VÁLIDO"</formula>
    </cfRule>
    <cfRule type="cellIs" dxfId="5402" priority="5335" operator="equal">
      <formula>"VÁLIDO"</formula>
    </cfRule>
  </conditionalFormatting>
  <conditionalFormatting sqref="M962">
    <cfRule type="cellIs" dxfId="5401" priority="5331" operator="notEqual">
      <formula>"NO CUMPLE"</formula>
    </cfRule>
    <cfRule type="containsText" dxfId="5400" priority="5332" stopIfTrue="1" operator="containsText" text="NO CUMPLE">
      <formula>NOT(ISERROR(SEARCH("NO CUMPLE",M962)))</formula>
    </cfRule>
    <cfRule type="containsText" dxfId="5399" priority="5333" stopIfTrue="1" operator="containsText" text="CUMPLE">
      <formula>NOT(ISERROR(SEARCH("CUMPLE",M962)))</formula>
    </cfRule>
  </conditionalFormatting>
  <conditionalFormatting sqref="M956:M961">
    <cfRule type="cellIs" dxfId="5398" priority="5329" stopIfTrue="1" operator="equal">
      <formula>"cumple"</formula>
    </cfRule>
    <cfRule type="containsText" dxfId="5397" priority="5330" stopIfTrue="1" operator="containsText" text="NO CUMPLE">
      <formula>NOT(ISERROR(SEARCH("NO CUMPLE",M956)))</formula>
    </cfRule>
  </conditionalFormatting>
  <conditionalFormatting sqref="L956:L961">
    <cfRule type="cellIs" dxfId="5396" priority="5327" stopIfTrue="1" operator="equal">
      <formula>"cumple"</formula>
    </cfRule>
    <cfRule type="containsText" dxfId="5395" priority="5328" stopIfTrue="1" operator="containsText" text="NO CUMPLE">
      <formula>NOT(ISERROR(SEARCH("NO CUMPLE",L956)))</formula>
    </cfRule>
  </conditionalFormatting>
  <conditionalFormatting sqref="D937 D939">
    <cfRule type="cellIs" dxfId="5379" priority="5311" stopIfTrue="1" operator="greaterThan">
      <formula>0</formula>
    </cfRule>
  </conditionalFormatting>
  <conditionalFormatting sqref="D937 F937:H937 F939:H939 G938 D939">
    <cfRule type="cellIs" dxfId="5378" priority="5310" stopIfTrue="1" operator="greaterThan">
      <formula>0</formula>
    </cfRule>
  </conditionalFormatting>
  <conditionalFormatting sqref="T937:V939">
    <cfRule type="cellIs" dxfId="5377" priority="5308" stopIfTrue="1" operator="equal">
      <formula>"NO"</formula>
    </cfRule>
    <cfRule type="cellIs" dxfId="5376" priority="5309" stopIfTrue="1" operator="equal">
      <formula>"SI"</formula>
    </cfRule>
  </conditionalFormatting>
  <conditionalFormatting sqref="T937:V938">
    <cfRule type="cellIs" dxfId="5375" priority="5307" stopIfTrue="1" operator="equal">
      <formula>"NO APLICA"</formula>
    </cfRule>
  </conditionalFormatting>
  <conditionalFormatting sqref="T939:U939">
    <cfRule type="cellIs" dxfId="5374" priority="5306" stopIfTrue="1" operator="equal">
      <formula>"NO APLICA"</formula>
    </cfRule>
  </conditionalFormatting>
  <conditionalFormatting sqref="T939:U939">
    <cfRule type="cellIs" dxfId="5373" priority="5305" stopIfTrue="1" operator="equal">
      <formula>"NO APLICA"</formula>
    </cfRule>
  </conditionalFormatting>
  <conditionalFormatting sqref="V939">
    <cfRule type="cellIs" dxfId="5372" priority="5304" stopIfTrue="1" operator="equal">
      <formula>"NO APLICA"</formula>
    </cfRule>
  </conditionalFormatting>
  <conditionalFormatting sqref="T936:U936">
    <cfRule type="cellIs" dxfId="5371" priority="5303" stopIfTrue="1" operator="equal">
      <formula>"NO APLICA"</formula>
    </cfRule>
  </conditionalFormatting>
  <conditionalFormatting sqref="T936:U936">
    <cfRule type="cellIs" dxfId="5370" priority="5302" stopIfTrue="1" operator="equal">
      <formula>"NO APLICA"</formula>
    </cfRule>
  </conditionalFormatting>
  <conditionalFormatting sqref="V936">
    <cfRule type="cellIs" dxfId="5369" priority="5301" stopIfTrue="1" operator="equal">
      <formula>"NO APLICA"</formula>
    </cfRule>
  </conditionalFormatting>
  <conditionalFormatting sqref="C969:I983 K969:M983 P969:V983">
    <cfRule type="cellIs" dxfId="5368" priority="5300" stopIfTrue="1" operator="greaterThan">
      <formula>0</formula>
    </cfRule>
  </conditionalFormatting>
  <conditionalFormatting sqref="D977:D982">
    <cfRule type="cellIs" dxfId="5367" priority="5299" stopIfTrue="1" operator="greaterThan">
      <formula>0</formula>
    </cfRule>
  </conditionalFormatting>
  <conditionalFormatting sqref="D977:D982 F977:H982">
    <cfRule type="cellIs" dxfId="5366" priority="5298" stopIfTrue="1" operator="greaterThan">
      <formula>0</formula>
    </cfRule>
  </conditionalFormatting>
  <conditionalFormatting sqref="H969:H982">
    <cfRule type="cellIs" dxfId="5365" priority="5297" stopIfTrue="1" operator="greaterThan">
      <formula>0</formula>
    </cfRule>
  </conditionalFormatting>
  <conditionalFormatting sqref="E969:E982">
    <cfRule type="cellIs" dxfId="5364" priority="5296" stopIfTrue="1" operator="greaterThan">
      <formula>0</formula>
    </cfRule>
  </conditionalFormatting>
  <conditionalFormatting sqref="K991:K996">
    <cfRule type="containsText" dxfId="5363" priority="5294" stopIfTrue="1" operator="containsText" text="NO CUMPLE">
      <formula>NOT(ISERROR(SEARCH("NO CUMPLE",K991)))</formula>
    </cfRule>
    <cfRule type="containsText" dxfId="5362" priority="5295" stopIfTrue="1" operator="containsText" text="CUMPLE">
      <formula>NOT(ISERROR(SEARCH("CUMPLE",K991)))</formula>
    </cfRule>
  </conditionalFormatting>
  <conditionalFormatting sqref="S990">
    <cfRule type="cellIs" dxfId="5361" priority="5292" operator="greaterThanOrEqual">
      <formula>NUMMINCONT</formula>
    </cfRule>
    <cfRule type="cellIs" dxfId="5360" priority="5293" operator="lessThan">
      <formula>NUMMINCONT</formula>
    </cfRule>
  </conditionalFormatting>
  <conditionalFormatting sqref="T977:V982">
    <cfRule type="cellIs" dxfId="5359" priority="5290" stopIfTrue="1" operator="equal">
      <formula>"NO"</formula>
    </cfRule>
    <cfRule type="cellIs" dxfId="5358" priority="5291" stopIfTrue="1" operator="equal">
      <formula>"SI"</formula>
    </cfRule>
  </conditionalFormatting>
  <conditionalFormatting sqref="T977:V978">
    <cfRule type="cellIs" dxfId="5357" priority="5289" stopIfTrue="1" operator="equal">
      <formula>"NO APLICA"</formula>
    </cfRule>
  </conditionalFormatting>
  <conditionalFormatting sqref="T979:U982">
    <cfRule type="cellIs" dxfId="5356" priority="5288" stopIfTrue="1" operator="equal">
      <formula>"NO APLICA"</formula>
    </cfRule>
  </conditionalFormatting>
  <conditionalFormatting sqref="T979:U979">
    <cfRule type="cellIs" dxfId="5355" priority="5287" stopIfTrue="1" operator="equal">
      <formula>"NO APLICA"</formula>
    </cfRule>
  </conditionalFormatting>
  <conditionalFormatting sqref="V979:V982">
    <cfRule type="cellIs" dxfId="5354" priority="5286" stopIfTrue="1" operator="equal">
      <formula>"NO APLICA"</formula>
    </cfRule>
  </conditionalFormatting>
  <conditionalFormatting sqref="V988:W988">
    <cfRule type="cellIs" dxfId="5353" priority="5284" operator="equal">
      <formula>"CUMPLE"</formula>
    </cfRule>
    <cfRule type="cellIs" dxfId="5352" priority="5285" operator="equal">
      <formula>"NO CUMPLE"</formula>
    </cfRule>
  </conditionalFormatting>
  <conditionalFormatting sqref="V988:W990">
    <cfRule type="cellIs" dxfId="5351" priority="5283" operator="equal">
      <formula>"VERIFICAR"</formula>
    </cfRule>
  </conditionalFormatting>
  <conditionalFormatting sqref="T983:V983">
    <cfRule type="cellIs" dxfId="5350" priority="5281" stopIfTrue="1" operator="equal">
      <formula>"NO"</formula>
    </cfRule>
    <cfRule type="cellIs" dxfId="5349" priority="5282" stopIfTrue="1" operator="equal">
      <formula>"SI"</formula>
    </cfRule>
  </conditionalFormatting>
  <conditionalFormatting sqref="T983:U983">
    <cfRule type="cellIs" dxfId="5348" priority="5280" stopIfTrue="1" operator="equal">
      <formula>"NO APLICA"</formula>
    </cfRule>
  </conditionalFormatting>
  <conditionalFormatting sqref="V983">
    <cfRule type="cellIs" dxfId="5347" priority="5279" stopIfTrue="1" operator="equal">
      <formula>"NO APLICA"</formula>
    </cfRule>
  </conditionalFormatting>
  <conditionalFormatting sqref="T993">
    <cfRule type="cellIs" dxfId="5346" priority="5277" operator="equal">
      <formula>"CUMPLE"</formula>
    </cfRule>
    <cfRule type="cellIs" dxfId="5345" priority="5278" operator="equal">
      <formula>"NO CUMPLE"</formula>
    </cfRule>
  </conditionalFormatting>
  <conditionalFormatting sqref="T993">
    <cfRule type="cellIs" dxfId="5344" priority="5276" operator="equal">
      <formula>"VERIFICAR"</formula>
    </cfRule>
  </conditionalFormatting>
  <conditionalFormatting sqref="H997">
    <cfRule type="containsText" dxfId="5326" priority="5257" stopIfTrue="1" operator="containsText" text="NO CUMPLE">
      <formula>NOT(ISERROR(SEARCH("NO CUMPLE",H997)))</formula>
    </cfRule>
    <cfRule type="containsText" dxfId="5325" priority="5258" stopIfTrue="1" operator="containsText" text="CUMPLE">
      <formula>NOT(ISERROR(SEARCH("CUMPLE",H997)))</formula>
    </cfRule>
  </conditionalFormatting>
  <conditionalFormatting sqref="J997">
    <cfRule type="containsText" dxfId="5324" priority="5255" stopIfTrue="1" operator="containsText" text="NO CUMPLE">
      <formula>NOT(ISERROR(SEARCH("NO CUMPLE",J997)))</formula>
    </cfRule>
    <cfRule type="containsText" dxfId="5323" priority="5256" stopIfTrue="1" operator="containsText" text="CUMPLE">
      <formula>NOT(ISERROR(SEARCH("CUMPLE",J997)))</formula>
    </cfRule>
  </conditionalFormatting>
  <conditionalFormatting sqref="K997">
    <cfRule type="containsText" dxfId="5322" priority="5253" stopIfTrue="1" operator="containsText" text="NO CUMPLE">
      <formula>NOT(ISERROR(SEARCH("NO CUMPLE",K997)))</formula>
    </cfRule>
    <cfRule type="containsText" dxfId="5321" priority="5254" stopIfTrue="1" operator="containsText" text="CUMPLE">
      <formula>NOT(ISERROR(SEARCH("CUMPLE",K997)))</formula>
    </cfRule>
  </conditionalFormatting>
  <conditionalFormatting sqref="O996">
    <cfRule type="containsText" dxfId="5320" priority="5251" stopIfTrue="1" operator="containsText" text="NO CUMPLE">
      <formula>NOT(ISERROR(SEARCH("NO CUMPLE",O996)))</formula>
    </cfRule>
    <cfRule type="containsText" dxfId="5319" priority="5252" stopIfTrue="1" operator="containsText" text="CUMPLE">
      <formula>NOT(ISERROR(SEARCH("CUMPLE",O996)))</formula>
    </cfRule>
  </conditionalFormatting>
  <conditionalFormatting sqref="O997:S997">
    <cfRule type="cellIs" dxfId="5318" priority="5250" operator="equal">
      <formula>"EL PROPONENTE SE DEBE REQUERIR POR EXPERIENCIA MINIMA EXIGIDA"</formula>
    </cfRule>
  </conditionalFormatting>
  <conditionalFormatting sqref="J969:J983">
    <cfRule type="cellIs" dxfId="5317" priority="5249" stopIfTrue="1" operator="greaterThan">
      <formula>0</formula>
    </cfRule>
  </conditionalFormatting>
  <conditionalFormatting sqref="N991:N996">
    <cfRule type="cellIs" dxfId="5316" priority="5247" operator="equal">
      <formula>"NO"</formula>
    </cfRule>
    <cfRule type="cellIs" dxfId="5315" priority="5248" operator="equal">
      <formula>"SI"</formula>
    </cfRule>
  </conditionalFormatting>
  <conditionalFormatting sqref="I983">
    <cfRule type="cellIs" dxfId="5314" priority="5246" stopIfTrue="1" operator="greaterThan">
      <formula>0</formula>
    </cfRule>
  </conditionalFormatting>
  <conditionalFormatting sqref="K969:L983">
    <cfRule type="cellIs" dxfId="5313" priority="5245" operator="notBetween">
      <formula>$Q$17</formula>
      <formula>$R$17</formula>
    </cfRule>
  </conditionalFormatting>
  <conditionalFormatting sqref="B969:B983">
    <cfRule type="cellIs" dxfId="5312" priority="5244" stopIfTrue="1" operator="greaterThan">
      <formula>0</formula>
    </cfRule>
  </conditionalFormatting>
  <conditionalFormatting sqref="T975:V976 T969:V971 T970:T972 V970:V972">
    <cfRule type="cellIs" dxfId="5311" priority="5242" stopIfTrue="1" operator="equal">
      <formula>"NO"</formula>
    </cfRule>
    <cfRule type="cellIs" dxfId="5310" priority="5243" stopIfTrue="1" operator="equal">
      <formula>"SI"</formula>
    </cfRule>
  </conditionalFormatting>
  <conditionalFormatting sqref="T975:V975 T969:V970 T970:T972 V970:V972">
    <cfRule type="cellIs" dxfId="5309" priority="5241" stopIfTrue="1" operator="equal">
      <formula>"NO APLICA"</formula>
    </cfRule>
  </conditionalFormatting>
  <conditionalFormatting sqref="T976:U976">
    <cfRule type="cellIs" dxfId="5308" priority="5240" stopIfTrue="1" operator="equal">
      <formula>"NO APLICA"</formula>
    </cfRule>
  </conditionalFormatting>
  <conditionalFormatting sqref="T976:U976">
    <cfRule type="cellIs" dxfId="5307" priority="5239" stopIfTrue="1" operator="equal">
      <formula>"NO APLICA"</formula>
    </cfRule>
  </conditionalFormatting>
  <conditionalFormatting sqref="V976">
    <cfRule type="cellIs" dxfId="5306" priority="5238" stopIfTrue="1" operator="equal">
      <formula>"NO APLICA"</formula>
    </cfRule>
  </conditionalFormatting>
  <conditionalFormatting sqref="C969:I983 K969:M983 P969:V983">
    <cfRule type="cellIs" dxfId="5305" priority="5237" operator="equal">
      <formula>0</formula>
    </cfRule>
  </conditionalFormatting>
  <conditionalFormatting sqref="P990">
    <cfRule type="cellIs" dxfId="5303" priority="5234" operator="equal">
      <formula>"NO VÁLIDO"</formula>
    </cfRule>
    <cfRule type="cellIs" dxfId="5302" priority="5235" operator="equal">
      <formula>"VÁLIDO"</formula>
    </cfRule>
  </conditionalFormatting>
  <conditionalFormatting sqref="M997">
    <cfRule type="cellIs" dxfId="5301" priority="5231" operator="notEqual">
      <formula>"NO CUMPLE"</formula>
    </cfRule>
    <cfRule type="containsText" dxfId="5300" priority="5232" stopIfTrue="1" operator="containsText" text="NO CUMPLE">
      <formula>NOT(ISERROR(SEARCH("NO CUMPLE",M997)))</formula>
    </cfRule>
    <cfRule type="containsText" dxfId="5299" priority="5233" stopIfTrue="1" operator="containsText" text="CUMPLE">
      <formula>NOT(ISERROR(SEARCH("CUMPLE",M997)))</formula>
    </cfRule>
  </conditionalFormatting>
  <conditionalFormatting sqref="M991:M996">
    <cfRule type="cellIs" dxfId="5298" priority="5229" stopIfTrue="1" operator="equal">
      <formula>"cumple"</formula>
    </cfRule>
    <cfRule type="containsText" dxfId="5297" priority="5230" stopIfTrue="1" operator="containsText" text="NO CUMPLE">
      <formula>NOT(ISERROR(SEARCH("NO CUMPLE",M991)))</formula>
    </cfRule>
  </conditionalFormatting>
  <conditionalFormatting sqref="L991:L996">
    <cfRule type="cellIs" dxfId="5296" priority="5227" stopIfTrue="1" operator="equal">
      <formula>"cumple"</formula>
    </cfRule>
    <cfRule type="containsText" dxfId="5295" priority="5228" stopIfTrue="1" operator="containsText" text="NO CUMPLE">
      <formula>NOT(ISERROR(SEARCH("NO CUMPLE",L991)))</formula>
    </cfRule>
  </conditionalFormatting>
  <conditionalFormatting sqref="D972:D974">
    <cfRule type="cellIs" dxfId="5279" priority="5211" stopIfTrue="1" operator="greaterThan">
      <formula>0</formula>
    </cfRule>
  </conditionalFormatting>
  <conditionalFormatting sqref="D972:D974 F972:H974">
    <cfRule type="cellIs" dxfId="5278" priority="5210" stopIfTrue="1" operator="greaterThan">
      <formula>0</formula>
    </cfRule>
  </conditionalFormatting>
  <conditionalFormatting sqref="T972:V974">
    <cfRule type="cellIs" dxfId="5277" priority="5208" stopIfTrue="1" operator="equal">
      <formula>"NO"</formula>
    </cfRule>
    <cfRule type="cellIs" dxfId="5276" priority="5209" stopIfTrue="1" operator="equal">
      <formula>"SI"</formula>
    </cfRule>
  </conditionalFormatting>
  <conditionalFormatting sqref="T972:V973">
    <cfRule type="cellIs" dxfId="5275" priority="5207" stopIfTrue="1" operator="equal">
      <formula>"NO APLICA"</formula>
    </cfRule>
  </conditionalFormatting>
  <conditionalFormatting sqref="T974:U974">
    <cfRule type="cellIs" dxfId="5274" priority="5206" stopIfTrue="1" operator="equal">
      <formula>"NO APLICA"</formula>
    </cfRule>
  </conditionalFormatting>
  <conditionalFormatting sqref="T974:U974">
    <cfRule type="cellIs" dxfId="5273" priority="5205" stopIfTrue="1" operator="equal">
      <formula>"NO APLICA"</formula>
    </cfRule>
  </conditionalFormatting>
  <conditionalFormatting sqref="V974">
    <cfRule type="cellIs" dxfId="5272" priority="5204" stopIfTrue="1" operator="equal">
      <formula>"NO APLICA"</formula>
    </cfRule>
  </conditionalFormatting>
  <conditionalFormatting sqref="T971:U971">
    <cfRule type="cellIs" dxfId="5271" priority="5203" stopIfTrue="1" operator="equal">
      <formula>"NO APLICA"</formula>
    </cfRule>
  </conditionalFormatting>
  <conditionalFormatting sqref="T971:U971">
    <cfRule type="cellIs" dxfId="5270" priority="5202" stopIfTrue="1" operator="equal">
      <formula>"NO APLICA"</formula>
    </cfRule>
  </conditionalFormatting>
  <conditionalFormatting sqref="V971">
    <cfRule type="cellIs" dxfId="5269" priority="5201" stopIfTrue="1" operator="equal">
      <formula>"NO APLICA"</formula>
    </cfRule>
  </conditionalFormatting>
  <conditionalFormatting sqref="C1004:I1018 K1004:M1018 P1004:V1018">
    <cfRule type="cellIs" dxfId="5268" priority="5200" stopIfTrue="1" operator="greaterThan">
      <formula>0</formula>
    </cfRule>
  </conditionalFormatting>
  <conditionalFormatting sqref="D1012:D1017">
    <cfRule type="cellIs" dxfId="5267" priority="5199" stopIfTrue="1" operator="greaterThan">
      <formula>0</formula>
    </cfRule>
  </conditionalFormatting>
  <conditionalFormatting sqref="D1012:D1017 F1012:H1017">
    <cfRule type="cellIs" dxfId="5266" priority="5198" stopIfTrue="1" operator="greaterThan">
      <formula>0</formula>
    </cfRule>
  </conditionalFormatting>
  <conditionalFormatting sqref="H1004:H1017">
    <cfRule type="cellIs" dxfId="5265" priority="5197" stopIfTrue="1" operator="greaterThan">
      <formula>0</formula>
    </cfRule>
  </conditionalFormatting>
  <conditionalFormatting sqref="E1004:E1017">
    <cfRule type="cellIs" dxfId="5264" priority="5196" stopIfTrue="1" operator="greaterThan">
      <formula>0</formula>
    </cfRule>
  </conditionalFormatting>
  <conditionalFormatting sqref="K1026:K1031">
    <cfRule type="containsText" dxfId="5263" priority="5194" stopIfTrue="1" operator="containsText" text="NO CUMPLE">
      <formula>NOT(ISERROR(SEARCH("NO CUMPLE",K1026)))</formula>
    </cfRule>
    <cfRule type="containsText" dxfId="5262" priority="5195" stopIfTrue="1" operator="containsText" text="CUMPLE">
      <formula>NOT(ISERROR(SEARCH("CUMPLE",K1026)))</formula>
    </cfRule>
  </conditionalFormatting>
  <conditionalFormatting sqref="S1025">
    <cfRule type="cellIs" dxfId="5261" priority="5192" operator="greaterThanOrEqual">
      <formula>NUMMINCONT</formula>
    </cfRule>
    <cfRule type="cellIs" dxfId="5260" priority="5193" operator="lessThan">
      <formula>NUMMINCONT</formula>
    </cfRule>
  </conditionalFormatting>
  <conditionalFormatting sqref="T1012:V1017">
    <cfRule type="cellIs" dxfId="5259" priority="5190" stopIfTrue="1" operator="equal">
      <formula>"NO"</formula>
    </cfRule>
    <cfRule type="cellIs" dxfId="5258" priority="5191" stopIfTrue="1" operator="equal">
      <formula>"SI"</formula>
    </cfRule>
  </conditionalFormatting>
  <conditionalFormatting sqref="T1012:V1013">
    <cfRule type="cellIs" dxfId="5257" priority="5189" stopIfTrue="1" operator="equal">
      <formula>"NO APLICA"</formula>
    </cfRule>
  </conditionalFormatting>
  <conditionalFormatting sqref="T1014:U1017">
    <cfRule type="cellIs" dxfId="5256" priority="5188" stopIfTrue="1" operator="equal">
      <formula>"NO APLICA"</formula>
    </cfRule>
  </conditionalFormatting>
  <conditionalFormatting sqref="T1014:U1014">
    <cfRule type="cellIs" dxfId="5255" priority="5187" stopIfTrue="1" operator="equal">
      <formula>"NO APLICA"</formula>
    </cfRule>
  </conditionalFormatting>
  <conditionalFormatting sqref="V1014:V1017">
    <cfRule type="cellIs" dxfId="5254" priority="5186" stopIfTrue="1" operator="equal">
      <formula>"NO APLICA"</formula>
    </cfRule>
  </conditionalFormatting>
  <conditionalFormatting sqref="V1023:W1023">
    <cfRule type="cellIs" dxfId="5253" priority="5184" operator="equal">
      <formula>"CUMPLE"</formula>
    </cfRule>
    <cfRule type="cellIs" dxfId="5252" priority="5185" operator="equal">
      <formula>"NO CUMPLE"</formula>
    </cfRule>
  </conditionalFormatting>
  <conditionalFormatting sqref="V1023:W1025">
    <cfRule type="cellIs" dxfId="5251" priority="5183" operator="equal">
      <formula>"VERIFICAR"</formula>
    </cfRule>
  </conditionalFormatting>
  <conditionalFormatting sqref="T1018:V1018">
    <cfRule type="cellIs" dxfId="5250" priority="5181" stopIfTrue="1" operator="equal">
      <formula>"NO"</formula>
    </cfRule>
    <cfRule type="cellIs" dxfId="5249" priority="5182" stopIfTrue="1" operator="equal">
      <formula>"SI"</formula>
    </cfRule>
  </conditionalFormatting>
  <conditionalFormatting sqref="T1018:U1018">
    <cfRule type="cellIs" dxfId="5248" priority="5180" stopIfTrue="1" operator="equal">
      <formula>"NO APLICA"</formula>
    </cfRule>
  </conditionalFormatting>
  <conditionalFormatting sqref="V1018">
    <cfRule type="cellIs" dxfId="5247" priority="5179" stopIfTrue="1" operator="equal">
      <formula>"NO APLICA"</formula>
    </cfRule>
  </conditionalFormatting>
  <conditionalFormatting sqref="T1028">
    <cfRule type="cellIs" dxfId="5246" priority="5177" operator="equal">
      <formula>"CUMPLE"</formula>
    </cfRule>
    <cfRule type="cellIs" dxfId="5245" priority="5178" operator="equal">
      <formula>"NO CUMPLE"</formula>
    </cfRule>
  </conditionalFormatting>
  <conditionalFormatting sqref="T1028">
    <cfRule type="cellIs" dxfId="5244" priority="5176" operator="equal">
      <formula>"VERIFICAR"</formula>
    </cfRule>
  </conditionalFormatting>
  <conditionalFormatting sqref="H1032">
    <cfRule type="containsText" dxfId="5226" priority="5157" stopIfTrue="1" operator="containsText" text="NO CUMPLE">
      <formula>NOT(ISERROR(SEARCH("NO CUMPLE",H1032)))</formula>
    </cfRule>
    <cfRule type="containsText" dxfId="5225" priority="5158" stopIfTrue="1" operator="containsText" text="CUMPLE">
      <formula>NOT(ISERROR(SEARCH("CUMPLE",H1032)))</formula>
    </cfRule>
  </conditionalFormatting>
  <conditionalFormatting sqref="J1032">
    <cfRule type="containsText" dxfId="5224" priority="5155" stopIfTrue="1" operator="containsText" text="NO CUMPLE">
      <formula>NOT(ISERROR(SEARCH("NO CUMPLE",J1032)))</formula>
    </cfRule>
    <cfRule type="containsText" dxfId="5223" priority="5156" stopIfTrue="1" operator="containsText" text="CUMPLE">
      <formula>NOT(ISERROR(SEARCH("CUMPLE",J1032)))</formula>
    </cfRule>
  </conditionalFormatting>
  <conditionalFormatting sqref="K1032">
    <cfRule type="containsText" dxfId="5222" priority="5153" stopIfTrue="1" operator="containsText" text="NO CUMPLE">
      <formula>NOT(ISERROR(SEARCH("NO CUMPLE",K1032)))</formula>
    </cfRule>
    <cfRule type="containsText" dxfId="5221" priority="5154" stopIfTrue="1" operator="containsText" text="CUMPLE">
      <formula>NOT(ISERROR(SEARCH("CUMPLE",K1032)))</formula>
    </cfRule>
  </conditionalFormatting>
  <conditionalFormatting sqref="O1031">
    <cfRule type="containsText" dxfId="5220" priority="5151" stopIfTrue="1" operator="containsText" text="NO CUMPLE">
      <formula>NOT(ISERROR(SEARCH("NO CUMPLE",O1031)))</formula>
    </cfRule>
    <cfRule type="containsText" dxfId="5219" priority="5152" stopIfTrue="1" operator="containsText" text="CUMPLE">
      <formula>NOT(ISERROR(SEARCH("CUMPLE",O1031)))</formula>
    </cfRule>
  </conditionalFormatting>
  <conditionalFormatting sqref="O1032:S1032">
    <cfRule type="cellIs" dxfId="5218" priority="5150" operator="equal">
      <formula>"EL PROPONENTE SE DEBE REQUERIR POR EXPERIENCIA MINIMA EXIGIDA"</formula>
    </cfRule>
  </conditionalFormatting>
  <conditionalFormatting sqref="J1004:J1018">
    <cfRule type="cellIs" dxfId="5217" priority="5149" stopIfTrue="1" operator="greaterThan">
      <formula>0</formula>
    </cfRule>
  </conditionalFormatting>
  <conditionalFormatting sqref="N1026:N1031">
    <cfRule type="cellIs" dxfId="5216" priority="5147" operator="equal">
      <formula>"NO"</formula>
    </cfRule>
    <cfRule type="cellIs" dxfId="5215" priority="5148" operator="equal">
      <formula>"SI"</formula>
    </cfRule>
  </conditionalFormatting>
  <conditionalFormatting sqref="I1018">
    <cfRule type="cellIs" dxfId="5214" priority="5146" stopIfTrue="1" operator="greaterThan">
      <formula>0</formula>
    </cfRule>
  </conditionalFormatting>
  <conditionalFormatting sqref="K1004:L1018">
    <cfRule type="cellIs" dxfId="5213" priority="5145" operator="notBetween">
      <formula>$Q$17</formula>
      <formula>$R$17</formula>
    </cfRule>
  </conditionalFormatting>
  <conditionalFormatting sqref="B1004:B1018">
    <cfRule type="cellIs" dxfId="5212" priority="5144" stopIfTrue="1" operator="greaterThan">
      <formula>0</formula>
    </cfRule>
  </conditionalFormatting>
  <conditionalFormatting sqref="T1010:V1011 T1004:V1006">
    <cfRule type="cellIs" dxfId="5211" priority="5142" stopIfTrue="1" operator="equal">
      <formula>"NO"</formula>
    </cfRule>
    <cfRule type="cellIs" dxfId="5210" priority="5143" stopIfTrue="1" operator="equal">
      <formula>"SI"</formula>
    </cfRule>
  </conditionalFormatting>
  <conditionalFormatting sqref="T1010:V1010 T1004:V1005">
    <cfRule type="cellIs" dxfId="5209" priority="5141" stopIfTrue="1" operator="equal">
      <formula>"NO APLICA"</formula>
    </cfRule>
  </conditionalFormatting>
  <conditionalFormatting sqref="T1011:U1011">
    <cfRule type="cellIs" dxfId="5208" priority="5140" stopIfTrue="1" operator="equal">
      <formula>"NO APLICA"</formula>
    </cfRule>
  </conditionalFormatting>
  <conditionalFormatting sqref="T1011:U1011">
    <cfRule type="cellIs" dxfId="5207" priority="5139" stopIfTrue="1" operator="equal">
      <formula>"NO APLICA"</formula>
    </cfRule>
  </conditionalFormatting>
  <conditionalFormatting sqref="V1011">
    <cfRule type="cellIs" dxfId="5206" priority="5138" stopIfTrue="1" operator="equal">
      <formula>"NO APLICA"</formula>
    </cfRule>
  </conditionalFormatting>
  <conditionalFormatting sqref="C1004:I1018 K1004:M1018 P1004:V1018">
    <cfRule type="cellIs" dxfId="5205" priority="5137" operator="equal">
      <formula>0</formula>
    </cfRule>
  </conditionalFormatting>
  <conditionalFormatting sqref="P1025">
    <cfRule type="cellIs" dxfId="5203" priority="5134" operator="equal">
      <formula>"NO VÁLIDO"</formula>
    </cfRule>
    <cfRule type="cellIs" dxfId="5202" priority="5135" operator="equal">
      <formula>"VÁLIDO"</formula>
    </cfRule>
  </conditionalFormatting>
  <conditionalFormatting sqref="M1032">
    <cfRule type="cellIs" dxfId="5201" priority="5131" operator="notEqual">
      <formula>"NO CUMPLE"</formula>
    </cfRule>
    <cfRule type="containsText" dxfId="5200" priority="5132" stopIfTrue="1" operator="containsText" text="NO CUMPLE">
      <formula>NOT(ISERROR(SEARCH("NO CUMPLE",M1032)))</formula>
    </cfRule>
    <cfRule type="containsText" dxfId="5199" priority="5133" stopIfTrue="1" operator="containsText" text="CUMPLE">
      <formula>NOT(ISERROR(SEARCH("CUMPLE",M1032)))</formula>
    </cfRule>
  </conditionalFormatting>
  <conditionalFormatting sqref="M1026:M1031">
    <cfRule type="cellIs" dxfId="5198" priority="5129" stopIfTrue="1" operator="equal">
      <formula>"cumple"</formula>
    </cfRule>
    <cfRule type="containsText" dxfId="5197" priority="5130" stopIfTrue="1" operator="containsText" text="NO CUMPLE">
      <formula>NOT(ISERROR(SEARCH("NO CUMPLE",M1026)))</formula>
    </cfRule>
  </conditionalFormatting>
  <conditionalFormatting sqref="L1026:L1031">
    <cfRule type="cellIs" dxfId="5196" priority="5127" stopIfTrue="1" operator="equal">
      <formula>"cumple"</formula>
    </cfRule>
    <cfRule type="containsText" dxfId="5195" priority="5128" stopIfTrue="1" operator="containsText" text="NO CUMPLE">
      <formula>NOT(ISERROR(SEARCH("NO CUMPLE",L1026)))</formula>
    </cfRule>
  </conditionalFormatting>
  <conditionalFormatting sqref="D1007:D1009">
    <cfRule type="cellIs" dxfId="5179" priority="5111" stopIfTrue="1" operator="greaterThan">
      <formula>0</formula>
    </cfRule>
  </conditionalFormatting>
  <conditionalFormatting sqref="D1007:D1009 F1007:H1009">
    <cfRule type="cellIs" dxfId="5178" priority="5110" stopIfTrue="1" operator="greaterThan">
      <formula>0</formula>
    </cfRule>
  </conditionalFormatting>
  <conditionalFormatting sqref="T1007:V1009">
    <cfRule type="cellIs" dxfId="5177" priority="5108" stopIfTrue="1" operator="equal">
      <formula>"NO"</formula>
    </cfRule>
    <cfRule type="cellIs" dxfId="5176" priority="5109" stopIfTrue="1" operator="equal">
      <formula>"SI"</formula>
    </cfRule>
  </conditionalFormatting>
  <conditionalFormatting sqref="T1007:V1008">
    <cfRule type="cellIs" dxfId="5175" priority="5107" stopIfTrue="1" operator="equal">
      <formula>"NO APLICA"</formula>
    </cfRule>
  </conditionalFormatting>
  <conditionalFormatting sqref="T1009:U1009">
    <cfRule type="cellIs" dxfId="5174" priority="5106" stopIfTrue="1" operator="equal">
      <formula>"NO APLICA"</formula>
    </cfRule>
  </conditionalFormatting>
  <conditionalFormatting sqref="T1009:U1009">
    <cfRule type="cellIs" dxfId="5173" priority="5105" stopIfTrue="1" operator="equal">
      <formula>"NO APLICA"</formula>
    </cfRule>
  </conditionalFormatting>
  <conditionalFormatting sqref="V1009">
    <cfRule type="cellIs" dxfId="5172" priority="5104" stopIfTrue="1" operator="equal">
      <formula>"NO APLICA"</formula>
    </cfRule>
  </conditionalFormatting>
  <conditionalFormatting sqref="T1006:U1006">
    <cfRule type="cellIs" dxfId="5171" priority="5103" stopIfTrue="1" operator="equal">
      <formula>"NO APLICA"</formula>
    </cfRule>
  </conditionalFormatting>
  <conditionalFormatting sqref="T1006:U1006">
    <cfRule type="cellIs" dxfId="5170" priority="5102" stopIfTrue="1" operator="equal">
      <formula>"NO APLICA"</formula>
    </cfRule>
  </conditionalFormatting>
  <conditionalFormatting sqref="V1006">
    <cfRule type="cellIs" dxfId="5169" priority="5101" stopIfTrue="1" operator="equal">
      <formula>"NO APLICA"</formula>
    </cfRule>
  </conditionalFormatting>
  <conditionalFormatting sqref="C1039:I1053 K1039:M1053 P1039:V1053">
    <cfRule type="cellIs" dxfId="5168" priority="5100" stopIfTrue="1" operator="greaterThan">
      <formula>0</formula>
    </cfRule>
  </conditionalFormatting>
  <conditionalFormatting sqref="D1047:D1052">
    <cfRule type="cellIs" dxfId="5167" priority="5099" stopIfTrue="1" operator="greaterThan">
      <formula>0</formula>
    </cfRule>
  </conditionalFormatting>
  <conditionalFormatting sqref="D1047:D1052 F1047:H1052">
    <cfRule type="cellIs" dxfId="5166" priority="5098" stopIfTrue="1" operator="greaterThan">
      <formula>0</formula>
    </cfRule>
  </conditionalFormatting>
  <conditionalFormatting sqref="H1039:H1052">
    <cfRule type="cellIs" dxfId="5165" priority="5097" stopIfTrue="1" operator="greaterThan">
      <formula>0</formula>
    </cfRule>
  </conditionalFormatting>
  <conditionalFormatting sqref="E1039:E1052">
    <cfRule type="cellIs" dxfId="5164" priority="5096" stopIfTrue="1" operator="greaterThan">
      <formula>0</formula>
    </cfRule>
  </conditionalFormatting>
  <conditionalFormatting sqref="K1061:K1066">
    <cfRule type="containsText" dxfId="5163" priority="5094" stopIfTrue="1" operator="containsText" text="NO CUMPLE">
      <formula>NOT(ISERROR(SEARCH("NO CUMPLE",K1061)))</formula>
    </cfRule>
    <cfRule type="containsText" dxfId="5162" priority="5095" stopIfTrue="1" operator="containsText" text="CUMPLE">
      <formula>NOT(ISERROR(SEARCH("CUMPLE",K1061)))</formula>
    </cfRule>
  </conditionalFormatting>
  <conditionalFormatting sqref="S1060">
    <cfRule type="cellIs" dxfId="5161" priority="5092" operator="greaterThanOrEqual">
      <formula>NUMMINCONT</formula>
    </cfRule>
    <cfRule type="cellIs" dxfId="5160" priority="5093" operator="lessThan">
      <formula>NUMMINCONT</formula>
    </cfRule>
  </conditionalFormatting>
  <conditionalFormatting sqref="T1047:V1052">
    <cfRule type="cellIs" dxfId="5159" priority="5090" stopIfTrue="1" operator="equal">
      <formula>"NO"</formula>
    </cfRule>
    <cfRule type="cellIs" dxfId="5158" priority="5091" stopIfTrue="1" operator="equal">
      <formula>"SI"</formula>
    </cfRule>
  </conditionalFormatting>
  <conditionalFormatting sqref="T1047:V1048">
    <cfRule type="cellIs" dxfId="5157" priority="5089" stopIfTrue="1" operator="equal">
      <formula>"NO APLICA"</formula>
    </cfRule>
  </conditionalFormatting>
  <conditionalFormatting sqref="T1049:U1052">
    <cfRule type="cellIs" dxfId="5156" priority="5088" stopIfTrue="1" operator="equal">
      <formula>"NO APLICA"</formula>
    </cfRule>
  </conditionalFormatting>
  <conditionalFormatting sqref="T1049:U1049">
    <cfRule type="cellIs" dxfId="5155" priority="5087" stopIfTrue="1" operator="equal">
      <formula>"NO APLICA"</formula>
    </cfRule>
  </conditionalFormatting>
  <conditionalFormatting sqref="V1049:V1052">
    <cfRule type="cellIs" dxfId="5154" priority="5086" stopIfTrue="1" operator="equal">
      <formula>"NO APLICA"</formula>
    </cfRule>
  </conditionalFormatting>
  <conditionalFormatting sqref="V1058:W1058">
    <cfRule type="cellIs" dxfId="5153" priority="5084" operator="equal">
      <formula>"CUMPLE"</formula>
    </cfRule>
    <cfRule type="cellIs" dxfId="5152" priority="5085" operator="equal">
      <formula>"NO CUMPLE"</formula>
    </cfRule>
  </conditionalFormatting>
  <conditionalFormatting sqref="V1058:W1060">
    <cfRule type="cellIs" dxfId="5151" priority="5083" operator="equal">
      <formula>"VERIFICAR"</formula>
    </cfRule>
  </conditionalFormatting>
  <conditionalFormatting sqref="T1053:V1053">
    <cfRule type="cellIs" dxfId="5150" priority="5081" stopIfTrue="1" operator="equal">
      <formula>"NO"</formula>
    </cfRule>
    <cfRule type="cellIs" dxfId="5149" priority="5082" stopIfTrue="1" operator="equal">
      <formula>"SI"</formula>
    </cfRule>
  </conditionalFormatting>
  <conditionalFormatting sqref="T1053:U1053">
    <cfRule type="cellIs" dxfId="5148" priority="5080" stopIfTrue="1" operator="equal">
      <formula>"NO APLICA"</formula>
    </cfRule>
  </conditionalFormatting>
  <conditionalFormatting sqref="V1053">
    <cfRule type="cellIs" dxfId="5147" priority="5079" stopIfTrue="1" operator="equal">
      <formula>"NO APLICA"</formula>
    </cfRule>
  </conditionalFormatting>
  <conditionalFormatting sqref="T1063">
    <cfRule type="cellIs" dxfId="5146" priority="5077" operator="equal">
      <formula>"CUMPLE"</formula>
    </cfRule>
    <cfRule type="cellIs" dxfId="5145" priority="5078" operator="equal">
      <formula>"NO CUMPLE"</formula>
    </cfRule>
  </conditionalFormatting>
  <conditionalFormatting sqref="T1063">
    <cfRule type="cellIs" dxfId="5144" priority="5076" operator="equal">
      <formula>"VERIFICAR"</formula>
    </cfRule>
  </conditionalFormatting>
  <conditionalFormatting sqref="H1067">
    <cfRule type="containsText" dxfId="5126" priority="5057" stopIfTrue="1" operator="containsText" text="NO CUMPLE">
      <formula>NOT(ISERROR(SEARCH("NO CUMPLE",H1067)))</formula>
    </cfRule>
    <cfRule type="containsText" dxfId="5125" priority="5058" stopIfTrue="1" operator="containsText" text="CUMPLE">
      <formula>NOT(ISERROR(SEARCH("CUMPLE",H1067)))</formula>
    </cfRule>
  </conditionalFormatting>
  <conditionalFormatting sqref="J1067">
    <cfRule type="containsText" dxfId="5124" priority="5055" stopIfTrue="1" operator="containsText" text="NO CUMPLE">
      <formula>NOT(ISERROR(SEARCH("NO CUMPLE",J1067)))</formula>
    </cfRule>
    <cfRule type="containsText" dxfId="5123" priority="5056" stopIfTrue="1" operator="containsText" text="CUMPLE">
      <formula>NOT(ISERROR(SEARCH("CUMPLE",J1067)))</formula>
    </cfRule>
  </conditionalFormatting>
  <conditionalFormatting sqref="K1067">
    <cfRule type="containsText" dxfId="5122" priority="5053" stopIfTrue="1" operator="containsText" text="NO CUMPLE">
      <formula>NOT(ISERROR(SEARCH("NO CUMPLE",K1067)))</formula>
    </cfRule>
    <cfRule type="containsText" dxfId="5121" priority="5054" stopIfTrue="1" operator="containsText" text="CUMPLE">
      <formula>NOT(ISERROR(SEARCH("CUMPLE",K1067)))</formula>
    </cfRule>
  </conditionalFormatting>
  <conditionalFormatting sqref="O1066">
    <cfRule type="containsText" dxfId="5120" priority="5051" stopIfTrue="1" operator="containsText" text="NO CUMPLE">
      <formula>NOT(ISERROR(SEARCH("NO CUMPLE",O1066)))</formula>
    </cfRule>
    <cfRule type="containsText" dxfId="5119" priority="5052" stopIfTrue="1" operator="containsText" text="CUMPLE">
      <formula>NOT(ISERROR(SEARCH("CUMPLE",O1066)))</formula>
    </cfRule>
  </conditionalFormatting>
  <conditionalFormatting sqref="O1067:S1067">
    <cfRule type="cellIs" dxfId="5118" priority="5050" operator="equal">
      <formula>"EL PROPONENTE SE DEBE REQUERIR POR EXPERIENCIA MINIMA EXIGIDA"</formula>
    </cfRule>
  </conditionalFormatting>
  <conditionalFormatting sqref="J1039:J1053">
    <cfRule type="cellIs" dxfId="5117" priority="5049" stopIfTrue="1" operator="greaterThan">
      <formula>0</formula>
    </cfRule>
  </conditionalFormatting>
  <conditionalFormatting sqref="N1061:N1066">
    <cfRule type="cellIs" dxfId="5116" priority="5047" operator="equal">
      <formula>"NO"</formula>
    </cfRule>
    <cfRule type="cellIs" dxfId="5115" priority="5048" operator="equal">
      <formula>"SI"</formula>
    </cfRule>
  </conditionalFormatting>
  <conditionalFormatting sqref="I1053">
    <cfRule type="cellIs" dxfId="5114" priority="5046" stopIfTrue="1" operator="greaterThan">
      <formula>0</formula>
    </cfRule>
  </conditionalFormatting>
  <conditionalFormatting sqref="K1039:L1053">
    <cfRule type="cellIs" dxfId="5113" priority="5045" operator="notBetween">
      <formula>$Q$17</formula>
      <formula>$R$17</formula>
    </cfRule>
  </conditionalFormatting>
  <conditionalFormatting sqref="B1039:B1053">
    <cfRule type="cellIs" dxfId="5112" priority="5044" stopIfTrue="1" operator="greaterThan">
      <formula>0</formula>
    </cfRule>
  </conditionalFormatting>
  <conditionalFormatting sqref="T1045:V1046 T1039:V1041">
    <cfRule type="cellIs" dxfId="5111" priority="5042" stopIfTrue="1" operator="equal">
      <formula>"NO"</formula>
    </cfRule>
    <cfRule type="cellIs" dxfId="5110" priority="5043" stopIfTrue="1" operator="equal">
      <formula>"SI"</formula>
    </cfRule>
  </conditionalFormatting>
  <conditionalFormatting sqref="T1045:V1045 T1039:V1040">
    <cfRule type="cellIs" dxfId="5109" priority="5041" stopIfTrue="1" operator="equal">
      <formula>"NO APLICA"</formula>
    </cfRule>
  </conditionalFormatting>
  <conditionalFormatting sqref="T1046:U1046">
    <cfRule type="cellIs" dxfId="5108" priority="5040" stopIfTrue="1" operator="equal">
      <formula>"NO APLICA"</formula>
    </cfRule>
  </conditionalFormatting>
  <conditionalFormatting sqref="T1046:U1046">
    <cfRule type="cellIs" dxfId="5107" priority="5039" stopIfTrue="1" operator="equal">
      <formula>"NO APLICA"</formula>
    </cfRule>
  </conditionalFormatting>
  <conditionalFormatting sqref="V1046">
    <cfRule type="cellIs" dxfId="5106" priority="5038" stopIfTrue="1" operator="equal">
      <formula>"NO APLICA"</formula>
    </cfRule>
  </conditionalFormatting>
  <conditionalFormatting sqref="C1039:I1053 K1039:M1053 P1039:V1053">
    <cfRule type="cellIs" dxfId="5105" priority="5037" operator="equal">
      <formula>0</formula>
    </cfRule>
  </conditionalFormatting>
  <conditionalFormatting sqref="P1060">
    <cfRule type="cellIs" dxfId="5103" priority="5034" operator="equal">
      <formula>"NO VÁLIDO"</formula>
    </cfRule>
    <cfRule type="cellIs" dxfId="5102" priority="5035" operator="equal">
      <formula>"VÁLIDO"</formula>
    </cfRule>
  </conditionalFormatting>
  <conditionalFormatting sqref="M1067">
    <cfRule type="cellIs" dxfId="5101" priority="5031" operator="notEqual">
      <formula>"NO CUMPLE"</formula>
    </cfRule>
    <cfRule type="containsText" dxfId="5100" priority="5032" stopIfTrue="1" operator="containsText" text="NO CUMPLE">
      <formula>NOT(ISERROR(SEARCH("NO CUMPLE",M1067)))</formula>
    </cfRule>
    <cfRule type="containsText" dxfId="5099" priority="5033" stopIfTrue="1" operator="containsText" text="CUMPLE">
      <formula>NOT(ISERROR(SEARCH("CUMPLE",M1067)))</formula>
    </cfRule>
  </conditionalFormatting>
  <conditionalFormatting sqref="M1061:M1066">
    <cfRule type="cellIs" dxfId="5098" priority="5029" stopIfTrue="1" operator="equal">
      <formula>"cumple"</formula>
    </cfRule>
    <cfRule type="containsText" dxfId="5097" priority="5030" stopIfTrue="1" operator="containsText" text="NO CUMPLE">
      <formula>NOT(ISERROR(SEARCH("NO CUMPLE",M1061)))</formula>
    </cfRule>
  </conditionalFormatting>
  <conditionalFormatting sqref="L1061:L1066">
    <cfRule type="cellIs" dxfId="5096" priority="5027" stopIfTrue="1" operator="equal">
      <formula>"cumple"</formula>
    </cfRule>
    <cfRule type="containsText" dxfId="5095" priority="5028" stopIfTrue="1" operator="containsText" text="NO CUMPLE">
      <formula>NOT(ISERROR(SEARCH("NO CUMPLE",L1061)))</formula>
    </cfRule>
  </conditionalFormatting>
  <conditionalFormatting sqref="D1042:D1044">
    <cfRule type="cellIs" dxfId="5079" priority="5011" stopIfTrue="1" operator="greaterThan">
      <formula>0</formula>
    </cfRule>
  </conditionalFormatting>
  <conditionalFormatting sqref="D1042:D1044 F1042:H1044">
    <cfRule type="cellIs" dxfId="5078" priority="5010" stopIfTrue="1" operator="greaterThan">
      <formula>0</formula>
    </cfRule>
  </conditionalFormatting>
  <conditionalFormatting sqref="T1042:V1044">
    <cfRule type="cellIs" dxfId="5077" priority="5008" stopIfTrue="1" operator="equal">
      <formula>"NO"</formula>
    </cfRule>
    <cfRule type="cellIs" dxfId="5076" priority="5009" stopIfTrue="1" operator="equal">
      <formula>"SI"</formula>
    </cfRule>
  </conditionalFormatting>
  <conditionalFormatting sqref="T1042:V1043">
    <cfRule type="cellIs" dxfId="5075" priority="5007" stopIfTrue="1" operator="equal">
      <formula>"NO APLICA"</formula>
    </cfRule>
  </conditionalFormatting>
  <conditionalFormatting sqref="T1044:U1044">
    <cfRule type="cellIs" dxfId="5074" priority="5006" stopIfTrue="1" operator="equal">
      <formula>"NO APLICA"</formula>
    </cfRule>
  </conditionalFormatting>
  <conditionalFormatting sqref="T1044:U1044">
    <cfRule type="cellIs" dxfId="5073" priority="5005" stopIfTrue="1" operator="equal">
      <formula>"NO APLICA"</formula>
    </cfRule>
  </conditionalFormatting>
  <conditionalFormatting sqref="V1044">
    <cfRule type="cellIs" dxfId="5072" priority="5004" stopIfTrue="1" operator="equal">
      <formula>"NO APLICA"</formula>
    </cfRule>
  </conditionalFormatting>
  <conditionalFormatting sqref="T1041:U1041">
    <cfRule type="cellIs" dxfId="5071" priority="5003" stopIfTrue="1" operator="equal">
      <formula>"NO APLICA"</formula>
    </cfRule>
  </conditionalFormatting>
  <conditionalFormatting sqref="T1041:U1041">
    <cfRule type="cellIs" dxfId="5070" priority="5002" stopIfTrue="1" operator="equal">
      <formula>"NO APLICA"</formula>
    </cfRule>
  </conditionalFormatting>
  <conditionalFormatting sqref="V1041">
    <cfRule type="cellIs" dxfId="5069" priority="5001" stopIfTrue="1" operator="equal">
      <formula>"NO APLICA"</formula>
    </cfRule>
  </conditionalFormatting>
  <conditionalFormatting sqref="C1074:I1075 C1077:I1077 G1076 C1079:I1079 G1078 C1081:I1088 G1080 P1074:V1088 K1074:M1088 I1076 I1078 I1080">
    <cfRule type="cellIs" dxfId="5068" priority="5000" stopIfTrue="1" operator="greaterThan">
      <formula>0</formula>
    </cfRule>
  </conditionalFormatting>
  <conditionalFormatting sqref="D1082:D1087">
    <cfRule type="cellIs" dxfId="5067" priority="4999" stopIfTrue="1" operator="greaterThan">
      <formula>0</formula>
    </cfRule>
  </conditionalFormatting>
  <conditionalFormatting sqref="D1082:D1087 F1082:H1087">
    <cfRule type="cellIs" dxfId="5066" priority="4998" stopIfTrue="1" operator="greaterThan">
      <formula>0</formula>
    </cfRule>
  </conditionalFormatting>
  <conditionalFormatting sqref="H1074:H1075 H1077 H1079 H1081:H1087">
    <cfRule type="cellIs" dxfId="5065" priority="4997" stopIfTrue="1" operator="greaterThan">
      <formula>0</formula>
    </cfRule>
  </conditionalFormatting>
  <conditionalFormatting sqref="E1074:E1075 E1077 E1079 E1081:E1087">
    <cfRule type="cellIs" dxfId="5064" priority="4996" stopIfTrue="1" operator="greaterThan">
      <formula>0</formula>
    </cfRule>
  </conditionalFormatting>
  <conditionalFormatting sqref="K1096:K1101">
    <cfRule type="containsText" dxfId="5063" priority="4994" stopIfTrue="1" operator="containsText" text="NO CUMPLE">
      <formula>NOT(ISERROR(SEARCH("NO CUMPLE",K1096)))</formula>
    </cfRule>
    <cfRule type="containsText" dxfId="5062" priority="4995" stopIfTrue="1" operator="containsText" text="CUMPLE">
      <formula>NOT(ISERROR(SEARCH("CUMPLE",K1096)))</formula>
    </cfRule>
  </conditionalFormatting>
  <conditionalFormatting sqref="S1095">
    <cfRule type="cellIs" dxfId="5061" priority="4992" operator="greaterThanOrEqual">
      <formula>NUMMINCONT</formula>
    </cfRule>
    <cfRule type="cellIs" dxfId="5060" priority="4993" operator="lessThan">
      <formula>NUMMINCONT</formula>
    </cfRule>
  </conditionalFormatting>
  <conditionalFormatting sqref="T1082:V1087">
    <cfRule type="cellIs" dxfId="5059" priority="4990" stopIfTrue="1" operator="equal">
      <formula>"NO"</formula>
    </cfRule>
    <cfRule type="cellIs" dxfId="5058" priority="4991" stopIfTrue="1" operator="equal">
      <formula>"SI"</formula>
    </cfRule>
  </conditionalFormatting>
  <conditionalFormatting sqref="T1082:V1083">
    <cfRule type="cellIs" dxfId="5057" priority="4989" stopIfTrue="1" operator="equal">
      <formula>"NO APLICA"</formula>
    </cfRule>
  </conditionalFormatting>
  <conditionalFormatting sqref="T1084:U1087">
    <cfRule type="cellIs" dxfId="5056" priority="4988" stopIfTrue="1" operator="equal">
      <formula>"NO APLICA"</formula>
    </cfRule>
  </conditionalFormatting>
  <conditionalFormatting sqref="T1084:U1084">
    <cfRule type="cellIs" dxfId="5055" priority="4987" stopIfTrue="1" operator="equal">
      <formula>"NO APLICA"</formula>
    </cfRule>
  </conditionalFormatting>
  <conditionalFormatting sqref="V1084:V1087">
    <cfRule type="cellIs" dxfId="5054" priority="4986" stopIfTrue="1" operator="equal">
      <formula>"NO APLICA"</formula>
    </cfRule>
  </conditionalFormatting>
  <conditionalFormatting sqref="V1093:W1093">
    <cfRule type="cellIs" dxfId="5053" priority="4984" operator="equal">
      <formula>"CUMPLE"</formula>
    </cfRule>
    <cfRule type="cellIs" dxfId="5052" priority="4985" operator="equal">
      <formula>"NO CUMPLE"</formula>
    </cfRule>
  </conditionalFormatting>
  <conditionalFormatting sqref="V1093:W1095">
    <cfRule type="cellIs" dxfId="5051" priority="4983" operator="equal">
      <formula>"VERIFICAR"</formula>
    </cfRule>
  </conditionalFormatting>
  <conditionalFormatting sqref="T1088:V1088">
    <cfRule type="cellIs" dxfId="5050" priority="4981" stopIfTrue="1" operator="equal">
      <formula>"NO"</formula>
    </cfRule>
    <cfRule type="cellIs" dxfId="5049" priority="4982" stopIfTrue="1" operator="equal">
      <formula>"SI"</formula>
    </cfRule>
  </conditionalFormatting>
  <conditionalFormatting sqref="T1088:U1088">
    <cfRule type="cellIs" dxfId="5048" priority="4980" stopIfTrue="1" operator="equal">
      <formula>"NO APLICA"</formula>
    </cfRule>
  </conditionalFormatting>
  <conditionalFormatting sqref="V1088">
    <cfRule type="cellIs" dxfId="5047" priority="4979" stopIfTrue="1" operator="equal">
      <formula>"NO APLICA"</formula>
    </cfRule>
  </conditionalFormatting>
  <conditionalFormatting sqref="T1098">
    <cfRule type="cellIs" dxfId="5046" priority="4977" operator="equal">
      <formula>"CUMPLE"</formula>
    </cfRule>
    <cfRule type="cellIs" dxfId="5045" priority="4978" operator="equal">
      <formula>"NO CUMPLE"</formula>
    </cfRule>
  </conditionalFormatting>
  <conditionalFormatting sqref="T1098">
    <cfRule type="cellIs" dxfId="5044" priority="4976" operator="equal">
      <formula>"VERIFICAR"</formula>
    </cfRule>
  </conditionalFormatting>
  <conditionalFormatting sqref="H1102">
    <cfRule type="containsText" dxfId="5026" priority="4957" stopIfTrue="1" operator="containsText" text="NO CUMPLE">
      <formula>NOT(ISERROR(SEARCH("NO CUMPLE",H1102)))</formula>
    </cfRule>
    <cfRule type="containsText" dxfId="5025" priority="4958" stopIfTrue="1" operator="containsText" text="CUMPLE">
      <formula>NOT(ISERROR(SEARCH("CUMPLE",H1102)))</formula>
    </cfRule>
  </conditionalFormatting>
  <conditionalFormatting sqref="J1102">
    <cfRule type="containsText" dxfId="5024" priority="4955" stopIfTrue="1" operator="containsText" text="NO CUMPLE">
      <formula>NOT(ISERROR(SEARCH("NO CUMPLE",J1102)))</formula>
    </cfRule>
    <cfRule type="containsText" dxfId="5023" priority="4956" stopIfTrue="1" operator="containsText" text="CUMPLE">
      <formula>NOT(ISERROR(SEARCH("CUMPLE",J1102)))</formula>
    </cfRule>
  </conditionalFormatting>
  <conditionalFormatting sqref="K1102">
    <cfRule type="containsText" dxfId="5022" priority="4953" stopIfTrue="1" operator="containsText" text="NO CUMPLE">
      <formula>NOT(ISERROR(SEARCH("NO CUMPLE",K1102)))</formula>
    </cfRule>
    <cfRule type="containsText" dxfId="5021" priority="4954" stopIfTrue="1" operator="containsText" text="CUMPLE">
      <formula>NOT(ISERROR(SEARCH("CUMPLE",K1102)))</formula>
    </cfRule>
  </conditionalFormatting>
  <conditionalFormatting sqref="O1101">
    <cfRule type="containsText" dxfId="5020" priority="4951" stopIfTrue="1" operator="containsText" text="NO CUMPLE">
      <formula>NOT(ISERROR(SEARCH("NO CUMPLE",O1101)))</formula>
    </cfRule>
    <cfRule type="containsText" dxfId="5019" priority="4952" stopIfTrue="1" operator="containsText" text="CUMPLE">
      <formula>NOT(ISERROR(SEARCH("CUMPLE",O1101)))</formula>
    </cfRule>
  </conditionalFormatting>
  <conditionalFormatting sqref="O1102:S1102">
    <cfRule type="cellIs" dxfId="5018" priority="4950" operator="equal">
      <formula>"EL PROPONENTE SE DEBE REQUERIR POR EXPERIENCIA MINIMA EXIGIDA"</formula>
    </cfRule>
  </conditionalFormatting>
  <conditionalFormatting sqref="J1074:J1088">
    <cfRule type="cellIs" dxfId="5017" priority="4949" stopIfTrue="1" operator="greaterThan">
      <formula>0</formula>
    </cfRule>
  </conditionalFormatting>
  <conditionalFormatting sqref="N1096:N1101">
    <cfRule type="cellIs" dxfId="5016" priority="4947" operator="equal">
      <formula>"NO"</formula>
    </cfRule>
    <cfRule type="cellIs" dxfId="5015" priority="4948" operator="equal">
      <formula>"SI"</formula>
    </cfRule>
  </conditionalFormatting>
  <conditionalFormatting sqref="I1088">
    <cfRule type="cellIs" dxfId="5014" priority="4946" stopIfTrue="1" operator="greaterThan">
      <formula>0</formula>
    </cfRule>
  </conditionalFormatting>
  <conditionalFormatting sqref="K1074:L1088">
    <cfRule type="cellIs" dxfId="5013" priority="4945" operator="notBetween">
      <formula>$Q$17</formula>
      <formula>$R$17</formula>
    </cfRule>
  </conditionalFormatting>
  <conditionalFormatting sqref="B1074:B1075 B1077 B1079 B1081:B1088">
    <cfRule type="cellIs" dxfId="5012" priority="4944" stopIfTrue="1" operator="greaterThan">
      <formula>0</formula>
    </cfRule>
  </conditionalFormatting>
  <conditionalFormatting sqref="T1080:V1081 T1074:V1076">
    <cfRule type="cellIs" dxfId="5011" priority="4942" stopIfTrue="1" operator="equal">
      <formula>"NO"</formula>
    </cfRule>
    <cfRule type="cellIs" dxfId="5010" priority="4943" stopIfTrue="1" operator="equal">
      <formula>"SI"</formula>
    </cfRule>
  </conditionalFormatting>
  <conditionalFormatting sqref="T1080:V1080 T1074:V1075">
    <cfRule type="cellIs" dxfId="5009" priority="4941" stopIfTrue="1" operator="equal">
      <formula>"NO APLICA"</formula>
    </cfRule>
  </conditionalFormatting>
  <conditionalFormatting sqref="T1081:U1081">
    <cfRule type="cellIs" dxfId="5008" priority="4940" stopIfTrue="1" operator="equal">
      <formula>"NO APLICA"</formula>
    </cfRule>
  </conditionalFormatting>
  <conditionalFormatting sqref="T1081:U1081">
    <cfRule type="cellIs" dxfId="5007" priority="4939" stopIfTrue="1" operator="equal">
      <formula>"NO APLICA"</formula>
    </cfRule>
  </conditionalFormatting>
  <conditionalFormatting sqref="V1081">
    <cfRule type="cellIs" dxfId="5006" priority="4938" stopIfTrue="1" operator="equal">
      <formula>"NO APLICA"</formula>
    </cfRule>
  </conditionalFormatting>
  <conditionalFormatting sqref="C1074:I1075 C1077:I1077 G1076 C1079:I1079 G1078 C1081:I1088 G1080 P1074:V1088 K1074:M1088 I1076 I1078 I1080">
    <cfRule type="cellIs" dxfId="5005" priority="4937" operator="equal">
      <formula>0</formula>
    </cfRule>
  </conditionalFormatting>
  <conditionalFormatting sqref="P1095">
    <cfRule type="cellIs" dxfId="5003" priority="4934" operator="equal">
      <formula>"NO VÁLIDO"</formula>
    </cfRule>
    <cfRule type="cellIs" dxfId="5002" priority="4935" operator="equal">
      <formula>"VÁLIDO"</formula>
    </cfRule>
  </conditionalFormatting>
  <conditionalFormatting sqref="M1102">
    <cfRule type="cellIs" dxfId="5001" priority="4931" operator="notEqual">
      <formula>"NO CUMPLE"</formula>
    </cfRule>
    <cfRule type="containsText" dxfId="5000" priority="4932" stopIfTrue="1" operator="containsText" text="NO CUMPLE">
      <formula>NOT(ISERROR(SEARCH("NO CUMPLE",M1102)))</formula>
    </cfRule>
    <cfRule type="containsText" dxfId="4999" priority="4933" stopIfTrue="1" operator="containsText" text="CUMPLE">
      <formula>NOT(ISERROR(SEARCH("CUMPLE",M1102)))</formula>
    </cfRule>
  </conditionalFormatting>
  <conditionalFormatting sqref="M1096:M1101">
    <cfRule type="cellIs" dxfId="4998" priority="4929" stopIfTrue="1" operator="equal">
      <formula>"cumple"</formula>
    </cfRule>
    <cfRule type="containsText" dxfId="4997" priority="4930" stopIfTrue="1" operator="containsText" text="NO CUMPLE">
      <formula>NOT(ISERROR(SEARCH("NO CUMPLE",M1096)))</formula>
    </cfRule>
  </conditionalFormatting>
  <conditionalFormatting sqref="L1096:L1101">
    <cfRule type="cellIs" dxfId="4996" priority="4927" stopIfTrue="1" operator="equal">
      <formula>"cumple"</formula>
    </cfRule>
    <cfRule type="containsText" dxfId="4995" priority="4928" stopIfTrue="1" operator="containsText" text="NO CUMPLE">
      <formula>NOT(ISERROR(SEARCH("NO CUMPLE",L1096)))</formula>
    </cfRule>
  </conditionalFormatting>
  <conditionalFormatting sqref="D1077 D1079">
    <cfRule type="cellIs" dxfId="4979" priority="4911" stopIfTrue="1" operator="greaterThan">
      <formula>0</formula>
    </cfRule>
  </conditionalFormatting>
  <conditionalFormatting sqref="D1077 F1077:H1077 D1079 F1079:H1079 G1078">
    <cfRule type="cellIs" dxfId="4978" priority="4910" stopIfTrue="1" operator="greaterThan">
      <formula>0</formula>
    </cfRule>
  </conditionalFormatting>
  <conditionalFormatting sqref="T1077:V1079">
    <cfRule type="cellIs" dxfId="4977" priority="4908" stopIfTrue="1" operator="equal">
      <formula>"NO"</formula>
    </cfRule>
    <cfRule type="cellIs" dxfId="4976" priority="4909" stopIfTrue="1" operator="equal">
      <formula>"SI"</formula>
    </cfRule>
  </conditionalFormatting>
  <conditionalFormatting sqref="T1077:V1078">
    <cfRule type="cellIs" dxfId="4975" priority="4907" stopIfTrue="1" operator="equal">
      <formula>"NO APLICA"</formula>
    </cfRule>
  </conditionalFormatting>
  <conditionalFormatting sqref="T1079:U1079">
    <cfRule type="cellIs" dxfId="4974" priority="4906" stopIfTrue="1" operator="equal">
      <formula>"NO APLICA"</formula>
    </cfRule>
  </conditionalFormatting>
  <conditionalFormatting sqref="T1079:U1079">
    <cfRule type="cellIs" dxfId="4973" priority="4905" stopIfTrue="1" operator="equal">
      <formula>"NO APLICA"</formula>
    </cfRule>
  </conditionalFormatting>
  <conditionalFormatting sqref="V1079">
    <cfRule type="cellIs" dxfId="4972" priority="4904" stopIfTrue="1" operator="equal">
      <formula>"NO APLICA"</formula>
    </cfRule>
  </conditionalFormatting>
  <conditionalFormatting sqref="T1076:U1076">
    <cfRule type="cellIs" dxfId="4971" priority="4903" stopIfTrue="1" operator="equal">
      <formula>"NO APLICA"</formula>
    </cfRule>
  </conditionalFormatting>
  <conditionalFormatting sqref="T1076:U1076">
    <cfRule type="cellIs" dxfId="4970" priority="4902" stopIfTrue="1" operator="equal">
      <formula>"NO APLICA"</formula>
    </cfRule>
  </conditionalFormatting>
  <conditionalFormatting sqref="V1076">
    <cfRule type="cellIs" dxfId="4969" priority="4901" stopIfTrue="1" operator="equal">
      <formula>"NO APLICA"</formula>
    </cfRule>
  </conditionalFormatting>
  <conditionalFormatting sqref="C1109:I1123 K1109:M1123 P1109:V1123">
    <cfRule type="cellIs" dxfId="4968" priority="4900" stopIfTrue="1" operator="greaterThan">
      <formula>0</formula>
    </cfRule>
  </conditionalFormatting>
  <conditionalFormatting sqref="D1117:D1122">
    <cfRule type="cellIs" dxfId="4967" priority="4899" stopIfTrue="1" operator="greaterThan">
      <formula>0</formula>
    </cfRule>
  </conditionalFormatting>
  <conditionalFormatting sqref="D1117:D1122 F1117:H1122">
    <cfRule type="cellIs" dxfId="4966" priority="4898" stopIfTrue="1" operator="greaterThan">
      <formula>0</formula>
    </cfRule>
  </conditionalFormatting>
  <conditionalFormatting sqref="H1109:H1122">
    <cfRule type="cellIs" dxfId="4965" priority="4897" stopIfTrue="1" operator="greaterThan">
      <formula>0</formula>
    </cfRule>
  </conditionalFormatting>
  <conditionalFormatting sqref="E1109:E1122">
    <cfRule type="cellIs" dxfId="4964" priority="4896" stopIfTrue="1" operator="greaterThan">
      <formula>0</formula>
    </cfRule>
  </conditionalFormatting>
  <conditionalFormatting sqref="K1131:K1136">
    <cfRule type="containsText" dxfId="4963" priority="4894" stopIfTrue="1" operator="containsText" text="NO CUMPLE">
      <formula>NOT(ISERROR(SEARCH("NO CUMPLE",K1131)))</formula>
    </cfRule>
    <cfRule type="containsText" dxfId="4962" priority="4895" stopIfTrue="1" operator="containsText" text="CUMPLE">
      <formula>NOT(ISERROR(SEARCH("CUMPLE",K1131)))</formula>
    </cfRule>
  </conditionalFormatting>
  <conditionalFormatting sqref="S1130">
    <cfRule type="cellIs" dxfId="4961" priority="4892" operator="greaterThanOrEqual">
      <formula>NUMMINCONT</formula>
    </cfRule>
    <cfRule type="cellIs" dxfId="4960" priority="4893" operator="lessThan">
      <formula>NUMMINCONT</formula>
    </cfRule>
  </conditionalFormatting>
  <conditionalFormatting sqref="T1117:V1122">
    <cfRule type="cellIs" dxfId="4959" priority="4890" stopIfTrue="1" operator="equal">
      <formula>"NO"</formula>
    </cfRule>
    <cfRule type="cellIs" dxfId="4958" priority="4891" stopIfTrue="1" operator="equal">
      <formula>"SI"</formula>
    </cfRule>
  </conditionalFormatting>
  <conditionalFormatting sqref="T1117:V1118">
    <cfRule type="cellIs" dxfId="4957" priority="4889" stopIfTrue="1" operator="equal">
      <formula>"NO APLICA"</formula>
    </cfRule>
  </conditionalFormatting>
  <conditionalFormatting sqref="T1119:U1122">
    <cfRule type="cellIs" dxfId="4956" priority="4888" stopIfTrue="1" operator="equal">
      <formula>"NO APLICA"</formula>
    </cfRule>
  </conditionalFormatting>
  <conditionalFormatting sqref="T1119:U1119">
    <cfRule type="cellIs" dxfId="4955" priority="4887" stopIfTrue="1" operator="equal">
      <formula>"NO APLICA"</formula>
    </cfRule>
  </conditionalFormatting>
  <conditionalFormatting sqref="V1119:V1122">
    <cfRule type="cellIs" dxfId="4954" priority="4886" stopIfTrue="1" operator="equal">
      <formula>"NO APLICA"</formula>
    </cfRule>
  </conditionalFormatting>
  <conditionalFormatting sqref="V1128:W1128">
    <cfRule type="cellIs" dxfId="4953" priority="4884" operator="equal">
      <formula>"CUMPLE"</formula>
    </cfRule>
    <cfRule type="cellIs" dxfId="4952" priority="4885" operator="equal">
      <formula>"NO CUMPLE"</formula>
    </cfRule>
  </conditionalFormatting>
  <conditionalFormatting sqref="V1128:W1130">
    <cfRule type="cellIs" dxfId="4951" priority="4883" operator="equal">
      <formula>"VERIFICAR"</formula>
    </cfRule>
  </conditionalFormatting>
  <conditionalFormatting sqref="T1123:V1123">
    <cfRule type="cellIs" dxfId="4950" priority="4881" stopIfTrue="1" operator="equal">
      <formula>"NO"</formula>
    </cfRule>
    <cfRule type="cellIs" dxfId="4949" priority="4882" stopIfTrue="1" operator="equal">
      <formula>"SI"</formula>
    </cfRule>
  </conditionalFormatting>
  <conditionalFormatting sqref="T1123:U1123">
    <cfRule type="cellIs" dxfId="4948" priority="4880" stopIfTrue="1" operator="equal">
      <formula>"NO APLICA"</formula>
    </cfRule>
  </conditionalFormatting>
  <conditionalFormatting sqref="V1123">
    <cfRule type="cellIs" dxfId="4947" priority="4879" stopIfTrue="1" operator="equal">
      <formula>"NO APLICA"</formula>
    </cfRule>
  </conditionalFormatting>
  <conditionalFormatting sqref="T1133">
    <cfRule type="cellIs" dxfId="4946" priority="4877" operator="equal">
      <formula>"CUMPLE"</formula>
    </cfRule>
    <cfRule type="cellIs" dxfId="4945" priority="4878" operator="equal">
      <formula>"NO CUMPLE"</formula>
    </cfRule>
  </conditionalFormatting>
  <conditionalFormatting sqref="T1133">
    <cfRule type="cellIs" dxfId="4944" priority="4876" operator="equal">
      <formula>"VERIFICAR"</formula>
    </cfRule>
  </conditionalFormatting>
  <conditionalFormatting sqref="H1137">
    <cfRule type="containsText" dxfId="4926" priority="4857" stopIfTrue="1" operator="containsText" text="NO CUMPLE">
      <formula>NOT(ISERROR(SEARCH("NO CUMPLE",H1137)))</formula>
    </cfRule>
    <cfRule type="containsText" dxfId="4925" priority="4858" stopIfTrue="1" operator="containsText" text="CUMPLE">
      <formula>NOT(ISERROR(SEARCH("CUMPLE",H1137)))</formula>
    </cfRule>
  </conditionalFormatting>
  <conditionalFormatting sqref="J1137">
    <cfRule type="containsText" dxfId="4924" priority="4855" stopIfTrue="1" operator="containsText" text="NO CUMPLE">
      <formula>NOT(ISERROR(SEARCH("NO CUMPLE",J1137)))</formula>
    </cfRule>
    <cfRule type="containsText" dxfId="4923" priority="4856" stopIfTrue="1" operator="containsText" text="CUMPLE">
      <formula>NOT(ISERROR(SEARCH("CUMPLE",J1137)))</formula>
    </cfRule>
  </conditionalFormatting>
  <conditionalFormatting sqref="K1137">
    <cfRule type="containsText" dxfId="4922" priority="4853" stopIfTrue="1" operator="containsText" text="NO CUMPLE">
      <formula>NOT(ISERROR(SEARCH("NO CUMPLE",K1137)))</formula>
    </cfRule>
    <cfRule type="containsText" dxfId="4921" priority="4854" stopIfTrue="1" operator="containsText" text="CUMPLE">
      <formula>NOT(ISERROR(SEARCH("CUMPLE",K1137)))</formula>
    </cfRule>
  </conditionalFormatting>
  <conditionalFormatting sqref="O1136">
    <cfRule type="containsText" dxfId="4920" priority="4851" stopIfTrue="1" operator="containsText" text="NO CUMPLE">
      <formula>NOT(ISERROR(SEARCH("NO CUMPLE",O1136)))</formula>
    </cfRule>
    <cfRule type="containsText" dxfId="4919" priority="4852" stopIfTrue="1" operator="containsText" text="CUMPLE">
      <formula>NOT(ISERROR(SEARCH("CUMPLE",O1136)))</formula>
    </cfRule>
  </conditionalFormatting>
  <conditionalFormatting sqref="O1137:S1137">
    <cfRule type="cellIs" dxfId="4918" priority="4850" operator="equal">
      <formula>"EL PROPONENTE SE DEBE REQUERIR POR EXPERIENCIA MINIMA EXIGIDA"</formula>
    </cfRule>
  </conditionalFormatting>
  <conditionalFormatting sqref="J1109:J1123">
    <cfRule type="cellIs" dxfId="4917" priority="4849" stopIfTrue="1" operator="greaterThan">
      <formula>0</formula>
    </cfRule>
  </conditionalFormatting>
  <conditionalFormatting sqref="N1131:N1136">
    <cfRule type="cellIs" dxfId="4916" priority="4847" operator="equal">
      <formula>"NO"</formula>
    </cfRule>
    <cfRule type="cellIs" dxfId="4915" priority="4848" operator="equal">
      <formula>"SI"</formula>
    </cfRule>
  </conditionalFormatting>
  <conditionalFormatting sqref="I1123">
    <cfRule type="cellIs" dxfId="4914" priority="4846" stopIfTrue="1" operator="greaterThan">
      <formula>0</formula>
    </cfRule>
  </conditionalFormatting>
  <conditionalFormatting sqref="K1109:L1123">
    <cfRule type="cellIs" dxfId="4913" priority="4845" operator="notBetween">
      <formula>$Q$17</formula>
      <formula>$R$17</formula>
    </cfRule>
  </conditionalFormatting>
  <conditionalFormatting sqref="B1109:B1123">
    <cfRule type="cellIs" dxfId="4912" priority="4844" stopIfTrue="1" operator="greaterThan">
      <formula>0</formula>
    </cfRule>
  </conditionalFormatting>
  <conditionalFormatting sqref="T1115:V1116 T1109:V1111">
    <cfRule type="cellIs" dxfId="4911" priority="4842" stopIfTrue="1" operator="equal">
      <formula>"NO"</formula>
    </cfRule>
    <cfRule type="cellIs" dxfId="4910" priority="4843" stopIfTrue="1" operator="equal">
      <formula>"SI"</formula>
    </cfRule>
  </conditionalFormatting>
  <conditionalFormatting sqref="T1115:V1115 T1109:V1110">
    <cfRule type="cellIs" dxfId="4909" priority="4841" stopIfTrue="1" operator="equal">
      <formula>"NO APLICA"</formula>
    </cfRule>
  </conditionalFormatting>
  <conditionalFormatting sqref="T1116:U1116">
    <cfRule type="cellIs" dxfId="4908" priority="4840" stopIfTrue="1" operator="equal">
      <formula>"NO APLICA"</formula>
    </cfRule>
  </conditionalFormatting>
  <conditionalFormatting sqref="T1116:U1116">
    <cfRule type="cellIs" dxfId="4907" priority="4839" stopIfTrue="1" operator="equal">
      <formula>"NO APLICA"</formula>
    </cfRule>
  </conditionalFormatting>
  <conditionalFormatting sqref="V1116">
    <cfRule type="cellIs" dxfId="4906" priority="4838" stopIfTrue="1" operator="equal">
      <formula>"NO APLICA"</formula>
    </cfRule>
  </conditionalFormatting>
  <conditionalFormatting sqref="C1109:I1123 K1109:M1123 P1109:V1123">
    <cfRule type="cellIs" dxfId="4905" priority="4837" operator="equal">
      <formula>0</formula>
    </cfRule>
  </conditionalFormatting>
  <conditionalFormatting sqref="P1130">
    <cfRule type="cellIs" dxfId="4903" priority="4834" operator="equal">
      <formula>"NO VÁLIDO"</formula>
    </cfRule>
    <cfRule type="cellIs" dxfId="4902" priority="4835" operator="equal">
      <formula>"VÁLIDO"</formula>
    </cfRule>
  </conditionalFormatting>
  <conditionalFormatting sqref="M1137">
    <cfRule type="cellIs" dxfId="4901" priority="4831" operator="notEqual">
      <formula>"NO CUMPLE"</formula>
    </cfRule>
    <cfRule type="containsText" dxfId="4900" priority="4832" stopIfTrue="1" operator="containsText" text="NO CUMPLE">
      <formula>NOT(ISERROR(SEARCH("NO CUMPLE",M1137)))</formula>
    </cfRule>
    <cfRule type="containsText" dxfId="4899" priority="4833" stopIfTrue="1" operator="containsText" text="CUMPLE">
      <formula>NOT(ISERROR(SEARCH("CUMPLE",M1137)))</formula>
    </cfRule>
  </conditionalFormatting>
  <conditionalFormatting sqref="M1131:M1136">
    <cfRule type="cellIs" dxfId="4898" priority="4829" stopIfTrue="1" operator="equal">
      <formula>"cumple"</formula>
    </cfRule>
    <cfRule type="containsText" dxfId="4897" priority="4830" stopIfTrue="1" operator="containsText" text="NO CUMPLE">
      <formula>NOT(ISERROR(SEARCH("NO CUMPLE",M1131)))</formula>
    </cfRule>
  </conditionalFormatting>
  <conditionalFormatting sqref="L1131:L1136">
    <cfRule type="cellIs" dxfId="4896" priority="4827" stopIfTrue="1" operator="equal">
      <formula>"cumple"</formula>
    </cfRule>
    <cfRule type="containsText" dxfId="4895" priority="4828" stopIfTrue="1" operator="containsText" text="NO CUMPLE">
      <formula>NOT(ISERROR(SEARCH("NO CUMPLE",L1131)))</formula>
    </cfRule>
  </conditionalFormatting>
  <conditionalFormatting sqref="D1112:D1114">
    <cfRule type="cellIs" dxfId="4879" priority="4811" stopIfTrue="1" operator="greaterThan">
      <formula>0</formula>
    </cfRule>
  </conditionalFormatting>
  <conditionalFormatting sqref="D1112:D1114 F1112:H1114">
    <cfRule type="cellIs" dxfId="4878" priority="4810" stopIfTrue="1" operator="greaterThan">
      <formula>0</formula>
    </cfRule>
  </conditionalFormatting>
  <conditionalFormatting sqref="T1112:V1114">
    <cfRule type="cellIs" dxfId="4877" priority="4808" stopIfTrue="1" operator="equal">
      <formula>"NO"</formula>
    </cfRule>
    <cfRule type="cellIs" dxfId="4876" priority="4809" stopIfTrue="1" operator="equal">
      <formula>"SI"</formula>
    </cfRule>
  </conditionalFormatting>
  <conditionalFormatting sqref="T1112:V1113">
    <cfRule type="cellIs" dxfId="4875" priority="4807" stopIfTrue="1" operator="equal">
      <formula>"NO APLICA"</formula>
    </cfRule>
  </conditionalFormatting>
  <conditionalFormatting sqref="T1114:U1114">
    <cfRule type="cellIs" dxfId="4874" priority="4806" stopIfTrue="1" operator="equal">
      <formula>"NO APLICA"</formula>
    </cfRule>
  </conditionalFormatting>
  <conditionalFormatting sqref="T1114:U1114">
    <cfRule type="cellIs" dxfId="4873" priority="4805" stopIfTrue="1" operator="equal">
      <formula>"NO APLICA"</formula>
    </cfRule>
  </conditionalFormatting>
  <conditionalFormatting sqref="V1114">
    <cfRule type="cellIs" dxfId="4872" priority="4804" stopIfTrue="1" operator="equal">
      <formula>"NO APLICA"</formula>
    </cfRule>
  </conditionalFormatting>
  <conditionalFormatting sqref="T1111:U1111">
    <cfRule type="cellIs" dxfId="4871" priority="4803" stopIfTrue="1" operator="equal">
      <formula>"NO APLICA"</formula>
    </cfRule>
  </conditionalFormatting>
  <conditionalFormatting sqref="T1111:U1111">
    <cfRule type="cellIs" dxfId="4870" priority="4802" stopIfTrue="1" operator="equal">
      <formula>"NO APLICA"</formula>
    </cfRule>
  </conditionalFormatting>
  <conditionalFormatting sqref="V1111">
    <cfRule type="cellIs" dxfId="4869" priority="4801" stopIfTrue="1" operator="equal">
      <formula>"NO APLICA"</formula>
    </cfRule>
  </conditionalFormatting>
  <conditionalFormatting sqref="C1144:I1158 K1144:M1158 P1144:V1158">
    <cfRule type="cellIs" dxfId="4868" priority="4800" stopIfTrue="1" operator="greaterThan">
      <formula>0</formula>
    </cfRule>
  </conditionalFormatting>
  <conditionalFormatting sqref="D1152:D1157">
    <cfRule type="cellIs" dxfId="4867" priority="4799" stopIfTrue="1" operator="greaterThan">
      <formula>0</formula>
    </cfRule>
  </conditionalFormatting>
  <conditionalFormatting sqref="D1152:D1157 F1152:H1157">
    <cfRule type="cellIs" dxfId="4866" priority="4798" stopIfTrue="1" operator="greaterThan">
      <formula>0</formula>
    </cfRule>
  </conditionalFormatting>
  <conditionalFormatting sqref="H1144:H1157">
    <cfRule type="cellIs" dxfId="4865" priority="4797" stopIfTrue="1" operator="greaterThan">
      <formula>0</formula>
    </cfRule>
  </conditionalFormatting>
  <conditionalFormatting sqref="E1144:E1157">
    <cfRule type="cellIs" dxfId="4864" priority="4796" stopIfTrue="1" operator="greaterThan">
      <formula>0</formula>
    </cfRule>
  </conditionalFormatting>
  <conditionalFormatting sqref="K1166:K1171">
    <cfRule type="containsText" dxfId="4863" priority="4794" stopIfTrue="1" operator="containsText" text="NO CUMPLE">
      <formula>NOT(ISERROR(SEARCH("NO CUMPLE",K1166)))</formula>
    </cfRule>
    <cfRule type="containsText" dxfId="4862" priority="4795" stopIfTrue="1" operator="containsText" text="CUMPLE">
      <formula>NOT(ISERROR(SEARCH("CUMPLE",K1166)))</formula>
    </cfRule>
  </conditionalFormatting>
  <conditionalFormatting sqref="S1165">
    <cfRule type="cellIs" dxfId="4861" priority="4792" operator="greaterThanOrEqual">
      <formula>NUMMINCONT</formula>
    </cfRule>
    <cfRule type="cellIs" dxfId="4860" priority="4793" operator="lessThan">
      <formula>NUMMINCONT</formula>
    </cfRule>
  </conditionalFormatting>
  <conditionalFormatting sqref="T1152:V1157">
    <cfRule type="cellIs" dxfId="4859" priority="4790" stopIfTrue="1" operator="equal">
      <formula>"NO"</formula>
    </cfRule>
    <cfRule type="cellIs" dxfId="4858" priority="4791" stopIfTrue="1" operator="equal">
      <formula>"SI"</formula>
    </cfRule>
  </conditionalFormatting>
  <conditionalFormatting sqref="T1152:V1153">
    <cfRule type="cellIs" dxfId="4857" priority="4789" stopIfTrue="1" operator="equal">
      <formula>"NO APLICA"</formula>
    </cfRule>
  </conditionalFormatting>
  <conditionalFormatting sqref="T1154:U1157">
    <cfRule type="cellIs" dxfId="4856" priority="4788" stopIfTrue="1" operator="equal">
      <formula>"NO APLICA"</formula>
    </cfRule>
  </conditionalFormatting>
  <conditionalFormatting sqref="T1154:U1154">
    <cfRule type="cellIs" dxfId="4855" priority="4787" stopIfTrue="1" operator="equal">
      <formula>"NO APLICA"</formula>
    </cfRule>
  </conditionalFormatting>
  <conditionalFormatting sqref="V1154:V1157">
    <cfRule type="cellIs" dxfId="4854" priority="4786" stopIfTrue="1" operator="equal">
      <formula>"NO APLICA"</formula>
    </cfRule>
  </conditionalFormatting>
  <conditionalFormatting sqref="V1163:W1163">
    <cfRule type="cellIs" dxfId="4853" priority="4784" operator="equal">
      <formula>"CUMPLE"</formula>
    </cfRule>
    <cfRule type="cellIs" dxfId="4852" priority="4785" operator="equal">
      <formula>"NO CUMPLE"</formula>
    </cfRule>
  </conditionalFormatting>
  <conditionalFormatting sqref="V1163:W1165">
    <cfRule type="cellIs" dxfId="4851" priority="4783" operator="equal">
      <formula>"VERIFICAR"</formula>
    </cfRule>
  </conditionalFormatting>
  <conditionalFormatting sqref="T1158:V1158">
    <cfRule type="cellIs" dxfId="4850" priority="4781" stopIfTrue="1" operator="equal">
      <formula>"NO"</formula>
    </cfRule>
    <cfRule type="cellIs" dxfId="4849" priority="4782" stopIfTrue="1" operator="equal">
      <formula>"SI"</formula>
    </cfRule>
  </conditionalFormatting>
  <conditionalFormatting sqref="T1158:U1158">
    <cfRule type="cellIs" dxfId="4848" priority="4780" stopIfTrue="1" operator="equal">
      <formula>"NO APLICA"</formula>
    </cfRule>
  </conditionalFormatting>
  <conditionalFormatting sqref="V1158">
    <cfRule type="cellIs" dxfId="4847" priority="4779" stopIfTrue="1" operator="equal">
      <formula>"NO APLICA"</formula>
    </cfRule>
  </conditionalFormatting>
  <conditionalFormatting sqref="T1168">
    <cfRule type="cellIs" dxfId="4846" priority="4777" operator="equal">
      <formula>"CUMPLE"</formula>
    </cfRule>
    <cfRule type="cellIs" dxfId="4845" priority="4778" operator="equal">
      <formula>"NO CUMPLE"</formula>
    </cfRule>
  </conditionalFormatting>
  <conditionalFormatting sqref="T1168">
    <cfRule type="cellIs" dxfId="4844" priority="4776" operator="equal">
      <formula>"VERIFICAR"</formula>
    </cfRule>
  </conditionalFormatting>
  <conditionalFormatting sqref="H1172">
    <cfRule type="containsText" dxfId="4826" priority="4757" stopIfTrue="1" operator="containsText" text="NO CUMPLE">
      <formula>NOT(ISERROR(SEARCH("NO CUMPLE",H1172)))</formula>
    </cfRule>
    <cfRule type="containsText" dxfId="4825" priority="4758" stopIfTrue="1" operator="containsText" text="CUMPLE">
      <formula>NOT(ISERROR(SEARCH("CUMPLE",H1172)))</formula>
    </cfRule>
  </conditionalFormatting>
  <conditionalFormatting sqref="J1172">
    <cfRule type="containsText" dxfId="4824" priority="4755" stopIfTrue="1" operator="containsText" text="NO CUMPLE">
      <formula>NOT(ISERROR(SEARCH("NO CUMPLE",J1172)))</formula>
    </cfRule>
    <cfRule type="containsText" dxfId="4823" priority="4756" stopIfTrue="1" operator="containsText" text="CUMPLE">
      <formula>NOT(ISERROR(SEARCH("CUMPLE",J1172)))</formula>
    </cfRule>
  </conditionalFormatting>
  <conditionalFormatting sqref="K1172">
    <cfRule type="containsText" dxfId="4822" priority="4753" stopIfTrue="1" operator="containsText" text="NO CUMPLE">
      <formula>NOT(ISERROR(SEARCH("NO CUMPLE",K1172)))</formula>
    </cfRule>
    <cfRule type="containsText" dxfId="4821" priority="4754" stopIfTrue="1" operator="containsText" text="CUMPLE">
      <formula>NOT(ISERROR(SEARCH("CUMPLE",K1172)))</formula>
    </cfRule>
  </conditionalFormatting>
  <conditionalFormatting sqref="O1171">
    <cfRule type="containsText" dxfId="4820" priority="4751" stopIfTrue="1" operator="containsText" text="NO CUMPLE">
      <formula>NOT(ISERROR(SEARCH("NO CUMPLE",O1171)))</formula>
    </cfRule>
    <cfRule type="containsText" dxfId="4819" priority="4752" stopIfTrue="1" operator="containsText" text="CUMPLE">
      <formula>NOT(ISERROR(SEARCH("CUMPLE",O1171)))</formula>
    </cfRule>
  </conditionalFormatting>
  <conditionalFormatting sqref="O1172:S1172">
    <cfRule type="cellIs" dxfId="4818" priority="4750" operator="equal">
      <formula>"EL PROPONENTE SE DEBE REQUERIR POR EXPERIENCIA MINIMA EXIGIDA"</formula>
    </cfRule>
  </conditionalFormatting>
  <conditionalFormatting sqref="J1144:J1158">
    <cfRule type="cellIs" dxfId="4817" priority="4749" stopIfTrue="1" operator="greaterThan">
      <formula>0</formula>
    </cfRule>
  </conditionalFormatting>
  <conditionalFormatting sqref="N1166:N1171">
    <cfRule type="cellIs" dxfId="4816" priority="4747" operator="equal">
      <formula>"NO"</formula>
    </cfRule>
    <cfRule type="cellIs" dxfId="4815" priority="4748" operator="equal">
      <formula>"SI"</formula>
    </cfRule>
  </conditionalFormatting>
  <conditionalFormatting sqref="I1158">
    <cfRule type="cellIs" dxfId="4814" priority="4746" stopIfTrue="1" operator="greaterThan">
      <formula>0</formula>
    </cfRule>
  </conditionalFormatting>
  <conditionalFormatting sqref="K1144:L1158">
    <cfRule type="cellIs" dxfId="4813" priority="4745" operator="notBetween">
      <formula>$Q$17</formula>
      <formula>$R$17</formula>
    </cfRule>
  </conditionalFormatting>
  <conditionalFormatting sqref="B1144:B1158">
    <cfRule type="cellIs" dxfId="4812" priority="4744" stopIfTrue="1" operator="greaterThan">
      <formula>0</formula>
    </cfRule>
  </conditionalFormatting>
  <conditionalFormatting sqref="T1150:V1151 T1144:V1146">
    <cfRule type="cellIs" dxfId="4811" priority="4742" stopIfTrue="1" operator="equal">
      <formula>"NO"</formula>
    </cfRule>
    <cfRule type="cellIs" dxfId="4810" priority="4743" stopIfTrue="1" operator="equal">
      <formula>"SI"</formula>
    </cfRule>
  </conditionalFormatting>
  <conditionalFormatting sqref="T1150:V1150 T1144:V1145">
    <cfRule type="cellIs" dxfId="4809" priority="4741" stopIfTrue="1" operator="equal">
      <formula>"NO APLICA"</formula>
    </cfRule>
  </conditionalFormatting>
  <conditionalFormatting sqref="T1151:U1151">
    <cfRule type="cellIs" dxfId="4808" priority="4740" stopIfTrue="1" operator="equal">
      <formula>"NO APLICA"</formula>
    </cfRule>
  </conditionalFormatting>
  <conditionalFormatting sqref="T1151:U1151">
    <cfRule type="cellIs" dxfId="4807" priority="4739" stopIfTrue="1" operator="equal">
      <formula>"NO APLICA"</formula>
    </cfRule>
  </conditionalFormatting>
  <conditionalFormatting sqref="V1151">
    <cfRule type="cellIs" dxfId="4806" priority="4738" stopIfTrue="1" operator="equal">
      <formula>"NO APLICA"</formula>
    </cfRule>
  </conditionalFormatting>
  <conditionalFormatting sqref="C1144:I1158 K1144:M1158 P1144:V1158">
    <cfRule type="cellIs" dxfId="4805" priority="4737" operator="equal">
      <formula>0</formula>
    </cfRule>
  </conditionalFormatting>
  <conditionalFormatting sqref="P1165">
    <cfRule type="cellIs" dxfId="4803" priority="4734" operator="equal">
      <formula>"NO VÁLIDO"</formula>
    </cfRule>
    <cfRule type="cellIs" dxfId="4802" priority="4735" operator="equal">
      <formula>"VÁLIDO"</formula>
    </cfRule>
  </conditionalFormatting>
  <conditionalFormatting sqref="M1172">
    <cfRule type="cellIs" dxfId="4801" priority="4731" operator="notEqual">
      <formula>"NO CUMPLE"</formula>
    </cfRule>
    <cfRule type="containsText" dxfId="4800" priority="4732" stopIfTrue="1" operator="containsText" text="NO CUMPLE">
      <formula>NOT(ISERROR(SEARCH("NO CUMPLE",M1172)))</formula>
    </cfRule>
    <cfRule type="containsText" dxfId="4799" priority="4733" stopIfTrue="1" operator="containsText" text="CUMPLE">
      <formula>NOT(ISERROR(SEARCH("CUMPLE",M1172)))</formula>
    </cfRule>
  </conditionalFormatting>
  <conditionalFormatting sqref="M1166:M1171">
    <cfRule type="cellIs" dxfId="4798" priority="4729" stopIfTrue="1" operator="equal">
      <formula>"cumple"</formula>
    </cfRule>
    <cfRule type="containsText" dxfId="4797" priority="4730" stopIfTrue="1" operator="containsText" text="NO CUMPLE">
      <formula>NOT(ISERROR(SEARCH("NO CUMPLE",M1166)))</formula>
    </cfRule>
  </conditionalFormatting>
  <conditionalFormatting sqref="L1166:L1171">
    <cfRule type="cellIs" dxfId="4796" priority="4727" stopIfTrue="1" operator="equal">
      <formula>"cumple"</formula>
    </cfRule>
    <cfRule type="containsText" dxfId="4795" priority="4728" stopIfTrue="1" operator="containsText" text="NO CUMPLE">
      <formula>NOT(ISERROR(SEARCH("NO CUMPLE",L1166)))</formula>
    </cfRule>
  </conditionalFormatting>
  <conditionalFormatting sqref="D1147:D1149">
    <cfRule type="cellIs" dxfId="4779" priority="4711" stopIfTrue="1" operator="greaterThan">
      <formula>0</formula>
    </cfRule>
  </conditionalFormatting>
  <conditionalFormatting sqref="D1147:D1149 F1147:H1149">
    <cfRule type="cellIs" dxfId="4778" priority="4710" stopIfTrue="1" operator="greaterThan">
      <formula>0</formula>
    </cfRule>
  </conditionalFormatting>
  <conditionalFormatting sqref="T1147:V1149">
    <cfRule type="cellIs" dxfId="4777" priority="4708" stopIfTrue="1" operator="equal">
      <formula>"NO"</formula>
    </cfRule>
    <cfRule type="cellIs" dxfId="4776" priority="4709" stopIfTrue="1" operator="equal">
      <formula>"SI"</formula>
    </cfRule>
  </conditionalFormatting>
  <conditionalFormatting sqref="T1147:V1148">
    <cfRule type="cellIs" dxfId="4775" priority="4707" stopIfTrue="1" operator="equal">
      <formula>"NO APLICA"</formula>
    </cfRule>
  </conditionalFormatting>
  <conditionalFormatting sqref="T1149:U1149">
    <cfRule type="cellIs" dxfId="4774" priority="4706" stopIfTrue="1" operator="equal">
      <formula>"NO APLICA"</formula>
    </cfRule>
  </conditionalFormatting>
  <conditionalFormatting sqref="T1149:U1149">
    <cfRule type="cellIs" dxfId="4773" priority="4705" stopIfTrue="1" operator="equal">
      <formula>"NO APLICA"</formula>
    </cfRule>
  </conditionalFormatting>
  <conditionalFormatting sqref="V1149">
    <cfRule type="cellIs" dxfId="4772" priority="4704" stopIfTrue="1" operator="equal">
      <formula>"NO APLICA"</formula>
    </cfRule>
  </conditionalFormatting>
  <conditionalFormatting sqref="T1146:U1146">
    <cfRule type="cellIs" dxfId="4771" priority="4703" stopIfTrue="1" operator="equal">
      <formula>"NO APLICA"</formula>
    </cfRule>
  </conditionalFormatting>
  <conditionalFormatting sqref="T1146:U1146">
    <cfRule type="cellIs" dxfId="4770" priority="4702" stopIfTrue="1" operator="equal">
      <formula>"NO APLICA"</formula>
    </cfRule>
  </conditionalFormatting>
  <conditionalFormatting sqref="V1146">
    <cfRule type="cellIs" dxfId="4769" priority="4701" stopIfTrue="1" operator="equal">
      <formula>"NO APLICA"</formula>
    </cfRule>
  </conditionalFormatting>
  <conditionalFormatting sqref="K1179:M1193 P1179:V1193 C1179:I1193">
    <cfRule type="cellIs" dxfId="4768" priority="4700" stopIfTrue="1" operator="greaterThan">
      <formula>0</formula>
    </cfRule>
  </conditionalFormatting>
  <conditionalFormatting sqref="D1187:D1192">
    <cfRule type="cellIs" dxfId="4767" priority="4699" stopIfTrue="1" operator="greaterThan">
      <formula>0</formula>
    </cfRule>
  </conditionalFormatting>
  <conditionalFormatting sqref="D1187:D1192 F1187:H1192">
    <cfRule type="cellIs" dxfId="4766" priority="4698" stopIfTrue="1" operator="greaterThan">
      <formula>0</formula>
    </cfRule>
  </conditionalFormatting>
  <conditionalFormatting sqref="H1179:H1192">
    <cfRule type="cellIs" dxfId="4765" priority="4697" stopIfTrue="1" operator="greaterThan">
      <formula>0</formula>
    </cfRule>
  </conditionalFormatting>
  <conditionalFormatting sqref="E1179:E1192">
    <cfRule type="cellIs" dxfId="4764" priority="4696" stopIfTrue="1" operator="greaterThan">
      <formula>0</formula>
    </cfRule>
  </conditionalFormatting>
  <conditionalFormatting sqref="K1201:K1206">
    <cfRule type="containsText" dxfId="4763" priority="4694" stopIfTrue="1" operator="containsText" text="NO CUMPLE">
      <formula>NOT(ISERROR(SEARCH("NO CUMPLE",K1201)))</formula>
    </cfRule>
    <cfRule type="containsText" dxfId="4762" priority="4695" stopIfTrue="1" operator="containsText" text="CUMPLE">
      <formula>NOT(ISERROR(SEARCH("CUMPLE",K1201)))</formula>
    </cfRule>
  </conditionalFormatting>
  <conditionalFormatting sqref="S1200">
    <cfRule type="cellIs" dxfId="4761" priority="4692" operator="greaterThanOrEqual">
      <formula>NUMMINCONT</formula>
    </cfRule>
    <cfRule type="cellIs" dxfId="4760" priority="4693" operator="lessThan">
      <formula>NUMMINCONT</formula>
    </cfRule>
  </conditionalFormatting>
  <conditionalFormatting sqref="T1187:V1192">
    <cfRule type="cellIs" dxfId="4759" priority="4690" stopIfTrue="1" operator="equal">
      <formula>"NO"</formula>
    </cfRule>
    <cfRule type="cellIs" dxfId="4758" priority="4691" stopIfTrue="1" operator="equal">
      <formula>"SI"</formula>
    </cfRule>
  </conditionalFormatting>
  <conditionalFormatting sqref="T1187:V1188">
    <cfRule type="cellIs" dxfId="4757" priority="4689" stopIfTrue="1" operator="equal">
      <formula>"NO APLICA"</formula>
    </cfRule>
  </conditionalFormatting>
  <conditionalFormatting sqref="T1189:U1192">
    <cfRule type="cellIs" dxfId="4756" priority="4688" stopIfTrue="1" operator="equal">
      <formula>"NO APLICA"</formula>
    </cfRule>
  </conditionalFormatting>
  <conditionalFormatting sqref="T1189:U1189">
    <cfRule type="cellIs" dxfId="4755" priority="4687" stopIfTrue="1" operator="equal">
      <formula>"NO APLICA"</formula>
    </cfRule>
  </conditionalFormatting>
  <conditionalFormatting sqref="V1189:V1192">
    <cfRule type="cellIs" dxfId="4754" priority="4686" stopIfTrue="1" operator="equal">
      <formula>"NO APLICA"</formula>
    </cfRule>
  </conditionalFormatting>
  <conditionalFormatting sqref="V1198:W1198">
    <cfRule type="cellIs" dxfId="4753" priority="4684" operator="equal">
      <formula>"CUMPLE"</formula>
    </cfRule>
    <cfRule type="cellIs" dxfId="4752" priority="4685" operator="equal">
      <formula>"NO CUMPLE"</formula>
    </cfRule>
  </conditionalFormatting>
  <conditionalFormatting sqref="V1198:W1200">
    <cfRule type="cellIs" dxfId="4751" priority="4683" operator="equal">
      <formula>"VERIFICAR"</formula>
    </cfRule>
  </conditionalFormatting>
  <conditionalFormatting sqref="T1193:V1193">
    <cfRule type="cellIs" dxfId="4750" priority="4681" stopIfTrue="1" operator="equal">
      <formula>"NO"</formula>
    </cfRule>
    <cfRule type="cellIs" dxfId="4749" priority="4682" stopIfTrue="1" operator="equal">
      <formula>"SI"</formula>
    </cfRule>
  </conditionalFormatting>
  <conditionalFormatting sqref="T1193:U1193">
    <cfRule type="cellIs" dxfId="4748" priority="4680" stopIfTrue="1" operator="equal">
      <formula>"NO APLICA"</formula>
    </cfRule>
  </conditionalFormatting>
  <conditionalFormatting sqref="V1193">
    <cfRule type="cellIs" dxfId="4747" priority="4679" stopIfTrue="1" operator="equal">
      <formula>"NO APLICA"</formula>
    </cfRule>
  </conditionalFormatting>
  <conditionalFormatting sqref="T1203">
    <cfRule type="cellIs" dxfId="4746" priority="4677" operator="equal">
      <formula>"CUMPLE"</formula>
    </cfRule>
    <cfRule type="cellIs" dxfId="4745" priority="4678" operator="equal">
      <formula>"NO CUMPLE"</formula>
    </cfRule>
  </conditionalFormatting>
  <conditionalFormatting sqref="T1203">
    <cfRule type="cellIs" dxfId="4744" priority="4676" operator="equal">
      <formula>"VERIFICAR"</formula>
    </cfRule>
  </conditionalFormatting>
  <conditionalFormatting sqref="H1207">
    <cfRule type="containsText" dxfId="4726" priority="4657" stopIfTrue="1" operator="containsText" text="NO CUMPLE">
      <formula>NOT(ISERROR(SEARCH("NO CUMPLE",H1207)))</formula>
    </cfRule>
    <cfRule type="containsText" dxfId="4725" priority="4658" stopIfTrue="1" operator="containsText" text="CUMPLE">
      <formula>NOT(ISERROR(SEARCH("CUMPLE",H1207)))</formula>
    </cfRule>
  </conditionalFormatting>
  <conditionalFormatting sqref="J1207">
    <cfRule type="containsText" dxfId="4724" priority="4655" stopIfTrue="1" operator="containsText" text="NO CUMPLE">
      <formula>NOT(ISERROR(SEARCH("NO CUMPLE",J1207)))</formula>
    </cfRule>
    <cfRule type="containsText" dxfId="4723" priority="4656" stopIfTrue="1" operator="containsText" text="CUMPLE">
      <formula>NOT(ISERROR(SEARCH("CUMPLE",J1207)))</formula>
    </cfRule>
  </conditionalFormatting>
  <conditionalFormatting sqref="K1207">
    <cfRule type="containsText" dxfId="4722" priority="4653" stopIfTrue="1" operator="containsText" text="NO CUMPLE">
      <formula>NOT(ISERROR(SEARCH("NO CUMPLE",K1207)))</formula>
    </cfRule>
    <cfRule type="containsText" dxfId="4721" priority="4654" stopIfTrue="1" operator="containsText" text="CUMPLE">
      <formula>NOT(ISERROR(SEARCH("CUMPLE",K1207)))</formula>
    </cfRule>
  </conditionalFormatting>
  <conditionalFormatting sqref="O1206">
    <cfRule type="containsText" dxfId="4720" priority="4651" stopIfTrue="1" operator="containsText" text="NO CUMPLE">
      <formula>NOT(ISERROR(SEARCH("NO CUMPLE",O1206)))</formula>
    </cfRule>
    <cfRule type="containsText" dxfId="4719" priority="4652" stopIfTrue="1" operator="containsText" text="CUMPLE">
      <formula>NOT(ISERROR(SEARCH("CUMPLE",O1206)))</formula>
    </cfRule>
  </conditionalFormatting>
  <conditionalFormatting sqref="O1207:S1207">
    <cfRule type="cellIs" dxfId="4718" priority="4650" operator="equal">
      <formula>"EL PROPONENTE SE DEBE REQUERIR POR EXPERIENCIA MINIMA EXIGIDA"</formula>
    </cfRule>
  </conditionalFormatting>
  <conditionalFormatting sqref="J1179:J1193">
    <cfRule type="cellIs" dxfId="4717" priority="4649" stopIfTrue="1" operator="greaterThan">
      <formula>0</formula>
    </cfRule>
  </conditionalFormatting>
  <conditionalFormatting sqref="N1201:N1206">
    <cfRule type="cellIs" dxfId="4716" priority="4647" operator="equal">
      <formula>"NO"</formula>
    </cfRule>
    <cfRule type="cellIs" dxfId="4715" priority="4648" operator="equal">
      <formula>"SI"</formula>
    </cfRule>
  </conditionalFormatting>
  <conditionalFormatting sqref="I1193">
    <cfRule type="cellIs" dxfId="4714" priority="4646" stopIfTrue="1" operator="greaterThan">
      <formula>0</formula>
    </cfRule>
  </conditionalFormatting>
  <conditionalFormatting sqref="K1179:L1193">
    <cfRule type="cellIs" dxfId="4713" priority="4645" operator="notBetween">
      <formula>$Q$17</formula>
      <formula>$R$17</formula>
    </cfRule>
  </conditionalFormatting>
  <conditionalFormatting sqref="B1179:B1193">
    <cfRule type="cellIs" dxfId="4712" priority="4644" stopIfTrue="1" operator="greaterThan">
      <formula>0</formula>
    </cfRule>
  </conditionalFormatting>
  <conditionalFormatting sqref="T1185:V1186 T1179:V1181">
    <cfRule type="cellIs" dxfId="4711" priority="4642" stopIfTrue="1" operator="equal">
      <formula>"NO"</formula>
    </cfRule>
    <cfRule type="cellIs" dxfId="4710" priority="4643" stopIfTrue="1" operator="equal">
      <formula>"SI"</formula>
    </cfRule>
  </conditionalFormatting>
  <conditionalFormatting sqref="T1185:V1185 T1179:V1180">
    <cfRule type="cellIs" dxfId="4709" priority="4641" stopIfTrue="1" operator="equal">
      <formula>"NO APLICA"</formula>
    </cfRule>
  </conditionalFormatting>
  <conditionalFormatting sqref="T1186:U1186">
    <cfRule type="cellIs" dxfId="4708" priority="4640" stopIfTrue="1" operator="equal">
      <formula>"NO APLICA"</formula>
    </cfRule>
  </conditionalFormatting>
  <conditionalFormatting sqref="T1186:U1186">
    <cfRule type="cellIs" dxfId="4707" priority="4639" stopIfTrue="1" operator="equal">
      <formula>"NO APLICA"</formula>
    </cfRule>
  </conditionalFormatting>
  <conditionalFormatting sqref="V1186">
    <cfRule type="cellIs" dxfId="4706" priority="4638" stopIfTrue="1" operator="equal">
      <formula>"NO APLICA"</formula>
    </cfRule>
  </conditionalFormatting>
  <conditionalFormatting sqref="K1179:M1193 P1179:V1193 C1179:I1193">
    <cfRule type="cellIs" dxfId="4705" priority="4637" operator="equal">
      <formula>0</formula>
    </cfRule>
  </conditionalFormatting>
  <conditionalFormatting sqref="P1200">
    <cfRule type="cellIs" dxfId="4703" priority="4634" operator="equal">
      <formula>"NO VÁLIDO"</formula>
    </cfRule>
    <cfRule type="cellIs" dxfId="4702" priority="4635" operator="equal">
      <formula>"VÁLIDO"</formula>
    </cfRule>
  </conditionalFormatting>
  <conditionalFormatting sqref="M1207">
    <cfRule type="cellIs" dxfId="4701" priority="4631" operator="notEqual">
      <formula>"NO CUMPLE"</formula>
    </cfRule>
    <cfRule type="containsText" dxfId="4700" priority="4632" stopIfTrue="1" operator="containsText" text="NO CUMPLE">
      <formula>NOT(ISERROR(SEARCH("NO CUMPLE",M1207)))</formula>
    </cfRule>
    <cfRule type="containsText" dxfId="4699" priority="4633" stopIfTrue="1" operator="containsText" text="CUMPLE">
      <formula>NOT(ISERROR(SEARCH("CUMPLE",M1207)))</formula>
    </cfRule>
  </conditionalFormatting>
  <conditionalFormatting sqref="M1201:M1206">
    <cfRule type="cellIs" dxfId="4698" priority="4629" stopIfTrue="1" operator="equal">
      <formula>"cumple"</formula>
    </cfRule>
    <cfRule type="containsText" dxfId="4697" priority="4630" stopIfTrue="1" operator="containsText" text="NO CUMPLE">
      <formula>NOT(ISERROR(SEARCH("NO CUMPLE",M1201)))</formula>
    </cfRule>
  </conditionalFormatting>
  <conditionalFormatting sqref="L1201:L1206">
    <cfRule type="cellIs" dxfId="4696" priority="4627" stopIfTrue="1" operator="equal">
      <formula>"cumple"</formula>
    </cfRule>
    <cfRule type="containsText" dxfId="4695" priority="4628" stopIfTrue="1" operator="containsText" text="NO CUMPLE">
      <formula>NOT(ISERROR(SEARCH("NO CUMPLE",L1201)))</formula>
    </cfRule>
  </conditionalFormatting>
  <conditionalFormatting sqref="D1182:D1184">
    <cfRule type="cellIs" dxfId="4679" priority="4611" stopIfTrue="1" operator="greaterThan">
      <formula>0</formula>
    </cfRule>
  </conditionalFormatting>
  <conditionalFormatting sqref="D1182:D1184 F1182:H1184">
    <cfRule type="cellIs" dxfId="4678" priority="4610" stopIfTrue="1" operator="greaterThan">
      <formula>0</formula>
    </cfRule>
  </conditionalFormatting>
  <conditionalFormatting sqref="T1182:V1184">
    <cfRule type="cellIs" dxfId="4677" priority="4608" stopIfTrue="1" operator="equal">
      <formula>"NO"</formula>
    </cfRule>
    <cfRule type="cellIs" dxfId="4676" priority="4609" stopIfTrue="1" operator="equal">
      <formula>"SI"</formula>
    </cfRule>
  </conditionalFormatting>
  <conditionalFormatting sqref="T1182:V1183">
    <cfRule type="cellIs" dxfId="4675" priority="4607" stopIfTrue="1" operator="equal">
      <formula>"NO APLICA"</formula>
    </cfRule>
  </conditionalFormatting>
  <conditionalFormatting sqref="T1184:U1184">
    <cfRule type="cellIs" dxfId="4674" priority="4606" stopIfTrue="1" operator="equal">
      <formula>"NO APLICA"</formula>
    </cfRule>
  </conditionalFormatting>
  <conditionalFormatting sqref="T1184:U1184">
    <cfRule type="cellIs" dxfId="4673" priority="4605" stopIfTrue="1" operator="equal">
      <formula>"NO APLICA"</formula>
    </cfRule>
  </conditionalFormatting>
  <conditionalFormatting sqref="V1184">
    <cfRule type="cellIs" dxfId="4672" priority="4604" stopIfTrue="1" operator="equal">
      <formula>"NO APLICA"</formula>
    </cfRule>
  </conditionalFormatting>
  <conditionalFormatting sqref="T1181:U1181">
    <cfRule type="cellIs" dxfId="4671" priority="4603" stopIfTrue="1" operator="equal">
      <formula>"NO APLICA"</formula>
    </cfRule>
  </conditionalFormatting>
  <conditionalFormatting sqref="T1181:U1181">
    <cfRule type="cellIs" dxfId="4670" priority="4602" stopIfTrue="1" operator="equal">
      <formula>"NO APLICA"</formula>
    </cfRule>
  </conditionalFormatting>
  <conditionalFormatting sqref="V1181">
    <cfRule type="cellIs" dxfId="4669" priority="4601" stopIfTrue="1" operator="equal">
      <formula>"NO APLICA"</formula>
    </cfRule>
  </conditionalFormatting>
  <conditionalFormatting sqref="C1214:I1214 K1214:M1228 P1214:V1228 C1216:I1228 G1215 I1215">
    <cfRule type="cellIs" dxfId="4668" priority="4600" stopIfTrue="1" operator="greaterThan">
      <formula>0</formula>
    </cfRule>
  </conditionalFormatting>
  <conditionalFormatting sqref="D1222:D1227">
    <cfRule type="cellIs" dxfId="4667" priority="4599" stopIfTrue="1" operator="greaterThan">
      <formula>0</formula>
    </cfRule>
  </conditionalFormatting>
  <conditionalFormatting sqref="D1222:D1227 F1222:H1227">
    <cfRule type="cellIs" dxfId="4666" priority="4598" stopIfTrue="1" operator="greaterThan">
      <formula>0</formula>
    </cfRule>
  </conditionalFormatting>
  <conditionalFormatting sqref="H1214 H1216:H1227">
    <cfRule type="cellIs" dxfId="4665" priority="4597" stopIfTrue="1" operator="greaterThan">
      <formula>0</formula>
    </cfRule>
  </conditionalFormatting>
  <conditionalFormatting sqref="E1214 E1216:E1227">
    <cfRule type="cellIs" dxfId="4664" priority="4596" stopIfTrue="1" operator="greaterThan">
      <formula>0</formula>
    </cfRule>
  </conditionalFormatting>
  <conditionalFormatting sqref="K1236:K1241">
    <cfRule type="containsText" dxfId="4663" priority="4594" stopIfTrue="1" operator="containsText" text="NO CUMPLE">
      <formula>NOT(ISERROR(SEARCH("NO CUMPLE",K1236)))</formula>
    </cfRule>
    <cfRule type="containsText" dxfId="4662" priority="4595" stopIfTrue="1" operator="containsText" text="CUMPLE">
      <formula>NOT(ISERROR(SEARCH("CUMPLE",K1236)))</formula>
    </cfRule>
  </conditionalFormatting>
  <conditionalFormatting sqref="S1235">
    <cfRule type="cellIs" dxfId="4661" priority="4592" operator="greaterThanOrEqual">
      <formula>NUMMINCONT</formula>
    </cfRule>
    <cfRule type="cellIs" dxfId="4660" priority="4593" operator="lessThan">
      <formula>NUMMINCONT</formula>
    </cfRule>
  </conditionalFormatting>
  <conditionalFormatting sqref="T1222:V1227">
    <cfRule type="cellIs" dxfId="4659" priority="4590" stopIfTrue="1" operator="equal">
      <formula>"NO"</formula>
    </cfRule>
    <cfRule type="cellIs" dxfId="4658" priority="4591" stopIfTrue="1" operator="equal">
      <formula>"SI"</formula>
    </cfRule>
  </conditionalFormatting>
  <conditionalFormatting sqref="T1222:V1223">
    <cfRule type="cellIs" dxfId="4657" priority="4589" stopIfTrue="1" operator="equal">
      <formula>"NO APLICA"</formula>
    </cfRule>
  </conditionalFormatting>
  <conditionalFormatting sqref="T1224:U1227">
    <cfRule type="cellIs" dxfId="4656" priority="4588" stopIfTrue="1" operator="equal">
      <formula>"NO APLICA"</formula>
    </cfRule>
  </conditionalFormatting>
  <conditionalFormatting sqref="T1224:U1224">
    <cfRule type="cellIs" dxfId="4655" priority="4587" stopIfTrue="1" operator="equal">
      <formula>"NO APLICA"</formula>
    </cfRule>
  </conditionalFormatting>
  <conditionalFormatting sqref="V1224:V1227">
    <cfRule type="cellIs" dxfId="4654" priority="4586" stopIfTrue="1" operator="equal">
      <formula>"NO APLICA"</formula>
    </cfRule>
  </conditionalFormatting>
  <conditionalFormatting sqref="V1233:W1233">
    <cfRule type="cellIs" dxfId="4653" priority="4584" operator="equal">
      <formula>"CUMPLE"</formula>
    </cfRule>
    <cfRule type="cellIs" dxfId="4652" priority="4585" operator="equal">
      <formula>"NO CUMPLE"</formula>
    </cfRule>
  </conditionalFormatting>
  <conditionalFormatting sqref="V1233:W1235">
    <cfRule type="cellIs" dxfId="4651" priority="4583" operator="equal">
      <formula>"VERIFICAR"</formula>
    </cfRule>
  </conditionalFormatting>
  <conditionalFormatting sqref="T1228:V1228">
    <cfRule type="cellIs" dxfId="4650" priority="4581" stopIfTrue="1" operator="equal">
      <formula>"NO"</formula>
    </cfRule>
    <cfRule type="cellIs" dxfId="4649" priority="4582" stopIfTrue="1" operator="equal">
      <formula>"SI"</formula>
    </cfRule>
  </conditionalFormatting>
  <conditionalFormatting sqref="T1228:U1228">
    <cfRule type="cellIs" dxfId="4648" priority="4580" stopIfTrue="1" operator="equal">
      <formula>"NO APLICA"</formula>
    </cfRule>
  </conditionalFormatting>
  <conditionalFormatting sqref="V1228">
    <cfRule type="cellIs" dxfId="4647" priority="4579" stopIfTrue="1" operator="equal">
      <formula>"NO APLICA"</formula>
    </cfRule>
  </conditionalFormatting>
  <conditionalFormatting sqref="T1238">
    <cfRule type="cellIs" dxfId="4646" priority="4577" operator="equal">
      <formula>"CUMPLE"</formula>
    </cfRule>
    <cfRule type="cellIs" dxfId="4645" priority="4578" operator="equal">
      <formula>"NO CUMPLE"</formula>
    </cfRule>
  </conditionalFormatting>
  <conditionalFormatting sqref="T1238">
    <cfRule type="cellIs" dxfId="4644" priority="4576" operator="equal">
      <formula>"VERIFICAR"</formula>
    </cfRule>
  </conditionalFormatting>
  <conditionalFormatting sqref="H1242">
    <cfRule type="containsText" dxfId="4626" priority="4557" stopIfTrue="1" operator="containsText" text="NO CUMPLE">
      <formula>NOT(ISERROR(SEARCH("NO CUMPLE",H1242)))</formula>
    </cfRule>
    <cfRule type="containsText" dxfId="4625" priority="4558" stopIfTrue="1" operator="containsText" text="CUMPLE">
      <formula>NOT(ISERROR(SEARCH("CUMPLE",H1242)))</formula>
    </cfRule>
  </conditionalFormatting>
  <conditionalFormatting sqref="J1242">
    <cfRule type="containsText" dxfId="4624" priority="4555" stopIfTrue="1" operator="containsText" text="NO CUMPLE">
      <formula>NOT(ISERROR(SEARCH("NO CUMPLE",J1242)))</formula>
    </cfRule>
    <cfRule type="containsText" dxfId="4623" priority="4556" stopIfTrue="1" operator="containsText" text="CUMPLE">
      <formula>NOT(ISERROR(SEARCH("CUMPLE",J1242)))</formula>
    </cfRule>
  </conditionalFormatting>
  <conditionalFormatting sqref="K1242">
    <cfRule type="containsText" dxfId="4622" priority="4553" stopIfTrue="1" operator="containsText" text="NO CUMPLE">
      <formula>NOT(ISERROR(SEARCH("NO CUMPLE",K1242)))</formula>
    </cfRule>
    <cfRule type="containsText" dxfId="4621" priority="4554" stopIfTrue="1" operator="containsText" text="CUMPLE">
      <formula>NOT(ISERROR(SEARCH("CUMPLE",K1242)))</formula>
    </cfRule>
  </conditionalFormatting>
  <conditionalFormatting sqref="O1241">
    <cfRule type="containsText" dxfId="4620" priority="4551" stopIfTrue="1" operator="containsText" text="NO CUMPLE">
      <formula>NOT(ISERROR(SEARCH("NO CUMPLE",O1241)))</formula>
    </cfRule>
    <cfRule type="containsText" dxfId="4619" priority="4552" stopIfTrue="1" operator="containsText" text="CUMPLE">
      <formula>NOT(ISERROR(SEARCH("CUMPLE",O1241)))</formula>
    </cfRule>
  </conditionalFormatting>
  <conditionalFormatting sqref="O1242:S1242">
    <cfRule type="cellIs" dxfId="4618" priority="4550" operator="equal">
      <formula>"EL PROPONENTE SE DEBE REQUERIR POR EXPERIENCIA MINIMA EXIGIDA"</formula>
    </cfRule>
  </conditionalFormatting>
  <conditionalFormatting sqref="J1214:J1228">
    <cfRule type="cellIs" dxfId="4617" priority="4549" stopIfTrue="1" operator="greaterThan">
      <formula>0</formula>
    </cfRule>
  </conditionalFormatting>
  <conditionalFormatting sqref="N1236:N1241">
    <cfRule type="cellIs" dxfId="4616" priority="4547" operator="equal">
      <formula>"NO"</formula>
    </cfRule>
    <cfRule type="cellIs" dxfId="4615" priority="4548" operator="equal">
      <formula>"SI"</formula>
    </cfRule>
  </conditionalFormatting>
  <conditionalFormatting sqref="I1228">
    <cfRule type="cellIs" dxfId="4614" priority="4546" stopIfTrue="1" operator="greaterThan">
      <formula>0</formula>
    </cfRule>
  </conditionalFormatting>
  <conditionalFormatting sqref="K1214:L1228">
    <cfRule type="cellIs" dxfId="4613" priority="4545" operator="notBetween">
      <formula>$Q$17</formula>
      <formula>$R$17</formula>
    </cfRule>
  </conditionalFormatting>
  <conditionalFormatting sqref="B1214 B1216:B1228">
    <cfRule type="cellIs" dxfId="4612" priority="4544" stopIfTrue="1" operator="greaterThan">
      <formula>0</formula>
    </cfRule>
  </conditionalFormatting>
  <conditionalFormatting sqref="T1220:V1221 T1214:V1216">
    <cfRule type="cellIs" dxfId="4611" priority="4542" stopIfTrue="1" operator="equal">
      <formula>"NO"</formula>
    </cfRule>
    <cfRule type="cellIs" dxfId="4610" priority="4543" stopIfTrue="1" operator="equal">
      <formula>"SI"</formula>
    </cfRule>
  </conditionalFormatting>
  <conditionalFormatting sqref="T1220:V1220 T1214:V1215">
    <cfRule type="cellIs" dxfId="4609" priority="4541" stopIfTrue="1" operator="equal">
      <formula>"NO APLICA"</formula>
    </cfRule>
  </conditionalFormatting>
  <conditionalFormatting sqref="T1221:U1221">
    <cfRule type="cellIs" dxfId="4608" priority="4540" stopIfTrue="1" operator="equal">
      <formula>"NO APLICA"</formula>
    </cfRule>
  </conditionalFormatting>
  <conditionalFormatting sqref="T1221:U1221">
    <cfRule type="cellIs" dxfId="4607" priority="4539" stopIfTrue="1" operator="equal">
      <formula>"NO APLICA"</formula>
    </cfRule>
  </conditionalFormatting>
  <conditionalFormatting sqref="V1221">
    <cfRule type="cellIs" dxfId="4606" priority="4538" stopIfTrue="1" operator="equal">
      <formula>"NO APLICA"</formula>
    </cfRule>
  </conditionalFormatting>
  <conditionalFormatting sqref="C1214:I1214 K1214:M1228 P1214:V1228 C1216:I1228 G1215 I1215">
    <cfRule type="cellIs" dxfId="4605" priority="4537" operator="equal">
      <formula>0</formula>
    </cfRule>
  </conditionalFormatting>
  <conditionalFormatting sqref="P1235">
    <cfRule type="cellIs" dxfId="4603" priority="4534" operator="equal">
      <formula>"NO VÁLIDO"</formula>
    </cfRule>
    <cfRule type="cellIs" dxfId="4602" priority="4535" operator="equal">
      <formula>"VÁLIDO"</formula>
    </cfRule>
  </conditionalFormatting>
  <conditionalFormatting sqref="M1242">
    <cfRule type="cellIs" dxfId="4601" priority="4531" operator="notEqual">
      <formula>"NO CUMPLE"</formula>
    </cfRule>
    <cfRule type="containsText" dxfId="4600" priority="4532" stopIfTrue="1" operator="containsText" text="NO CUMPLE">
      <formula>NOT(ISERROR(SEARCH("NO CUMPLE",M1242)))</formula>
    </cfRule>
    <cfRule type="containsText" dxfId="4599" priority="4533" stopIfTrue="1" operator="containsText" text="CUMPLE">
      <formula>NOT(ISERROR(SEARCH("CUMPLE",M1242)))</formula>
    </cfRule>
  </conditionalFormatting>
  <conditionalFormatting sqref="M1236:M1241">
    <cfRule type="cellIs" dxfId="4598" priority="4529" stopIfTrue="1" operator="equal">
      <formula>"cumple"</formula>
    </cfRule>
    <cfRule type="containsText" dxfId="4597" priority="4530" stopIfTrue="1" operator="containsText" text="NO CUMPLE">
      <formula>NOT(ISERROR(SEARCH("NO CUMPLE",M1236)))</formula>
    </cfRule>
  </conditionalFormatting>
  <conditionalFormatting sqref="L1236:L1241">
    <cfRule type="cellIs" dxfId="4596" priority="4527" stopIfTrue="1" operator="equal">
      <formula>"cumple"</formula>
    </cfRule>
    <cfRule type="containsText" dxfId="4595" priority="4528" stopIfTrue="1" operator="containsText" text="NO CUMPLE">
      <formula>NOT(ISERROR(SEARCH("NO CUMPLE",L1236)))</formula>
    </cfRule>
  </conditionalFormatting>
  <conditionalFormatting sqref="D1217:D1219">
    <cfRule type="cellIs" dxfId="4579" priority="4511" stopIfTrue="1" operator="greaterThan">
      <formula>0</formula>
    </cfRule>
  </conditionalFormatting>
  <conditionalFormatting sqref="D1217:D1219 F1217:H1219">
    <cfRule type="cellIs" dxfId="4578" priority="4510" stopIfTrue="1" operator="greaterThan">
      <formula>0</formula>
    </cfRule>
  </conditionalFormatting>
  <conditionalFormatting sqref="T1217:V1219">
    <cfRule type="cellIs" dxfId="4577" priority="4508" stopIfTrue="1" operator="equal">
      <formula>"NO"</formula>
    </cfRule>
    <cfRule type="cellIs" dxfId="4576" priority="4509" stopIfTrue="1" operator="equal">
      <formula>"SI"</formula>
    </cfRule>
  </conditionalFormatting>
  <conditionalFormatting sqref="T1217:V1218">
    <cfRule type="cellIs" dxfId="4575" priority="4507" stopIfTrue="1" operator="equal">
      <formula>"NO APLICA"</formula>
    </cfRule>
  </conditionalFormatting>
  <conditionalFormatting sqref="T1219:U1219">
    <cfRule type="cellIs" dxfId="4574" priority="4506" stopIfTrue="1" operator="equal">
      <formula>"NO APLICA"</formula>
    </cfRule>
  </conditionalFormatting>
  <conditionalFormatting sqref="T1219:U1219">
    <cfRule type="cellIs" dxfId="4573" priority="4505" stopIfTrue="1" operator="equal">
      <formula>"NO APLICA"</formula>
    </cfRule>
  </conditionalFormatting>
  <conditionalFormatting sqref="V1219">
    <cfRule type="cellIs" dxfId="4572" priority="4504" stopIfTrue="1" operator="equal">
      <formula>"NO APLICA"</formula>
    </cfRule>
  </conditionalFormatting>
  <conditionalFormatting sqref="T1216:U1216">
    <cfRule type="cellIs" dxfId="4571" priority="4503" stopIfTrue="1" operator="equal">
      <formula>"NO APLICA"</formula>
    </cfRule>
  </conditionalFormatting>
  <conditionalFormatting sqref="T1216:U1216">
    <cfRule type="cellIs" dxfId="4570" priority="4502" stopIfTrue="1" operator="equal">
      <formula>"NO APLICA"</formula>
    </cfRule>
  </conditionalFormatting>
  <conditionalFormatting sqref="V1216">
    <cfRule type="cellIs" dxfId="4569" priority="4501" stopIfTrue="1" operator="equal">
      <formula>"NO APLICA"</formula>
    </cfRule>
  </conditionalFormatting>
  <conditionalFormatting sqref="K1249:M1263 P1249:V1263 C1249:I1263">
    <cfRule type="cellIs" dxfId="4568" priority="4500" stopIfTrue="1" operator="greaterThan">
      <formula>0</formula>
    </cfRule>
  </conditionalFormatting>
  <conditionalFormatting sqref="D1257:D1262">
    <cfRule type="cellIs" dxfId="4567" priority="4499" stopIfTrue="1" operator="greaterThan">
      <formula>0</formula>
    </cfRule>
  </conditionalFormatting>
  <conditionalFormatting sqref="D1257:D1262 F1257:H1262">
    <cfRule type="cellIs" dxfId="4566" priority="4498" stopIfTrue="1" operator="greaterThan">
      <formula>0</formula>
    </cfRule>
  </conditionalFormatting>
  <conditionalFormatting sqref="H1249:H1262">
    <cfRule type="cellIs" dxfId="4565" priority="4497" stopIfTrue="1" operator="greaterThan">
      <formula>0</formula>
    </cfRule>
  </conditionalFormatting>
  <conditionalFormatting sqref="E1249:E1262">
    <cfRule type="cellIs" dxfId="4564" priority="4496" stopIfTrue="1" operator="greaterThan">
      <formula>0</formula>
    </cfRule>
  </conditionalFormatting>
  <conditionalFormatting sqref="K1271:K1276">
    <cfRule type="containsText" dxfId="4563" priority="4494" stopIfTrue="1" operator="containsText" text="NO CUMPLE">
      <formula>NOT(ISERROR(SEARCH("NO CUMPLE",K1271)))</formula>
    </cfRule>
    <cfRule type="containsText" dxfId="4562" priority="4495" stopIfTrue="1" operator="containsText" text="CUMPLE">
      <formula>NOT(ISERROR(SEARCH("CUMPLE",K1271)))</formula>
    </cfRule>
  </conditionalFormatting>
  <conditionalFormatting sqref="S1270">
    <cfRule type="cellIs" dxfId="4561" priority="4492" operator="greaterThanOrEqual">
      <formula>NUMMINCONT</formula>
    </cfRule>
    <cfRule type="cellIs" dxfId="4560" priority="4493" operator="lessThan">
      <formula>NUMMINCONT</formula>
    </cfRule>
  </conditionalFormatting>
  <conditionalFormatting sqref="T1257:V1262">
    <cfRule type="cellIs" dxfId="4559" priority="4490" stopIfTrue="1" operator="equal">
      <formula>"NO"</formula>
    </cfRule>
    <cfRule type="cellIs" dxfId="4558" priority="4491" stopIfTrue="1" operator="equal">
      <formula>"SI"</formula>
    </cfRule>
  </conditionalFormatting>
  <conditionalFormatting sqref="T1257:V1258">
    <cfRule type="cellIs" dxfId="4557" priority="4489" stopIfTrue="1" operator="equal">
      <formula>"NO APLICA"</formula>
    </cfRule>
  </conditionalFormatting>
  <conditionalFormatting sqref="T1259:U1262">
    <cfRule type="cellIs" dxfId="4556" priority="4488" stopIfTrue="1" operator="equal">
      <formula>"NO APLICA"</formula>
    </cfRule>
  </conditionalFormatting>
  <conditionalFormatting sqref="T1259:U1259">
    <cfRule type="cellIs" dxfId="4555" priority="4487" stopIfTrue="1" operator="equal">
      <formula>"NO APLICA"</formula>
    </cfRule>
  </conditionalFormatting>
  <conditionalFormatting sqref="V1259:V1262">
    <cfRule type="cellIs" dxfId="4554" priority="4486" stopIfTrue="1" operator="equal">
      <formula>"NO APLICA"</formula>
    </cfRule>
  </conditionalFormatting>
  <conditionalFormatting sqref="V1268:W1268">
    <cfRule type="cellIs" dxfId="4553" priority="4484" operator="equal">
      <formula>"CUMPLE"</formula>
    </cfRule>
    <cfRule type="cellIs" dxfId="4552" priority="4485" operator="equal">
      <formula>"NO CUMPLE"</formula>
    </cfRule>
  </conditionalFormatting>
  <conditionalFormatting sqref="V1268:W1270">
    <cfRule type="cellIs" dxfId="4551" priority="4483" operator="equal">
      <formula>"VERIFICAR"</formula>
    </cfRule>
  </conditionalFormatting>
  <conditionalFormatting sqref="T1263:V1263">
    <cfRule type="cellIs" dxfId="4550" priority="4481" stopIfTrue="1" operator="equal">
      <formula>"NO"</formula>
    </cfRule>
    <cfRule type="cellIs" dxfId="4549" priority="4482" stopIfTrue="1" operator="equal">
      <formula>"SI"</formula>
    </cfRule>
  </conditionalFormatting>
  <conditionalFormatting sqref="T1263:U1263">
    <cfRule type="cellIs" dxfId="4548" priority="4480" stopIfTrue="1" operator="equal">
      <formula>"NO APLICA"</formula>
    </cfRule>
  </conditionalFormatting>
  <conditionalFormatting sqref="V1263">
    <cfRule type="cellIs" dxfId="4547" priority="4479" stopIfTrue="1" operator="equal">
      <formula>"NO APLICA"</formula>
    </cfRule>
  </conditionalFormatting>
  <conditionalFormatting sqref="T1273">
    <cfRule type="cellIs" dxfId="4546" priority="4477" operator="equal">
      <formula>"CUMPLE"</formula>
    </cfRule>
    <cfRule type="cellIs" dxfId="4545" priority="4478" operator="equal">
      <formula>"NO CUMPLE"</formula>
    </cfRule>
  </conditionalFormatting>
  <conditionalFormatting sqref="T1273">
    <cfRule type="cellIs" dxfId="4544" priority="4476" operator="equal">
      <formula>"VERIFICAR"</formula>
    </cfRule>
  </conditionalFormatting>
  <conditionalFormatting sqref="H1277">
    <cfRule type="containsText" dxfId="4526" priority="4457" stopIfTrue="1" operator="containsText" text="NO CUMPLE">
      <formula>NOT(ISERROR(SEARCH("NO CUMPLE",H1277)))</formula>
    </cfRule>
    <cfRule type="containsText" dxfId="4525" priority="4458" stopIfTrue="1" operator="containsText" text="CUMPLE">
      <formula>NOT(ISERROR(SEARCH("CUMPLE",H1277)))</formula>
    </cfRule>
  </conditionalFormatting>
  <conditionalFormatting sqref="J1277">
    <cfRule type="containsText" dxfId="4524" priority="4455" stopIfTrue="1" operator="containsText" text="NO CUMPLE">
      <formula>NOT(ISERROR(SEARCH("NO CUMPLE",J1277)))</formula>
    </cfRule>
    <cfRule type="containsText" dxfId="4523" priority="4456" stopIfTrue="1" operator="containsText" text="CUMPLE">
      <formula>NOT(ISERROR(SEARCH("CUMPLE",J1277)))</formula>
    </cfRule>
  </conditionalFormatting>
  <conditionalFormatting sqref="K1277">
    <cfRule type="containsText" dxfId="4522" priority="4453" stopIfTrue="1" operator="containsText" text="NO CUMPLE">
      <formula>NOT(ISERROR(SEARCH("NO CUMPLE",K1277)))</formula>
    </cfRule>
    <cfRule type="containsText" dxfId="4521" priority="4454" stopIfTrue="1" operator="containsText" text="CUMPLE">
      <formula>NOT(ISERROR(SEARCH("CUMPLE",K1277)))</formula>
    </cfRule>
  </conditionalFormatting>
  <conditionalFormatting sqref="O1276">
    <cfRule type="containsText" dxfId="4520" priority="4451" stopIfTrue="1" operator="containsText" text="NO CUMPLE">
      <formula>NOT(ISERROR(SEARCH("NO CUMPLE",O1276)))</formula>
    </cfRule>
    <cfRule type="containsText" dxfId="4519" priority="4452" stopIfTrue="1" operator="containsText" text="CUMPLE">
      <formula>NOT(ISERROR(SEARCH("CUMPLE",O1276)))</formula>
    </cfRule>
  </conditionalFormatting>
  <conditionalFormatting sqref="O1277:S1277">
    <cfRule type="cellIs" dxfId="4518" priority="4450" operator="equal">
      <formula>"EL PROPONENTE SE DEBE REQUERIR POR EXPERIENCIA MINIMA EXIGIDA"</formula>
    </cfRule>
  </conditionalFormatting>
  <conditionalFormatting sqref="J1249:J1263">
    <cfRule type="cellIs" dxfId="4517" priority="4449" stopIfTrue="1" operator="greaterThan">
      <formula>0</formula>
    </cfRule>
  </conditionalFormatting>
  <conditionalFormatting sqref="N1271:N1276">
    <cfRule type="cellIs" dxfId="4516" priority="4447" operator="equal">
      <formula>"NO"</formula>
    </cfRule>
    <cfRule type="cellIs" dxfId="4515" priority="4448" operator="equal">
      <formula>"SI"</formula>
    </cfRule>
  </conditionalFormatting>
  <conditionalFormatting sqref="I1263">
    <cfRule type="cellIs" dxfId="4514" priority="4446" stopIfTrue="1" operator="greaterThan">
      <formula>0</formula>
    </cfRule>
  </conditionalFormatting>
  <conditionalFormatting sqref="K1249:L1263">
    <cfRule type="cellIs" dxfId="4513" priority="4445" operator="notBetween">
      <formula>$Q$17</formula>
      <formula>$R$17</formula>
    </cfRule>
  </conditionalFormatting>
  <conditionalFormatting sqref="B1249:B1263">
    <cfRule type="cellIs" dxfId="4512" priority="4444" stopIfTrue="1" operator="greaterThan">
      <formula>0</formula>
    </cfRule>
  </conditionalFormatting>
  <conditionalFormatting sqref="T1255:V1256 T1249:V1251">
    <cfRule type="cellIs" dxfId="4511" priority="4442" stopIfTrue="1" operator="equal">
      <formula>"NO"</formula>
    </cfRule>
    <cfRule type="cellIs" dxfId="4510" priority="4443" stopIfTrue="1" operator="equal">
      <formula>"SI"</formula>
    </cfRule>
  </conditionalFormatting>
  <conditionalFormatting sqref="T1255:V1255 T1249:V1250">
    <cfRule type="cellIs" dxfId="4509" priority="4441" stopIfTrue="1" operator="equal">
      <formula>"NO APLICA"</formula>
    </cfRule>
  </conditionalFormatting>
  <conditionalFormatting sqref="T1256:U1256">
    <cfRule type="cellIs" dxfId="4508" priority="4440" stopIfTrue="1" operator="equal">
      <formula>"NO APLICA"</formula>
    </cfRule>
  </conditionalFormatting>
  <conditionalFormatting sqref="T1256:U1256">
    <cfRule type="cellIs" dxfId="4507" priority="4439" stopIfTrue="1" operator="equal">
      <formula>"NO APLICA"</formula>
    </cfRule>
  </conditionalFormatting>
  <conditionalFormatting sqref="V1256">
    <cfRule type="cellIs" dxfId="4506" priority="4438" stopIfTrue="1" operator="equal">
      <formula>"NO APLICA"</formula>
    </cfRule>
  </conditionalFormatting>
  <conditionalFormatting sqref="K1249:M1263 P1249:V1263 C1249:I1263">
    <cfRule type="cellIs" dxfId="4505" priority="4437" operator="equal">
      <formula>0</formula>
    </cfRule>
  </conditionalFormatting>
  <conditionalFormatting sqref="P1270">
    <cfRule type="cellIs" dxfId="4503" priority="4434" operator="equal">
      <formula>"NO VÁLIDO"</formula>
    </cfRule>
    <cfRule type="cellIs" dxfId="4502" priority="4435" operator="equal">
      <formula>"VÁLIDO"</formula>
    </cfRule>
  </conditionalFormatting>
  <conditionalFormatting sqref="M1277">
    <cfRule type="cellIs" dxfId="4501" priority="4431" operator="notEqual">
      <formula>"NO CUMPLE"</formula>
    </cfRule>
    <cfRule type="containsText" dxfId="4500" priority="4432" stopIfTrue="1" operator="containsText" text="NO CUMPLE">
      <formula>NOT(ISERROR(SEARCH("NO CUMPLE",M1277)))</formula>
    </cfRule>
    <cfRule type="containsText" dxfId="4499" priority="4433" stopIfTrue="1" operator="containsText" text="CUMPLE">
      <formula>NOT(ISERROR(SEARCH("CUMPLE",M1277)))</formula>
    </cfRule>
  </conditionalFormatting>
  <conditionalFormatting sqref="M1271:M1276">
    <cfRule type="cellIs" dxfId="4498" priority="4429" stopIfTrue="1" operator="equal">
      <formula>"cumple"</formula>
    </cfRule>
    <cfRule type="containsText" dxfId="4497" priority="4430" stopIfTrue="1" operator="containsText" text="NO CUMPLE">
      <formula>NOT(ISERROR(SEARCH("NO CUMPLE",M1271)))</formula>
    </cfRule>
  </conditionalFormatting>
  <conditionalFormatting sqref="L1271:L1276">
    <cfRule type="cellIs" dxfId="4496" priority="4427" stopIfTrue="1" operator="equal">
      <formula>"cumple"</formula>
    </cfRule>
    <cfRule type="containsText" dxfId="4495" priority="4428" stopIfTrue="1" operator="containsText" text="NO CUMPLE">
      <formula>NOT(ISERROR(SEARCH("NO CUMPLE",L1271)))</formula>
    </cfRule>
  </conditionalFormatting>
  <conditionalFormatting sqref="D1252:D1254">
    <cfRule type="cellIs" dxfId="4479" priority="4411" stopIfTrue="1" operator="greaterThan">
      <formula>0</formula>
    </cfRule>
  </conditionalFormatting>
  <conditionalFormatting sqref="D1252:D1254 F1252:H1254">
    <cfRule type="cellIs" dxfId="4478" priority="4410" stopIfTrue="1" operator="greaterThan">
      <formula>0</formula>
    </cfRule>
  </conditionalFormatting>
  <conditionalFormatting sqref="T1252:V1254">
    <cfRule type="cellIs" dxfId="4477" priority="4408" stopIfTrue="1" operator="equal">
      <formula>"NO"</formula>
    </cfRule>
    <cfRule type="cellIs" dxfId="4476" priority="4409" stopIfTrue="1" operator="equal">
      <formula>"SI"</formula>
    </cfRule>
  </conditionalFormatting>
  <conditionalFormatting sqref="T1252:V1253">
    <cfRule type="cellIs" dxfId="4475" priority="4407" stopIfTrue="1" operator="equal">
      <formula>"NO APLICA"</formula>
    </cfRule>
  </conditionalFormatting>
  <conditionalFormatting sqref="T1254:U1254">
    <cfRule type="cellIs" dxfId="4474" priority="4406" stopIfTrue="1" operator="equal">
      <formula>"NO APLICA"</formula>
    </cfRule>
  </conditionalFormatting>
  <conditionalFormatting sqref="T1254:U1254">
    <cfRule type="cellIs" dxfId="4473" priority="4405" stopIfTrue="1" operator="equal">
      <formula>"NO APLICA"</formula>
    </cfRule>
  </conditionalFormatting>
  <conditionalFormatting sqref="V1254">
    <cfRule type="cellIs" dxfId="4472" priority="4404" stopIfTrue="1" operator="equal">
      <formula>"NO APLICA"</formula>
    </cfRule>
  </conditionalFormatting>
  <conditionalFormatting sqref="T1251:U1251">
    <cfRule type="cellIs" dxfId="4471" priority="4403" stopIfTrue="1" operator="equal">
      <formula>"NO APLICA"</formula>
    </cfRule>
  </conditionalFormatting>
  <conditionalFormatting sqref="T1251:U1251">
    <cfRule type="cellIs" dxfId="4470" priority="4402" stopIfTrue="1" operator="equal">
      <formula>"NO APLICA"</formula>
    </cfRule>
  </conditionalFormatting>
  <conditionalFormatting sqref="V1251">
    <cfRule type="cellIs" dxfId="4469" priority="4401" stopIfTrue="1" operator="equal">
      <formula>"NO APLICA"</formula>
    </cfRule>
  </conditionalFormatting>
  <conditionalFormatting sqref="C1284:I1298 K1284:M1298 P1284:V1298">
    <cfRule type="cellIs" dxfId="4468" priority="4400" stopIfTrue="1" operator="greaterThan">
      <formula>0</formula>
    </cfRule>
  </conditionalFormatting>
  <conditionalFormatting sqref="D1292:D1297">
    <cfRule type="cellIs" dxfId="4467" priority="4399" stopIfTrue="1" operator="greaterThan">
      <formula>0</formula>
    </cfRule>
  </conditionalFormatting>
  <conditionalFormatting sqref="D1292:D1297 F1292:H1297">
    <cfRule type="cellIs" dxfId="4466" priority="4398" stopIfTrue="1" operator="greaterThan">
      <formula>0</formula>
    </cfRule>
  </conditionalFormatting>
  <conditionalFormatting sqref="H1284:H1297">
    <cfRule type="cellIs" dxfId="4465" priority="4397" stopIfTrue="1" operator="greaterThan">
      <formula>0</formula>
    </cfRule>
  </conditionalFormatting>
  <conditionalFormatting sqref="E1284:E1297">
    <cfRule type="cellIs" dxfId="4464" priority="4396" stopIfTrue="1" operator="greaterThan">
      <formula>0</formula>
    </cfRule>
  </conditionalFormatting>
  <conditionalFormatting sqref="K1306:K1311">
    <cfRule type="containsText" dxfId="4463" priority="4394" stopIfTrue="1" operator="containsText" text="NO CUMPLE">
      <formula>NOT(ISERROR(SEARCH("NO CUMPLE",K1306)))</formula>
    </cfRule>
    <cfRule type="containsText" dxfId="4462" priority="4395" stopIfTrue="1" operator="containsText" text="CUMPLE">
      <formula>NOT(ISERROR(SEARCH("CUMPLE",K1306)))</formula>
    </cfRule>
  </conditionalFormatting>
  <conditionalFormatting sqref="S1305">
    <cfRule type="cellIs" dxfId="4461" priority="4392" operator="greaterThanOrEqual">
      <formula>NUMMINCONT</formula>
    </cfRule>
    <cfRule type="cellIs" dxfId="4460" priority="4393" operator="lessThan">
      <formula>NUMMINCONT</formula>
    </cfRule>
  </conditionalFormatting>
  <conditionalFormatting sqref="T1292:V1297">
    <cfRule type="cellIs" dxfId="4459" priority="4390" stopIfTrue="1" operator="equal">
      <formula>"NO"</formula>
    </cfRule>
    <cfRule type="cellIs" dxfId="4458" priority="4391" stopIfTrue="1" operator="equal">
      <formula>"SI"</formula>
    </cfRule>
  </conditionalFormatting>
  <conditionalFormatting sqref="T1292:V1293">
    <cfRule type="cellIs" dxfId="4457" priority="4389" stopIfTrue="1" operator="equal">
      <formula>"NO APLICA"</formula>
    </cfRule>
  </conditionalFormatting>
  <conditionalFormatting sqref="T1294:U1297">
    <cfRule type="cellIs" dxfId="4456" priority="4388" stopIfTrue="1" operator="equal">
      <formula>"NO APLICA"</formula>
    </cfRule>
  </conditionalFormatting>
  <conditionalFormatting sqref="T1294:U1294">
    <cfRule type="cellIs" dxfId="4455" priority="4387" stopIfTrue="1" operator="equal">
      <formula>"NO APLICA"</formula>
    </cfRule>
  </conditionalFormatting>
  <conditionalFormatting sqref="V1294:V1297">
    <cfRule type="cellIs" dxfId="4454" priority="4386" stopIfTrue="1" operator="equal">
      <formula>"NO APLICA"</formula>
    </cfRule>
  </conditionalFormatting>
  <conditionalFormatting sqref="V1303:W1303">
    <cfRule type="cellIs" dxfId="4453" priority="4384" operator="equal">
      <formula>"CUMPLE"</formula>
    </cfRule>
    <cfRule type="cellIs" dxfId="4452" priority="4385" operator="equal">
      <formula>"NO CUMPLE"</formula>
    </cfRule>
  </conditionalFormatting>
  <conditionalFormatting sqref="V1303:W1305">
    <cfRule type="cellIs" dxfId="4451" priority="4383" operator="equal">
      <formula>"VERIFICAR"</formula>
    </cfRule>
  </conditionalFormatting>
  <conditionalFormatting sqref="T1298:V1298">
    <cfRule type="cellIs" dxfId="4450" priority="4381" stopIfTrue="1" operator="equal">
      <formula>"NO"</formula>
    </cfRule>
    <cfRule type="cellIs" dxfId="4449" priority="4382" stopIfTrue="1" operator="equal">
      <formula>"SI"</formula>
    </cfRule>
  </conditionalFormatting>
  <conditionalFormatting sqref="T1298:U1298">
    <cfRule type="cellIs" dxfId="4448" priority="4380" stopIfTrue="1" operator="equal">
      <formula>"NO APLICA"</formula>
    </cfRule>
  </conditionalFormatting>
  <conditionalFormatting sqref="V1298">
    <cfRule type="cellIs" dxfId="4447" priority="4379" stopIfTrue="1" operator="equal">
      <formula>"NO APLICA"</formula>
    </cfRule>
  </conditionalFormatting>
  <conditionalFormatting sqref="T1308">
    <cfRule type="cellIs" dxfId="4446" priority="4377" operator="equal">
      <formula>"CUMPLE"</formula>
    </cfRule>
    <cfRule type="cellIs" dxfId="4445" priority="4378" operator="equal">
      <formula>"NO CUMPLE"</formula>
    </cfRule>
  </conditionalFormatting>
  <conditionalFormatting sqref="T1308">
    <cfRule type="cellIs" dxfId="4444" priority="4376" operator="equal">
      <formula>"VERIFICAR"</formula>
    </cfRule>
  </conditionalFormatting>
  <conditionalFormatting sqref="H1312">
    <cfRule type="containsText" dxfId="4426" priority="4357" stopIfTrue="1" operator="containsText" text="NO CUMPLE">
      <formula>NOT(ISERROR(SEARCH("NO CUMPLE",H1312)))</formula>
    </cfRule>
    <cfRule type="containsText" dxfId="4425" priority="4358" stopIfTrue="1" operator="containsText" text="CUMPLE">
      <formula>NOT(ISERROR(SEARCH("CUMPLE",H1312)))</formula>
    </cfRule>
  </conditionalFormatting>
  <conditionalFormatting sqref="J1312">
    <cfRule type="containsText" dxfId="4424" priority="4355" stopIfTrue="1" operator="containsText" text="NO CUMPLE">
      <formula>NOT(ISERROR(SEARCH("NO CUMPLE",J1312)))</formula>
    </cfRule>
    <cfRule type="containsText" dxfId="4423" priority="4356" stopIfTrue="1" operator="containsText" text="CUMPLE">
      <formula>NOT(ISERROR(SEARCH("CUMPLE",J1312)))</formula>
    </cfRule>
  </conditionalFormatting>
  <conditionalFormatting sqref="K1312">
    <cfRule type="containsText" dxfId="4422" priority="4353" stopIfTrue="1" operator="containsText" text="NO CUMPLE">
      <formula>NOT(ISERROR(SEARCH("NO CUMPLE",K1312)))</formula>
    </cfRule>
    <cfRule type="containsText" dxfId="4421" priority="4354" stopIfTrue="1" operator="containsText" text="CUMPLE">
      <formula>NOT(ISERROR(SEARCH("CUMPLE",K1312)))</formula>
    </cfRule>
  </conditionalFormatting>
  <conditionalFormatting sqref="O1311">
    <cfRule type="containsText" dxfId="4420" priority="4351" stopIfTrue="1" operator="containsText" text="NO CUMPLE">
      <formula>NOT(ISERROR(SEARCH("NO CUMPLE",O1311)))</formula>
    </cfRule>
    <cfRule type="containsText" dxfId="4419" priority="4352" stopIfTrue="1" operator="containsText" text="CUMPLE">
      <formula>NOT(ISERROR(SEARCH("CUMPLE",O1311)))</formula>
    </cfRule>
  </conditionalFormatting>
  <conditionalFormatting sqref="O1312:S1312">
    <cfRule type="cellIs" dxfId="4418" priority="4350" operator="equal">
      <formula>"EL PROPONENTE SE DEBE REQUERIR POR EXPERIENCIA MINIMA EXIGIDA"</formula>
    </cfRule>
  </conditionalFormatting>
  <conditionalFormatting sqref="J1284:J1298">
    <cfRule type="cellIs" dxfId="4417" priority="4349" stopIfTrue="1" operator="greaterThan">
      <formula>0</formula>
    </cfRule>
  </conditionalFormatting>
  <conditionalFormatting sqref="N1306:N1311">
    <cfRule type="cellIs" dxfId="4416" priority="4347" operator="equal">
      <formula>"NO"</formula>
    </cfRule>
    <cfRule type="cellIs" dxfId="4415" priority="4348" operator="equal">
      <formula>"SI"</formula>
    </cfRule>
  </conditionalFormatting>
  <conditionalFormatting sqref="I1298">
    <cfRule type="cellIs" dxfId="4414" priority="4346" stopIfTrue="1" operator="greaterThan">
      <formula>0</formula>
    </cfRule>
  </conditionalFormatting>
  <conditionalFormatting sqref="K1284:L1298">
    <cfRule type="cellIs" dxfId="4413" priority="4345" operator="notBetween">
      <formula>$Q$17</formula>
      <formula>$R$17</formula>
    </cfRule>
  </conditionalFormatting>
  <conditionalFormatting sqref="B1284:B1298">
    <cfRule type="cellIs" dxfId="4412" priority="4344" stopIfTrue="1" operator="greaterThan">
      <formula>0</formula>
    </cfRule>
  </conditionalFormatting>
  <conditionalFormatting sqref="T1290:V1291 T1284:V1286">
    <cfRule type="cellIs" dxfId="4411" priority="4342" stopIfTrue="1" operator="equal">
      <formula>"NO"</formula>
    </cfRule>
    <cfRule type="cellIs" dxfId="4410" priority="4343" stopIfTrue="1" operator="equal">
      <formula>"SI"</formula>
    </cfRule>
  </conditionalFormatting>
  <conditionalFormatting sqref="T1290:V1290 T1284:V1285">
    <cfRule type="cellIs" dxfId="4409" priority="4341" stopIfTrue="1" operator="equal">
      <formula>"NO APLICA"</formula>
    </cfRule>
  </conditionalFormatting>
  <conditionalFormatting sqref="T1291:U1291">
    <cfRule type="cellIs" dxfId="4408" priority="4340" stopIfTrue="1" operator="equal">
      <formula>"NO APLICA"</formula>
    </cfRule>
  </conditionalFormatting>
  <conditionalFormatting sqref="T1291:U1291">
    <cfRule type="cellIs" dxfId="4407" priority="4339" stopIfTrue="1" operator="equal">
      <formula>"NO APLICA"</formula>
    </cfRule>
  </conditionalFormatting>
  <conditionalFormatting sqref="V1291">
    <cfRule type="cellIs" dxfId="4406" priority="4338" stopIfTrue="1" operator="equal">
      <formula>"NO APLICA"</formula>
    </cfRule>
  </conditionalFormatting>
  <conditionalFormatting sqref="C1284:I1298 K1284:M1298 P1284:V1298">
    <cfRule type="cellIs" dxfId="4405" priority="4337" operator="equal">
      <formula>0</formula>
    </cfRule>
  </conditionalFormatting>
  <conditionalFormatting sqref="P1305">
    <cfRule type="cellIs" dxfId="4403" priority="4334" operator="equal">
      <formula>"NO VÁLIDO"</formula>
    </cfRule>
    <cfRule type="cellIs" dxfId="4402" priority="4335" operator="equal">
      <formula>"VÁLIDO"</formula>
    </cfRule>
  </conditionalFormatting>
  <conditionalFormatting sqref="M1312">
    <cfRule type="cellIs" dxfId="4401" priority="4331" operator="notEqual">
      <formula>"NO CUMPLE"</formula>
    </cfRule>
    <cfRule type="containsText" dxfId="4400" priority="4332" stopIfTrue="1" operator="containsText" text="NO CUMPLE">
      <formula>NOT(ISERROR(SEARCH("NO CUMPLE",M1312)))</formula>
    </cfRule>
    <cfRule type="containsText" dxfId="4399" priority="4333" stopIfTrue="1" operator="containsText" text="CUMPLE">
      <formula>NOT(ISERROR(SEARCH("CUMPLE",M1312)))</formula>
    </cfRule>
  </conditionalFormatting>
  <conditionalFormatting sqref="M1306:M1311">
    <cfRule type="cellIs" dxfId="4398" priority="4329" stopIfTrue="1" operator="equal">
      <formula>"cumple"</formula>
    </cfRule>
    <cfRule type="containsText" dxfId="4397" priority="4330" stopIfTrue="1" operator="containsText" text="NO CUMPLE">
      <formula>NOT(ISERROR(SEARCH("NO CUMPLE",M1306)))</formula>
    </cfRule>
  </conditionalFormatting>
  <conditionalFormatting sqref="L1306:L1311">
    <cfRule type="cellIs" dxfId="4396" priority="4327" stopIfTrue="1" operator="equal">
      <formula>"cumple"</formula>
    </cfRule>
    <cfRule type="containsText" dxfId="4395" priority="4328" stopIfTrue="1" operator="containsText" text="NO CUMPLE">
      <formula>NOT(ISERROR(SEARCH("NO CUMPLE",L1306)))</formula>
    </cfRule>
  </conditionalFormatting>
  <conditionalFormatting sqref="D1287:D1289">
    <cfRule type="cellIs" dxfId="4379" priority="4311" stopIfTrue="1" operator="greaterThan">
      <formula>0</formula>
    </cfRule>
  </conditionalFormatting>
  <conditionalFormatting sqref="D1287:D1289 F1287:H1289">
    <cfRule type="cellIs" dxfId="4378" priority="4310" stopIfTrue="1" operator="greaterThan">
      <formula>0</formula>
    </cfRule>
  </conditionalFormatting>
  <conditionalFormatting sqref="T1287:V1289">
    <cfRule type="cellIs" dxfId="4377" priority="4308" stopIfTrue="1" operator="equal">
      <formula>"NO"</formula>
    </cfRule>
    <cfRule type="cellIs" dxfId="4376" priority="4309" stopIfTrue="1" operator="equal">
      <formula>"SI"</formula>
    </cfRule>
  </conditionalFormatting>
  <conditionalFormatting sqref="T1287:V1288">
    <cfRule type="cellIs" dxfId="4375" priority="4307" stopIfTrue="1" operator="equal">
      <formula>"NO APLICA"</formula>
    </cfRule>
  </conditionalFormatting>
  <conditionalFormatting sqref="T1289:U1289">
    <cfRule type="cellIs" dxfId="4374" priority="4306" stopIfTrue="1" operator="equal">
      <formula>"NO APLICA"</formula>
    </cfRule>
  </conditionalFormatting>
  <conditionalFormatting sqref="T1289:U1289">
    <cfRule type="cellIs" dxfId="4373" priority="4305" stopIfTrue="1" operator="equal">
      <formula>"NO APLICA"</formula>
    </cfRule>
  </conditionalFormatting>
  <conditionalFormatting sqref="V1289">
    <cfRule type="cellIs" dxfId="4372" priority="4304" stopIfTrue="1" operator="equal">
      <formula>"NO APLICA"</formula>
    </cfRule>
  </conditionalFormatting>
  <conditionalFormatting sqref="T1286:U1286">
    <cfRule type="cellIs" dxfId="4371" priority="4303" stopIfTrue="1" operator="equal">
      <formula>"NO APLICA"</formula>
    </cfRule>
  </conditionalFormatting>
  <conditionalFormatting sqref="T1286:U1286">
    <cfRule type="cellIs" dxfId="4370" priority="4302" stopIfTrue="1" operator="equal">
      <formula>"NO APLICA"</formula>
    </cfRule>
  </conditionalFormatting>
  <conditionalFormatting sqref="V1286">
    <cfRule type="cellIs" dxfId="4369" priority="4301" stopIfTrue="1" operator="equal">
      <formula>"NO APLICA"</formula>
    </cfRule>
  </conditionalFormatting>
  <conditionalFormatting sqref="C1319:I1333 K1319:M1333 P1319:V1333">
    <cfRule type="cellIs" dxfId="4368" priority="4300" stopIfTrue="1" operator="greaterThan">
      <formula>0</formula>
    </cfRule>
  </conditionalFormatting>
  <conditionalFormatting sqref="D1327:D1332">
    <cfRule type="cellIs" dxfId="4367" priority="4299" stopIfTrue="1" operator="greaterThan">
      <formula>0</formula>
    </cfRule>
  </conditionalFormatting>
  <conditionalFormatting sqref="D1327:D1332 F1327:H1332">
    <cfRule type="cellIs" dxfId="4366" priority="4298" stopIfTrue="1" operator="greaterThan">
      <formula>0</formula>
    </cfRule>
  </conditionalFormatting>
  <conditionalFormatting sqref="H1319:H1332">
    <cfRule type="cellIs" dxfId="4365" priority="4297" stopIfTrue="1" operator="greaterThan">
      <formula>0</formula>
    </cfRule>
  </conditionalFormatting>
  <conditionalFormatting sqref="E1319:E1332">
    <cfRule type="cellIs" dxfId="4364" priority="4296" stopIfTrue="1" operator="greaterThan">
      <formula>0</formula>
    </cfRule>
  </conditionalFormatting>
  <conditionalFormatting sqref="K1341:K1346">
    <cfRule type="containsText" dxfId="4363" priority="4294" stopIfTrue="1" operator="containsText" text="NO CUMPLE">
      <formula>NOT(ISERROR(SEARCH("NO CUMPLE",K1341)))</formula>
    </cfRule>
    <cfRule type="containsText" dxfId="4362" priority="4295" stopIfTrue="1" operator="containsText" text="CUMPLE">
      <formula>NOT(ISERROR(SEARCH("CUMPLE",K1341)))</formula>
    </cfRule>
  </conditionalFormatting>
  <conditionalFormatting sqref="S1340">
    <cfRule type="cellIs" dxfId="4361" priority="4292" operator="greaterThanOrEqual">
      <formula>NUMMINCONT</formula>
    </cfRule>
    <cfRule type="cellIs" dxfId="4360" priority="4293" operator="lessThan">
      <formula>NUMMINCONT</formula>
    </cfRule>
  </conditionalFormatting>
  <conditionalFormatting sqref="T1327:V1332">
    <cfRule type="cellIs" dxfId="4359" priority="4290" stopIfTrue="1" operator="equal">
      <formula>"NO"</formula>
    </cfRule>
    <cfRule type="cellIs" dxfId="4358" priority="4291" stopIfTrue="1" operator="equal">
      <formula>"SI"</formula>
    </cfRule>
  </conditionalFormatting>
  <conditionalFormatting sqref="T1327:V1328">
    <cfRule type="cellIs" dxfId="4357" priority="4289" stopIfTrue="1" operator="equal">
      <formula>"NO APLICA"</formula>
    </cfRule>
  </conditionalFormatting>
  <conditionalFormatting sqref="T1329:U1332">
    <cfRule type="cellIs" dxfId="4356" priority="4288" stopIfTrue="1" operator="equal">
      <formula>"NO APLICA"</formula>
    </cfRule>
  </conditionalFormatting>
  <conditionalFormatting sqref="T1329:U1329">
    <cfRule type="cellIs" dxfId="4355" priority="4287" stopIfTrue="1" operator="equal">
      <formula>"NO APLICA"</formula>
    </cfRule>
  </conditionalFormatting>
  <conditionalFormatting sqref="V1329:V1332">
    <cfRule type="cellIs" dxfId="4354" priority="4286" stopIfTrue="1" operator="equal">
      <formula>"NO APLICA"</formula>
    </cfRule>
  </conditionalFormatting>
  <conditionalFormatting sqref="V1338:W1338">
    <cfRule type="cellIs" dxfId="4353" priority="4284" operator="equal">
      <formula>"CUMPLE"</formula>
    </cfRule>
    <cfRule type="cellIs" dxfId="4352" priority="4285" operator="equal">
      <formula>"NO CUMPLE"</formula>
    </cfRule>
  </conditionalFormatting>
  <conditionalFormatting sqref="V1338:W1340">
    <cfRule type="cellIs" dxfId="4351" priority="4283" operator="equal">
      <formula>"VERIFICAR"</formula>
    </cfRule>
  </conditionalFormatting>
  <conditionalFormatting sqref="T1333:V1333">
    <cfRule type="cellIs" dxfId="4350" priority="4281" stopIfTrue="1" operator="equal">
      <formula>"NO"</formula>
    </cfRule>
    <cfRule type="cellIs" dxfId="4349" priority="4282" stopIfTrue="1" operator="equal">
      <formula>"SI"</formula>
    </cfRule>
  </conditionalFormatting>
  <conditionalFormatting sqref="T1333:U1333">
    <cfRule type="cellIs" dxfId="4348" priority="4280" stopIfTrue="1" operator="equal">
      <formula>"NO APLICA"</formula>
    </cfRule>
  </conditionalFormatting>
  <conditionalFormatting sqref="V1333">
    <cfRule type="cellIs" dxfId="4347" priority="4279" stopIfTrue="1" operator="equal">
      <formula>"NO APLICA"</formula>
    </cfRule>
  </conditionalFormatting>
  <conditionalFormatting sqref="T1343">
    <cfRule type="cellIs" dxfId="4346" priority="4277" operator="equal">
      <formula>"CUMPLE"</formula>
    </cfRule>
    <cfRule type="cellIs" dxfId="4345" priority="4278" operator="equal">
      <formula>"NO CUMPLE"</formula>
    </cfRule>
  </conditionalFormatting>
  <conditionalFormatting sqref="T1343">
    <cfRule type="cellIs" dxfId="4344" priority="4276" operator="equal">
      <formula>"VERIFICAR"</formula>
    </cfRule>
  </conditionalFormatting>
  <conditionalFormatting sqref="H1347">
    <cfRule type="containsText" dxfId="4326" priority="4257" stopIfTrue="1" operator="containsText" text="NO CUMPLE">
      <formula>NOT(ISERROR(SEARCH("NO CUMPLE",H1347)))</formula>
    </cfRule>
    <cfRule type="containsText" dxfId="4325" priority="4258" stopIfTrue="1" operator="containsText" text="CUMPLE">
      <formula>NOT(ISERROR(SEARCH("CUMPLE",H1347)))</formula>
    </cfRule>
  </conditionalFormatting>
  <conditionalFormatting sqref="J1347">
    <cfRule type="containsText" dxfId="4324" priority="4255" stopIfTrue="1" operator="containsText" text="NO CUMPLE">
      <formula>NOT(ISERROR(SEARCH("NO CUMPLE",J1347)))</formula>
    </cfRule>
    <cfRule type="containsText" dxfId="4323" priority="4256" stopIfTrue="1" operator="containsText" text="CUMPLE">
      <formula>NOT(ISERROR(SEARCH("CUMPLE",J1347)))</formula>
    </cfRule>
  </conditionalFormatting>
  <conditionalFormatting sqref="K1347">
    <cfRule type="containsText" dxfId="4322" priority="4253" stopIfTrue="1" operator="containsText" text="NO CUMPLE">
      <formula>NOT(ISERROR(SEARCH("NO CUMPLE",K1347)))</formula>
    </cfRule>
    <cfRule type="containsText" dxfId="4321" priority="4254" stopIfTrue="1" operator="containsText" text="CUMPLE">
      <formula>NOT(ISERROR(SEARCH("CUMPLE",K1347)))</formula>
    </cfRule>
  </conditionalFormatting>
  <conditionalFormatting sqref="O1346">
    <cfRule type="containsText" dxfId="4320" priority="4251" stopIfTrue="1" operator="containsText" text="NO CUMPLE">
      <formula>NOT(ISERROR(SEARCH("NO CUMPLE",O1346)))</formula>
    </cfRule>
    <cfRule type="containsText" dxfId="4319" priority="4252" stopIfTrue="1" operator="containsText" text="CUMPLE">
      <formula>NOT(ISERROR(SEARCH("CUMPLE",O1346)))</formula>
    </cfRule>
  </conditionalFormatting>
  <conditionalFormatting sqref="O1347:S1347">
    <cfRule type="cellIs" dxfId="4318" priority="4250" operator="equal">
      <formula>"EL PROPONENTE SE DEBE REQUERIR POR EXPERIENCIA MINIMA EXIGIDA"</formula>
    </cfRule>
  </conditionalFormatting>
  <conditionalFormatting sqref="J1319:J1333">
    <cfRule type="cellIs" dxfId="4317" priority="4249" stopIfTrue="1" operator="greaterThan">
      <formula>0</formula>
    </cfRule>
  </conditionalFormatting>
  <conditionalFormatting sqref="N1341:N1346">
    <cfRule type="cellIs" dxfId="4316" priority="4247" operator="equal">
      <formula>"NO"</formula>
    </cfRule>
    <cfRule type="cellIs" dxfId="4315" priority="4248" operator="equal">
      <formula>"SI"</formula>
    </cfRule>
  </conditionalFormatting>
  <conditionalFormatting sqref="I1333">
    <cfRule type="cellIs" dxfId="4314" priority="4246" stopIfTrue="1" operator="greaterThan">
      <formula>0</formula>
    </cfRule>
  </conditionalFormatting>
  <conditionalFormatting sqref="K1319:L1333">
    <cfRule type="cellIs" dxfId="4313" priority="4245" operator="notBetween">
      <formula>$Q$17</formula>
      <formula>$R$17</formula>
    </cfRule>
  </conditionalFormatting>
  <conditionalFormatting sqref="B1319:B1333">
    <cfRule type="cellIs" dxfId="4312" priority="4244" stopIfTrue="1" operator="greaterThan">
      <formula>0</formula>
    </cfRule>
  </conditionalFormatting>
  <conditionalFormatting sqref="T1325:V1326 T1319:V1321">
    <cfRule type="cellIs" dxfId="4311" priority="4242" stopIfTrue="1" operator="equal">
      <formula>"NO"</formula>
    </cfRule>
    <cfRule type="cellIs" dxfId="4310" priority="4243" stopIfTrue="1" operator="equal">
      <formula>"SI"</formula>
    </cfRule>
  </conditionalFormatting>
  <conditionalFormatting sqref="T1325:V1325 T1319:V1320 T1320:T1321 V1320:V1321">
    <cfRule type="cellIs" dxfId="4309" priority="4241" stopIfTrue="1" operator="equal">
      <formula>"NO APLICA"</formula>
    </cfRule>
  </conditionalFormatting>
  <conditionalFormatting sqref="T1326:U1326">
    <cfRule type="cellIs" dxfId="4308" priority="4240" stopIfTrue="1" operator="equal">
      <formula>"NO APLICA"</formula>
    </cfRule>
  </conditionalFormatting>
  <conditionalFormatting sqref="T1326:U1326">
    <cfRule type="cellIs" dxfId="4307" priority="4239" stopIfTrue="1" operator="equal">
      <formula>"NO APLICA"</formula>
    </cfRule>
  </conditionalFormatting>
  <conditionalFormatting sqref="V1326">
    <cfRule type="cellIs" dxfId="4306" priority="4238" stopIfTrue="1" operator="equal">
      <formula>"NO APLICA"</formula>
    </cfRule>
  </conditionalFormatting>
  <conditionalFormatting sqref="C1319:I1333 K1319:M1333 P1319:V1333">
    <cfRule type="cellIs" dxfId="4305" priority="4237" operator="equal">
      <formula>0</formula>
    </cfRule>
  </conditionalFormatting>
  <conditionalFormatting sqref="P1340">
    <cfRule type="cellIs" dxfId="4303" priority="4234" operator="equal">
      <formula>"NO VÁLIDO"</formula>
    </cfRule>
    <cfRule type="cellIs" dxfId="4302" priority="4235" operator="equal">
      <formula>"VÁLIDO"</formula>
    </cfRule>
  </conditionalFormatting>
  <conditionalFormatting sqref="M1347">
    <cfRule type="cellIs" dxfId="4301" priority="4231" operator="notEqual">
      <formula>"NO CUMPLE"</formula>
    </cfRule>
    <cfRule type="containsText" dxfId="4300" priority="4232" stopIfTrue="1" operator="containsText" text="NO CUMPLE">
      <formula>NOT(ISERROR(SEARCH("NO CUMPLE",M1347)))</formula>
    </cfRule>
    <cfRule type="containsText" dxfId="4299" priority="4233" stopIfTrue="1" operator="containsText" text="CUMPLE">
      <formula>NOT(ISERROR(SEARCH("CUMPLE",M1347)))</formula>
    </cfRule>
  </conditionalFormatting>
  <conditionalFormatting sqref="M1341:M1346">
    <cfRule type="cellIs" dxfId="4298" priority="4229" stopIfTrue="1" operator="equal">
      <formula>"cumple"</formula>
    </cfRule>
    <cfRule type="containsText" dxfId="4297" priority="4230" stopIfTrue="1" operator="containsText" text="NO CUMPLE">
      <formula>NOT(ISERROR(SEARCH("NO CUMPLE",M1341)))</formula>
    </cfRule>
  </conditionalFormatting>
  <conditionalFormatting sqref="L1341:L1346">
    <cfRule type="cellIs" dxfId="4296" priority="4227" stopIfTrue="1" operator="equal">
      <formula>"cumple"</formula>
    </cfRule>
    <cfRule type="containsText" dxfId="4295" priority="4228" stopIfTrue="1" operator="containsText" text="NO CUMPLE">
      <formula>NOT(ISERROR(SEARCH("NO CUMPLE",L1341)))</formula>
    </cfRule>
  </conditionalFormatting>
  <conditionalFormatting sqref="D1322:D1324">
    <cfRule type="cellIs" dxfId="4279" priority="4211" stopIfTrue="1" operator="greaterThan">
      <formula>0</formula>
    </cfRule>
  </conditionalFormatting>
  <conditionalFormatting sqref="D1322:D1324 F1322:H1324">
    <cfRule type="cellIs" dxfId="4278" priority="4210" stopIfTrue="1" operator="greaterThan">
      <formula>0</formula>
    </cfRule>
  </conditionalFormatting>
  <conditionalFormatting sqref="T1322:V1324">
    <cfRule type="cellIs" dxfId="4277" priority="4208" stopIfTrue="1" operator="equal">
      <formula>"NO"</formula>
    </cfRule>
    <cfRule type="cellIs" dxfId="4276" priority="4209" stopIfTrue="1" operator="equal">
      <formula>"SI"</formula>
    </cfRule>
  </conditionalFormatting>
  <conditionalFormatting sqref="T1322:V1323">
    <cfRule type="cellIs" dxfId="4275" priority="4207" stopIfTrue="1" operator="equal">
      <formula>"NO APLICA"</formula>
    </cfRule>
  </conditionalFormatting>
  <conditionalFormatting sqref="T1324:U1324">
    <cfRule type="cellIs" dxfId="4274" priority="4206" stopIfTrue="1" operator="equal">
      <formula>"NO APLICA"</formula>
    </cfRule>
  </conditionalFormatting>
  <conditionalFormatting sqref="T1324:U1324">
    <cfRule type="cellIs" dxfId="4273" priority="4205" stopIfTrue="1" operator="equal">
      <formula>"NO APLICA"</formula>
    </cfRule>
  </conditionalFormatting>
  <conditionalFormatting sqref="V1324">
    <cfRule type="cellIs" dxfId="4272" priority="4204" stopIfTrue="1" operator="equal">
      <formula>"NO APLICA"</formula>
    </cfRule>
  </conditionalFormatting>
  <conditionalFormatting sqref="T1321:U1321">
    <cfRule type="cellIs" dxfId="4271" priority="4203" stopIfTrue="1" operator="equal">
      <formula>"NO APLICA"</formula>
    </cfRule>
  </conditionalFormatting>
  <conditionalFormatting sqref="T1321:U1321">
    <cfRule type="cellIs" dxfId="4270" priority="4202" stopIfTrue="1" operator="equal">
      <formula>"NO APLICA"</formula>
    </cfRule>
  </conditionalFormatting>
  <conditionalFormatting sqref="V1321">
    <cfRule type="cellIs" dxfId="4269" priority="4201" stopIfTrue="1" operator="equal">
      <formula>"NO APLICA"</formula>
    </cfRule>
  </conditionalFormatting>
  <conditionalFormatting sqref="K1354:M1368 C1359:I1368 G1358 P1354:V1368 I1358 C1354:I1357">
    <cfRule type="cellIs" dxfId="4268" priority="4200" stopIfTrue="1" operator="greaterThan">
      <formula>0</formula>
    </cfRule>
  </conditionalFormatting>
  <conditionalFormatting sqref="D1362:D1367">
    <cfRule type="cellIs" dxfId="4267" priority="4199" stopIfTrue="1" operator="greaterThan">
      <formula>0</formula>
    </cfRule>
  </conditionalFormatting>
  <conditionalFormatting sqref="D1362:D1367 F1362:H1367">
    <cfRule type="cellIs" dxfId="4266" priority="4198" stopIfTrue="1" operator="greaterThan">
      <formula>0</formula>
    </cfRule>
  </conditionalFormatting>
  <conditionalFormatting sqref="H1359:H1367 H1354:H1357">
    <cfRule type="cellIs" dxfId="4265" priority="4197" stopIfTrue="1" operator="greaterThan">
      <formula>0</formula>
    </cfRule>
  </conditionalFormatting>
  <conditionalFormatting sqref="E1354:E1357 E1359:E1367">
    <cfRule type="cellIs" dxfId="4264" priority="4196" stopIfTrue="1" operator="greaterThan">
      <formula>0</formula>
    </cfRule>
  </conditionalFormatting>
  <conditionalFormatting sqref="K1376:K1381">
    <cfRule type="containsText" dxfId="4263" priority="4194" stopIfTrue="1" operator="containsText" text="NO CUMPLE">
      <formula>NOT(ISERROR(SEARCH("NO CUMPLE",K1376)))</formula>
    </cfRule>
    <cfRule type="containsText" dxfId="4262" priority="4195" stopIfTrue="1" operator="containsText" text="CUMPLE">
      <formula>NOT(ISERROR(SEARCH("CUMPLE",K1376)))</formula>
    </cfRule>
  </conditionalFormatting>
  <conditionalFormatting sqref="S1375">
    <cfRule type="cellIs" dxfId="4261" priority="4192" operator="greaterThanOrEqual">
      <formula>NUMMINCONT</formula>
    </cfRule>
    <cfRule type="cellIs" dxfId="4260" priority="4193" operator="lessThan">
      <formula>NUMMINCONT</formula>
    </cfRule>
  </conditionalFormatting>
  <conditionalFormatting sqref="T1362:V1367">
    <cfRule type="cellIs" dxfId="4259" priority="4190" stopIfTrue="1" operator="equal">
      <formula>"NO"</formula>
    </cfRule>
    <cfRule type="cellIs" dxfId="4258" priority="4191" stopIfTrue="1" operator="equal">
      <formula>"SI"</formula>
    </cfRule>
  </conditionalFormatting>
  <conditionalFormatting sqref="T1362:V1363">
    <cfRule type="cellIs" dxfId="4257" priority="4189" stopIfTrue="1" operator="equal">
      <formula>"NO APLICA"</formula>
    </cfRule>
  </conditionalFormatting>
  <conditionalFormatting sqref="T1364:U1367">
    <cfRule type="cellIs" dxfId="4256" priority="4188" stopIfTrue="1" operator="equal">
      <formula>"NO APLICA"</formula>
    </cfRule>
  </conditionalFormatting>
  <conditionalFormatting sqref="T1364:U1364">
    <cfRule type="cellIs" dxfId="4255" priority="4187" stopIfTrue="1" operator="equal">
      <formula>"NO APLICA"</formula>
    </cfRule>
  </conditionalFormatting>
  <conditionalFormatting sqref="V1364:V1367">
    <cfRule type="cellIs" dxfId="4254" priority="4186" stopIfTrue="1" operator="equal">
      <formula>"NO APLICA"</formula>
    </cfRule>
  </conditionalFormatting>
  <conditionalFormatting sqref="V1373:W1373">
    <cfRule type="cellIs" dxfId="4253" priority="4184" operator="equal">
      <formula>"CUMPLE"</formula>
    </cfRule>
    <cfRule type="cellIs" dxfId="4252" priority="4185" operator="equal">
      <formula>"NO CUMPLE"</formula>
    </cfRule>
  </conditionalFormatting>
  <conditionalFormatting sqref="V1373:W1375">
    <cfRule type="cellIs" dxfId="4251" priority="4183" operator="equal">
      <formula>"VERIFICAR"</formula>
    </cfRule>
  </conditionalFormatting>
  <conditionalFormatting sqref="T1368:V1368">
    <cfRule type="cellIs" dxfId="4250" priority="4181" stopIfTrue="1" operator="equal">
      <formula>"NO"</formula>
    </cfRule>
    <cfRule type="cellIs" dxfId="4249" priority="4182" stopIfTrue="1" operator="equal">
      <formula>"SI"</formula>
    </cfRule>
  </conditionalFormatting>
  <conditionalFormatting sqref="T1368:U1368">
    <cfRule type="cellIs" dxfId="4248" priority="4180" stopIfTrue="1" operator="equal">
      <formula>"NO APLICA"</formula>
    </cfRule>
  </conditionalFormatting>
  <conditionalFormatting sqref="V1368">
    <cfRule type="cellIs" dxfId="4247" priority="4179" stopIfTrue="1" operator="equal">
      <formula>"NO APLICA"</formula>
    </cfRule>
  </conditionalFormatting>
  <conditionalFormatting sqref="T1378">
    <cfRule type="cellIs" dxfId="4246" priority="4177" operator="equal">
      <formula>"CUMPLE"</formula>
    </cfRule>
    <cfRule type="cellIs" dxfId="4245" priority="4178" operator="equal">
      <formula>"NO CUMPLE"</formula>
    </cfRule>
  </conditionalFormatting>
  <conditionalFormatting sqref="T1378">
    <cfRule type="cellIs" dxfId="4244" priority="4176" operator="equal">
      <formula>"VERIFICAR"</formula>
    </cfRule>
  </conditionalFormatting>
  <conditionalFormatting sqref="H1382">
    <cfRule type="containsText" dxfId="4226" priority="4157" stopIfTrue="1" operator="containsText" text="NO CUMPLE">
      <formula>NOT(ISERROR(SEARCH("NO CUMPLE",H1382)))</formula>
    </cfRule>
    <cfRule type="containsText" dxfId="4225" priority="4158" stopIfTrue="1" operator="containsText" text="CUMPLE">
      <formula>NOT(ISERROR(SEARCH("CUMPLE",H1382)))</formula>
    </cfRule>
  </conditionalFormatting>
  <conditionalFormatting sqref="J1382">
    <cfRule type="containsText" dxfId="4224" priority="4155" stopIfTrue="1" operator="containsText" text="NO CUMPLE">
      <formula>NOT(ISERROR(SEARCH("NO CUMPLE",J1382)))</formula>
    </cfRule>
    <cfRule type="containsText" dxfId="4223" priority="4156" stopIfTrue="1" operator="containsText" text="CUMPLE">
      <formula>NOT(ISERROR(SEARCH("CUMPLE",J1382)))</formula>
    </cfRule>
  </conditionalFormatting>
  <conditionalFormatting sqref="K1382">
    <cfRule type="containsText" dxfId="4222" priority="4153" stopIfTrue="1" operator="containsText" text="NO CUMPLE">
      <formula>NOT(ISERROR(SEARCH("NO CUMPLE",K1382)))</formula>
    </cfRule>
    <cfRule type="containsText" dxfId="4221" priority="4154" stopIfTrue="1" operator="containsText" text="CUMPLE">
      <formula>NOT(ISERROR(SEARCH("CUMPLE",K1382)))</formula>
    </cfRule>
  </conditionalFormatting>
  <conditionalFormatting sqref="O1381">
    <cfRule type="containsText" dxfId="4220" priority="4151" stopIfTrue="1" operator="containsText" text="NO CUMPLE">
      <formula>NOT(ISERROR(SEARCH("NO CUMPLE",O1381)))</formula>
    </cfRule>
    <cfRule type="containsText" dxfId="4219" priority="4152" stopIfTrue="1" operator="containsText" text="CUMPLE">
      <formula>NOT(ISERROR(SEARCH("CUMPLE",O1381)))</formula>
    </cfRule>
  </conditionalFormatting>
  <conditionalFormatting sqref="O1382:S1382">
    <cfRule type="cellIs" dxfId="4218" priority="4150" operator="equal">
      <formula>"EL PROPONENTE SE DEBE REQUERIR POR EXPERIENCIA MINIMA EXIGIDA"</formula>
    </cfRule>
  </conditionalFormatting>
  <conditionalFormatting sqref="J1354:J1368">
    <cfRule type="cellIs" dxfId="4217" priority="4149" stopIfTrue="1" operator="greaterThan">
      <formula>0</formula>
    </cfRule>
  </conditionalFormatting>
  <conditionalFormatting sqref="N1376:N1381">
    <cfRule type="cellIs" dxfId="4216" priority="4147" operator="equal">
      <formula>"NO"</formula>
    </cfRule>
    <cfRule type="cellIs" dxfId="4215" priority="4148" operator="equal">
      <formula>"SI"</formula>
    </cfRule>
  </conditionalFormatting>
  <conditionalFormatting sqref="I1368">
    <cfRule type="cellIs" dxfId="4214" priority="4146" stopIfTrue="1" operator="greaterThan">
      <formula>0</formula>
    </cfRule>
  </conditionalFormatting>
  <conditionalFormatting sqref="K1354:L1368">
    <cfRule type="cellIs" dxfId="4213" priority="4145" operator="notBetween">
      <formula>$Q$17</formula>
      <formula>$R$17</formula>
    </cfRule>
  </conditionalFormatting>
  <conditionalFormatting sqref="B1354:B1357 B1359:B1368">
    <cfRule type="cellIs" dxfId="4212" priority="4144" stopIfTrue="1" operator="greaterThan">
      <formula>0</formula>
    </cfRule>
  </conditionalFormatting>
  <conditionalFormatting sqref="T1360:V1361 T1354:V1356">
    <cfRule type="cellIs" dxfId="4211" priority="4142" stopIfTrue="1" operator="equal">
      <formula>"NO"</formula>
    </cfRule>
    <cfRule type="cellIs" dxfId="4210" priority="4143" stopIfTrue="1" operator="equal">
      <formula>"SI"</formula>
    </cfRule>
  </conditionalFormatting>
  <conditionalFormatting sqref="T1360:V1360 T1354:V1355">
    <cfRule type="cellIs" dxfId="4209" priority="4141" stopIfTrue="1" operator="equal">
      <formula>"NO APLICA"</formula>
    </cfRule>
  </conditionalFormatting>
  <conditionalFormatting sqref="T1361:U1361">
    <cfRule type="cellIs" dxfId="4208" priority="4140" stopIfTrue="1" operator="equal">
      <formula>"NO APLICA"</formula>
    </cfRule>
  </conditionalFormatting>
  <conditionalFormatting sqref="T1361:U1361">
    <cfRule type="cellIs" dxfId="4207" priority="4139" stopIfTrue="1" operator="equal">
      <formula>"NO APLICA"</formula>
    </cfRule>
  </conditionalFormatting>
  <conditionalFormatting sqref="V1361">
    <cfRule type="cellIs" dxfId="4206" priority="4138" stopIfTrue="1" operator="equal">
      <formula>"NO APLICA"</formula>
    </cfRule>
  </conditionalFormatting>
  <conditionalFormatting sqref="K1354:M1368 C1359:I1368 G1358 P1354:V1368 I1358 C1354:I1357">
    <cfRule type="cellIs" dxfId="4205" priority="4137" operator="equal">
      <formula>0</formula>
    </cfRule>
  </conditionalFormatting>
  <conditionalFormatting sqref="P1375">
    <cfRule type="cellIs" dxfId="4203" priority="4134" operator="equal">
      <formula>"NO VÁLIDO"</formula>
    </cfRule>
    <cfRule type="cellIs" dxfId="4202" priority="4135" operator="equal">
      <formula>"VÁLIDO"</formula>
    </cfRule>
  </conditionalFormatting>
  <conditionalFormatting sqref="M1382">
    <cfRule type="cellIs" dxfId="4201" priority="4131" operator="notEqual">
      <formula>"NO CUMPLE"</formula>
    </cfRule>
    <cfRule type="containsText" dxfId="4200" priority="4132" stopIfTrue="1" operator="containsText" text="NO CUMPLE">
      <formula>NOT(ISERROR(SEARCH("NO CUMPLE",M1382)))</formula>
    </cfRule>
    <cfRule type="containsText" dxfId="4199" priority="4133" stopIfTrue="1" operator="containsText" text="CUMPLE">
      <formula>NOT(ISERROR(SEARCH("CUMPLE",M1382)))</formula>
    </cfRule>
  </conditionalFormatting>
  <conditionalFormatting sqref="M1376:M1381">
    <cfRule type="cellIs" dxfId="4198" priority="4129" stopIfTrue="1" operator="equal">
      <formula>"cumple"</formula>
    </cfRule>
    <cfRule type="containsText" dxfId="4197" priority="4130" stopIfTrue="1" operator="containsText" text="NO CUMPLE">
      <formula>NOT(ISERROR(SEARCH("NO CUMPLE",M1376)))</formula>
    </cfRule>
  </conditionalFormatting>
  <conditionalFormatting sqref="L1376:L1381">
    <cfRule type="cellIs" dxfId="4196" priority="4127" stopIfTrue="1" operator="equal">
      <formula>"cumple"</formula>
    </cfRule>
    <cfRule type="containsText" dxfId="4195" priority="4128" stopIfTrue="1" operator="containsText" text="NO CUMPLE">
      <formula>NOT(ISERROR(SEARCH("NO CUMPLE",L1376)))</formula>
    </cfRule>
  </conditionalFormatting>
  <conditionalFormatting sqref="D1357 D1359">
    <cfRule type="cellIs" dxfId="4179" priority="4111" stopIfTrue="1" operator="greaterThan">
      <formula>0</formula>
    </cfRule>
  </conditionalFormatting>
  <conditionalFormatting sqref="D1357 F1357:H1357 D1359 F1359:H1359 G1358">
    <cfRule type="cellIs" dxfId="4178" priority="4110" stopIfTrue="1" operator="greaterThan">
      <formula>0</formula>
    </cfRule>
  </conditionalFormatting>
  <conditionalFormatting sqref="T1357:V1359">
    <cfRule type="cellIs" dxfId="4177" priority="4108" stopIfTrue="1" operator="equal">
      <formula>"NO"</formula>
    </cfRule>
    <cfRule type="cellIs" dxfId="4176" priority="4109" stopIfTrue="1" operator="equal">
      <formula>"SI"</formula>
    </cfRule>
  </conditionalFormatting>
  <conditionalFormatting sqref="T1357:V1358">
    <cfRule type="cellIs" dxfId="4175" priority="4107" stopIfTrue="1" operator="equal">
      <formula>"NO APLICA"</formula>
    </cfRule>
  </conditionalFormatting>
  <conditionalFormatting sqref="T1359:U1359">
    <cfRule type="cellIs" dxfId="4174" priority="4106" stopIfTrue="1" operator="equal">
      <formula>"NO APLICA"</formula>
    </cfRule>
  </conditionalFormatting>
  <conditionalFormatting sqref="T1359:U1359">
    <cfRule type="cellIs" dxfId="4173" priority="4105" stopIfTrue="1" operator="equal">
      <formula>"NO APLICA"</formula>
    </cfRule>
  </conditionalFormatting>
  <conditionalFormatting sqref="V1359">
    <cfRule type="cellIs" dxfId="4172" priority="4104" stopIfTrue="1" operator="equal">
      <formula>"NO APLICA"</formula>
    </cfRule>
  </conditionalFormatting>
  <conditionalFormatting sqref="T1356:U1356">
    <cfRule type="cellIs" dxfId="4171" priority="4103" stopIfTrue="1" operator="equal">
      <formula>"NO APLICA"</formula>
    </cfRule>
  </conditionalFormatting>
  <conditionalFormatting sqref="T1356:U1356">
    <cfRule type="cellIs" dxfId="4170" priority="4102" stopIfTrue="1" operator="equal">
      <formula>"NO APLICA"</formula>
    </cfRule>
  </conditionalFormatting>
  <conditionalFormatting sqref="V1356">
    <cfRule type="cellIs" dxfId="4169" priority="4101" stopIfTrue="1" operator="equal">
      <formula>"NO APLICA"</formula>
    </cfRule>
  </conditionalFormatting>
  <conditionalFormatting sqref="C1389:I1389 K1389:M1403 P1389:V1403 C1391:I1403 G1390 I1390">
    <cfRule type="cellIs" dxfId="4168" priority="4100" stopIfTrue="1" operator="greaterThan">
      <formula>0</formula>
    </cfRule>
  </conditionalFormatting>
  <conditionalFormatting sqref="D1397:D1402">
    <cfRule type="cellIs" dxfId="4167" priority="4099" stopIfTrue="1" operator="greaterThan">
      <formula>0</formula>
    </cfRule>
  </conditionalFormatting>
  <conditionalFormatting sqref="D1397:D1402 F1397:H1402">
    <cfRule type="cellIs" dxfId="4166" priority="4098" stopIfTrue="1" operator="greaterThan">
      <formula>0</formula>
    </cfRule>
  </conditionalFormatting>
  <conditionalFormatting sqref="H1389 H1391:H1402">
    <cfRule type="cellIs" dxfId="4165" priority="4097" stopIfTrue="1" operator="greaterThan">
      <formula>0</formula>
    </cfRule>
  </conditionalFormatting>
  <conditionalFormatting sqref="E1389 E1391:E1402">
    <cfRule type="cellIs" dxfId="4164" priority="4096" stopIfTrue="1" operator="greaterThan">
      <formula>0</formula>
    </cfRule>
  </conditionalFormatting>
  <conditionalFormatting sqref="K1411:K1416">
    <cfRule type="containsText" dxfId="4163" priority="4094" stopIfTrue="1" operator="containsText" text="NO CUMPLE">
      <formula>NOT(ISERROR(SEARCH("NO CUMPLE",K1411)))</formula>
    </cfRule>
    <cfRule type="containsText" dxfId="4162" priority="4095" stopIfTrue="1" operator="containsText" text="CUMPLE">
      <formula>NOT(ISERROR(SEARCH("CUMPLE",K1411)))</formula>
    </cfRule>
  </conditionalFormatting>
  <conditionalFormatting sqref="S1410">
    <cfRule type="cellIs" dxfId="4161" priority="4092" operator="greaterThanOrEqual">
      <formula>NUMMINCONT</formula>
    </cfRule>
    <cfRule type="cellIs" dxfId="4160" priority="4093" operator="lessThan">
      <formula>NUMMINCONT</formula>
    </cfRule>
  </conditionalFormatting>
  <conditionalFormatting sqref="T1397:V1402">
    <cfRule type="cellIs" dxfId="4159" priority="4090" stopIfTrue="1" operator="equal">
      <formula>"NO"</formula>
    </cfRule>
    <cfRule type="cellIs" dxfId="4158" priority="4091" stopIfTrue="1" operator="equal">
      <formula>"SI"</formula>
    </cfRule>
  </conditionalFormatting>
  <conditionalFormatting sqref="T1397:V1398">
    <cfRule type="cellIs" dxfId="4157" priority="4089" stopIfTrue="1" operator="equal">
      <formula>"NO APLICA"</formula>
    </cfRule>
  </conditionalFormatting>
  <conditionalFormatting sqref="T1399:U1402">
    <cfRule type="cellIs" dxfId="4156" priority="4088" stopIfTrue="1" operator="equal">
      <formula>"NO APLICA"</formula>
    </cfRule>
  </conditionalFormatting>
  <conditionalFormatting sqref="T1399:U1399">
    <cfRule type="cellIs" dxfId="4155" priority="4087" stopIfTrue="1" operator="equal">
      <formula>"NO APLICA"</formula>
    </cfRule>
  </conditionalFormatting>
  <conditionalFormatting sqref="V1399:V1402">
    <cfRule type="cellIs" dxfId="4154" priority="4086" stopIfTrue="1" operator="equal">
      <formula>"NO APLICA"</formula>
    </cfRule>
  </conditionalFormatting>
  <conditionalFormatting sqref="V1408:W1408">
    <cfRule type="cellIs" dxfId="4153" priority="4084" operator="equal">
      <formula>"CUMPLE"</formula>
    </cfRule>
    <cfRule type="cellIs" dxfId="4152" priority="4085" operator="equal">
      <formula>"NO CUMPLE"</formula>
    </cfRule>
  </conditionalFormatting>
  <conditionalFormatting sqref="V1408:W1410">
    <cfRule type="cellIs" dxfId="4151" priority="4083" operator="equal">
      <formula>"VERIFICAR"</formula>
    </cfRule>
  </conditionalFormatting>
  <conditionalFormatting sqref="T1403:V1403">
    <cfRule type="cellIs" dxfId="4150" priority="4081" stopIfTrue="1" operator="equal">
      <formula>"NO"</formula>
    </cfRule>
    <cfRule type="cellIs" dxfId="4149" priority="4082" stopIfTrue="1" operator="equal">
      <formula>"SI"</formula>
    </cfRule>
  </conditionalFormatting>
  <conditionalFormatting sqref="T1403:U1403">
    <cfRule type="cellIs" dxfId="4148" priority="4080" stopIfTrue="1" operator="equal">
      <formula>"NO APLICA"</formula>
    </cfRule>
  </conditionalFormatting>
  <conditionalFormatting sqref="V1403">
    <cfRule type="cellIs" dxfId="4147" priority="4079" stopIfTrue="1" operator="equal">
      <formula>"NO APLICA"</formula>
    </cfRule>
  </conditionalFormatting>
  <conditionalFormatting sqref="T1413">
    <cfRule type="cellIs" dxfId="4146" priority="4077" operator="equal">
      <formula>"CUMPLE"</formula>
    </cfRule>
    <cfRule type="cellIs" dxfId="4145" priority="4078" operator="equal">
      <formula>"NO CUMPLE"</formula>
    </cfRule>
  </conditionalFormatting>
  <conditionalFormatting sqref="T1413">
    <cfRule type="cellIs" dxfId="4144" priority="4076" operator="equal">
      <formula>"VERIFICAR"</formula>
    </cfRule>
  </conditionalFormatting>
  <conditionalFormatting sqref="H1417">
    <cfRule type="containsText" dxfId="4126" priority="4057" stopIfTrue="1" operator="containsText" text="NO CUMPLE">
      <formula>NOT(ISERROR(SEARCH("NO CUMPLE",H1417)))</formula>
    </cfRule>
    <cfRule type="containsText" dxfId="4125" priority="4058" stopIfTrue="1" operator="containsText" text="CUMPLE">
      <formula>NOT(ISERROR(SEARCH("CUMPLE",H1417)))</formula>
    </cfRule>
  </conditionalFormatting>
  <conditionalFormatting sqref="J1417">
    <cfRule type="containsText" dxfId="4124" priority="4055" stopIfTrue="1" operator="containsText" text="NO CUMPLE">
      <formula>NOT(ISERROR(SEARCH("NO CUMPLE",J1417)))</formula>
    </cfRule>
    <cfRule type="containsText" dxfId="4123" priority="4056" stopIfTrue="1" operator="containsText" text="CUMPLE">
      <formula>NOT(ISERROR(SEARCH("CUMPLE",J1417)))</formula>
    </cfRule>
  </conditionalFormatting>
  <conditionalFormatting sqref="K1417">
    <cfRule type="containsText" dxfId="4122" priority="4053" stopIfTrue="1" operator="containsText" text="NO CUMPLE">
      <formula>NOT(ISERROR(SEARCH("NO CUMPLE",K1417)))</formula>
    </cfRule>
    <cfRule type="containsText" dxfId="4121" priority="4054" stopIfTrue="1" operator="containsText" text="CUMPLE">
      <formula>NOT(ISERROR(SEARCH("CUMPLE",K1417)))</formula>
    </cfRule>
  </conditionalFormatting>
  <conditionalFormatting sqref="O1416">
    <cfRule type="containsText" dxfId="4120" priority="4051" stopIfTrue="1" operator="containsText" text="NO CUMPLE">
      <formula>NOT(ISERROR(SEARCH("NO CUMPLE",O1416)))</formula>
    </cfRule>
    <cfRule type="containsText" dxfId="4119" priority="4052" stopIfTrue="1" operator="containsText" text="CUMPLE">
      <formula>NOT(ISERROR(SEARCH("CUMPLE",O1416)))</formula>
    </cfRule>
  </conditionalFormatting>
  <conditionalFormatting sqref="O1417:S1417">
    <cfRule type="cellIs" dxfId="4118" priority="4050" operator="equal">
      <formula>"EL PROPONENTE SE DEBE REQUERIR POR EXPERIENCIA MINIMA EXIGIDA"</formula>
    </cfRule>
  </conditionalFormatting>
  <conditionalFormatting sqref="J1389:J1403">
    <cfRule type="cellIs" dxfId="4117" priority="4049" stopIfTrue="1" operator="greaterThan">
      <formula>0</formula>
    </cfRule>
  </conditionalFormatting>
  <conditionalFormatting sqref="N1411:N1416">
    <cfRule type="cellIs" dxfId="4116" priority="4047" operator="equal">
      <formula>"NO"</formula>
    </cfRule>
    <cfRule type="cellIs" dxfId="4115" priority="4048" operator="equal">
      <formula>"SI"</formula>
    </cfRule>
  </conditionalFormatting>
  <conditionalFormatting sqref="I1403">
    <cfRule type="cellIs" dxfId="4114" priority="4046" stopIfTrue="1" operator="greaterThan">
      <formula>0</formula>
    </cfRule>
  </conditionalFormatting>
  <conditionalFormatting sqref="K1389:L1403">
    <cfRule type="cellIs" dxfId="4113" priority="4045" operator="notBetween">
      <formula>$Q$17</formula>
      <formula>$R$17</formula>
    </cfRule>
  </conditionalFormatting>
  <conditionalFormatting sqref="B1389 B1391:B1403">
    <cfRule type="cellIs" dxfId="4112" priority="4044" stopIfTrue="1" operator="greaterThan">
      <formula>0</formula>
    </cfRule>
  </conditionalFormatting>
  <conditionalFormatting sqref="T1395:V1396 T1389:V1391">
    <cfRule type="cellIs" dxfId="4111" priority="4042" stopIfTrue="1" operator="equal">
      <formula>"NO"</formula>
    </cfRule>
    <cfRule type="cellIs" dxfId="4110" priority="4043" stopIfTrue="1" operator="equal">
      <formula>"SI"</formula>
    </cfRule>
  </conditionalFormatting>
  <conditionalFormatting sqref="T1395:V1395 T1389:V1390">
    <cfRule type="cellIs" dxfId="4109" priority="4041" stopIfTrue="1" operator="equal">
      <formula>"NO APLICA"</formula>
    </cfRule>
  </conditionalFormatting>
  <conditionalFormatting sqref="T1396:U1396">
    <cfRule type="cellIs" dxfId="4108" priority="4040" stopIfTrue="1" operator="equal">
      <formula>"NO APLICA"</formula>
    </cfRule>
  </conditionalFormatting>
  <conditionalFormatting sqref="T1396:U1396">
    <cfRule type="cellIs" dxfId="4107" priority="4039" stopIfTrue="1" operator="equal">
      <formula>"NO APLICA"</formula>
    </cfRule>
  </conditionalFormatting>
  <conditionalFormatting sqref="V1396">
    <cfRule type="cellIs" dxfId="4106" priority="4038" stopIfTrue="1" operator="equal">
      <formula>"NO APLICA"</formula>
    </cfRule>
  </conditionalFormatting>
  <conditionalFormatting sqref="C1389:I1389 K1389:M1403 P1389:V1403 C1391:I1403 G1390 I1390">
    <cfRule type="cellIs" dxfId="4105" priority="4037" operator="equal">
      <formula>0</formula>
    </cfRule>
  </conditionalFormatting>
  <conditionalFormatting sqref="P1410">
    <cfRule type="cellIs" dxfId="4103" priority="4034" operator="equal">
      <formula>"NO VÁLIDO"</formula>
    </cfRule>
    <cfRule type="cellIs" dxfId="4102" priority="4035" operator="equal">
      <formula>"VÁLIDO"</formula>
    </cfRule>
  </conditionalFormatting>
  <conditionalFormatting sqref="M1417">
    <cfRule type="cellIs" dxfId="4101" priority="4031" operator="notEqual">
      <formula>"NO CUMPLE"</formula>
    </cfRule>
    <cfRule type="containsText" dxfId="4100" priority="4032" stopIfTrue="1" operator="containsText" text="NO CUMPLE">
      <formula>NOT(ISERROR(SEARCH("NO CUMPLE",M1417)))</formula>
    </cfRule>
    <cfRule type="containsText" dxfId="4099" priority="4033" stopIfTrue="1" operator="containsText" text="CUMPLE">
      <formula>NOT(ISERROR(SEARCH("CUMPLE",M1417)))</formula>
    </cfRule>
  </conditionalFormatting>
  <conditionalFormatting sqref="M1411:M1416">
    <cfRule type="cellIs" dxfId="4098" priority="4029" stopIfTrue="1" operator="equal">
      <formula>"cumple"</formula>
    </cfRule>
    <cfRule type="containsText" dxfId="4097" priority="4030" stopIfTrue="1" operator="containsText" text="NO CUMPLE">
      <formula>NOT(ISERROR(SEARCH("NO CUMPLE",M1411)))</formula>
    </cfRule>
  </conditionalFormatting>
  <conditionalFormatting sqref="L1411:L1416">
    <cfRule type="cellIs" dxfId="4096" priority="4027" stopIfTrue="1" operator="equal">
      <formula>"cumple"</formula>
    </cfRule>
    <cfRule type="containsText" dxfId="4095" priority="4028" stopIfTrue="1" operator="containsText" text="NO CUMPLE">
      <formula>NOT(ISERROR(SEARCH("NO CUMPLE",L1411)))</formula>
    </cfRule>
  </conditionalFormatting>
  <conditionalFormatting sqref="D1392:D1394">
    <cfRule type="cellIs" dxfId="4079" priority="4011" stopIfTrue="1" operator="greaterThan">
      <formula>0</formula>
    </cfRule>
  </conditionalFormatting>
  <conditionalFormatting sqref="D1392:D1394 F1392:H1394">
    <cfRule type="cellIs" dxfId="4078" priority="4010" stopIfTrue="1" operator="greaterThan">
      <formula>0</formula>
    </cfRule>
  </conditionalFormatting>
  <conditionalFormatting sqref="T1392:V1394">
    <cfRule type="cellIs" dxfId="4077" priority="4008" stopIfTrue="1" operator="equal">
      <formula>"NO"</formula>
    </cfRule>
    <cfRule type="cellIs" dxfId="4076" priority="4009" stopIfTrue="1" operator="equal">
      <formula>"SI"</formula>
    </cfRule>
  </conditionalFormatting>
  <conditionalFormatting sqref="T1392:V1393">
    <cfRule type="cellIs" dxfId="4075" priority="4007" stopIfTrue="1" operator="equal">
      <formula>"NO APLICA"</formula>
    </cfRule>
  </conditionalFormatting>
  <conditionalFormatting sqref="T1394:U1394">
    <cfRule type="cellIs" dxfId="4074" priority="4006" stopIfTrue="1" operator="equal">
      <formula>"NO APLICA"</formula>
    </cfRule>
  </conditionalFormatting>
  <conditionalFormatting sqref="T1394:U1394">
    <cfRule type="cellIs" dxfId="4073" priority="4005" stopIfTrue="1" operator="equal">
      <formula>"NO APLICA"</formula>
    </cfRule>
  </conditionalFormatting>
  <conditionalFormatting sqref="V1394">
    <cfRule type="cellIs" dxfId="4072" priority="4004" stopIfTrue="1" operator="equal">
      <formula>"NO APLICA"</formula>
    </cfRule>
  </conditionalFormatting>
  <conditionalFormatting sqref="T1391:U1391">
    <cfRule type="cellIs" dxfId="4071" priority="4003" stopIfTrue="1" operator="equal">
      <formula>"NO APLICA"</formula>
    </cfRule>
  </conditionalFormatting>
  <conditionalFormatting sqref="T1391:U1391">
    <cfRule type="cellIs" dxfId="4070" priority="4002" stopIfTrue="1" operator="equal">
      <formula>"NO APLICA"</formula>
    </cfRule>
  </conditionalFormatting>
  <conditionalFormatting sqref="V1391">
    <cfRule type="cellIs" dxfId="4069" priority="4001" stopIfTrue="1" operator="equal">
      <formula>"NO APLICA"</formula>
    </cfRule>
  </conditionalFormatting>
  <conditionalFormatting sqref="C1424:I1424 K1424:M1438 C1426:I1438 G1425 I1425 P1424:V1438">
    <cfRule type="cellIs" dxfId="4068" priority="4000" stopIfTrue="1" operator="greaterThan">
      <formula>0</formula>
    </cfRule>
  </conditionalFormatting>
  <conditionalFormatting sqref="D1432:D1437">
    <cfRule type="cellIs" dxfId="4067" priority="3999" stopIfTrue="1" operator="greaterThan">
      <formula>0</formula>
    </cfRule>
  </conditionalFormatting>
  <conditionalFormatting sqref="D1432:D1437 F1432:H1437">
    <cfRule type="cellIs" dxfId="4066" priority="3998" stopIfTrue="1" operator="greaterThan">
      <formula>0</formula>
    </cfRule>
  </conditionalFormatting>
  <conditionalFormatting sqref="H1424 H1426:H1437">
    <cfRule type="cellIs" dxfId="4065" priority="3997" stopIfTrue="1" operator="greaterThan">
      <formula>0</formula>
    </cfRule>
  </conditionalFormatting>
  <conditionalFormatting sqref="E1424 E1426:E1437">
    <cfRule type="cellIs" dxfId="4064" priority="3996" stopIfTrue="1" operator="greaterThan">
      <formula>0</formula>
    </cfRule>
  </conditionalFormatting>
  <conditionalFormatting sqref="K1446:K1451">
    <cfRule type="containsText" dxfId="4063" priority="3994" stopIfTrue="1" operator="containsText" text="NO CUMPLE">
      <formula>NOT(ISERROR(SEARCH("NO CUMPLE",K1446)))</formula>
    </cfRule>
    <cfRule type="containsText" dxfId="4062" priority="3995" stopIfTrue="1" operator="containsText" text="CUMPLE">
      <formula>NOT(ISERROR(SEARCH("CUMPLE",K1446)))</formula>
    </cfRule>
  </conditionalFormatting>
  <conditionalFormatting sqref="S1445">
    <cfRule type="cellIs" dxfId="4061" priority="3992" operator="greaterThanOrEqual">
      <formula>NUMMINCONT</formula>
    </cfRule>
    <cfRule type="cellIs" dxfId="4060" priority="3993" operator="lessThan">
      <formula>NUMMINCONT</formula>
    </cfRule>
  </conditionalFormatting>
  <conditionalFormatting sqref="T1432:V1437">
    <cfRule type="cellIs" dxfId="4059" priority="3990" stopIfTrue="1" operator="equal">
      <formula>"NO"</formula>
    </cfRule>
    <cfRule type="cellIs" dxfId="4058" priority="3991" stopIfTrue="1" operator="equal">
      <formula>"SI"</formula>
    </cfRule>
  </conditionalFormatting>
  <conditionalFormatting sqref="T1432:V1433">
    <cfRule type="cellIs" dxfId="4057" priority="3989" stopIfTrue="1" operator="equal">
      <formula>"NO APLICA"</formula>
    </cfRule>
  </conditionalFormatting>
  <conditionalFormatting sqref="T1434:U1437">
    <cfRule type="cellIs" dxfId="4056" priority="3988" stopIfTrue="1" operator="equal">
      <formula>"NO APLICA"</formula>
    </cfRule>
  </conditionalFormatting>
  <conditionalFormatting sqref="T1434:U1434">
    <cfRule type="cellIs" dxfId="4055" priority="3987" stopIfTrue="1" operator="equal">
      <formula>"NO APLICA"</formula>
    </cfRule>
  </conditionalFormatting>
  <conditionalFormatting sqref="V1434:V1437">
    <cfRule type="cellIs" dxfId="4054" priority="3986" stopIfTrue="1" operator="equal">
      <formula>"NO APLICA"</formula>
    </cfRule>
  </conditionalFormatting>
  <conditionalFormatting sqref="V1443:W1443">
    <cfRule type="cellIs" dxfId="4053" priority="3984" operator="equal">
      <formula>"CUMPLE"</formula>
    </cfRule>
    <cfRule type="cellIs" dxfId="4052" priority="3985" operator="equal">
      <formula>"NO CUMPLE"</formula>
    </cfRule>
  </conditionalFormatting>
  <conditionalFormatting sqref="V1443:W1445">
    <cfRule type="cellIs" dxfId="4051" priority="3983" operator="equal">
      <formula>"VERIFICAR"</formula>
    </cfRule>
  </conditionalFormatting>
  <conditionalFormatting sqref="T1438:V1438">
    <cfRule type="cellIs" dxfId="4050" priority="3981" stopIfTrue="1" operator="equal">
      <formula>"NO"</formula>
    </cfRule>
    <cfRule type="cellIs" dxfId="4049" priority="3982" stopIfTrue="1" operator="equal">
      <formula>"SI"</formula>
    </cfRule>
  </conditionalFormatting>
  <conditionalFormatting sqref="T1438:U1438">
    <cfRule type="cellIs" dxfId="4048" priority="3980" stopIfTrue="1" operator="equal">
      <formula>"NO APLICA"</formula>
    </cfRule>
  </conditionalFormatting>
  <conditionalFormatting sqref="V1438">
    <cfRule type="cellIs" dxfId="4047" priority="3979" stopIfTrue="1" operator="equal">
      <formula>"NO APLICA"</formula>
    </cfRule>
  </conditionalFormatting>
  <conditionalFormatting sqref="T1448">
    <cfRule type="cellIs" dxfId="4046" priority="3977" operator="equal">
      <formula>"CUMPLE"</formula>
    </cfRule>
    <cfRule type="cellIs" dxfId="4045" priority="3978" operator="equal">
      <formula>"NO CUMPLE"</formula>
    </cfRule>
  </conditionalFormatting>
  <conditionalFormatting sqref="T1448">
    <cfRule type="cellIs" dxfId="4044" priority="3976" operator="equal">
      <formula>"VERIFICAR"</formula>
    </cfRule>
  </conditionalFormatting>
  <conditionalFormatting sqref="H1452">
    <cfRule type="containsText" dxfId="4026" priority="3957" stopIfTrue="1" operator="containsText" text="NO CUMPLE">
      <formula>NOT(ISERROR(SEARCH("NO CUMPLE",H1452)))</formula>
    </cfRule>
    <cfRule type="containsText" dxfId="4025" priority="3958" stopIfTrue="1" operator="containsText" text="CUMPLE">
      <formula>NOT(ISERROR(SEARCH("CUMPLE",H1452)))</formula>
    </cfRule>
  </conditionalFormatting>
  <conditionalFormatting sqref="J1452">
    <cfRule type="containsText" dxfId="4024" priority="3955" stopIfTrue="1" operator="containsText" text="NO CUMPLE">
      <formula>NOT(ISERROR(SEARCH("NO CUMPLE",J1452)))</formula>
    </cfRule>
    <cfRule type="containsText" dxfId="4023" priority="3956" stopIfTrue="1" operator="containsText" text="CUMPLE">
      <formula>NOT(ISERROR(SEARCH("CUMPLE",J1452)))</formula>
    </cfRule>
  </conditionalFormatting>
  <conditionalFormatting sqref="K1452">
    <cfRule type="containsText" dxfId="4022" priority="3953" stopIfTrue="1" operator="containsText" text="NO CUMPLE">
      <formula>NOT(ISERROR(SEARCH("NO CUMPLE",K1452)))</formula>
    </cfRule>
    <cfRule type="containsText" dxfId="4021" priority="3954" stopIfTrue="1" operator="containsText" text="CUMPLE">
      <formula>NOT(ISERROR(SEARCH("CUMPLE",K1452)))</formula>
    </cfRule>
  </conditionalFormatting>
  <conditionalFormatting sqref="O1451">
    <cfRule type="containsText" dxfId="4020" priority="3951" stopIfTrue="1" operator="containsText" text="NO CUMPLE">
      <formula>NOT(ISERROR(SEARCH("NO CUMPLE",O1451)))</formula>
    </cfRule>
    <cfRule type="containsText" dxfId="4019" priority="3952" stopIfTrue="1" operator="containsText" text="CUMPLE">
      <formula>NOT(ISERROR(SEARCH("CUMPLE",O1451)))</formula>
    </cfRule>
  </conditionalFormatting>
  <conditionalFormatting sqref="O1452:S1452">
    <cfRule type="cellIs" dxfId="4018" priority="3950" operator="equal">
      <formula>"EL PROPONENTE SE DEBE REQUERIR POR EXPERIENCIA MINIMA EXIGIDA"</formula>
    </cfRule>
  </conditionalFormatting>
  <conditionalFormatting sqref="J1424:J1438">
    <cfRule type="cellIs" dxfId="4017" priority="3949" stopIfTrue="1" operator="greaterThan">
      <formula>0</formula>
    </cfRule>
  </conditionalFormatting>
  <conditionalFormatting sqref="N1446:N1451">
    <cfRule type="cellIs" dxfId="4016" priority="3947" operator="equal">
      <formula>"NO"</formula>
    </cfRule>
    <cfRule type="cellIs" dxfId="4015" priority="3948" operator="equal">
      <formula>"SI"</formula>
    </cfRule>
  </conditionalFormatting>
  <conditionalFormatting sqref="I1438">
    <cfRule type="cellIs" dxfId="4014" priority="3946" stopIfTrue="1" operator="greaterThan">
      <formula>0</formula>
    </cfRule>
  </conditionalFormatting>
  <conditionalFormatting sqref="K1424:L1438">
    <cfRule type="cellIs" dxfId="4013" priority="3945" operator="notBetween">
      <formula>$Q$17</formula>
      <formula>$R$17</formula>
    </cfRule>
  </conditionalFormatting>
  <conditionalFormatting sqref="B1424 B1426:B1438">
    <cfRule type="cellIs" dxfId="4012" priority="3944" stopIfTrue="1" operator="greaterThan">
      <formula>0</formula>
    </cfRule>
  </conditionalFormatting>
  <conditionalFormatting sqref="T1430:V1431 T1424:V1426">
    <cfRule type="cellIs" dxfId="4011" priority="3942" stopIfTrue="1" operator="equal">
      <formula>"NO"</formula>
    </cfRule>
    <cfRule type="cellIs" dxfId="4010" priority="3943" stopIfTrue="1" operator="equal">
      <formula>"SI"</formula>
    </cfRule>
  </conditionalFormatting>
  <conditionalFormatting sqref="T1430:V1430 T1424:V1425">
    <cfRule type="cellIs" dxfId="4009" priority="3941" stopIfTrue="1" operator="equal">
      <formula>"NO APLICA"</formula>
    </cfRule>
  </conditionalFormatting>
  <conditionalFormatting sqref="T1431:U1431">
    <cfRule type="cellIs" dxfId="4008" priority="3940" stopIfTrue="1" operator="equal">
      <formula>"NO APLICA"</formula>
    </cfRule>
  </conditionalFormatting>
  <conditionalFormatting sqref="T1431:U1431">
    <cfRule type="cellIs" dxfId="4007" priority="3939" stopIfTrue="1" operator="equal">
      <formula>"NO APLICA"</formula>
    </cfRule>
  </conditionalFormatting>
  <conditionalFormatting sqref="V1431">
    <cfRule type="cellIs" dxfId="4006" priority="3938" stopIfTrue="1" operator="equal">
      <formula>"NO APLICA"</formula>
    </cfRule>
  </conditionalFormatting>
  <conditionalFormatting sqref="C1424:I1424 K1424:M1438 C1426:I1438 G1425 I1425 P1424:V1438">
    <cfRule type="cellIs" dxfId="4005" priority="3937" operator="equal">
      <formula>0</formula>
    </cfRule>
  </conditionalFormatting>
  <conditionalFormatting sqref="P1445">
    <cfRule type="cellIs" dxfId="4003" priority="3934" operator="equal">
      <formula>"NO VÁLIDO"</formula>
    </cfRule>
    <cfRule type="cellIs" dxfId="4002" priority="3935" operator="equal">
      <formula>"VÁLIDO"</formula>
    </cfRule>
  </conditionalFormatting>
  <conditionalFormatting sqref="M1452">
    <cfRule type="cellIs" dxfId="4001" priority="3931" operator="notEqual">
      <formula>"NO CUMPLE"</formula>
    </cfRule>
    <cfRule type="containsText" dxfId="4000" priority="3932" stopIfTrue="1" operator="containsText" text="NO CUMPLE">
      <formula>NOT(ISERROR(SEARCH("NO CUMPLE",M1452)))</formula>
    </cfRule>
    <cfRule type="containsText" dxfId="3999" priority="3933" stopIfTrue="1" operator="containsText" text="CUMPLE">
      <formula>NOT(ISERROR(SEARCH("CUMPLE",M1452)))</formula>
    </cfRule>
  </conditionalFormatting>
  <conditionalFormatting sqref="M1446:M1451">
    <cfRule type="cellIs" dxfId="3998" priority="3929" stopIfTrue="1" operator="equal">
      <formula>"cumple"</formula>
    </cfRule>
    <cfRule type="containsText" dxfId="3997" priority="3930" stopIfTrue="1" operator="containsText" text="NO CUMPLE">
      <formula>NOT(ISERROR(SEARCH("NO CUMPLE",M1446)))</formula>
    </cfRule>
  </conditionalFormatting>
  <conditionalFormatting sqref="L1446:L1451">
    <cfRule type="cellIs" dxfId="3996" priority="3927" stopIfTrue="1" operator="equal">
      <formula>"cumple"</formula>
    </cfRule>
    <cfRule type="containsText" dxfId="3995" priority="3928" stopIfTrue="1" operator="containsText" text="NO CUMPLE">
      <formula>NOT(ISERROR(SEARCH("NO CUMPLE",L1446)))</formula>
    </cfRule>
  </conditionalFormatting>
  <conditionalFormatting sqref="D1427:D1429">
    <cfRule type="cellIs" dxfId="3979" priority="3911" stopIfTrue="1" operator="greaterThan">
      <formula>0</formula>
    </cfRule>
  </conditionalFormatting>
  <conditionalFormatting sqref="D1427:D1429 F1427:H1429">
    <cfRule type="cellIs" dxfId="3978" priority="3910" stopIfTrue="1" operator="greaterThan">
      <formula>0</formula>
    </cfRule>
  </conditionalFormatting>
  <conditionalFormatting sqref="T1427:V1429">
    <cfRule type="cellIs" dxfId="3977" priority="3908" stopIfTrue="1" operator="equal">
      <formula>"NO"</formula>
    </cfRule>
    <cfRule type="cellIs" dxfId="3976" priority="3909" stopIfTrue="1" operator="equal">
      <formula>"SI"</formula>
    </cfRule>
  </conditionalFormatting>
  <conditionalFormatting sqref="T1427:V1428">
    <cfRule type="cellIs" dxfId="3975" priority="3907" stopIfTrue="1" operator="equal">
      <formula>"NO APLICA"</formula>
    </cfRule>
  </conditionalFormatting>
  <conditionalFormatting sqref="T1429:U1429">
    <cfRule type="cellIs" dxfId="3974" priority="3906" stopIfTrue="1" operator="equal">
      <formula>"NO APLICA"</formula>
    </cfRule>
  </conditionalFormatting>
  <conditionalFormatting sqref="T1429:U1429">
    <cfRule type="cellIs" dxfId="3973" priority="3905" stopIfTrue="1" operator="equal">
      <formula>"NO APLICA"</formula>
    </cfRule>
  </conditionalFormatting>
  <conditionalFormatting sqref="V1429">
    <cfRule type="cellIs" dxfId="3972" priority="3904" stopIfTrue="1" operator="equal">
      <formula>"NO APLICA"</formula>
    </cfRule>
  </conditionalFormatting>
  <conditionalFormatting sqref="T1426:U1426">
    <cfRule type="cellIs" dxfId="3971" priority="3903" stopIfTrue="1" operator="equal">
      <formula>"NO APLICA"</formula>
    </cfRule>
  </conditionalFormatting>
  <conditionalFormatting sqref="T1426:U1426">
    <cfRule type="cellIs" dxfId="3970" priority="3902" stopIfTrue="1" operator="equal">
      <formula>"NO APLICA"</formula>
    </cfRule>
  </conditionalFormatting>
  <conditionalFormatting sqref="V1426">
    <cfRule type="cellIs" dxfId="3969" priority="3901" stopIfTrue="1" operator="equal">
      <formula>"NO APLICA"</formula>
    </cfRule>
  </conditionalFormatting>
  <conditionalFormatting sqref="C1459:I1459 K1459:M1473 C1461:I1473 G1460 I1460 P1459:V1473">
    <cfRule type="cellIs" dxfId="3968" priority="3900" stopIfTrue="1" operator="greaterThan">
      <formula>0</formula>
    </cfRule>
  </conditionalFormatting>
  <conditionalFormatting sqref="D1467:D1472">
    <cfRule type="cellIs" dxfId="3967" priority="3899" stopIfTrue="1" operator="greaterThan">
      <formula>0</formula>
    </cfRule>
  </conditionalFormatting>
  <conditionalFormatting sqref="D1467:D1472 F1467:H1472">
    <cfRule type="cellIs" dxfId="3966" priority="3898" stopIfTrue="1" operator="greaterThan">
      <formula>0</formula>
    </cfRule>
  </conditionalFormatting>
  <conditionalFormatting sqref="H1459 H1461:H1472">
    <cfRule type="cellIs" dxfId="3965" priority="3897" stopIfTrue="1" operator="greaterThan">
      <formula>0</formula>
    </cfRule>
  </conditionalFormatting>
  <conditionalFormatting sqref="E1459 E1461:E1472">
    <cfRule type="cellIs" dxfId="3964" priority="3896" stopIfTrue="1" operator="greaterThan">
      <formula>0</formula>
    </cfRule>
  </conditionalFormatting>
  <conditionalFormatting sqref="K1481:K1486">
    <cfRule type="containsText" dxfId="3963" priority="3894" stopIfTrue="1" operator="containsText" text="NO CUMPLE">
      <formula>NOT(ISERROR(SEARCH("NO CUMPLE",K1481)))</formula>
    </cfRule>
    <cfRule type="containsText" dxfId="3962" priority="3895" stopIfTrue="1" operator="containsText" text="CUMPLE">
      <formula>NOT(ISERROR(SEARCH("CUMPLE",K1481)))</formula>
    </cfRule>
  </conditionalFormatting>
  <conditionalFormatting sqref="S1480">
    <cfRule type="cellIs" dxfId="3961" priority="3892" operator="greaterThanOrEqual">
      <formula>NUMMINCONT</formula>
    </cfRule>
    <cfRule type="cellIs" dxfId="3960" priority="3893" operator="lessThan">
      <formula>NUMMINCONT</formula>
    </cfRule>
  </conditionalFormatting>
  <conditionalFormatting sqref="T1467:V1472">
    <cfRule type="cellIs" dxfId="3959" priority="3890" stopIfTrue="1" operator="equal">
      <formula>"NO"</formula>
    </cfRule>
    <cfRule type="cellIs" dxfId="3958" priority="3891" stopIfTrue="1" operator="equal">
      <formula>"SI"</formula>
    </cfRule>
  </conditionalFormatting>
  <conditionalFormatting sqref="T1467:V1468">
    <cfRule type="cellIs" dxfId="3957" priority="3889" stopIfTrue="1" operator="equal">
      <formula>"NO APLICA"</formula>
    </cfRule>
  </conditionalFormatting>
  <conditionalFormatting sqref="T1469:U1472">
    <cfRule type="cellIs" dxfId="3956" priority="3888" stopIfTrue="1" operator="equal">
      <formula>"NO APLICA"</formula>
    </cfRule>
  </conditionalFormatting>
  <conditionalFormatting sqref="T1469:U1469">
    <cfRule type="cellIs" dxfId="3955" priority="3887" stopIfTrue="1" operator="equal">
      <formula>"NO APLICA"</formula>
    </cfRule>
  </conditionalFormatting>
  <conditionalFormatting sqref="V1469:V1472">
    <cfRule type="cellIs" dxfId="3954" priority="3886" stopIfTrue="1" operator="equal">
      <formula>"NO APLICA"</formula>
    </cfRule>
  </conditionalFormatting>
  <conditionalFormatting sqref="V1478:W1478">
    <cfRule type="cellIs" dxfId="3953" priority="3884" operator="equal">
      <formula>"CUMPLE"</formula>
    </cfRule>
    <cfRule type="cellIs" dxfId="3952" priority="3885" operator="equal">
      <formula>"NO CUMPLE"</formula>
    </cfRule>
  </conditionalFormatting>
  <conditionalFormatting sqref="V1478:W1480">
    <cfRule type="cellIs" dxfId="3951" priority="3883" operator="equal">
      <formula>"VERIFICAR"</formula>
    </cfRule>
  </conditionalFormatting>
  <conditionalFormatting sqref="T1473:V1473">
    <cfRule type="cellIs" dxfId="3950" priority="3881" stopIfTrue="1" operator="equal">
      <formula>"NO"</formula>
    </cfRule>
    <cfRule type="cellIs" dxfId="3949" priority="3882" stopIfTrue="1" operator="equal">
      <formula>"SI"</formula>
    </cfRule>
  </conditionalFormatting>
  <conditionalFormatting sqref="T1473:U1473">
    <cfRule type="cellIs" dxfId="3948" priority="3880" stopIfTrue="1" operator="equal">
      <formula>"NO APLICA"</formula>
    </cfRule>
  </conditionalFormatting>
  <conditionalFormatting sqref="V1473">
    <cfRule type="cellIs" dxfId="3947" priority="3879" stopIfTrue="1" operator="equal">
      <formula>"NO APLICA"</formula>
    </cfRule>
  </conditionalFormatting>
  <conditionalFormatting sqref="T1483">
    <cfRule type="cellIs" dxfId="3946" priority="3877" operator="equal">
      <formula>"CUMPLE"</formula>
    </cfRule>
    <cfRule type="cellIs" dxfId="3945" priority="3878" operator="equal">
      <formula>"NO CUMPLE"</formula>
    </cfRule>
  </conditionalFormatting>
  <conditionalFormatting sqref="T1483">
    <cfRule type="cellIs" dxfId="3944" priority="3876" operator="equal">
      <formula>"VERIFICAR"</formula>
    </cfRule>
  </conditionalFormatting>
  <conditionalFormatting sqref="H1487">
    <cfRule type="containsText" dxfId="3926" priority="3857" stopIfTrue="1" operator="containsText" text="NO CUMPLE">
      <formula>NOT(ISERROR(SEARCH("NO CUMPLE",H1487)))</formula>
    </cfRule>
    <cfRule type="containsText" dxfId="3925" priority="3858" stopIfTrue="1" operator="containsText" text="CUMPLE">
      <formula>NOT(ISERROR(SEARCH("CUMPLE",H1487)))</formula>
    </cfRule>
  </conditionalFormatting>
  <conditionalFormatting sqref="J1487">
    <cfRule type="containsText" dxfId="3924" priority="3855" stopIfTrue="1" operator="containsText" text="NO CUMPLE">
      <formula>NOT(ISERROR(SEARCH("NO CUMPLE",J1487)))</formula>
    </cfRule>
    <cfRule type="containsText" dxfId="3923" priority="3856" stopIfTrue="1" operator="containsText" text="CUMPLE">
      <formula>NOT(ISERROR(SEARCH("CUMPLE",J1487)))</formula>
    </cfRule>
  </conditionalFormatting>
  <conditionalFormatting sqref="K1487">
    <cfRule type="containsText" dxfId="3922" priority="3853" stopIfTrue="1" operator="containsText" text="NO CUMPLE">
      <formula>NOT(ISERROR(SEARCH("NO CUMPLE",K1487)))</formula>
    </cfRule>
    <cfRule type="containsText" dxfId="3921" priority="3854" stopIfTrue="1" operator="containsText" text="CUMPLE">
      <formula>NOT(ISERROR(SEARCH("CUMPLE",K1487)))</formula>
    </cfRule>
  </conditionalFormatting>
  <conditionalFormatting sqref="O1486">
    <cfRule type="containsText" dxfId="3920" priority="3851" stopIfTrue="1" operator="containsText" text="NO CUMPLE">
      <formula>NOT(ISERROR(SEARCH("NO CUMPLE",O1486)))</formula>
    </cfRule>
    <cfRule type="containsText" dxfId="3919" priority="3852" stopIfTrue="1" operator="containsText" text="CUMPLE">
      <formula>NOT(ISERROR(SEARCH("CUMPLE",O1486)))</formula>
    </cfRule>
  </conditionalFormatting>
  <conditionalFormatting sqref="O1487:S1487">
    <cfRule type="cellIs" dxfId="3918" priority="3850" operator="equal">
      <formula>"EL PROPONENTE SE DEBE REQUERIR POR EXPERIENCIA MINIMA EXIGIDA"</formula>
    </cfRule>
  </conditionalFormatting>
  <conditionalFormatting sqref="J1459:J1473">
    <cfRule type="cellIs" dxfId="3917" priority="3849" stopIfTrue="1" operator="greaterThan">
      <formula>0</formula>
    </cfRule>
  </conditionalFormatting>
  <conditionalFormatting sqref="N1481:N1486">
    <cfRule type="cellIs" dxfId="3916" priority="3847" operator="equal">
      <formula>"NO"</formula>
    </cfRule>
    <cfRule type="cellIs" dxfId="3915" priority="3848" operator="equal">
      <formula>"SI"</formula>
    </cfRule>
  </conditionalFormatting>
  <conditionalFormatting sqref="I1473">
    <cfRule type="cellIs" dxfId="3914" priority="3846" stopIfTrue="1" operator="greaterThan">
      <formula>0</formula>
    </cfRule>
  </conditionalFormatting>
  <conditionalFormatting sqref="K1459:L1473">
    <cfRule type="cellIs" dxfId="3913" priority="3845" operator="notBetween">
      <formula>$Q$17</formula>
      <formula>$R$17</formula>
    </cfRule>
  </conditionalFormatting>
  <conditionalFormatting sqref="B1459 B1461:B1473">
    <cfRule type="cellIs" dxfId="3912" priority="3844" stopIfTrue="1" operator="greaterThan">
      <formula>0</formula>
    </cfRule>
  </conditionalFormatting>
  <conditionalFormatting sqref="T1465:V1466 T1459:V1461 T1460:T1463 V1460:V1463">
    <cfRule type="cellIs" dxfId="3911" priority="3842" stopIfTrue="1" operator="equal">
      <formula>"NO"</formula>
    </cfRule>
    <cfRule type="cellIs" dxfId="3910" priority="3843" stopIfTrue="1" operator="equal">
      <formula>"SI"</formula>
    </cfRule>
  </conditionalFormatting>
  <conditionalFormatting sqref="T1465:V1465 T1459:V1460 T1460:T1463 V1460:V1463">
    <cfRule type="cellIs" dxfId="3909" priority="3841" stopIfTrue="1" operator="equal">
      <formula>"NO APLICA"</formula>
    </cfRule>
  </conditionalFormatting>
  <conditionalFormatting sqref="T1466:U1466">
    <cfRule type="cellIs" dxfId="3908" priority="3840" stopIfTrue="1" operator="equal">
      <formula>"NO APLICA"</formula>
    </cfRule>
  </conditionalFormatting>
  <conditionalFormatting sqref="T1466:U1466">
    <cfRule type="cellIs" dxfId="3907" priority="3839" stopIfTrue="1" operator="equal">
      <formula>"NO APLICA"</formula>
    </cfRule>
  </conditionalFormatting>
  <conditionalFormatting sqref="V1466">
    <cfRule type="cellIs" dxfId="3906" priority="3838" stopIfTrue="1" operator="equal">
      <formula>"NO APLICA"</formula>
    </cfRule>
  </conditionalFormatting>
  <conditionalFormatting sqref="C1459:I1459 K1459:M1473 C1461:I1473 G1460 I1460 P1459:V1473">
    <cfRule type="cellIs" dxfId="3905" priority="3837" operator="equal">
      <formula>0</formula>
    </cfRule>
  </conditionalFormatting>
  <conditionalFormatting sqref="P1480">
    <cfRule type="cellIs" dxfId="3903" priority="3834" operator="equal">
      <formula>"NO VÁLIDO"</formula>
    </cfRule>
    <cfRule type="cellIs" dxfId="3902" priority="3835" operator="equal">
      <formula>"VÁLIDO"</formula>
    </cfRule>
  </conditionalFormatting>
  <conditionalFormatting sqref="M1487">
    <cfRule type="cellIs" dxfId="3901" priority="3831" operator="notEqual">
      <formula>"NO CUMPLE"</formula>
    </cfRule>
    <cfRule type="containsText" dxfId="3900" priority="3832" stopIfTrue="1" operator="containsText" text="NO CUMPLE">
      <formula>NOT(ISERROR(SEARCH("NO CUMPLE",M1487)))</formula>
    </cfRule>
    <cfRule type="containsText" dxfId="3899" priority="3833" stopIfTrue="1" operator="containsText" text="CUMPLE">
      <formula>NOT(ISERROR(SEARCH("CUMPLE",M1487)))</formula>
    </cfRule>
  </conditionalFormatting>
  <conditionalFormatting sqref="M1481:M1486">
    <cfRule type="cellIs" dxfId="3898" priority="3829" stopIfTrue="1" operator="equal">
      <formula>"cumple"</formula>
    </cfRule>
    <cfRule type="containsText" dxfId="3897" priority="3830" stopIfTrue="1" operator="containsText" text="NO CUMPLE">
      <formula>NOT(ISERROR(SEARCH("NO CUMPLE",M1481)))</formula>
    </cfRule>
  </conditionalFormatting>
  <conditionalFormatting sqref="L1481:L1486">
    <cfRule type="cellIs" dxfId="3896" priority="3827" stopIfTrue="1" operator="equal">
      <formula>"cumple"</formula>
    </cfRule>
    <cfRule type="containsText" dxfId="3895" priority="3828" stopIfTrue="1" operator="containsText" text="NO CUMPLE">
      <formula>NOT(ISERROR(SEARCH("NO CUMPLE",L1481)))</formula>
    </cfRule>
  </conditionalFormatting>
  <conditionalFormatting sqref="D1462:D1464">
    <cfRule type="cellIs" dxfId="3879" priority="3811" stopIfTrue="1" operator="greaterThan">
      <formula>0</formula>
    </cfRule>
  </conditionalFormatting>
  <conditionalFormatting sqref="D1462:D1464 F1462:H1464">
    <cfRule type="cellIs" dxfId="3878" priority="3810" stopIfTrue="1" operator="greaterThan">
      <formula>0</formula>
    </cfRule>
  </conditionalFormatting>
  <conditionalFormatting sqref="T1462:V1464">
    <cfRule type="cellIs" dxfId="3877" priority="3808" stopIfTrue="1" operator="equal">
      <formula>"NO"</formula>
    </cfRule>
    <cfRule type="cellIs" dxfId="3876" priority="3809" stopIfTrue="1" operator="equal">
      <formula>"SI"</formula>
    </cfRule>
  </conditionalFormatting>
  <conditionalFormatting sqref="T1462:V1463">
    <cfRule type="cellIs" dxfId="3875" priority="3807" stopIfTrue="1" operator="equal">
      <formula>"NO APLICA"</formula>
    </cfRule>
  </conditionalFormatting>
  <conditionalFormatting sqref="T1464:U1464">
    <cfRule type="cellIs" dxfId="3874" priority="3806" stopIfTrue="1" operator="equal">
      <formula>"NO APLICA"</formula>
    </cfRule>
  </conditionalFormatting>
  <conditionalFormatting sqref="T1464:U1464">
    <cfRule type="cellIs" dxfId="3873" priority="3805" stopIfTrue="1" operator="equal">
      <formula>"NO APLICA"</formula>
    </cfRule>
  </conditionalFormatting>
  <conditionalFormatting sqref="V1464">
    <cfRule type="cellIs" dxfId="3872" priority="3804" stopIfTrue="1" operator="equal">
      <formula>"NO APLICA"</formula>
    </cfRule>
  </conditionalFormatting>
  <conditionalFormatting sqref="T1461:U1461">
    <cfRule type="cellIs" dxfId="3871" priority="3803" stopIfTrue="1" operator="equal">
      <formula>"NO APLICA"</formula>
    </cfRule>
  </conditionalFormatting>
  <conditionalFormatting sqref="T1461:U1461">
    <cfRule type="cellIs" dxfId="3870" priority="3802" stopIfTrue="1" operator="equal">
      <formula>"NO APLICA"</formula>
    </cfRule>
  </conditionalFormatting>
  <conditionalFormatting sqref="V1461">
    <cfRule type="cellIs" dxfId="3869" priority="3801" stopIfTrue="1" operator="equal">
      <formula>"NO APLICA"</formula>
    </cfRule>
  </conditionalFormatting>
  <conditionalFormatting sqref="K1494:M1508 C1494:I1508 P1494:V1508">
    <cfRule type="cellIs" dxfId="3868" priority="3800" stopIfTrue="1" operator="greaterThan">
      <formula>0</formula>
    </cfRule>
  </conditionalFormatting>
  <conditionalFormatting sqref="D1502:D1507">
    <cfRule type="cellIs" dxfId="3867" priority="3799" stopIfTrue="1" operator="greaterThan">
      <formula>0</formula>
    </cfRule>
  </conditionalFormatting>
  <conditionalFormatting sqref="D1502:D1507 F1502:H1507">
    <cfRule type="cellIs" dxfId="3866" priority="3798" stopIfTrue="1" operator="greaterThan">
      <formula>0</formula>
    </cfRule>
  </conditionalFormatting>
  <conditionalFormatting sqref="H1494:H1507">
    <cfRule type="cellIs" dxfId="3865" priority="3797" stopIfTrue="1" operator="greaterThan">
      <formula>0</formula>
    </cfRule>
  </conditionalFormatting>
  <conditionalFormatting sqref="E1494:E1507">
    <cfRule type="cellIs" dxfId="3864" priority="3796" stopIfTrue="1" operator="greaterThan">
      <formula>0</formula>
    </cfRule>
  </conditionalFormatting>
  <conditionalFormatting sqref="K1516:K1521">
    <cfRule type="containsText" dxfId="3863" priority="3794" stopIfTrue="1" operator="containsText" text="NO CUMPLE">
      <formula>NOT(ISERROR(SEARCH("NO CUMPLE",K1516)))</formula>
    </cfRule>
    <cfRule type="containsText" dxfId="3862" priority="3795" stopIfTrue="1" operator="containsText" text="CUMPLE">
      <formula>NOT(ISERROR(SEARCH("CUMPLE",K1516)))</formula>
    </cfRule>
  </conditionalFormatting>
  <conditionalFormatting sqref="S1515">
    <cfRule type="cellIs" dxfId="3861" priority="3792" operator="greaterThanOrEqual">
      <formula>NUMMINCONT</formula>
    </cfRule>
    <cfRule type="cellIs" dxfId="3860" priority="3793" operator="lessThan">
      <formula>NUMMINCONT</formula>
    </cfRule>
  </conditionalFormatting>
  <conditionalFormatting sqref="T1502:V1507">
    <cfRule type="cellIs" dxfId="3859" priority="3790" stopIfTrue="1" operator="equal">
      <formula>"NO"</formula>
    </cfRule>
    <cfRule type="cellIs" dxfId="3858" priority="3791" stopIfTrue="1" operator="equal">
      <formula>"SI"</formula>
    </cfRule>
  </conditionalFormatting>
  <conditionalFormatting sqref="T1502:V1503">
    <cfRule type="cellIs" dxfId="3857" priority="3789" stopIfTrue="1" operator="equal">
      <formula>"NO APLICA"</formula>
    </cfRule>
  </conditionalFormatting>
  <conditionalFormatting sqref="T1504:U1507">
    <cfRule type="cellIs" dxfId="3856" priority="3788" stopIfTrue="1" operator="equal">
      <formula>"NO APLICA"</formula>
    </cfRule>
  </conditionalFormatting>
  <conditionalFormatting sqref="T1504:U1504">
    <cfRule type="cellIs" dxfId="3855" priority="3787" stopIfTrue="1" operator="equal">
      <formula>"NO APLICA"</formula>
    </cfRule>
  </conditionalFormatting>
  <conditionalFormatting sqref="V1504:V1507">
    <cfRule type="cellIs" dxfId="3854" priority="3786" stopIfTrue="1" operator="equal">
      <formula>"NO APLICA"</formula>
    </cfRule>
  </conditionalFormatting>
  <conditionalFormatting sqref="V1513:W1513">
    <cfRule type="cellIs" dxfId="3853" priority="3784" operator="equal">
      <formula>"CUMPLE"</formula>
    </cfRule>
    <cfRule type="cellIs" dxfId="3852" priority="3785" operator="equal">
      <formula>"NO CUMPLE"</formula>
    </cfRule>
  </conditionalFormatting>
  <conditionalFormatting sqref="V1513:W1515">
    <cfRule type="cellIs" dxfId="3851" priority="3783" operator="equal">
      <formula>"VERIFICAR"</formula>
    </cfRule>
  </conditionalFormatting>
  <conditionalFormatting sqref="T1508:V1508">
    <cfRule type="cellIs" dxfId="3850" priority="3781" stopIfTrue="1" operator="equal">
      <formula>"NO"</formula>
    </cfRule>
    <cfRule type="cellIs" dxfId="3849" priority="3782" stopIfTrue="1" operator="equal">
      <formula>"SI"</formula>
    </cfRule>
  </conditionalFormatting>
  <conditionalFormatting sqref="T1508:U1508">
    <cfRule type="cellIs" dxfId="3848" priority="3780" stopIfTrue="1" operator="equal">
      <formula>"NO APLICA"</formula>
    </cfRule>
  </conditionalFormatting>
  <conditionalFormatting sqref="V1508">
    <cfRule type="cellIs" dxfId="3847" priority="3779" stopIfTrue="1" operator="equal">
      <formula>"NO APLICA"</formula>
    </cfRule>
  </conditionalFormatting>
  <conditionalFormatting sqref="T1518">
    <cfRule type="cellIs" dxfId="3846" priority="3777" operator="equal">
      <formula>"CUMPLE"</formula>
    </cfRule>
    <cfRule type="cellIs" dxfId="3845" priority="3778" operator="equal">
      <formula>"NO CUMPLE"</formula>
    </cfRule>
  </conditionalFormatting>
  <conditionalFormatting sqref="T1518">
    <cfRule type="cellIs" dxfId="3844" priority="3776" operator="equal">
      <formula>"VERIFICAR"</formula>
    </cfRule>
  </conditionalFormatting>
  <conditionalFormatting sqref="H1522">
    <cfRule type="containsText" dxfId="3826" priority="3757" stopIfTrue="1" operator="containsText" text="NO CUMPLE">
      <formula>NOT(ISERROR(SEARCH("NO CUMPLE",H1522)))</formula>
    </cfRule>
    <cfRule type="containsText" dxfId="3825" priority="3758" stopIfTrue="1" operator="containsText" text="CUMPLE">
      <formula>NOT(ISERROR(SEARCH("CUMPLE",H1522)))</formula>
    </cfRule>
  </conditionalFormatting>
  <conditionalFormatting sqref="J1522">
    <cfRule type="containsText" dxfId="3824" priority="3755" stopIfTrue="1" operator="containsText" text="NO CUMPLE">
      <formula>NOT(ISERROR(SEARCH("NO CUMPLE",J1522)))</formula>
    </cfRule>
    <cfRule type="containsText" dxfId="3823" priority="3756" stopIfTrue="1" operator="containsText" text="CUMPLE">
      <formula>NOT(ISERROR(SEARCH("CUMPLE",J1522)))</formula>
    </cfRule>
  </conditionalFormatting>
  <conditionalFormatting sqref="K1522">
    <cfRule type="containsText" dxfId="3822" priority="3753" stopIfTrue="1" operator="containsText" text="NO CUMPLE">
      <formula>NOT(ISERROR(SEARCH("NO CUMPLE",K1522)))</formula>
    </cfRule>
    <cfRule type="containsText" dxfId="3821" priority="3754" stopIfTrue="1" operator="containsText" text="CUMPLE">
      <formula>NOT(ISERROR(SEARCH("CUMPLE",K1522)))</formula>
    </cfRule>
  </conditionalFormatting>
  <conditionalFormatting sqref="O1521">
    <cfRule type="containsText" dxfId="3820" priority="3751" stopIfTrue="1" operator="containsText" text="NO CUMPLE">
      <formula>NOT(ISERROR(SEARCH("NO CUMPLE",O1521)))</formula>
    </cfRule>
    <cfRule type="containsText" dxfId="3819" priority="3752" stopIfTrue="1" operator="containsText" text="CUMPLE">
      <formula>NOT(ISERROR(SEARCH("CUMPLE",O1521)))</formula>
    </cfRule>
  </conditionalFormatting>
  <conditionalFormatting sqref="O1522:S1522">
    <cfRule type="cellIs" dxfId="3818" priority="3750" operator="equal">
      <formula>"EL PROPONENTE SE DEBE REQUERIR POR EXPERIENCIA MINIMA EXIGIDA"</formula>
    </cfRule>
  </conditionalFormatting>
  <conditionalFormatting sqref="J1494:J1508">
    <cfRule type="cellIs" dxfId="3817" priority="3749" stopIfTrue="1" operator="greaterThan">
      <formula>0</formula>
    </cfRule>
  </conditionalFormatting>
  <conditionalFormatting sqref="N1516:N1521">
    <cfRule type="cellIs" dxfId="3816" priority="3747" operator="equal">
      <formula>"NO"</formula>
    </cfRule>
    <cfRule type="cellIs" dxfId="3815" priority="3748" operator="equal">
      <formula>"SI"</formula>
    </cfRule>
  </conditionalFormatting>
  <conditionalFormatting sqref="I1508">
    <cfRule type="cellIs" dxfId="3814" priority="3746" stopIfTrue="1" operator="greaterThan">
      <formula>0</formula>
    </cfRule>
  </conditionalFormatting>
  <conditionalFormatting sqref="K1494:L1508">
    <cfRule type="cellIs" dxfId="3813" priority="3745" operator="notBetween">
      <formula>$Q$17</formula>
      <formula>$R$17</formula>
    </cfRule>
  </conditionalFormatting>
  <conditionalFormatting sqref="B1494:B1508">
    <cfRule type="cellIs" dxfId="3812" priority="3744" stopIfTrue="1" operator="greaterThan">
      <formula>0</formula>
    </cfRule>
  </conditionalFormatting>
  <conditionalFormatting sqref="T1500:V1501 T1494:V1496">
    <cfRule type="cellIs" dxfId="3811" priority="3742" stopIfTrue="1" operator="equal">
      <formula>"NO"</formula>
    </cfRule>
    <cfRule type="cellIs" dxfId="3810" priority="3743" stopIfTrue="1" operator="equal">
      <formula>"SI"</formula>
    </cfRule>
  </conditionalFormatting>
  <conditionalFormatting sqref="T1500:V1500 T1494:V1495 T1495:T1496 V1495:V1496">
    <cfRule type="cellIs" dxfId="3809" priority="3741" stopIfTrue="1" operator="equal">
      <formula>"NO APLICA"</formula>
    </cfRule>
  </conditionalFormatting>
  <conditionalFormatting sqref="T1501:U1501">
    <cfRule type="cellIs" dxfId="3808" priority="3740" stopIfTrue="1" operator="equal">
      <formula>"NO APLICA"</formula>
    </cfRule>
  </conditionalFormatting>
  <conditionalFormatting sqref="T1501:U1501">
    <cfRule type="cellIs" dxfId="3807" priority="3739" stopIfTrue="1" operator="equal">
      <formula>"NO APLICA"</formula>
    </cfRule>
  </conditionalFormatting>
  <conditionalFormatting sqref="V1501">
    <cfRule type="cellIs" dxfId="3806" priority="3738" stopIfTrue="1" operator="equal">
      <formula>"NO APLICA"</formula>
    </cfRule>
  </conditionalFormatting>
  <conditionalFormatting sqref="K1494:M1508 C1494:I1508 P1494:V1508">
    <cfRule type="cellIs" dxfId="3805" priority="3737" operator="equal">
      <formula>0</formula>
    </cfRule>
  </conditionalFormatting>
  <conditionalFormatting sqref="P1515">
    <cfRule type="cellIs" dxfId="3803" priority="3734" operator="equal">
      <formula>"NO VÁLIDO"</formula>
    </cfRule>
    <cfRule type="cellIs" dxfId="3802" priority="3735" operator="equal">
      <formula>"VÁLIDO"</formula>
    </cfRule>
  </conditionalFormatting>
  <conditionalFormatting sqref="M1522">
    <cfRule type="cellIs" dxfId="3801" priority="3731" operator="notEqual">
      <formula>"NO CUMPLE"</formula>
    </cfRule>
    <cfRule type="containsText" dxfId="3800" priority="3732" stopIfTrue="1" operator="containsText" text="NO CUMPLE">
      <formula>NOT(ISERROR(SEARCH("NO CUMPLE",M1522)))</formula>
    </cfRule>
    <cfRule type="containsText" dxfId="3799" priority="3733" stopIfTrue="1" operator="containsText" text="CUMPLE">
      <formula>NOT(ISERROR(SEARCH("CUMPLE",M1522)))</formula>
    </cfRule>
  </conditionalFormatting>
  <conditionalFormatting sqref="M1516:M1521">
    <cfRule type="cellIs" dxfId="3798" priority="3729" stopIfTrue="1" operator="equal">
      <formula>"cumple"</formula>
    </cfRule>
    <cfRule type="containsText" dxfId="3797" priority="3730" stopIfTrue="1" operator="containsText" text="NO CUMPLE">
      <formula>NOT(ISERROR(SEARCH("NO CUMPLE",M1516)))</formula>
    </cfRule>
  </conditionalFormatting>
  <conditionalFormatting sqref="L1516:L1521">
    <cfRule type="cellIs" dxfId="3796" priority="3727" stopIfTrue="1" operator="equal">
      <formula>"cumple"</formula>
    </cfRule>
    <cfRule type="containsText" dxfId="3795" priority="3728" stopIfTrue="1" operator="containsText" text="NO CUMPLE">
      <formula>NOT(ISERROR(SEARCH("NO CUMPLE",L1516)))</formula>
    </cfRule>
  </conditionalFormatting>
  <conditionalFormatting sqref="D1497:D1499">
    <cfRule type="cellIs" dxfId="3779" priority="3711" stopIfTrue="1" operator="greaterThan">
      <formula>0</formula>
    </cfRule>
  </conditionalFormatting>
  <conditionalFormatting sqref="D1497:D1499 F1497:H1499">
    <cfRule type="cellIs" dxfId="3778" priority="3710" stopIfTrue="1" operator="greaterThan">
      <formula>0</formula>
    </cfRule>
  </conditionalFormatting>
  <conditionalFormatting sqref="T1497:V1499">
    <cfRule type="cellIs" dxfId="3777" priority="3708" stopIfTrue="1" operator="equal">
      <formula>"NO"</formula>
    </cfRule>
    <cfRule type="cellIs" dxfId="3776" priority="3709" stopIfTrue="1" operator="equal">
      <formula>"SI"</formula>
    </cfRule>
  </conditionalFormatting>
  <conditionalFormatting sqref="T1497:V1498">
    <cfRule type="cellIs" dxfId="3775" priority="3707" stopIfTrue="1" operator="equal">
      <formula>"NO APLICA"</formula>
    </cfRule>
  </conditionalFormatting>
  <conditionalFormatting sqref="T1499:U1499">
    <cfRule type="cellIs" dxfId="3774" priority="3706" stopIfTrue="1" operator="equal">
      <formula>"NO APLICA"</formula>
    </cfRule>
  </conditionalFormatting>
  <conditionalFormatting sqref="T1499:U1499">
    <cfRule type="cellIs" dxfId="3773" priority="3705" stopIfTrue="1" operator="equal">
      <formula>"NO APLICA"</formula>
    </cfRule>
  </conditionalFormatting>
  <conditionalFormatting sqref="V1499">
    <cfRule type="cellIs" dxfId="3772" priority="3704" stopIfTrue="1" operator="equal">
      <formula>"NO APLICA"</formula>
    </cfRule>
  </conditionalFormatting>
  <conditionalFormatting sqref="T1496:U1496">
    <cfRule type="cellIs" dxfId="3771" priority="3703" stopIfTrue="1" operator="equal">
      <formula>"NO APLICA"</formula>
    </cfRule>
  </conditionalFormatting>
  <conditionalFormatting sqref="T1496:U1496">
    <cfRule type="cellIs" dxfId="3770" priority="3702" stopIfTrue="1" operator="equal">
      <formula>"NO APLICA"</formula>
    </cfRule>
  </conditionalFormatting>
  <conditionalFormatting sqref="V1496">
    <cfRule type="cellIs" dxfId="3769" priority="3701" stopIfTrue="1" operator="equal">
      <formula>"NO APLICA"</formula>
    </cfRule>
  </conditionalFormatting>
  <conditionalFormatting sqref="C1529:I1543 K1529:M1543 P1529:V1543">
    <cfRule type="cellIs" dxfId="3768" priority="3700" stopIfTrue="1" operator="greaterThan">
      <formula>0</formula>
    </cfRule>
  </conditionalFormatting>
  <conditionalFormatting sqref="D1537:D1542">
    <cfRule type="cellIs" dxfId="3767" priority="3699" stopIfTrue="1" operator="greaterThan">
      <formula>0</formula>
    </cfRule>
  </conditionalFormatting>
  <conditionalFormatting sqref="D1537:D1542 F1537:H1542">
    <cfRule type="cellIs" dxfId="3766" priority="3698" stopIfTrue="1" operator="greaterThan">
      <formula>0</formula>
    </cfRule>
  </conditionalFormatting>
  <conditionalFormatting sqref="H1529:H1542">
    <cfRule type="cellIs" dxfId="3765" priority="3697" stopIfTrue="1" operator="greaterThan">
      <formula>0</formula>
    </cfRule>
  </conditionalFormatting>
  <conditionalFormatting sqref="E1529:E1542">
    <cfRule type="cellIs" dxfId="3764" priority="3696" stopIfTrue="1" operator="greaterThan">
      <formula>0</formula>
    </cfRule>
  </conditionalFormatting>
  <conditionalFormatting sqref="K1551:K1556">
    <cfRule type="containsText" dxfId="3763" priority="3694" stopIfTrue="1" operator="containsText" text="NO CUMPLE">
      <formula>NOT(ISERROR(SEARCH("NO CUMPLE",K1551)))</formula>
    </cfRule>
    <cfRule type="containsText" dxfId="3762" priority="3695" stopIfTrue="1" operator="containsText" text="CUMPLE">
      <formula>NOT(ISERROR(SEARCH("CUMPLE",K1551)))</formula>
    </cfRule>
  </conditionalFormatting>
  <conditionalFormatting sqref="S1550">
    <cfRule type="cellIs" dxfId="3761" priority="3692" operator="greaterThanOrEqual">
      <formula>NUMMINCONT</formula>
    </cfRule>
    <cfRule type="cellIs" dxfId="3760" priority="3693" operator="lessThan">
      <formula>NUMMINCONT</formula>
    </cfRule>
  </conditionalFormatting>
  <conditionalFormatting sqref="T1537:V1542">
    <cfRule type="cellIs" dxfId="3759" priority="3690" stopIfTrue="1" operator="equal">
      <formula>"NO"</formula>
    </cfRule>
    <cfRule type="cellIs" dxfId="3758" priority="3691" stopIfTrue="1" operator="equal">
      <formula>"SI"</formula>
    </cfRule>
  </conditionalFormatting>
  <conditionalFormatting sqref="T1537:V1538">
    <cfRule type="cellIs" dxfId="3757" priority="3689" stopIfTrue="1" operator="equal">
      <formula>"NO APLICA"</formula>
    </cfRule>
  </conditionalFormatting>
  <conditionalFormatting sqref="T1539:U1542">
    <cfRule type="cellIs" dxfId="3756" priority="3688" stopIfTrue="1" operator="equal">
      <formula>"NO APLICA"</formula>
    </cfRule>
  </conditionalFormatting>
  <conditionalFormatting sqref="T1539:U1539">
    <cfRule type="cellIs" dxfId="3755" priority="3687" stopIfTrue="1" operator="equal">
      <formula>"NO APLICA"</formula>
    </cfRule>
  </conditionalFormatting>
  <conditionalFormatting sqref="V1539:V1542">
    <cfRule type="cellIs" dxfId="3754" priority="3686" stopIfTrue="1" operator="equal">
      <formula>"NO APLICA"</formula>
    </cfRule>
  </conditionalFormatting>
  <conditionalFormatting sqref="V1548:W1548">
    <cfRule type="cellIs" dxfId="3753" priority="3684" operator="equal">
      <formula>"CUMPLE"</formula>
    </cfRule>
    <cfRule type="cellIs" dxfId="3752" priority="3685" operator="equal">
      <formula>"NO CUMPLE"</formula>
    </cfRule>
  </conditionalFormatting>
  <conditionalFormatting sqref="V1548:W1550">
    <cfRule type="cellIs" dxfId="3751" priority="3683" operator="equal">
      <formula>"VERIFICAR"</formula>
    </cfRule>
  </conditionalFormatting>
  <conditionalFormatting sqref="T1543:V1543">
    <cfRule type="cellIs" dxfId="3750" priority="3681" stopIfTrue="1" operator="equal">
      <formula>"NO"</formula>
    </cfRule>
    <cfRule type="cellIs" dxfId="3749" priority="3682" stopIfTrue="1" operator="equal">
      <formula>"SI"</formula>
    </cfRule>
  </conditionalFormatting>
  <conditionalFormatting sqref="T1543:U1543">
    <cfRule type="cellIs" dxfId="3748" priority="3680" stopIfTrue="1" operator="equal">
      <formula>"NO APLICA"</formula>
    </cfRule>
  </conditionalFormatting>
  <conditionalFormatting sqref="V1543">
    <cfRule type="cellIs" dxfId="3747" priority="3679" stopIfTrue="1" operator="equal">
      <formula>"NO APLICA"</formula>
    </cfRule>
  </conditionalFormatting>
  <conditionalFormatting sqref="T1553">
    <cfRule type="cellIs" dxfId="3746" priority="3677" operator="equal">
      <formula>"CUMPLE"</formula>
    </cfRule>
    <cfRule type="cellIs" dxfId="3745" priority="3678" operator="equal">
      <formula>"NO CUMPLE"</formula>
    </cfRule>
  </conditionalFormatting>
  <conditionalFormatting sqref="T1553">
    <cfRule type="cellIs" dxfId="3744" priority="3676" operator="equal">
      <formula>"VERIFICAR"</formula>
    </cfRule>
  </conditionalFormatting>
  <conditionalFormatting sqref="H1557">
    <cfRule type="containsText" dxfId="3726" priority="3657" stopIfTrue="1" operator="containsText" text="NO CUMPLE">
      <formula>NOT(ISERROR(SEARCH("NO CUMPLE",H1557)))</formula>
    </cfRule>
    <cfRule type="containsText" dxfId="3725" priority="3658" stopIfTrue="1" operator="containsText" text="CUMPLE">
      <formula>NOT(ISERROR(SEARCH("CUMPLE",H1557)))</formula>
    </cfRule>
  </conditionalFormatting>
  <conditionalFormatting sqref="J1557">
    <cfRule type="containsText" dxfId="3724" priority="3655" stopIfTrue="1" operator="containsText" text="NO CUMPLE">
      <formula>NOT(ISERROR(SEARCH("NO CUMPLE",J1557)))</formula>
    </cfRule>
    <cfRule type="containsText" dxfId="3723" priority="3656" stopIfTrue="1" operator="containsText" text="CUMPLE">
      <formula>NOT(ISERROR(SEARCH("CUMPLE",J1557)))</formula>
    </cfRule>
  </conditionalFormatting>
  <conditionalFormatting sqref="K1557">
    <cfRule type="containsText" dxfId="3722" priority="3653" stopIfTrue="1" operator="containsText" text="NO CUMPLE">
      <formula>NOT(ISERROR(SEARCH("NO CUMPLE",K1557)))</formula>
    </cfRule>
    <cfRule type="containsText" dxfId="3721" priority="3654" stopIfTrue="1" operator="containsText" text="CUMPLE">
      <formula>NOT(ISERROR(SEARCH("CUMPLE",K1557)))</formula>
    </cfRule>
  </conditionalFormatting>
  <conditionalFormatting sqref="O1556">
    <cfRule type="containsText" dxfId="3720" priority="3651" stopIfTrue="1" operator="containsText" text="NO CUMPLE">
      <formula>NOT(ISERROR(SEARCH("NO CUMPLE",O1556)))</formula>
    </cfRule>
    <cfRule type="containsText" dxfId="3719" priority="3652" stopIfTrue="1" operator="containsText" text="CUMPLE">
      <formula>NOT(ISERROR(SEARCH("CUMPLE",O1556)))</formula>
    </cfRule>
  </conditionalFormatting>
  <conditionalFormatting sqref="O1557:S1557">
    <cfRule type="cellIs" dxfId="3718" priority="3650" operator="equal">
      <formula>"EL PROPONENTE SE DEBE REQUERIR POR EXPERIENCIA MINIMA EXIGIDA"</formula>
    </cfRule>
  </conditionalFormatting>
  <conditionalFormatting sqref="J1529:J1543">
    <cfRule type="cellIs" dxfId="3717" priority="3649" stopIfTrue="1" operator="greaterThan">
      <formula>0</formula>
    </cfRule>
  </conditionalFormatting>
  <conditionalFormatting sqref="N1551:N1556">
    <cfRule type="cellIs" dxfId="3716" priority="3647" operator="equal">
      <formula>"NO"</formula>
    </cfRule>
    <cfRule type="cellIs" dxfId="3715" priority="3648" operator="equal">
      <formula>"SI"</formula>
    </cfRule>
  </conditionalFormatting>
  <conditionalFormatting sqref="I1543">
    <cfRule type="cellIs" dxfId="3714" priority="3646" stopIfTrue="1" operator="greaterThan">
      <formula>0</formula>
    </cfRule>
  </conditionalFormatting>
  <conditionalFormatting sqref="K1529:L1543">
    <cfRule type="cellIs" dxfId="3713" priority="3645" operator="notBetween">
      <formula>$Q$17</formula>
      <formula>$R$17</formula>
    </cfRule>
  </conditionalFormatting>
  <conditionalFormatting sqref="B1529:B1543">
    <cfRule type="cellIs" dxfId="3712" priority="3644" stopIfTrue="1" operator="greaterThan">
      <formula>0</formula>
    </cfRule>
  </conditionalFormatting>
  <conditionalFormatting sqref="T1535:V1536 T1529:V1531">
    <cfRule type="cellIs" dxfId="3711" priority="3642" stopIfTrue="1" operator="equal">
      <formula>"NO"</formula>
    </cfRule>
    <cfRule type="cellIs" dxfId="3710" priority="3643" stopIfTrue="1" operator="equal">
      <formula>"SI"</formula>
    </cfRule>
  </conditionalFormatting>
  <conditionalFormatting sqref="T1535:V1535 T1529:V1530">
    <cfRule type="cellIs" dxfId="3709" priority="3641" stopIfTrue="1" operator="equal">
      <formula>"NO APLICA"</formula>
    </cfRule>
  </conditionalFormatting>
  <conditionalFormatting sqref="T1536:U1536">
    <cfRule type="cellIs" dxfId="3708" priority="3640" stopIfTrue="1" operator="equal">
      <formula>"NO APLICA"</formula>
    </cfRule>
  </conditionalFormatting>
  <conditionalFormatting sqref="T1536:U1536">
    <cfRule type="cellIs" dxfId="3707" priority="3639" stopIfTrue="1" operator="equal">
      <formula>"NO APLICA"</formula>
    </cfRule>
  </conditionalFormatting>
  <conditionalFormatting sqref="V1536">
    <cfRule type="cellIs" dxfId="3706" priority="3638" stopIfTrue="1" operator="equal">
      <formula>"NO APLICA"</formula>
    </cfRule>
  </conditionalFormatting>
  <conditionalFormatting sqref="C1529:I1543 K1529:M1543 P1529:V1543">
    <cfRule type="cellIs" dxfId="3705" priority="3637" operator="equal">
      <formula>0</formula>
    </cfRule>
  </conditionalFormatting>
  <conditionalFormatting sqref="P1550">
    <cfRule type="cellIs" dxfId="3703" priority="3634" operator="equal">
      <formula>"NO VÁLIDO"</formula>
    </cfRule>
    <cfRule type="cellIs" dxfId="3702" priority="3635" operator="equal">
      <formula>"VÁLIDO"</formula>
    </cfRule>
  </conditionalFormatting>
  <conditionalFormatting sqref="M1557">
    <cfRule type="cellIs" dxfId="3701" priority="3631" operator="notEqual">
      <formula>"NO CUMPLE"</formula>
    </cfRule>
    <cfRule type="containsText" dxfId="3700" priority="3632" stopIfTrue="1" operator="containsText" text="NO CUMPLE">
      <formula>NOT(ISERROR(SEARCH("NO CUMPLE",M1557)))</formula>
    </cfRule>
    <cfRule type="containsText" dxfId="3699" priority="3633" stopIfTrue="1" operator="containsText" text="CUMPLE">
      <formula>NOT(ISERROR(SEARCH("CUMPLE",M1557)))</formula>
    </cfRule>
  </conditionalFormatting>
  <conditionalFormatting sqref="M1551:M1556">
    <cfRule type="cellIs" dxfId="3698" priority="3629" stopIfTrue="1" operator="equal">
      <formula>"cumple"</formula>
    </cfRule>
    <cfRule type="containsText" dxfId="3697" priority="3630" stopIfTrue="1" operator="containsText" text="NO CUMPLE">
      <formula>NOT(ISERROR(SEARCH("NO CUMPLE",M1551)))</formula>
    </cfRule>
  </conditionalFormatting>
  <conditionalFormatting sqref="L1551:L1556">
    <cfRule type="cellIs" dxfId="3696" priority="3627" stopIfTrue="1" operator="equal">
      <formula>"cumple"</formula>
    </cfRule>
    <cfRule type="containsText" dxfId="3695" priority="3628" stopIfTrue="1" operator="containsText" text="NO CUMPLE">
      <formula>NOT(ISERROR(SEARCH("NO CUMPLE",L1551)))</formula>
    </cfRule>
  </conditionalFormatting>
  <conditionalFormatting sqref="D1532:D1534">
    <cfRule type="cellIs" dxfId="3679" priority="3611" stopIfTrue="1" operator="greaterThan">
      <formula>0</formula>
    </cfRule>
  </conditionalFormatting>
  <conditionalFormatting sqref="D1532:D1534 F1532:H1534">
    <cfRule type="cellIs" dxfId="3678" priority="3610" stopIfTrue="1" operator="greaterThan">
      <formula>0</formula>
    </cfRule>
  </conditionalFormatting>
  <conditionalFormatting sqref="T1532:V1534">
    <cfRule type="cellIs" dxfId="3677" priority="3608" stopIfTrue="1" operator="equal">
      <formula>"NO"</formula>
    </cfRule>
    <cfRule type="cellIs" dxfId="3676" priority="3609" stopIfTrue="1" operator="equal">
      <formula>"SI"</formula>
    </cfRule>
  </conditionalFormatting>
  <conditionalFormatting sqref="T1532:V1533">
    <cfRule type="cellIs" dxfId="3675" priority="3607" stopIfTrue="1" operator="equal">
      <formula>"NO APLICA"</formula>
    </cfRule>
  </conditionalFormatting>
  <conditionalFormatting sqref="T1534:U1534">
    <cfRule type="cellIs" dxfId="3674" priority="3606" stopIfTrue="1" operator="equal">
      <formula>"NO APLICA"</formula>
    </cfRule>
  </conditionalFormatting>
  <conditionalFormatting sqref="T1534:U1534">
    <cfRule type="cellIs" dxfId="3673" priority="3605" stopIfTrue="1" operator="equal">
      <formula>"NO APLICA"</formula>
    </cfRule>
  </conditionalFormatting>
  <conditionalFormatting sqref="V1534">
    <cfRule type="cellIs" dxfId="3672" priority="3604" stopIfTrue="1" operator="equal">
      <formula>"NO APLICA"</formula>
    </cfRule>
  </conditionalFormatting>
  <conditionalFormatting sqref="T1531:U1531">
    <cfRule type="cellIs" dxfId="3671" priority="3603" stopIfTrue="1" operator="equal">
      <formula>"NO APLICA"</formula>
    </cfRule>
  </conditionalFormatting>
  <conditionalFormatting sqref="T1531:U1531">
    <cfRule type="cellIs" dxfId="3670" priority="3602" stopIfTrue="1" operator="equal">
      <formula>"NO APLICA"</formula>
    </cfRule>
  </conditionalFormatting>
  <conditionalFormatting sqref="V1531">
    <cfRule type="cellIs" dxfId="3669" priority="3601" stopIfTrue="1" operator="equal">
      <formula>"NO APLICA"</formula>
    </cfRule>
  </conditionalFormatting>
  <conditionalFormatting sqref="K1564:M1578 P1564:V1578 C1564:I1578">
    <cfRule type="cellIs" dxfId="3668" priority="3600" stopIfTrue="1" operator="greaterThan">
      <formula>0</formula>
    </cfRule>
  </conditionalFormatting>
  <conditionalFormatting sqref="D1572:D1577">
    <cfRule type="cellIs" dxfId="3667" priority="3599" stopIfTrue="1" operator="greaterThan">
      <formula>0</formula>
    </cfRule>
  </conditionalFormatting>
  <conditionalFormatting sqref="D1572:D1577 F1572:H1577">
    <cfRule type="cellIs" dxfId="3666" priority="3598" stopIfTrue="1" operator="greaterThan">
      <formula>0</formula>
    </cfRule>
  </conditionalFormatting>
  <conditionalFormatting sqref="H1564:H1577">
    <cfRule type="cellIs" dxfId="3665" priority="3597" stopIfTrue="1" operator="greaterThan">
      <formula>0</formula>
    </cfRule>
  </conditionalFormatting>
  <conditionalFormatting sqref="E1564:E1577">
    <cfRule type="cellIs" dxfId="3664" priority="3596" stopIfTrue="1" operator="greaterThan">
      <formula>0</formula>
    </cfRule>
  </conditionalFormatting>
  <conditionalFormatting sqref="K1586:K1591">
    <cfRule type="containsText" dxfId="3663" priority="3594" stopIfTrue="1" operator="containsText" text="NO CUMPLE">
      <formula>NOT(ISERROR(SEARCH("NO CUMPLE",K1586)))</formula>
    </cfRule>
    <cfRule type="containsText" dxfId="3662" priority="3595" stopIfTrue="1" operator="containsText" text="CUMPLE">
      <formula>NOT(ISERROR(SEARCH("CUMPLE",K1586)))</formula>
    </cfRule>
  </conditionalFormatting>
  <conditionalFormatting sqref="S1585">
    <cfRule type="cellIs" dxfId="3661" priority="3592" operator="greaterThanOrEqual">
      <formula>NUMMINCONT</formula>
    </cfRule>
    <cfRule type="cellIs" dxfId="3660" priority="3593" operator="lessThan">
      <formula>NUMMINCONT</formula>
    </cfRule>
  </conditionalFormatting>
  <conditionalFormatting sqref="T1572:V1577">
    <cfRule type="cellIs" dxfId="3659" priority="3590" stopIfTrue="1" operator="equal">
      <formula>"NO"</formula>
    </cfRule>
    <cfRule type="cellIs" dxfId="3658" priority="3591" stopIfTrue="1" operator="equal">
      <formula>"SI"</formula>
    </cfRule>
  </conditionalFormatting>
  <conditionalFormatting sqref="T1572:V1573">
    <cfRule type="cellIs" dxfId="3657" priority="3589" stopIfTrue="1" operator="equal">
      <formula>"NO APLICA"</formula>
    </cfRule>
  </conditionalFormatting>
  <conditionalFormatting sqref="T1574:U1577">
    <cfRule type="cellIs" dxfId="3656" priority="3588" stopIfTrue="1" operator="equal">
      <formula>"NO APLICA"</formula>
    </cfRule>
  </conditionalFormatting>
  <conditionalFormatting sqref="T1574:U1574">
    <cfRule type="cellIs" dxfId="3655" priority="3587" stopIfTrue="1" operator="equal">
      <formula>"NO APLICA"</formula>
    </cfRule>
  </conditionalFormatting>
  <conditionalFormatting sqref="V1574:V1577">
    <cfRule type="cellIs" dxfId="3654" priority="3586" stopIfTrue="1" operator="equal">
      <formula>"NO APLICA"</formula>
    </cfRule>
  </conditionalFormatting>
  <conditionalFormatting sqref="V1583:W1583">
    <cfRule type="cellIs" dxfId="3653" priority="3584" operator="equal">
      <formula>"CUMPLE"</formula>
    </cfRule>
    <cfRule type="cellIs" dxfId="3652" priority="3585" operator="equal">
      <formula>"NO CUMPLE"</formula>
    </cfRule>
  </conditionalFormatting>
  <conditionalFormatting sqref="V1583:W1585">
    <cfRule type="cellIs" dxfId="3651" priority="3583" operator="equal">
      <formula>"VERIFICAR"</formula>
    </cfRule>
  </conditionalFormatting>
  <conditionalFormatting sqref="T1578:V1578">
    <cfRule type="cellIs" dxfId="3650" priority="3581" stopIfTrue="1" operator="equal">
      <formula>"NO"</formula>
    </cfRule>
    <cfRule type="cellIs" dxfId="3649" priority="3582" stopIfTrue="1" operator="equal">
      <formula>"SI"</formula>
    </cfRule>
  </conditionalFormatting>
  <conditionalFormatting sqref="T1578:U1578">
    <cfRule type="cellIs" dxfId="3648" priority="3580" stopIfTrue="1" operator="equal">
      <formula>"NO APLICA"</formula>
    </cfRule>
  </conditionalFormatting>
  <conditionalFormatting sqref="V1578">
    <cfRule type="cellIs" dxfId="3647" priority="3579" stopIfTrue="1" operator="equal">
      <formula>"NO APLICA"</formula>
    </cfRule>
  </conditionalFormatting>
  <conditionalFormatting sqref="T1588">
    <cfRule type="cellIs" dxfId="3646" priority="3577" operator="equal">
      <formula>"CUMPLE"</formula>
    </cfRule>
    <cfRule type="cellIs" dxfId="3645" priority="3578" operator="equal">
      <formula>"NO CUMPLE"</formula>
    </cfRule>
  </conditionalFormatting>
  <conditionalFormatting sqref="T1588">
    <cfRule type="cellIs" dxfId="3644" priority="3576" operator="equal">
      <formula>"VERIFICAR"</formula>
    </cfRule>
  </conditionalFormatting>
  <conditionalFormatting sqref="H1592">
    <cfRule type="containsText" dxfId="3626" priority="3557" stopIfTrue="1" operator="containsText" text="NO CUMPLE">
      <formula>NOT(ISERROR(SEARCH("NO CUMPLE",H1592)))</formula>
    </cfRule>
    <cfRule type="containsText" dxfId="3625" priority="3558" stopIfTrue="1" operator="containsText" text="CUMPLE">
      <formula>NOT(ISERROR(SEARCH("CUMPLE",H1592)))</formula>
    </cfRule>
  </conditionalFormatting>
  <conditionalFormatting sqref="J1592">
    <cfRule type="containsText" dxfId="3624" priority="3555" stopIfTrue="1" operator="containsText" text="NO CUMPLE">
      <formula>NOT(ISERROR(SEARCH("NO CUMPLE",J1592)))</formula>
    </cfRule>
    <cfRule type="containsText" dxfId="3623" priority="3556" stopIfTrue="1" operator="containsText" text="CUMPLE">
      <formula>NOT(ISERROR(SEARCH("CUMPLE",J1592)))</formula>
    </cfRule>
  </conditionalFormatting>
  <conditionalFormatting sqref="K1592">
    <cfRule type="containsText" dxfId="3622" priority="3553" stopIfTrue="1" operator="containsText" text="NO CUMPLE">
      <formula>NOT(ISERROR(SEARCH("NO CUMPLE",K1592)))</formula>
    </cfRule>
    <cfRule type="containsText" dxfId="3621" priority="3554" stopIfTrue="1" operator="containsText" text="CUMPLE">
      <formula>NOT(ISERROR(SEARCH("CUMPLE",K1592)))</formula>
    </cfRule>
  </conditionalFormatting>
  <conditionalFormatting sqref="O1591">
    <cfRule type="containsText" dxfId="3620" priority="3551" stopIfTrue="1" operator="containsText" text="NO CUMPLE">
      <formula>NOT(ISERROR(SEARCH("NO CUMPLE",O1591)))</formula>
    </cfRule>
    <cfRule type="containsText" dxfId="3619" priority="3552" stopIfTrue="1" operator="containsText" text="CUMPLE">
      <formula>NOT(ISERROR(SEARCH("CUMPLE",O1591)))</formula>
    </cfRule>
  </conditionalFormatting>
  <conditionalFormatting sqref="O1592:S1592">
    <cfRule type="cellIs" dxfId="3618" priority="3550" operator="equal">
      <formula>"EL PROPONENTE SE DEBE REQUERIR POR EXPERIENCIA MINIMA EXIGIDA"</formula>
    </cfRule>
  </conditionalFormatting>
  <conditionalFormatting sqref="J1564:J1578">
    <cfRule type="cellIs" dxfId="3617" priority="3549" stopIfTrue="1" operator="greaterThan">
      <formula>0</formula>
    </cfRule>
  </conditionalFormatting>
  <conditionalFormatting sqref="N1586:N1591">
    <cfRule type="cellIs" dxfId="3616" priority="3547" operator="equal">
      <formula>"NO"</formula>
    </cfRule>
    <cfRule type="cellIs" dxfId="3615" priority="3548" operator="equal">
      <formula>"SI"</formula>
    </cfRule>
  </conditionalFormatting>
  <conditionalFormatting sqref="I1578">
    <cfRule type="cellIs" dxfId="3614" priority="3546" stopIfTrue="1" operator="greaterThan">
      <formula>0</formula>
    </cfRule>
  </conditionalFormatting>
  <conditionalFormatting sqref="K1564:L1578">
    <cfRule type="cellIs" dxfId="3613" priority="3545" operator="notBetween">
      <formula>$Q$17</formula>
      <formula>$R$17</formula>
    </cfRule>
  </conditionalFormatting>
  <conditionalFormatting sqref="B1564:B1578">
    <cfRule type="cellIs" dxfId="3612" priority="3544" stopIfTrue="1" operator="greaterThan">
      <formula>0</formula>
    </cfRule>
  </conditionalFormatting>
  <conditionalFormatting sqref="T1570:V1571 T1564:V1566">
    <cfRule type="cellIs" dxfId="3611" priority="3542" stopIfTrue="1" operator="equal">
      <formula>"NO"</formula>
    </cfRule>
    <cfRule type="cellIs" dxfId="3610" priority="3543" stopIfTrue="1" operator="equal">
      <formula>"SI"</formula>
    </cfRule>
  </conditionalFormatting>
  <conditionalFormatting sqref="T1570:V1570 T1564:V1565">
    <cfRule type="cellIs" dxfId="3609" priority="3541" stopIfTrue="1" operator="equal">
      <formula>"NO APLICA"</formula>
    </cfRule>
  </conditionalFormatting>
  <conditionalFormatting sqref="T1571:U1571">
    <cfRule type="cellIs" dxfId="3608" priority="3540" stopIfTrue="1" operator="equal">
      <formula>"NO APLICA"</formula>
    </cfRule>
  </conditionalFormatting>
  <conditionalFormatting sqref="T1571:U1571">
    <cfRule type="cellIs" dxfId="3607" priority="3539" stopIfTrue="1" operator="equal">
      <formula>"NO APLICA"</formula>
    </cfRule>
  </conditionalFormatting>
  <conditionalFormatting sqref="V1571">
    <cfRule type="cellIs" dxfId="3606" priority="3538" stopIfTrue="1" operator="equal">
      <formula>"NO APLICA"</formula>
    </cfRule>
  </conditionalFormatting>
  <conditionalFormatting sqref="K1564:M1578 P1564:V1578 C1564:I1578">
    <cfRule type="cellIs" dxfId="3605" priority="3537" operator="equal">
      <formula>0</formula>
    </cfRule>
  </conditionalFormatting>
  <conditionalFormatting sqref="P1585">
    <cfRule type="cellIs" dxfId="3603" priority="3534" operator="equal">
      <formula>"NO VÁLIDO"</formula>
    </cfRule>
    <cfRule type="cellIs" dxfId="3602" priority="3535" operator="equal">
      <formula>"VÁLIDO"</formula>
    </cfRule>
  </conditionalFormatting>
  <conditionalFormatting sqref="M1592">
    <cfRule type="cellIs" dxfId="3601" priority="3531" operator="notEqual">
      <formula>"NO CUMPLE"</formula>
    </cfRule>
    <cfRule type="containsText" dxfId="3600" priority="3532" stopIfTrue="1" operator="containsText" text="NO CUMPLE">
      <formula>NOT(ISERROR(SEARCH("NO CUMPLE",M1592)))</formula>
    </cfRule>
    <cfRule type="containsText" dxfId="3599" priority="3533" stopIfTrue="1" operator="containsText" text="CUMPLE">
      <formula>NOT(ISERROR(SEARCH("CUMPLE",M1592)))</formula>
    </cfRule>
  </conditionalFormatting>
  <conditionalFormatting sqref="M1586:M1591">
    <cfRule type="cellIs" dxfId="3598" priority="3529" stopIfTrue="1" operator="equal">
      <formula>"cumple"</formula>
    </cfRule>
    <cfRule type="containsText" dxfId="3597" priority="3530" stopIfTrue="1" operator="containsText" text="NO CUMPLE">
      <formula>NOT(ISERROR(SEARCH("NO CUMPLE",M1586)))</formula>
    </cfRule>
  </conditionalFormatting>
  <conditionalFormatting sqref="L1586:L1591">
    <cfRule type="cellIs" dxfId="3596" priority="3527" stopIfTrue="1" operator="equal">
      <formula>"cumple"</formula>
    </cfRule>
    <cfRule type="containsText" dxfId="3595" priority="3528" stopIfTrue="1" operator="containsText" text="NO CUMPLE">
      <formula>NOT(ISERROR(SEARCH("NO CUMPLE",L1586)))</formula>
    </cfRule>
  </conditionalFormatting>
  <conditionalFormatting sqref="D1567:D1569">
    <cfRule type="cellIs" dxfId="3579" priority="3511" stopIfTrue="1" operator="greaterThan">
      <formula>0</formula>
    </cfRule>
  </conditionalFormatting>
  <conditionalFormatting sqref="D1567:D1569 F1567:H1569">
    <cfRule type="cellIs" dxfId="3578" priority="3510" stopIfTrue="1" operator="greaterThan">
      <formula>0</formula>
    </cfRule>
  </conditionalFormatting>
  <conditionalFormatting sqref="T1567:V1569">
    <cfRule type="cellIs" dxfId="3577" priority="3508" stopIfTrue="1" operator="equal">
      <formula>"NO"</formula>
    </cfRule>
    <cfRule type="cellIs" dxfId="3576" priority="3509" stopIfTrue="1" operator="equal">
      <formula>"SI"</formula>
    </cfRule>
  </conditionalFormatting>
  <conditionalFormatting sqref="T1567:V1568">
    <cfRule type="cellIs" dxfId="3575" priority="3507" stopIfTrue="1" operator="equal">
      <formula>"NO APLICA"</formula>
    </cfRule>
  </conditionalFormatting>
  <conditionalFormatting sqref="T1569:U1569">
    <cfRule type="cellIs" dxfId="3574" priority="3506" stopIfTrue="1" operator="equal">
      <formula>"NO APLICA"</formula>
    </cfRule>
  </conditionalFormatting>
  <conditionalFormatting sqref="T1569:U1569">
    <cfRule type="cellIs" dxfId="3573" priority="3505" stopIfTrue="1" operator="equal">
      <formula>"NO APLICA"</formula>
    </cfRule>
  </conditionalFormatting>
  <conditionalFormatting sqref="V1569">
    <cfRule type="cellIs" dxfId="3572" priority="3504" stopIfTrue="1" operator="equal">
      <formula>"NO APLICA"</formula>
    </cfRule>
  </conditionalFormatting>
  <conditionalFormatting sqref="T1566:U1566">
    <cfRule type="cellIs" dxfId="3571" priority="3503" stopIfTrue="1" operator="equal">
      <formula>"NO APLICA"</formula>
    </cfRule>
  </conditionalFormatting>
  <conditionalFormatting sqref="T1566:U1566">
    <cfRule type="cellIs" dxfId="3570" priority="3502" stopIfTrue="1" operator="equal">
      <formula>"NO APLICA"</formula>
    </cfRule>
  </conditionalFormatting>
  <conditionalFormatting sqref="V1566">
    <cfRule type="cellIs" dxfId="3569" priority="3501" stopIfTrue="1" operator="equal">
      <formula>"NO APLICA"</formula>
    </cfRule>
  </conditionalFormatting>
  <conditionalFormatting sqref="K1599:M1613 C1604:I1613 G1603 P1599:V1613 C1599:I1602 I1603">
    <cfRule type="cellIs" dxfId="3568" priority="3500" stopIfTrue="1" operator="greaterThan">
      <formula>0</formula>
    </cfRule>
  </conditionalFormatting>
  <conditionalFormatting sqref="D1607:D1612">
    <cfRule type="cellIs" dxfId="3567" priority="3499" stopIfTrue="1" operator="greaterThan">
      <formula>0</formula>
    </cfRule>
  </conditionalFormatting>
  <conditionalFormatting sqref="D1607:D1612 F1607:H1612">
    <cfRule type="cellIs" dxfId="3566" priority="3498" stopIfTrue="1" operator="greaterThan">
      <formula>0</formula>
    </cfRule>
  </conditionalFormatting>
  <conditionalFormatting sqref="H1599:H1602 H1604:H1612">
    <cfRule type="cellIs" dxfId="3565" priority="3497" stopIfTrue="1" operator="greaterThan">
      <formula>0</formula>
    </cfRule>
  </conditionalFormatting>
  <conditionalFormatting sqref="E1599:E1602 E1604:E1612">
    <cfRule type="cellIs" dxfId="3564" priority="3496" stopIfTrue="1" operator="greaterThan">
      <formula>0</formula>
    </cfRule>
  </conditionalFormatting>
  <conditionalFormatting sqref="K1621:K1626">
    <cfRule type="containsText" dxfId="3563" priority="3494" stopIfTrue="1" operator="containsText" text="NO CUMPLE">
      <formula>NOT(ISERROR(SEARCH("NO CUMPLE",K1621)))</formula>
    </cfRule>
    <cfRule type="containsText" dxfId="3562" priority="3495" stopIfTrue="1" operator="containsText" text="CUMPLE">
      <formula>NOT(ISERROR(SEARCH("CUMPLE",K1621)))</formula>
    </cfRule>
  </conditionalFormatting>
  <conditionalFormatting sqref="S1620">
    <cfRule type="cellIs" dxfId="3561" priority="3492" operator="greaterThanOrEqual">
      <formula>NUMMINCONT</formula>
    </cfRule>
    <cfRule type="cellIs" dxfId="3560" priority="3493" operator="lessThan">
      <formula>NUMMINCONT</formula>
    </cfRule>
  </conditionalFormatting>
  <conditionalFormatting sqref="T1607:V1612">
    <cfRule type="cellIs" dxfId="3559" priority="3490" stopIfTrue="1" operator="equal">
      <formula>"NO"</formula>
    </cfRule>
    <cfRule type="cellIs" dxfId="3558" priority="3491" stopIfTrue="1" operator="equal">
      <formula>"SI"</formula>
    </cfRule>
  </conditionalFormatting>
  <conditionalFormatting sqref="T1607:V1608">
    <cfRule type="cellIs" dxfId="3557" priority="3489" stopIfTrue="1" operator="equal">
      <formula>"NO APLICA"</formula>
    </cfRule>
  </conditionalFormatting>
  <conditionalFormatting sqref="T1609:U1612">
    <cfRule type="cellIs" dxfId="3556" priority="3488" stopIfTrue="1" operator="equal">
      <formula>"NO APLICA"</formula>
    </cfRule>
  </conditionalFormatting>
  <conditionalFormatting sqref="T1609:U1609">
    <cfRule type="cellIs" dxfId="3555" priority="3487" stopIfTrue="1" operator="equal">
      <formula>"NO APLICA"</formula>
    </cfRule>
  </conditionalFormatting>
  <conditionalFormatting sqref="V1609:V1612">
    <cfRule type="cellIs" dxfId="3554" priority="3486" stopIfTrue="1" operator="equal">
      <formula>"NO APLICA"</formula>
    </cfRule>
  </conditionalFormatting>
  <conditionalFormatting sqref="V1618:W1618">
    <cfRule type="cellIs" dxfId="3553" priority="3484" operator="equal">
      <formula>"CUMPLE"</formula>
    </cfRule>
    <cfRule type="cellIs" dxfId="3552" priority="3485" operator="equal">
      <formula>"NO CUMPLE"</formula>
    </cfRule>
  </conditionalFormatting>
  <conditionalFormatting sqref="V1618:W1620">
    <cfRule type="cellIs" dxfId="3551" priority="3483" operator="equal">
      <formula>"VERIFICAR"</formula>
    </cfRule>
  </conditionalFormatting>
  <conditionalFormatting sqref="T1613:V1613">
    <cfRule type="cellIs" dxfId="3550" priority="3481" stopIfTrue="1" operator="equal">
      <formula>"NO"</formula>
    </cfRule>
    <cfRule type="cellIs" dxfId="3549" priority="3482" stopIfTrue="1" operator="equal">
      <formula>"SI"</formula>
    </cfRule>
  </conditionalFormatting>
  <conditionalFormatting sqref="T1613:U1613">
    <cfRule type="cellIs" dxfId="3548" priority="3480" stopIfTrue="1" operator="equal">
      <formula>"NO APLICA"</formula>
    </cfRule>
  </conditionalFormatting>
  <conditionalFormatting sqref="V1613">
    <cfRule type="cellIs" dxfId="3547" priority="3479" stopIfTrue="1" operator="equal">
      <formula>"NO APLICA"</formula>
    </cfRule>
  </conditionalFormatting>
  <conditionalFormatting sqref="T1623">
    <cfRule type="cellIs" dxfId="3546" priority="3477" operator="equal">
      <formula>"CUMPLE"</formula>
    </cfRule>
    <cfRule type="cellIs" dxfId="3545" priority="3478" operator="equal">
      <formula>"NO CUMPLE"</formula>
    </cfRule>
  </conditionalFormatting>
  <conditionalFormatting sqref="T1623">
    <cfRule type="cellIs" dxfId="3544" priority="3476" operator="equal">
      <formula>"VERIFICAR"</formula>
    </cfRule>
  </conditionalFormatting>
  <conditionalFormatting sqref="H1627">
    <cfRule type="containsText" dxfId="3526" priority="3457" stopIfTrue="1" operator="containsText" text="NO CUMPLE">
      <formula>NOT(ISERROR(SEARCH("NO CUMPLE",H1627)))</formula>
    </cfRule>
    <cfRule type="containsText" dxfId="3525" priority="3458" stopIfTrue="1" operator="containsText" text="CUMPLE">
      <formula>NOT(ISERROR(SEARCH("CUMPLE",H1627)))</formula>
    </cfRule>
  </conditionalFormatting>
  <conditionalFormatting sqref="J1627">
    <cfRule type="containsText" dxfId="3524" priority="3455" stopIfTrue="1" operator="containsText" text="NO CUMPLE">
      <formula>NOT(ISERROR(SEARCH("NO CUMPLE",J1627)))</formula>
    </cfRule>
    <cfRule type="containsText" dxfId="3523" priority="3456" stopIfTrue="1" operator="containsText" text="CUMPLE">
      <formula>NOT(ISERROR(SEARCH("CUMPLE",J1627)))</formula>
    </cfRule>
  </conditionalFormatting>
  <conditionalFormatting sqref="K1627">
    <cfRule type="containsText" dxfId="3522" priority="3453" stopIfTrue="1" operator="containsText" text="NO CUMPLE">
      <formula>NOT(ISERROR(SEARCH("NO CUMPLE",K1627)))</formula>
    </cfRule>
    <cfRule type="containsText" dxfId="3521" priority="3454" stopIfTrue="1" operator="containsText" text="CUMPLE">
      <formula>NOT(ISERROR(SEARCH("CUMPLE",K1627)))</formula>
    </cfRule>
  </conditionalFormatting>
  <conditionalFormatting sqref="O1626">
    <cfRule type="containsText" dxfId="3520" priority="3451" stopIfTrue="1" operator="containsText" text="NO CUMPLE">
      <formula>NOT(ISERROR(SEARCH("NO CUMPLE",O1626)))</formula>
    </cfRule>
    <cfRule type="containsText" dxfId="3519" priority="3452" stopIfTrue="1" operator="containsText" text="CUMPLE">
      <formula>NOT(ISERROR(SEARCH("CUMPLE",O1626)))</formula>
    </cfRule>
  </conditionalFormatting>
  <conditionalFormatting sqref="O1627:S1627">
    <cfRule type="cellIs" dxfId="3518" priority="3450" operator="equal">
      <formula>"EL PROPONENTE SE DEBE REQUERIR POR EXPERIENCIA MINIMA EXIGIDA"</formula>
    </cfRule>
  </conditionalFormatting>
  <conditionalFormatting sqref="J1599:J1613">
    <cfRule type="cellIs" dxfId="3517" priority="3449" stopIfTrue="1" operator="greaterThan">
      <formula>0</formula>
    </cfRule>
  </conditionalFormatting>
  <conditionalFormatting sqref="N1621:N1626">
    <cfRule type="cellIs" dxfId="3516" priority="3447" operator="equal">
      <formula>"NO"</formula>
    </cfRule>
    <cfRule type="cellIs" dxfId="3515" priority="3448" operator="equal">
      <formula>"SI"</formula>
    </cfRule>
  </conditionalFormatting>
  <conditionalFormatting sqref="I1613">
    <cfRule type="cellIs" dxfId="3514" priority="3446" stopIfTrue="1" operator="greaterThan">
      <formula>0</formula>
    </cfRule>
  </conditionalFormatting>
  <conditionalFormatting sqref="K1599:L1613">
    <cfRule type="cellIs" dxfId="3513" priority="3445" operator="notBetween">
      <formula>$Q$17</formula>
      <formula>$R$17</formula>
    </cfRule>
  </conditionalFormatting>
  <conditionalFormatting sqref="B1599:B1602 B1604:B1613">
    <cfRule type="cellIs" dxfId="3512" priority="3444" stopIfTrue="1" operator="greaterThan">
      <formula>0</formula>
    </cfRule>
  </conditionalFormatting>
  <conditionalFormatting sqref="T1605:V1606 T1599:V1601 T1600:T1603 V1600:V1603">
    <cfRule type="cellIs" dxfId="3511" priority="3442" stopIfTrue="1" operator="equal">
      <formula>"NO"</formula>
    </cfRule>
    <cfRule type="cellIs" dxfId="3510" priority="3443" stopIfTrue="1" operator="equal">
      <formula>"SI"</formula>
    </cfRule>
  </conditionalFormatting>
  <conditionalFormatting sqref="T1605:V1605 T1599:V1600 T1600:T1603 V1600:V1603">
    <cfRule type="cellIs" dxfId="3509" priority="3441" stopIfTrue="1" operator="equal">
      <formula>"NO APLICA"</formula>
    </cfRule>
  </conditionalFormatting>
  <conditionalFormatting sqref="T1606:U1606">
    <cfRule type="cellIs" dxfId="3508" priority="3440" stopIfTrue="1" operator="equal">
      <formula>"NO APLICA"</formula>
    </cfRule>
  </conditionalFormatting>
  <conditionalFormatting sqref="T1606:U1606">
    <cfRule type="cellIs" dxfId="3507" priority="3439" stopIfTrue="1" operator="equal">
      <formula>"NO APLICA"</formula>
    </cfRule>
  </conditionalFormatting>
  <conditionalFormatting sqref="V1606">
    <cfRule type="cellIs" dxfId="3506" priority="3438" stopIfTrue="1" operator="equal">
      <formula>"NO APLICA"</formula>
    </cfRule>
  </conditionalFormatting>
  <conditionalFormatting sqref="K1599:M1613 C1604:I1613 G1603 P1599:V1613 C1599:I1602 I1603">
    <cfRule type="cellIs" dxfId="3505" priority="3437" operator="equal">
      <formula>0</formula>
    </cfRule>
  </conditionalFormatting>
  <conditionalFormatting sqref="P1620">
    <cfRule type="cellIs" dxfId="3503" priority="3434" operator="equal">
      <formula>"NO VÁLIDO"</formula>
    </cfRule>
    <cfRule type="cellIs" dxfId="3502" priority="3435" operator="equal">
      <formula>"VÁLIDO"</formula>
    </cfRule>
  </conditionalFormatting>
  <conditionalFormatting sqref="M1627">
    <cfRule type="cellIs" dxfId="3501" priority="3431" operator="notEqual">
      <formula>"NO CUMPLE"</formula>
    </cfRule>
    <cfRule type="containsText" dxfId="3500" priority="3432" stopIfTrue="1" operator="containsText" text="NO CUMPLE">
      <formula>NOT(ISERROR(SEARCH("NO CUMPLE",M1627)))</formula>
    </cfRule>
    <cfRule type="containsText" dxfId="3499" priority="3433" stopIfTrue="1" operator="containsText" text="CUMPLE">
      <formula>NOT(ISERROR(SEARCH("CUMPLE",M1627)))</formula>
    </cfRule>
  </conditionalFormatting>
  <conditionalFormatting sqref="M1621:M1626">
    <cfRule type="cellIs" dxfId="3498" priority="3429" stopIfTrue="1" operator="equal">
      <formula>"cumple"</formula>
    </cfRule>
    <cfRule type="containsText" dxfId="3497" priority="3430" stopIfTrue="1" operator="containsText" text="NO CUMPLE">
      <formula>NOT(ISERROR(SEARCH("NO CUMPLE",M1621)))</formula>
    </cfRule>
  </conditionalFormatting>
  <conditionalFormatting sqref="L1621:L1626">
    <cfRule type="cellIs" dxfId="3496" priority="3427" stopIfTrue="1" operator="equal">
      <formula>"cumple"</formula>
    </cfRule>
    <cfRule type="containsText" dxfId="3495" priority="3428" stopIfTrue="1" operator="containsText" text="NO CUMPLE">
      <formula>NOT(ISERROR(SEARCH("NO CUMPLE",L1621)))</formula>
    </cfRule>
  </conditionalFormatting>
  <conditionalFormatting sqref="D1602 D1604">
    <cfRule type="cellIs" dxfId="3479" priority="3411" stopIfTrue="1" operator="greaterThan">
      <formula>0</formula>
    </cfRule>
  </conditionalFormatting>
  <conditionalFormatting sqref="D1602 F1602:H1602 D1604 F1604:H1604 G1603">
    <cfRule type="cellIs" dxfId="3478" priority="3410" stopIfTrue="1" operator="greaterThan">
      <formula>0</formula>
    </cfRule>
  </conditionalFormatting>
  <conditionalFormatting sqref="T1602:V1604">
    <cfRule type="cellIs" dxfId="3477" priority="3408" stopIfTrue="1" operator="equal">
      <formula>"NO"</formula>
    </cfRule>
    <cfRule type="cellIs" dxfId="3476" priority="3409" stopIfTrue="1" operator="equal">
      <formula>"SI"</formula>
    </cfRule>
  </conditionalFormatting>
  <conditionalFormatting sqref="T1602:V1603">
    <cfRule type="cellIs" dxfId="3475" priority="3407" stopIfTrue="1" operator="equal">
      <formula>"NO APLICA"</formula>
    </cfRule>
  </conditionalFormatting>
  <conditionalFormatting sqref="T1604:U1604">
    <cfRule type="cellIs" dxfId="3474" priority="3406" stopIfTrue="1" operator="equal">
      <formula>"NO APLICA"</formula>
    </cfRule>
  </conditionalFormatting>
  <conditionalFormatting sqref="T1604:U1604">
    <cfRule type="cellIs" dxfId="3473" priority="3405" stopIfTrue="1" operator="equal">
      <formula>"NO APLICA"</formula>
    </cfRule>
  </conditionalFormatting>
  <conditionalFormatting sqref="V1604">
    <cfRule type="cellIs" dxfId="3472" priority="3404" stopIfTrue="1" operator="equal">
      <formula>"NO APLICA"</formula>
    </cfRule>
  </conditionalFormatting>
  <conditionalFormatting sqref="T1601:U1601">
    <cfRule type="cellIs" dxfId="3471" priority="3403" stopIfTrue="1" operator="equal">
      <formula>"NO APLICA"</formula>
    </cfRule>
  </conditionalFormatting>
  <conditionalFormatting sqref="T1601:U1601">
    <cfRule type="cellIs" dxfId="3470" priority="3402" stopIfTrue="1" operator="equal">
      <formula>"NO APLICA"</formula>
    </cfRule>
  </conditionalFormatting>
  <conditionalFormatting sqref="V1601">
    <cfRule type="cellIs" dxfId="3469" priority="3401" stopIfTrue="1" operator="equal">
      <formula>"NO APLICA"</formula>
    </cfRule>
  </conditionalFormatting>
  <conditionalFormatting sqref="C1634:I1648 K1634:M1648 P1634:V1648">
    <cfRule type="cellIs" dxfId="3468" priority="3400" stopIfTrue="1" operator="greaterThan">
      <formula>0</formula>
    </cfRule>
  </conditionalFormatting>
  <conditionalFormatting sqref="D1642:D1647">
    <cfRule type="cellIs" dxfId="3467" priority="3399" stopIfTrue="1" operator="greaterThan">
      <formula>0</formula>
    </cfRule>
  </conditionalFormatting>
  <conditionalFormatting sqref="D1642:D1647 F1642:H1647">
    <cfRule type="cellIs" dxfId="3466" priority="3398" stopIfTrue="1" operator="greaterThan">
      <formula>0</formula>
    </cfRule>
  </conditionalFormatting>
  <conditionalFormatting sqref="H1634:H1647">
    <cfRule type="cellIs" dxfId="3465" priority="3397" stopIfTrue="1" operator="greaterThan">
      <formula>0</formula>
    </cfRule>
  </conditionalFormatting>
  <conditionalFormatting sqref="E1634:E1647">
    <cfRule type="cellIs" dxfId="3464" priority="3396" stopIfTrue="1" operator="greaterThan">
      <formula>0</formula>
    </cfRule>
  </conditionalFormatting>
  <conditionalFormatting sqref="K1656:K1661">
    <cfRule type="containsText" dxfId="3463" priority="3394" stopIfTrue="1" operator="containsText" text="NO CUMPLE">
      <formula>NOT(ISERROR(SEARCH("NO CUMPLE",K1656)))</formula>
    </cfRule>
    <cfRule type="containsText" dxfId="3462" priority="3395" stopIfTrue="1" operator="containsText" text="CUMPLE">
      <formula>NOT(ISERROR(SEARCH("CUMPLE",K1656)))</formula>
    </cfRule>
  </conditionalFormatting>
  <conditionalFormatting sqref="S1655">
    <cfRule type="cellIs" dxfId="3461" priority="3392" operator="greaterThanOrEqual">
      <formula>NUMMINCONT</formula>
    </cfRule>
    <cfRule type="cellIs" dxfId="3460" priority="3393" operator="lessThan">
      <formula>NUMMINCONT</formula>
    </cfRule>
  </conditionalFormatting>
  <conditionalFormatting sqref="T1642:V1647">
    <cfRule type="cellIs" dxfId="3459" priority="3390" stopIfTrue="1" operator="equal">
      <formula>"NO"</formula>
    </cfRule>
    <cfRule type="cellIs" dxfId="3458" priority="3391" stopIfTrue="1" operator="equal">
      <formula>"SI"</formula>
    </cfRule>
  </conditionalFormatting>
  <conditionalFormatting sqref="T1642:V1643">
    <cfRule type="cellIs" dxfId="3457" priority="3389" stopIfTrue="1" operator="equal">
      <formula>"NO APLICA"</formula>
    </cfRule>
  </conditionalFormatting>
  <conditionalFormatting sqref="T1644:U1647">
    <cfRule type="cellIs" dxfId="3456" priority="3388" stopIfTrue="1" operator="equal">
      <formula>"NO APLICA"</formula>
    </cfRule>
  </conditionalFormatting>
  <conditionalFormatting sqref="T1644:U1644">
    <cfRule type="cellIs" dxfId="3455" priority="3387" stopIfTrue="1" operator="equal">
      <formula>"NO APLICA"</formula>
    </cfRule>
  </conditionalFormatting>
  <conditionalFormatting sqref="V1644:V1647">
    <cfRule type="cellIs" dxfId="3454" priority="3386" stopIfTrue="1" operator="equal">
      <formula>"NO APLICA"</formula>
    </cfRule>
  </conditionalFormatting>
  <conditionalFormatting sqref="V1653:W1653">
    <cfRule type="cellIs" dxfId="3453" priority="3384" operator="equal">
      <formula>"CUMPLE"</formula>
    </cfRule>
    <cfRule type="cellIs" dxfId="3452" priority="3385" operator="equal">
      <formula>"NO CUMPLE"</formula>
    </cfRule>
  </conditionalFormatting>
  <conditionalFormatting sqref="V1653:W1655">
    <cfRule type="cellIs" dxfId="3451" priority="3383" operator="equal">
      <formula>"VERIFICAR"</formula>
    </cfRule>
  </conditionalFormatting>
  <conditionalFormatting sqref="T1648:V1648">
    <cfRule type="cellIs" dxfId="3450" priority="3381" stopIfTrue="1" operator="equal">
      <formula>"NO"</formula>
    </cfRule>
    <cfRule type="cellIs" dxfId="3449" priority="3382" stopIfTrue="1" operator="equal">
      <formula>"SI"</formula>
    </cfRule>
  </conditionalFormatting>
  <conditionalFormatting sqref="T1648:U1648">
    <cfRule type="cellIs" dxfId="3448" priority="3380" stopIfTrue="1" operator="equal">
      <formula>"NO APLICA"</formula>
    </cfRule>
  </conditionalFormatting>
  <conditionalFormatting sqref="V1648">
    <cfRule type="cellIs" dxfId="3447" priority="3379" stopIfTrue="1" operator="equal">
      <formula>"NO APLICA"</formula>
    </cfRule>
  </conditionalFormatting>
  <conditionalFormatting sqref="T1658">
    <cfRule type="cellIs" dxfId="3446" priority="3377" operator="equal">
      <formula>"CUMPLE"</formula>
    </cfRule>
    <cfRule type="cellIs" dxfId="3445" priority="3378" operator="equal">
      <formula>"NO CUMPLE"</formula>
    </cfRule>
  </conditionalFormatting>
  <conditionalFormatting sqref="T1658">
    <cfRule type="cellIs" dxfId="3444" priority="3376" operator="equal">
      <formula>"VERIFICAR"</formula>
    </cfRule>
  </conditionalFormatting>
  <conditionalFormatting sqref="H1662">
    <cfRule type="containsText" dxfId="3426" priority="3357" stopIfTrue="1" operator="containsText" text="NO CUMPLE">
      <formula>NOT(ISERROR(SEARCH("NO CUMPLE",H1662)))</formula>
    </cfRule>
    <cfRule type="containsText" dxfId="3425" priority="3358" stopIfTrue="1" operator="containsText" text="CUMPLE">
      <formula>NOT(ISERROR(SEARCH("CUMPLE",H1662)))</formula>
    </cfRule>
  </conditionalFormatting>
  <conditionalFormatting sqref="J1662">
    <cfRule type="containsText" dxfId="3424" priority="3355" stopIfTrue="1" operator="containsText" text="NO CUMPLE">
      <formula>NOT(ISERROR(SEARCH("NO CUMPLE",J1662)))</formula>
    </cfRule>
    <cfRule type="containsText" dxfId="3423" priority="3356" stopIfTrue="1" operator="containsText" text="CUMPLE">
      <formula>NOT(ISERROR(SEARCH("CUMPLE",J1662)))</formula>
    </cfRule>
  </conditionalFormatting>
  <conditionalFormatting sqref="K1662">
    <cfRule type="containsText" dxfId="3422" priority="3353" stopIfTrue="1" operator="containsText" text="NO CUMPLE">
      <formula>NOT(ISERROR(SEARCH("NO CUMPLE",K1662)))</formula>
    </cfRule>
    <cfRule type="containsText" dxfId="3421" priority="3354" stopIfTrue="1" operator="containsText" text="CUMPLE">
      <formula>NOT(ISERROR(SEARCH("CUMPLE",K1662)))</formula>
    </cfRule>
  </conditionalFormatting>
  <conditionalFormatting sqref="O1661">
    <cfRule type="containsText" dxfId="3420" priority="3351" stopIfTrue="1" operator="containsText" text="NO CUMPLE">
      <formula>NOT(ISERROR(SEARCH("NO CUMPLE",O1661)))</formula>
    </cfRule>
    <cfRule type="containsText" dxfId="3419" priority="3352" stopIfTrue="1" operator="containsText" text="CUMPLE">
      <formula>NOT(ISERROR(SEARCH("CUMPLE",O1661)))</formula>
    </cfRule>
  </conditionalFormatting>
  <conditionalFormatting sqref="O1662:S1662">
    <cfRule type="cellIs" dxfId="3418" priority="3350" operator="equal">
      <formula>"EL PROPONENTE SE DEBE REQUERIR POR EXPERIENCIA MINIMA EXIGIDA"</formula>
    </cfRule>
  </conditionalFormatting>
  <conditionalFormatting sqref="J1634:J1648">
    <cfRule type="cellIs" dxfId="3417" priority="3349" stopIfTrue="1" operator="greaterThan">
      <formula>0</formula>
    </cfRule>
  </conditionalFormatting>
  <conditionalFormatting sqref="N1656:N1661">
    <cfRule type="cellIs" dxfId="3416" priority="3347" operator="equal">
      <formula>"NO"</formula>
    </cfRule>
    <cfRule type="cellIs" dxfId="3415" priority="3348" operator="equal">
      <formula>"SI"</formula>
    </cfRule>
  </conditionalFormatting>
  <conditionalFormatting sqref="I1648">
    <cfRule type="cellIs" dxfId="3414" priority="3346" stopIfTrue="1" operator="greaterThan">
      <formula>0</formula>
    </cfRule>
  </conditionalFormatting>
  <conditionalFormatting sqref="K1634:L1648">
    <cfRule type="cellIs" dxfId="3413" priority="3345" operator="notBetween">
      <formula>$Q$17</formula>
      <formula>$R$17</formula>
    </cfRule>
  </conditionalFormatting>
  <conditionalFormatting sqref="B1634:B1648">
    <cfRule type="cellIs" dxfId="3412" priority="3344" stopIfTrue="1" operator="greaterThan">
      <formula>0</formula>
    </cfRule>
  </conditionalFormatting>
  <conditionalFormatting sqref="T1640:V1641 T1634:V1636">
    <cfRule type="cellIs" dxfId="3411" priority="3342" stopIfTrue="1" operator="equal">
      <formula>"NO"</formula>
    </cfRule>
    <cfRule type="cellIs" dxfId="3410" priority="3343" stopIfTrue="1" operator="equal">
      <formula>"SI"</formula>
    </cfRule>
  </conditionalFormatting>
  <conditionalFormatting sqref="T1640:V1640 T1634:V1635">
    <cfRule type="cellIs" dxfId="3409" priority="3341" stopIfTrue="1" operator="equal">
      <formula>"NO APLICA"</formula>
    </cfRule>
  </conditionalFormatting>
  <conditionalFormatting sqref="T1641:U1641">
    <cfRule type="cellIs" dxfId="3408" priority="3340" stopIfTrue="1" operator="equal">
      <formula>"NO APLICA"</formula>
    </cfRule>
  </conditionalFormatting>
  <conditionalFormatting sqref="T1641:U1641">
    <cfRule type="cellIs" dxfId="3407" priority="3339" stopIfTrue="1" operator="equal">
      <formula>"NO APLICA"</formula>
    </cfRule>
  </conditionalFormatting>
  <conditionalFormatting sqref="V1641">
    <cfRule type="cellIs" dxfId="3406" priority="3338" stopIfTrue="1" operator="equal">
      <formula>"NO APLICA"</formula>
    </cfRule>
  </conditionalFormatting>
  <conditionalFormatting sqref="C1634:I1648 K1634:M1648 P1634:V1648">
    <cfRule type="cellIs" dxfId="3405" priority="3337" operator="equal">
      <formula>0</formula>
    </cfRule>
  </conditionalFormatting>
  <conditionalFormatting sqref="P1655">
    <cfRule type="cellIs" dxfId="3403" priority="3334" operator="equal">
      <formula>"NO VÁLIDO"</formula>
    </cfRule>
    <cfRule type="cellIs" dxfId="3402" priority="3335" operator="equal">
      <formula>"VÁLIDO"</formula>
    </cfRule>
  </conditionalFormatting>
  <conditionalFormatting sqref="M1662">
    <cfRule type="cellIs" dxfId="3401" priority="3331" operator="notEqual">
      <formula>"NO CUMPLE"</formula>
    </cfRule>
    <cfRule type="containsText" dxfId="3400" priority="3332" stopIfTrue="1" operator="containsText" text="NO CUMPLE">
      <formula>NOT(ISERROR(SEARCH("NO CUMPLE",M1662)))</formula>
    </cfRule>
    <cfRule type="containsText" dxfId="3399" priority="3333" stopIfTrue="1" operator="containsText" text="CUMPLE">
      <formula>NOT(ISERROR(SEARCH("CUMPLE",M1662)))</formula>
    </cfRule>
  </conditionalFormatting>
  <conditionalFormatting sqref="M1656:M1661">
    <cfRule type="cellIs" dxfId="3398" priority="3329" stopIfTrue="1" operator="equal">
      <formula>"cumple"</formula>
    </cfRule>
    <cfRule type="containsText" dxfId="3397" priority="3330" stopIfTrue="1" operator="containsText" text="NO CUMPLE">
      <formula>NOT(ISERROR(SEARCH("NO CUMPLE",M1656)))</formula>
    </cfRule>
  </conditionalFormatting>
  <conditionalFormatting sqref="L1656:L1661">
    <cfRule type="cellIs" dxfId="3396" priority="3327" stopIfTrue="1" operator="equal">
      <formula>"cumple"</formula>
    </cfRule>
    <cfRule type="containsText" dxfId="3395" priority="3328" stopIfTrue="1" operator="containsText" text="NO CUMPLE">
      <formula>NOT(ISERROR(SEARCH("NO CUMPLE",L1656)))</formula>
    </cfRule>
  </conditionalFormatting>
  <conditionalFormatting sqref="D1637:D1639">
    <cfRule type="cellIs" dxfId="3379" priority="3311" stopIfTrue="1" operator="greaterThan">
      <formula>0</formula>
    </cfRule>
  </conditionalFormatting>
  <conditionalFormatting sqref="D1637:D1639 F1637:H1639">
    <cfRule type="cellIs" dxfId="3378" priority="3310" stopIfTrue="1" operator="greaterThan">
      <formula>0</formula>
    </cfRule>
  </conditionalFormatting>
  <conditionalFormatting sqref="T1637:V1639">
    <cfRule type="cellIs" dxfId="3377" priority="3308" stopIfTrue="1" operator="equal">
      <formula>"NO"</formula>
    </cfRule>
    <cfRule type="cellIs" dxfId="3376" priority="3309" stopIfTrue="1" operator="equal">
      <formula>"SI"</formula>
    </cfRule>
  </conditionalFormatting>
  <conditionalFormatting sqref="T1637:V1638">
    <cfRule type="cellIs" dxfId="3375" priority="3307" stopIfTrue="1" operator="equal">
      <formula>"NO APLICA"</formula>
    </cfRule>
  </conditionalFormatting>
  <conditionalFormatting sqref="T1639:U1639">
    <cfRule type="cellIs" dxfId="3374" priority="3306" stopIfTrue="1" operator="equal">
      <formula>"NO APLICA"</formula>
    </cfRule>
  </conditionalFormatting>
  <conditionalFormatting sqref="T1639:U1639">
    <cfRule type="cellIs" dxfId="3373" priority="3305" stopIfTrue="1" operator="equal">
      <formula>"NO APLICA"</formula>
    </cfRule>
  </conditionalFormatting>
  <conditionalFormatting sqref="V1639">
    <cfRule type="cellIs" dxfId="3372" priority="3304" stopIfTrue="1" operator="equal">
      <formula>"NO APLICA"</formula>
    </cfRule>
  </conditionalFormatting>
  <conditionalFormatting sqref="T1636:U1636">
    <cfRule type="cellIs" dxfId="3371" priority="3303" stopIfTrue="1" operator="equal">
      <formula>"NO APLICA"</formula>
    </cfRule>
  </conditionalFormatting>
  <conditionalFormatting sqref="T1636:U1636">
    <cfRule type="cellIs" dxfId="3370" priority="3302" stopIfTrue="1" operator="equal">
      <formula>"NO APLICA"</formula>
    </cfRule>
  </conditionalFormatting>
  <conditionalFormatting sqref="V1636">
    <cfRule type="cellIs" dxfId="3369" priority="3301" stopIfTrue="1" operator="equal">
      <formula>"NO APLICA"</formula>
    </cfRule>
  </conditionalFormatting>
  <conditionalFormatting sqref="C1669:I1669 C1671:I1683 G1670 K1669:M1683 P1669:V1683 I1670">
    <cfRule type="cellIs" dxfId="3368" priority="3300" stopIfTrue="1" operator="greaterThan">
      <formula>0</formula>
    </cfRule>
  </conditionalFormatting>
  <conditionalFormatting sqref="D1677:D1682">
    <cfRule type="cellIs" dxfId="3367" priority="3299" stopIfTrue="1" operator="greaterThan">
      <formula>0</formula>
    </cfRule>
  </conditionalFormatting>
  <conditionalFormatting sqref="D1677:D1682 F1677:H1682">
    <cfRule type="cellIs" dxfId="3366" priority="3298" stopIfTrue="1" operator="greaterThan">
      <formula>0</formula>
    </cfRule>
  </conditionalFormatting>
  <conditionalFormatting sqref="H1669 H1671:H1682">
    <cfRule type="cellIs" dxfId="3365" priority="3297" stopIfTrue="1" operator="greaterThan">
      <formula>0</formula>
    </cfRule>
  </conditionalFormatting>
  <conditionalFormatting sqref="E1669 E1671:E1682">
    <cfRule type="cellIs" dxfId="3364" priority="3296" stopIfTrue="1" operator="greaterThan">
      <formula>0</formula>
    </cfRule>
  </conditionalFormatting>
  <conditionalFormatting sqref="K1691:K1696">
    <cfRule type="containsText" dxfId="3363" priority="3294" stopIfTrue="1" operator="containsText" text="NO CUMPLE">
      <formula>NOT(ISERROR(SEARCH("NO CUMPLE",K1691)))</formula>
    </cfRule>
    <cfRule type="containsText" dxfId="3362" priority="3295" stopIfTrue="1" operator="containsText" text="CUMPLE">
      <formula>NOT(ISERROR(SEARCH("CUMPLE",K1691)))</formula>
    </cfRule>
  </conditionalFormatting>
  <conditionalFormatting sqref="S1690">
    <cfRule type="cellIs" dxfId="3361" priority="3292" operator="greaterThanOrEqual">
      <formula>NUMMINCONT</formula>
    </cfRule>
    <cfRule type="cellIs" dxfId="3360" priority="3293" operator="lessThan">
      <formula>NUMMINCONT</formula>
    </cfRule>
  </conditionalFormatting>
  <conditionalFormatting sqref="T1677:V1682">
    <cfRule type="cellIs" dxfId="3359" priority="3290" stopIfTrue="1" operator="equal">
      <formula>"NO"</formula>
    </cfRule>
    <cfRule type="cellIs" dxfId="3358" priority="3291" stopIfTrue="1" operator="equal">
      <formula>"SI"</formula>
    </cfRule>
  </conditionalFormatting>
  <conditionalFormatting sqref="T1677:V1678">
    <cfRule type="cellIs" dxfId="3357" priority="3289" stopIfTrue="1" operator="equal">
      <formula>"NO APLICA"</formula>
    </cfRule>
  </conditionalFormatting>
  <conditionalFormatting sqref="T1679:U1682">
    <cfRule type="cellIs" dxfId="3356" priority="3288" stopIfTrue="1" operator="equal">
      <formula>"NO APLICA"</formula>
    </cfRule>
  </conditionalFormatting>
  <conditionalFormatting sqref="T1679:U1679">
    <cfRule type="cellIs" dxfId="3355" priority="3287" stopIfTrue="1" operator="equal">
      <formula>"NO APLICA"</formula>
    </cfRule>
  </conditionalFormatting>
  <conditionalFormatting sqref="V1679:V1682">
    <cfRule type="cellIs" dxfId="3354" priority="3286" stopIfTrue="1" operator="equal">
      <formula>"NO APLICA"</formula>
    </cfRule>
  </conditionalFormatting>
  <conditionalFormatting sqref="V1688:W1688">
    <cfRule type="cellIs" dxfId="3353" priority="3284" operator="equal">
      <formula>"CUMPLE"</formula>
    </cfRule>
    <cfRule type="cellIs" dxfId="3352" priority="3285" operator="equal">
      <formula>"NO CUMPLE"</formula>
    </cfRule>
  </conditionalFormatting>
  <conditionalFormatting sqref="V1688:W1690">
    <cfRule type="cellIs" dxfId="3351" priority="3283" operator="equal">
      <formula>"VERIFICAR"</formula>
    </cfRule>
  </conditionalFormatting>
  <conditionalFormatting sqref="T1683:V1683">
    <cfRule type="cellIs" dxfId="3350" priority="3281" stopIfTrue="1" operator="equal">
      <formula>"NO"</formula>
    </cfRule>
    <cfRule type="cellIs" dxfId="3349" priority="3282" stopIfTrue="1" operator="equal">
      <formula>"SI"</formula>
    </cfRule>
  </conditionalFormatting>
  <conditionalFormatting sqref="T1683:U1683">
    <cfRule type="cellIs" dxfId="3348" priority="3280" stopIfTrue="1" operator="equal">
      <formula>"NO APLICA"</formula>
    </cfRule>
  </conditionalFormatting>
  <conditionalFormatting sqref="V1683">
    <cfRule type="cellIs" dxfId="3347" priority="3279" stopIfTrue="1" operator="equal">
      <formula>"NO APLICA"</formula>
    </cfRule>
  </conditionalFormatting>
  <conditionalFormatting sqref="T1693">
    <cfRule type="cellIs" dxfId="3346" priority="3277" operator="equal">
      <formula>"CUMPLE"</formula>
    </cfRule>
    <cfRule type="cellIs" dxfId="3345" priority="3278" operator="equal">
      <formula>"NO CUMPLE"</formula>
    </cfRule>
  </conditionalFormatting>
  <conditionalFormatting sqref="T1693">
    <cfRule type="cellIs" dxfId="3344" priority="3276" operator="equal">
      <formula>"VERIFICAR"</formula>
    </cfRule>
  </conditionalFormatting>
  <conditionalFormatting sqref="H1697">
    <cfRule type="containsText" dxfId="3326" priority="3257" stopIfTrue="1" operator="containsText" text="NO CUMPLE">
      <formula>NOT(ISERROR(SEARCH("NO CUMPLE",H1697)))</formula>
    </cfRule>
    <cfRule type="containsText" dxfId="3325" priority="3258" stopIfTrue="1" operator="containsText" text="CUMPLE">
      <formula>NOT(ISERROR(SEARCH("CUMPLE",H1697)))</formula>
    </cfRule>
  </conditionalFormatting>
  <conditionalFormatting sqref="J1697">
    <cfRule type="containsText" dxfId="3324" priority="3255" stopIfTrue="1" operator="containsText" text="NO CUMPLE">
      <formula>NOT(ISERROR(SEARCH("NO CUMPLE",J1697)))</formula>
    </cfRule>
    <cfRule type="containsText" dxfId="3323" priority="3256" stopIfTrue="1" operator="containsText" text="CUMPLE">
      <formula>NOT(ISERROR(SEARCH("CUMPLE",J1697)))</formula>
    </cfRule>
  </conditionalFormatting>
  <conditionalFormatting sqref="K1697">
    <cfRule type="containsText" dxfId="3322" priority="3253" stopIfTrue="1" operator="containsText" text="NO CUMPLE">
      <formula>NOT(ISERROR(SEARCH("NO CUMPLE",K1697)))</formula>
    </cfRule>
    <cfRule type="containsText" dxfId="3321" priority="3254" stopIfTrue="1" operator="containsText" text="CUMPLE">
      <formula>NOT(ISERROR(SEARCH("CUMPLE",K1697)))</formula>
    </cfRule>
  </conditionalFormatting>
  <conditionalFormatting sqref="O1696">
    <cfRule type="containsText" dxfId="3320" priority="3251" stopIfTrue="1" operator="containsText" text="NO CUMPLE">
      <formula>NOT(ISERROR(SEARCH("NO CUMPLE",O1696)))</formula>
    </cfRule>
    <cfRule type="containsText" dxfId="3319" priority="3252" stopIfTrue="1" operator="containsText" text="CUMPLE">
      <formula>NOT(ISERROR(SEARCH("CUMPLE",O1696)))</formula>
    </cfRule>
  </conditionalFormatting>
  <conditionalFormatting sqref="O1697:S1697">
    <cfRule type="cellIs" dxfId="3318" priority="3250" operator="equal">
      <formula>"EL PROPONENTE SE DEBE REQUERIR POR EXPERIENCIA MINIMA EXIGIDA"</formula>
    </cfRule>
  </conditionalFormatting>
  <conditionalFormatting sqref="J1669:J1683">
    <cfRule type="cellIs" dxfId="3317" priority="3249" stopIfTrue="1" operator="greaterThan">
      <formula>0</formula>
    </cfRule>
  </conditionalFormatting>
  <conditionalFormatting sqref="N1691:N1696">
    <cfRule type="cellIs" dxfId="3316" priority="3247" operator="equal">
      <formula>"NO"</formula>
    </cfRule>
    <cfRule type="cellIs" dxfId="3315" priority="3248" operator="equal">
      <formula>"SI"</formula>
    </cfRule>
  </conditionalFormatting>
  <conditionalFormatting sqref="I1683">
    <cfRule type="cellIs" dxfId="3314" priority="3246" stopIfTrue="1" operator="greaterThan">
      <formula>0</formula>
    </cfRule>
  </conditionalFormatting>
  <conditionalFormatting sqref="K1669:L1683">
    <cfRule type="cellIs" dxfId="3313" priority="3245" operator="notBetween">
      <formula>$Q$17</formula>
      <formula>$R$17</formula>
    </cfRule>
  </conditionalFormatting>
  <conditionalFormatting sqref="B1669 B1671:B1683">
    <cfRule type="cellIs" dxfId="3312" priority="3244" stopIfTrue="1" operator="greaterThan">
      <formula>0</formula>
    </cfRule>
  </conditionalFormatting>
  <conditionalFormatting sqref="T1675:V1676 T1669:V1671">
    <cfRule type="cellIs" dxfId="3311" priority="3242" stopIfTrue="1" operator="equal">
      <formula>"NO"</formula>
    </cfRule>
    <cfRule type="cellIs" dxfId="3310" priority="3243" stopIfTrue="1" operator="equal">
      <formula>"SI"</formula>
    </cfRule>
  </conditionalFormatting>
  <conditionalFormatting sqref="T1675:V1675 T1669:V1670 T1670:T1671 V1670:V1671">
    <cfRule type="cellIs" dxfId="3309" priority="3241" stopIfTrue="1" operator="equal">
      <formula>"NO APLICA"</formula>
    </cfRule>
  </conditionalFormatting>
  <conditionalFormatting sqref="T1676:U1676">
    <cfRule type="cellIs" dxfId="3308" priority="3240" stopIfTrue="1" operator="equal">
      <formula>"NO APLICA"</formula>
    </cfRule>
  </conditionalFormatting>
  <conditionalFormatting sqref="T1676:U1676">
    <cfRule type="cellIs" dxfId="3307" priority="3239" stopIfTrue="1" operator="equal">
      <formula>"NO APLICA"</formula>
    </cfRule>
  </conditionalFormatting>
  <conditionalFormatting sqref="V1676">
    <cfRule type="cellIs" dxfId="3306" priority="3238" stopIfTrue="1" operator="equal">
      <formula>"NO APLICA"</formula>
    </cfRule>
  </conditionalFormatting>
  <conditionalFormatting sqref="C1669:I1669 C1671:I1683 G1670 K1669:M1683 P1669:V1683 I1670">
    <cfRule type="cellIs" dxfId="3305" priority="3237" operator="equal">
      <formula>0</formula>
    </cfRule>
  </conditionalFormatting>
  <conditionalFormatting sqref="P1690">
    <cfRule type="cellIs" dxfId="3303" priority="3234" operator="equal">
      <formula>"NO VÁLIDO"</formula>
    </cfRule>
    <cfRule type="cellIs" dxfId="3302" priority="3235" operator="equal">
      <formula>"VÁLIDO"</formula>
    </cfRule>
  </conditionalFormatting>
  <conditionalFormatting sqref="M1697">
    <cfRule type="cellIs" dxfId="3301" priority="3231" operator="notEqual">
      <formula>"NO CUMPLE"</formula>
    </cfRule>
    <cfRule type="containsText" dxfId="3300" priority="3232" stopIfTrue="1" operator="containsText" text="NO CUMPLE">
      <formula>NOT(ISERROR(SEARCH("NO CUMPLE",M1697)))</formula>
    </cfRule>
    <cfRule type="containsText" dxfId="3299" priority="3233" stopIfTrue="1" operator="containsText" text="CUMPLE">
      <formula>NOT(ISERROR(SEARCH("CUMPLE",M1697)))</formula>
    </cfRule>
  </conditionalFormatting>
  <conditionalFormatting sqref="M1691:M1696">
    <cfRule type="cellIs" dxfId="3298" priority="3229" stopIfTrue="1" operator="equal">
      <formula>"cumple"</formula>
    </cfRule>
    <cfRule type="containsText" dxfId="3297" priority="3230" stopIfTrue="1" operator="containsText" text="NO CUMPLE">
      <formula>NOT(ISERROR(SEARCH("NO CUMPLE",M1691)))</formula>
    </cfRule>
  </conditionalFormatting>
  <conditionalFormatting sqref="L1691:L1696">
    <cfRule type="cellIs" dxfId="3296" priority="3227" stopIfTrue="1" operator="equal">
      <formula>"cumple"</formula>
    </cfRule>
    <cfRule type="containsText" dxfId="3295" priority="3228" stopIfTrue="1" operator="containsText" text="NO CUMPLE">
      <formula>NOT(ISERROR(SEARCH("NO CUMPLE",L1691)))</formula>
    </cfRule>
  </conditionalFormatting>
  <conditionalFormatting sqref="D1672:D1674">
    <cfRule type="cellIs" dxfId="3279" priority="3211" stopIfTrue="1" operator="greaterThan">
      <formula>0</formula>
    </cfRule>
  </conditionalFormatting>
  <conditionalFormatting sqref="D1672:D1674 F1672:H1674">
    <cfRule type="cellIs" dxfId="3278" priority="3210" stopIfTrue="1" operator="greaterThan">
      <formula>0</formula>
    </cfRule>
  </conditionalFormatting>
  <conditionalFormatting sqref="T1672:V1674">
    <cfRule type="cellIs" dxfId="3277" priority="3208" stopIfTrue="1" operator="equal">
      <formula>"NO"</formula>
    </cfRule>
    <cfRule type="cellIs" dxfId="3276" priority="3209" stopIfTrue="1" operator="equal">
      <formula>"SI"</formula>
    </cfRule>
  </conditionalFormatting>
  <conditionalFormatting sqref="T1672:V1673">
    <cfRule type="cellIs" dxfId="3275" priority="3207" stopIfTrue="1" operator="equal">
      <formula>"NO APLICA"</formula>
    </cfRule>
  </conditionalFormatting>
  <conditionalFormatting sqref="T1674:U1674">
    <cfRule type="cellIs" dxfId="3274" priority="3206" stopIfTrue="1" operator="equal">
      <formula>"NO APLICA"</formula>
    </cfRule>
  </conditionalFormatting>
  <conditionalFormatting sqref="T1674:U1674">
    <cfRule type="cellIs" dxfId="3273" priority="3205" stopIfTrue="1" operator="equal">
      <formula>"NO APLICA"</formula>
    </cfRule>
  </conditionalFormatting>
  <conditionalFormatting sqref="V1674">
    <cfRule type="cellIs" dxfId="3272" priority="3204" stopIfTrue="1" operator="equal">
      <formula>"NO APLICA"</formula>
    </cfRule>
  </conditionalFormatting>
  <conditionalFormatting sqref="T1671:U1671">
    <cfRule type="cellIs" dxfId="3271" priority="3203" stopIfTrue="1" operator="equal">
      <formula>"NO APLICA"</formula>
    </cfRule>
  </conditionalFormatting>
  <conditionalFormatting sqref="T1671:U1671">
    <cfRule type="cellIs" dxfId="3270" priority="3202" stopIfTrue="1" operator="equal">
      <formula>"NO APLICA"</formula>
    </cfRule>
  </conditionalFormatting>
  <conditionalFormatting sqref="V1671">
    <cfRule type="cellIs" dxfId="3269" priority="3201" stopIfTrue="1" operator="equal">
      <formula>"NO APLICA"</formula>
    </cfRule>
  </conditionalFormatting>
  <conditionalFormatting sqref="K1704:M1718 P1704:V1718 C1704:I1718">
    <cfRule type="cellIs" dxfId="3268" priority="3200" stopIfTrue="1" operator="greaterThan">
      <formula>0</formula>
    </cfRule>
  </conditionalFormatting>
  <conditionalFormatting sqref="D1712:D1717">
    <cfRule type="cellIs" dxfId="3267" priority="3199" stopIfTrue="1" operator="greaterThan">
      <formula>0</formula>
    </cfRule>
  </conditionalFormatting>
  <conditionalFormatting sqref="D1712:D1717 F1712:H1717">
    <cfRule type="cellIs" dxfId="3266" priority="3198" stopIfTrue="1" operator="greaterThan">
      <formula>0</formula>
    </cfRule>
  </conditionalFormatting>
  <conditionalFormatting sqref="H1704:H1717">
    <cfRule type="cellIs" dxfId="3265" priority="3197" stopIfTrue="1" operator="greaterThan">
      <formula>0</formula>
    </cfRule>
  </conditionalFormatting>
  <conditionalFormatting sqref="E1704:E1717">
    <cfRule type="cellIs" dxfId="3264" priority="3196" stopIfTrue="1" operator="greaterThan">
      <formula>0</formula>
    </cfRule>
  </conditionalFormatting>
  <conditionalFormatting sqref="K1726:K1731">
    <cfRule type="containsText" dxfId="3263" priority="3194" stopIfTrue="1" operator="containsText" text="NO CUMPLE">
      <formula>NOT(ISERROR(SEARCH("NO CUMPLE",K1726)))</formula>
    </cfRule>
    <cfRule type="containsText" dxfId="3262" priority="3195" stopIfTrue="1" operator="containsText" text="CUMPLE">
      <formula>NOT(ISERROR(SEARCH("CUMPLE",K1726)))</formula>
    </cfRule>
  </conditionalFormatting>
  <conditionalFormatting sqref="S1725">
    <cfRule type="cellIs" dxfId="3261" priority="3192" operator="greaterThanOrEqual">
      <formula>NUMMINCONT</formula>
    </cfRule>
    <cfRule type="cellIs" dxfId="3260" priority="3193" operator="lessThan">
      <formula>NUMMINCONT</formula>
    </cfRule>
  </conditionalFormatting>
  <conditionalFormatting sqref="T1712:V1717">
    <cfRule type="cellIs" dxfId="3259" priority="3190" stopIfTrue="1" operator="equal">
      <formula>"NO"</formula>
    </cfRule>
    <cfRule type="cellIs" dxfId="3258" priority="3191" stopIfTrue="1" operator="equal">
      <formula>"SI"</formula>
    </cfRule>
  </conditionalFormatting>
  <conditionalFormatting sqref="T1712:V1713">
    <cfRule type="cellIs" dxfId="3257" priority="3189" stopIfTrue="1" operator="equal">
      <formula>"NO APLICA"</formula>
    </cfRule>
  </conditionalFormatting>
  <conditionalFormatting sqref="T1714:U1717">
    <cfRule type="cellIs" dxfId="3256" priority="3188" stopIfTrue="1" operator="equal">
      <formula>"NO APLICA"</formula>
    </cfRule>
  </conditionalFormatting>
  <conditionalFormatting sqref="T1714:U1714">
    <cfRule type="cellIs" dxfId="3255" priority="3187" stopIfTrue="1" operator="equal">
      <formula>"NO APLICA"</formula>
    </cfRule>
  </conditionalFormatting>
  <conditionalFormatting sqref="V1714:V1717">
    <cfRule type="cellIs" dxfId="3254" priority="3186" stopIfTrue="1" operator="equal">
      <formula>"NO APLICA"</formula>
    </cfRule>
  </conditionalFormatting>
  <conditionalFormatting sqref="V1723:W1723">
    <cfRule type="cellIs" dxfId="3253" priority="3184" operator="equal">
      <formula>"CUMPLE"</formula>
    </cfRule>
    <cfRule type="cellIs" dxfId="3252" priority="3185" operator="equal">
      <formula>"NO CUMPLE"</formula>
    </cfRule>
  </conditionalFormatting>
  <conditionalFormatting sqref="V1723:W1725">
    <cfRule type="cellIs" dxfId="3251" priority="3183" operator="equal">
      <formula>"VERIFICAR"</formula>
    </cfRule>
  </conditionalFormatting>
  <conditionalFormatting sqref="T1718:V1718">
    <cfRule type="cellIs" dxfId="3250" priority="3181" stopIfTrue="1" operator="equal">
      <formula>"NO"</formula>
    </cfRule>
    <cfRule type="cellIs" dxfId="3249" priority="3182" stopIfTrue="1" operator="equal">
      <formula>"SI"</formula>
    </cfRule>
  </conditionalFormatting>
  <conditionalFormatting sqref="T1718:U1718">
    <cfRule type="cellIs" dxfId="3248" priority="3180" stopIfTrue="1" operator="equal">
      <formula>"NO APLICA"</formula>
    </cfRule>
  </conditionalFormatting>
  <conditionalFormatting sqref="V1718">
    <cfRule type="cellIs" dxfId="3247" priority="3179" stopIfTrue="1" operator="equal">
      <formula>"NO APLICA"</formula>
    </cfRule>
  </conditionalFormatting>
  <conditionalFormatting sqref="T1728">
    <cfRule type="cellIs" dxfId="3246" priority="3177" operator="equal">
      <formula>"CUMPLE"</formula>
    </cfRule>
    <cfRule type="cellIs" dxfId="3245" priority="3178" operator="equal">
      <formula>"NO CUMPLE"</formula>
    </cfRule>
  </conditionalFormatting>
  <conditionalFormatting sqref="T1728">
    <cfRule type="cellIs" dxfId="3244" priority="3176" operator="equal">
      <formula>"VERIFICAR"</formula>
    </cfRule>
  </conditionalFormatting>
  <conditionalFormatting sqref="H1732">
    <cfRule type="containsText" dxfId="3226" priority="3157" stopIfTrue="1" operator="containsText" text="NO CUMPLE">
      <formula>NOT(ISERROR(SEARCH("NO CUMPLE",H1732)))</formula>
    </cfRule>
    <cfRule type="containsText" dxfId="3225" priority="3158" stopIfTrue="1" operator="containsText" text="CUMPLE">
      <formula>NOT(ISERROR(SEARCH("CUMPLE",H1732)))</formula>
    </cfRule>
  </conditionalFormatting>
  <conditionalFormatting sqref="J1732">
    <cfRule type="containsText" dxfId="3224" priority="3155" stopIfTrue="1" operator="containsText" text="NO CUMPLE">
      <formula>NOT(ISERROR(SEARCH("NO CUMPLE",J1732)))</formula>
    </cfRule>
    <cfRule type="containsText" dxfId="3223" priority="3156" stopIfTrue="1" operator="containsText" text="CUMPLE">
      <formula>NOT(ISERROR(SEARCH("CUMPLE",J1732)))</formula>
    </cfRule>
  </conditionalFormatting>
  <conditionalFormatting sqref="K1732">
    <cfRule type="containsText" dxfId="3222" priority="3153" stopIfTrue="1" operator="containsText" text="NO CUMPLE">
      <formula>NOT(ISERROR(SEARCH("NO CUMPLE",K1732)))</formula>
    </cfRule>
    <cfRule type="containsText" dxfId="3221" priority="3154" stopIfTrue="1" operator="containsText" text="CUMPLE">
      <formula>NOT(ISERROR(SEARCH("CUMPLE",K1732)))</formula>
    </cfRule>
  </conditionalFormatting>
  <conditionalFormatting sqref="O1731">
    <cfRule type="containsText" dxfId="3220" priority="3151" stopIfTrue="1" operator="containsText" text="NO CUMPLE">
      <formula>NOT(ISERROR(SEARCH("NO CUMPLE",O1731)))</formula>
    </cfRule>
    <cfRule type="containsText" dxfId="3219" priority="3152" stopIfTrue="1" operator="containsText" text="CUMPLE">
      <formula>NOT(ISERROR(SEARCH("CUMPLE",O1731)))</formula>
    </cfRule>
  </conditionalFormatting>
  <conditionalFormatting sqref="O1732:S1732">
    <cfRule type="cellIs" dxfId="3218" priority="3150" operator="equal">
      <formula>"EL PROPONENTE SE DEBE REQUERIR POR EXPERIENCIA MINIMA EXIGIDA"</formula>
    </cfRule>
  </conditionalFormatting>
  <conditionalFormatting sqref="J1704:J1718">
    <cfRule type="cellIs" dxfId="3217" priority="3149" stopIfTrue="1" operator="greaterThan">
      <formula>0</formula>
    </cfRule>
  </conditionalFormatting>
  <conditionalFormatting sqref="N1726:N1731">
    <cfRule type="cellIs" dxfId="3216" priority="3147" operator="equal">
      <formula>"NO"</formula>
    </cfRule>
    <cfRule type="cellIs" dxfId="3215" priority="3148" operator="equal">
      <formula>"SI"</formula>
    </cfRule>
  </conditionalFormatting>
  <conditionalFormatting sqref="I1718">
    <cfRule type="cellIs" dxfId="3214" priority="3146" stopIfTrue="1" operator="greaterThan">
      <formula>0</formula>
    </cfRule>
  </conditionalFormatting>
  <conditionalFormatting sqref="K1704:L1718">
    <cfRule type="cellIs" dxfId="3213" priority="3145" operator="notBetween">
      <formula>$Q$17</formula>
      <formula>$R$17</formula>
    </cfRule>
  </conditionalFormatting>
  <conditionalFormatting sqref="B1704:B1718">
    <cfRule type="cellIs" dxfId="3212" priority="3144" stopIfTrue="1" operator="greaterThan">
      <formula>0</formula>
    </cfRule>
  </conditionalFormatting>
  <conditionalFormatting sqref="T1710:V1711 T1704:V1706">
    <cfRule type="cellIs" dxfId="3211" priority="3142" stopIfTrue="1" operator="equal">
      <formula>"NO"</formula>
    </cfRule>
    <cfRule type="cellIs" dxfId="3210" priority="3143" stopIfTrue="1" operator="equal">
      <formula>"SI"</formula>
    </cfRule>
  </conditionalFormatting>
  <conditionalFormatting sqref="T1710:V1710 T1704:V1705">
    <cfRule type="cellIs" dxfId="3209" priority="3141" stopIfTrue="1" operator="equal">
      <formula>"NO APLICA"</formula>
    </cfRule>
  </conditionalFormatting>
  <conditionalFormatting sqref="T1711:U1711">
    <cfRule type="cellIs" dxfId="3208" priority="3140" stopIfTrue="1" operator="equal">
      <formula>"NO APLICA"</formula>
    </cfRule>
  </conditionalFormatting>
  <conditionalFormatting sqref="T1711:U1711">
    <cfRule type="cellIs" dxfId="3207" priority="3139" stopIfTrue="1" operator="equal">
      <formula>"NO APLICA"</formula>
    </cfRule>
  </conditionalFormatting>
  <conditionalFormatting sqref="V1711">
    <cfRule type="cellIs" dxfId="3206" priority="3138" stopIfTrue="1" operator="equal">
      <formula>"NO APLICA"</formula>
    </cfRule>
  </conditionalFormatting>
  <conditionalFormatting sqref="K1704:M1718 P1704:V1718 C1704:I1718">
    <cfRule type="cellIs" dxfId="3205" priority="3137" operator="equal">
      <formula>0</formula>
    </cfRule>
  </conditionalFormatting>
  <conditionalFormatting sqref="P1725">
    <cfRule type="cellIs" dxfId="3203" priority="3134" operator="equal">
      <formula>"NO VÁLIDO"</formula>
    </cfRule>
    <cfRule type="cellIs" dxfId="3202" priority="3135" operator="equal">
      <formula>"VÁLIDO"</formula>
    </cfRule>
  </conditionalFormatting>
  <conditionalFormatting sqref="M1732">
    <cfRule type="cellIs" dxfId="3201" priority="3131" operator="notEqual">
      <formula>"NO CUMPLE"</formula>
    </cfRule>
    <cfRule type="containsText" dxfId="3200" priority="3132" stopIfTrue="1" operator="containsText" text="NO CUMPLE">
      <formula>NOT(ISERROR(SEARCH("NO CUMPLE",M1732)))</formula>
    </cfRule>
    <cfRule type="containsText" dxfId="3199" priority="3133" stopIfTrue="1" operator="containsText" text="CUMPLE">
      <formula>NOT(ISERROR(SEARCH("CUMPLE",M1732)))</formula>
    </cfRule>
  </conditionalFormatting>
  <conditionalFormatting sqref="M1726:M1731">
    <cfRule type="cellIs" dxfId="3198" priority="3129" stopIfTrue="1" operator="equal">
      <formula>"cumple"</formula>
    </cfRule>
    <cfRule type="containsText" dxfId="3197" priority="3130" stopIfTrue="1" operator="containsText" text="NO CUMPLE">
      <formula>NOT(ISERROR(SEARCH("NO CUMPLE",M1726)))</formula>
    </cfRule>
  </conditionalFormatting>
  <conditionalFormatting sqref="L1726:L1731">
    <cfRule type="cellIs" dxfId="3196" priority="3127" stopIfTrue="1" operator="equal">
      <formula>"cumple"</formula>
    </cfRule>
    <cfRule type="containsText" dxfId="3195" priority="3128" stopIfTrue="1" operator="containsText" text="NO CUMPLE">
      <formula>NOT(ISERROR(SEARCH("NO CUMPLE",L1726)))</formula>
    </cfRule>
  </conditionalFormatting>
  <conditionalFormatting sqref="D1707:D1709">
    <cfRule type="cellIs" dxfId="3179" priority="3111" stopIfTrue="1" operator="greaterThan">
      <formula>0</formula>
    </cfRule>
  </conditionalFormatting>
  <conditionalFormatting sqref="D1707:D1709 F1707:H1709">
    <cfRule type="cellIs" dxfId="3178" priority="3110" stopIfTrue="1" operator="greaterThan">
      <formula>0</formula>
    </cfRule>
  </conditionalFormatting>
  <conditionalFormatting sqref="T1707:V1709">
    <cfRule type="cellIs" dxfId="3177" priority="3108" stopIfTrue="1" operator="equal">
      <formula>"NO"</formula>
    </cfRule>
    <cfRule type="cellIs" dxfId="3176" priority="3109" stopIfTrue="1" operator="equal">
      <formula>"SI"</formula>
    </cfRule>
  </conditionalFormatting>
  <conditionalFormatting sqref="T1707:V1708">
    <cfRule type="cellIs" dxfId="3175" priority="3107" stopIfTrue="1" operator="equal">
      <formula>"NO APLICA"</formula>
    </cfRule>
  </conditionalFormatting>
  <conditionalFormatting sqref="T1709:U1709">
    <cfRule type="cellIs" dxfId="3174" priority="3106" stopIfTrue="1" operator="equal">
      <formula>"NO APLICA"</formula>
    </cfRule>
  </conditionalFormatting>
  <conditionalFormatting sqref="T1709:U1709">
    <cfRule type="cellIs" dxfId="3173" priority="3105" stopIfTrue="1" operator="equal">
      <formula>"NO APLICA"</formula>
    </cfRule>
  </conditionalFormatting>
  <conditionalFormatting sqref="V1709">
    <cfRule type="cellIs" dxfId="3172" priority="3104" stopIfTrue="1" operator="equal">
      <formula>"NO APLICA"</formula>
    </cfRule>
  </conditionalFormatting>
  <conditionalFormatting sqref="T1706:U1706">
    <cfRule type="cellIs" dxfId="3171" priority="3103" stopIfTrue="1" operator="equal">
      <formula>"NO APLICA"</formula>
    </cfRule>
  </conditionalFormatting>
  <conditionalFormatting sqref="T1706:U1706">
    <cfRule type="cellIs" dxfId="3170" priority="3102" stopIfTrue="1" operator="equal">
      <formula>"NO APLICA"</formula>
    </cfRule>
  </conditionalFormatting>
  <conditionalFormatting sqref="V1706">
    <cfRule type="cellIs" dxfId="3169" priority="3101" stopIfTrue="1" operator="equal">
      <formula>"NO APLICA"</formula>
    </cfRule>
  </conditionalFormatting>
  <conditionalFormatting sqref="C1739:I1739 K1739:M1753 C1741:I1753 G1740 I1740 P1739:V1753">
    <cfRule type="cellIs" dxfId="3168" priority="3100" stopIfTrue="1" operator="greaterThan">
      <formula>0</formula>
    </cfRule>
  </conditionalFormatting>
  <conditionalFormatting sqref="D1747:D1752">
    <cfRule type="cellIs" dxfId="3167" priority="3099" stopIfTrue="1" operator="greaterThan">
      <formula>0</formula>
    </cfRule>
  </conditionalFormatting>
  <conditionalFormatting sqref="D1747:D1752 F1747:H1752">
    <cfRule type="cellIs" dxfId="3166" priority="3098" stopIfTrue="1" operator="greaterThan">
      <formula>0</formula>
    </cfRule>
  </conditionalFormatting>
  <conditionalFormatting sqref="H1739 H1741:H1752">
    <cfRule type="cellIs" dxfId="3165" priority="3097" stopIfTrue="1" operator="greaterThan">
      <formula>0</formula>
    </cfRule>
  </conditionalFormatting>
  <conditionalFormatting sqref="E1739 E1741:E1752">
    <cfRule type="cellIs" dxfId="3164" priority="3096" stopIfTrue="1" operator="greaterThan">
      <formula>0</formula>
    </cfRule>
  </conditionalFormatting>
  <conditionalFormatting sqref="K1761:K1766">
    <cfRule type="containsText" dxfId="3163" priority="3094" stopIfTrue="1" operator="containsText" text="NO CUMPLE">
      <formula>NOT(ISERROR(SEARCH("NO CUMPLE",K1761)))</formula>
    </cfRule>
    <cfRule type="containsText" dxfId="3162" priority="3095" stopIfTrue="1" operator="containsText" text="CUMPLE">
      <formula>NOT(ISERROR(SEARCH("CUMPLE",K1761)))</formula>
    </cfRule>
  </conditionalFormatting>
  <conditionalFormatting sqref="S1760">
    <cfRule type="cellIs" dxfId="3161" priority="3092" operator="greaterThanOrEqual">
      <formula>NUMMINCONT</formula>
    </cfRule>
    <cfRule type="cellIs" dxfId="3160" priority="3093" operator="lessThan">
      <formula>NUMMINCONT</formula>
    </cfRule>
  </conditionalFormatting>
  <conditionalFormatting sqref="T1747:V1752">
    <cfRule type="cellIs" dxfId="3159" priority="3090" stopIfTrue="1" operator="equal">
      <formula>"NO"</formula>
    </cfRule>
    <cfRule type="cellIs" dxfId="3158" priority="3091" stopIfTrue="1" operator="equal">
      <formula>"SI"</formula>
    </cfRule>
  </conditionalFormatting>
  <conditionalFormatting sqref="T1747:V1748">
    <cfRule type="cellIs" dxfId="3157" priority="3089" stopIfTrue="1" operator="equal">
      <formula>"NO APLICA"</formula>
    </cfRule>
  </conditionalFormatting>
  <conditionalFormatting sqref="T1749:U1752">
    <cfRule type="cellIs" dxfId="3156" priority="3088" stopIfTrue="1" operator="equal">
      <formula>"NO APLICA"</formula>
    </cfRule>
  </conditionalFormatting>
  <conditionalFormatting sqref="T1749:U1749">
    <cfRule type="cellIs" dxfId="3155" priority="3087" stopIfTrue="1" operator="equal">
      <formula>"NO APLICA"</formula>
    </cfRule>
  </conditionalFormatting>
  <conditionalFormatting sqref="V1749:V1752">
    <cfRule type="cellIs" dxfId="3154" priority="3086" stopIfTrue="1" operator="equal">
      <formula>"NO APLICA"</formula>
    </cfRule>
  </conditionalFormatting>
  <conditionalFormatting sqref="V1758:W1758">
    <cfRule type="cellIs" dxfId="3153" priority="3084" operator="equal">
      <formula>"CUMPLE"</formula>
    </cfRule>
    <cfRule type="cellIs" dxfId="3152" priority="3085" operator="equal">
      <formula>"NO CUMPLE"</formula>
    </cfRule>
  </conditionalFormatting>
  <conditionalFormatting sqref="V1758:W1760">
    <cfRule type="cellIs" dxfId="3151" priority="3083" operator="equal">
      <formula>"VERIFICAR"</formula>
    </cfRule>
  </conditionalFormatting>
  <conditionalFormatting sqref="T1753:V1753">
    <cfRule type="cellIs" dxfId="3150" priority="3081" stopIfTrue="1" operator="equal">
      <formula>"NO"</formula>
    </cfRule>
    <cfRule type="cellIs" dxfId="3149" priority="3082" stopIfTrue="1" operator="equal">
      <formula>"SI"</formula>
    </cfRule>
  </conditionalFormatting>
  <conditionalFormatting sqref="T1753:U1753">
    <cfRule type="cellIs" dxfId="3148" priority="3080" stopIfTrue="1" operator="equal">
      <formula>"NO APLICA"</formula>
    </cfRule>
  </conditionalFormatting>
  <conditionalFormatting sqref="V1753">
    <cfRule type="cellIs" dxfId="3147" priority="3079" stopIfTrue="1" operator="equal">
      <formula>"NO APLICA"</formula>
    </cfRule>
  </conditionalFormatting>
  <conditionalFormatting sqref="T1763">
    <cfRule type="cellIs" dxfId="3146" priority="3077" operator="equal">
      <formula>"CUMPLE"</formula>
    </cfRule>
    <cfRule type="cellIs" dxfId="3145" priority="3078" operator="equal">
      <formula>"NO CUMPLE"</formula>
    </cfRule>
  </conditionalFormatting>
  <conditionalFormatting sqref="T1763">
    <cfRule type="cellIs" dxfId="3144" priority="3076" operator="equal">
      <formula>"VERIFICAR"</formula>
    </cfRule>
  </conditionalFormatting>
  <conditionalFormatting sqref="H1767">
    <cfRule type="containsText" dxfId="3126" priority="3057" stopIfTrue="1" operator="containsText" text="NO CUMPLE">
      <formula>NOT(ISERROR(SEARCH("NO CUMPLE",H1767)))</formula>
    </cfRule>
    <cfRule type="containsText" dxfId="3125" priority="3058" stopIfTrue="1" operator="containsText" text="CUMPLE">
      <formula>NOT(ISERROR(SEARCH("CUMPLE",H1767)))</formula>
    </cfRule>
  </conditionalFormatting>
  <conditionalFormatting sqref="J1767">
    <cfRule type="containsText" dxfId="3124" priority="3055" stopIfTrue="1" operator="containsText" text="NO CUMPLE">
      <formula>NOT(ISERROR(SEARCH("NO CUMPLE",J1767)))</formula>
    </cfRule>
    <cfRule type="containsText" dxfId="3123" priority="3056" stopIfTrue="1" operator="containsText" text="CUMPLE">
      <formula>NOT(ISERROR(SEARCH("CUMPLE",J1767)))</formula>
    </cfRule>
  </conditionalFormatting>
  <conditionalFormatting sqref="K1767">
    <cfRule type="containsText" dxfId="3122" priority="3053" stopIfTrue="1" operator="containsText" text="NO CUMPLE">
      <formula>NOT(ISERROR(SEARCH("NO CUMPLE",K1767)))</formula>
    </cfRule>
    <cfRule type="containsText" dxfId="3121" priority="3054" stopIfTrue="1" operator="containsText" text="CUMPLE">
      <formula>NOT(ISERROR(SEARCH("CUMPLE",K1767)))</formula>
    </cfRule>
  </conditionalFormatting>
  <conditionalFormatting sqref="O1766">
    <cfRule type="containsText" dxfId="3120" priority="3051" stopIfTrue="1" operator="containsText" text="NO CUMPLE">
      <formula>NOT(ISERROR(SEARCH("NO CUMPLE",O1766)))</formula>
    </cfRule>
    <cfRule type="containsText" dxfId="3119" priority="3052" stopIfTrue="1" operator="containsText" text="CUMPLE">
      <formula>NOT(ISERROR(SEARCH("CUMPLE",O1766)))</formula>
    </cfRule>
  </conditionalFormatting>
  <conditionalFormatting sqref="O1767:S1767">
    <cfRule type="cellIs" dxfId="3118" priority="3050" operator="equal">
      <formula>"EL PROPONENTE SE DEBE REQUERIR POR EXPERIENCIA MINIMA EXIGIDA"</formula>
    </cfRule>
  </conditionalFormatting>
  <conditionalFormatting sqref="J1739:J1753">
    <cfRule type="cellIs" dxfId="3117" priority="3049" stopIfTrue="1" operator="greaterThan">
      <formula>0</formula>
    </cfRule>
  </conditionalFormatting>
  <conditionalFormatting sqref="N1761:N1766">
    <cfRule type="cellIs" dxfId="3116" priority="3047" operator="equal">
      <formula>"NO"</formula>
    </cfRule>
    <cfRule type="cellIs" dxfId="3115" priority="3048" operator="equal">
      <formula>"SI"</formula>
    </cfRule>
  </conditionalFormatting>
  <conditionalFormatting sqref="I1753">
    <cfRule type="cellIs" dxfId="3114" priority="3046" stopIfTrue="1" operator="greaterThan">
      <formula>0</formula>
    </cfRule>
  </conditionalFormatting>
  <conditionalFormatting sqref="K1739:L1753">
    <cfRule type="cellIs" dxfId="3113" priority="3045" operator="notBetween">
      <formula>$Q$17</formula>
      <formula>$R$17</formula>
    </cfRule>
  </conditionalFormatting>
  <conditionalFormatting sqref="B1739 B1741:B1753">
    <cfRule type="cellIs" dxfId="3112" priority="3044" stopIfTrue="1" operator="greaterThan">
      <formula>0</formula>
    </cfRule>
  </conditionalFormatting>
  <conditionalFormatting sqref="T1745:V1746 T1739:V1741 T1740:T1743 V1740:V1743">
    <cfRule type="cellIs" dxfId="3111" priority="3042" stopIfTrue="1" operator="equal">
      <formula>"NO"</formula>
    </cfRule>
    <cfRule type="cellIs" dxfId="3110" priority="3043" stopIfTrue="1" operator="equal">
      <formula>"SI"</formula>
    </cfRule>
  </conditionalFormatting>
  <conditionalFormatting sqref="T1745:V1745 T1739:V1740 T1740:T1743 V1740:V1743">
    <cfRule type="cellIs" dxfId="3109" priority="3041" stopIfTrue="1" operator="equal">
      <formula>"NO APLICA"</formula>
    </cfRule>
  </conditionalFormatting>
  <conditionalFormatting sqref="T1746:U1746">
    <cfRule type="cellIs" dxfId="3108" priority="3040" stopIfTrue="1" operator="equal">
      <formula>"NO APLICA"</formula>
    </cfRule>
  </conditionalFormatting>
  <conditionalFormatting sqref="T1746:U1746">
    <cfRule type="cellIs" dxfId="3107" priority="3039" stopIfTrue="1" operator="equal">
      <formula>"NO APLICA"</formula>
    </cfRule>
  </conditionalFormatting>
  <conditionalFormatting sqref="V1746">
    <cfRule type="cellIs" dxfId="3106" priority="3038" stopIfTrue="1" operator="equal">
      <formula>"NO APLICA"</formula>
    </cfRule>
  </conditionalFormatting>
  <conditionalFormatting sqref="C1739:I1739 K1739:M1753 C1741:I1753 G1740 I1740 P1739:V1753">
    <cfRule type="cellIs" dxfId="3105" priority="3037" operator="equal">
      <formula>0</formula>
    </cfRule>
  </conditionalFormatting>
  <conditionalFormatting sqref="P1760">
    <cfRule type="cellIs" dxfId="3103" priority="3034" operator="equal">
      <formula>"NO VÁLIDO"</formula>
    </cfRule>
    <cfRule type="cellIs" dxfId="3102" priority="3035" operator="equal">
      <formula>"VÁLIDO"</formula>
    </cfRule>
  </conditionalFormatting>
  <conditionalFormatting sqref="M1767">
    <cfRule type="cellIs" dxfId="3101" priority="3031" operator="notEqual">
      <formula>"NO CUMPLE"</formula>
    </cfRule>
    <cfRule type="containsText" dxfId="3100" priority="3032" stopIfTrue="1" operator="containsText" text="NO CUMPLE">
      <formula>NOT(ISERROR(SEARCH("NO CUMPLE",M1767)))</formula>
    </cfRule>
    <cfRule type="containsText" dxfId="3099" priority="3033" stopIfTrue="1" operator="containsText" text="CUMPLE">
      <formula>NOT(ISERROR(SEARCH("CUMPLE",M1767)))</formula>
    </cfRule>
  </conditionalFormatting>
  <conditionalFormatting sqref="M1761:M1766">
    <cfRule type="cellIs" dxfId="3098" priority="3029" stopIfTrue="1" operator="equal">
      <formula>"cumple"</formula>
    </cfRule>
    <cfRule type="containsText" dxfId="3097" priority="3030" stopIfTrue="1" operator="containsText" text="NO CUMPLE">
      <formula>NOT(ISERROR(SEARCH("NO CUMPLE",M1761)))</formula>
    </cfRule>
  </conditionalFormatting>
  <conditionalFormatting sqref="L1761:L1766">
    <cfRule type="cellIs" dxfId="3096" priority="3027" stopIfTrue="1" operator="equal">
      <formula>"cumple"</formula>
    </cfRule>
    <cfRule type="containsText" dxfId="3095" priority="3028" stopIfTrue="1" operator="containsText" text="NO CUMPLE">
      <formula>NOT(ISERROR(SEARCH("NO CUMPLE",L1761)))</formula>
    </cfRule>
  </conditionalFormatting>
  <conditionalFormatting sqref="D1742:D1744">
    <cfRule type="cellIs" dxfId="3079" priority="3011" stopIfTrue="1" operator="greaterThan">
      <formula>0</formula>
    </cfRule>
  </conditionalFormatting>
  <conditionalFormatting sqref="D1742:D1744 F1742:H1744">
    <cfRule type="cellIs" dxfId="3078" priority="3010" stopIfTrue="1" operator="greaterThan">
      <formula>0</formula>
    </cfRule>
  </conditionalFormatting>
  <conditionalFormatting sqref="T1742:V1744">
    <cfRule type="cellIs" dxfId="3077" priority="3008" stopIfTrue="1" operator="equal">
      <formula>"NO"</formula>
    </cfRule>
    <cfRule type="cellIs" dxfId="3076" priority="3009" stopIfTrue="1" operator="equal">
      <formula>"SI"</formula>
    </cfRule>
  </conditionalFormatting>
  <conditionalFormatting sqref="T1742:V1743">
    <cfRule type="cellIs" dxfId="3075" priority="3007" stopIfTrue="1" operator="equal">
      <formula>"NO APLICA"</formula>
    </cfRule>
  </conditionalFormatting>
  <conditionalFormatting sqref="T1744:U1744">
    <cfRule type="cellIs" dxfId="3074" priority="3006" stopIfTrue="1" operator="equal">
      <formula>"NO APLICA"</formula>
    </cfRule>
  </conditionalFormatting>
  <conditionalFormatting sqref="T1744:U1744">
    <cfRule type="cellIs" dxfId="3073" priority="3005" stopIfTrue="1" operator="equal">
      <formula>"NO APLICA"</formula>
    </cfRule>
  </conditionalFormatting>
  <conditionalFormatting sqref="V1744">
    <cfRule type="cellIs" dxfId="3072" priority="3004" stopIfTrue="1" operator="equal">
      <formula>"NO APLICA"</formula>
    </cfRule>
  </conditionalFormatting>
  <conditionalFormatting sqref="T1741:U1741">
    <cfRule type="cellIs" dxfId="3071" priority="3003" stopIfTrue="1" operator="equal">
      <formula>"NO APLICA"</formula>
    </cfRule>
  </conditionalFormatting>
  <conditionalFormatting sqref="T1741:U1741">
    <cfRule type="cellIs" dxfId="3070" priority="3002" stopIfTrue="1" operator="equal">
      <formula>"NO APLICA"</formula>
    </cfRule>
  </conditionalFormatting>
  <conditionalFormatting sqref="V1741">
    <cfRule type="cellIs" dxfId="3069" priority="3001" stopIfTrue="1" operator="equal">
      <formula>"NO APLICA"</formula>
    </cfRule>
  </conditionalFormatting>
  <conditionalFormatting sqref="C1774:I1788 K1774:M1788 P1774:V1788">
    <cfRule type="cellIs" dxfId="3068" priority="3000" stopIfTrue="1" operator="greaterThan">
      <formula>0</formula>
    </cfRule>
  </conditionalFormatting>
  <conditionalFormatting sqref="D1782:D1787">
    <cfRule type="cellIs" dxfId="3067" priority="2999" stopIfTrue="1" operator="greaterThan">
      <formula>0</formula>
    </cfRule>
  </conditionalFormatting>
  <conditionalFormatting sqref="D1782:D1787 F1782:H1787">
    <cfRule type="cellIs" dxfId="3066" priority="2998" stopIfTrue="1" operator="greaterThan">
      <formula>0</formula>
    </cfRule>
  </conditionalFormatting>
  <conditionalFormatting sqref="H1774:H1787">
    <cfRule type="cellIs" dxfId="3065" priority="2997" stopIfTrue="1" operator="greaterThan">
      <formula>0</formula>
    </cfRule>
  </conditionalFormatting>
  <conditionalFormatting sqref="E1774:E1787">
    <cfRule type="cellIs" dxfId="3064" priority="2996" stopIfTrue="1" operator="greaterThan">
      <formula>0</formula>
    </cfRule>
  </conditionalFormatting>
  <conditionalFormatting sqref="K1796:K1801">
    <cfRule type="containsText" dxfId="3063" priority="2994" stopIfTrue="1" operator="containsText" text="NO CUMPLE">
      <formula>NOT(ISERROR(SEARCH("NO CUMPLE",K1796)))</formula>
    </cfRule>
    <cfRule type="containsText" dxfId="3062" priority="2995" stopIfTrue="1" operator="containsText" text="CUMPLE">
      <formula>NOT(ISERROR(SEARCH("CUMPLE",K1796)))</formula>
    </cfRule>
  </conditionalFormatting>
  <conditionalFormatting sqref="S1795">
    <cfRule type="cellIs" dxfId="3061" priority="2992" operator="greaterThanOrEqual">
      <formula>NUMMINCONT</formula>
    </cfRule>
    <cfRule type="cellIs" dxfId="3060" priority="2993" operator="lessThan">
      <formula>NUMMINCONT</formula>
    </cfRule>
  </conditionalFormatting>
  <conditionalFormatting sqref="T1782:V1787">
    <cfRule type="cellIs" dxfId="3059" priority="2990" stopIfTrue="1" operator="equal">
      <formula>"NO"</formula>
    </cfRule>
    <cfRule type="cellIs" dxfId="3058" priority="2991" stopIfTrue="1" operator="equal">
      <formula>"SI"</formula>
    </cfRule>
  </conditionalFormatting>
  <conditionalFormatting sqref="T1782:V1783">
    <cfRule type="cellIs" dxfId="3057" priority="2989" stopIfTrue="1" operator="equal">
      <formula>"NO APLICA"</formula>
    </cfRule>
  </conditionalFormatting>
  <conditionalFormatting sqref="T1784:U1787">
    <cfRule type="cellIs" dxfId="3056" priority="2988" stopIfTrue="1" operator="equal">
      <formula>"NO APLICA"</formula>
    </cfRule>
  </conditionalFormatting>
  <conditionalFormatting sqref="T1784:U1784">
    <cfRule type="cellIs" dxfId="3055" priority="2987" stopIfTrue="1" operator="equal">
      <formula>"NO APLICA"</formula>
    </cfRule>
  </conditionalFormatting>
  <conditionalFormatting sqref="V1784:V1787">
    <cfRule type="cellIs" dxfId="3054" priority="2986" stopIfTrue="1" operator="equal">
      <formula>"NO APLICA"</formula>
    </cfRule>
  </conditionalFormatting>
  <conditionalFormatting sqref="V1793:W1793">
    <cfRule type="cellIs" dxfId="3053" priority="2984" operator="equal">
      <formula>"CUMPLE"</formula>
    </cfRule>
    <cfRule type="cellIs" dxfId="3052" priority="2985" operator="equal">
      <formula>"NO CUMPLE"</formula>
    </cfRule>
  </conditionalFormatting>
  <conditionalFormatting sqref="V1793:W1795">
    <cfRule type="cellIs" dxfId="3051" priority="2983" operator="equal">
      <formula>"VERIFICAR"</formula>
    </cfRule>
  </conditionalFormatting>
  <conditionalFormatting sqref="T1788:V1788">
    <cfRule type="cellIs" dxfId="3050" priority="2981" stopIfTrue="1" operator="equal">
      <formula>"NO"</formula>
    </cfRule>
    <cfRule type="cellIs" dxfId="3049" priority="2982" stopIfTrue="1" operator="equal">
      <formula>"SI"</formula>
    </cfRule>
  </conditionalFormatting>
  <conditionalFormatting sqref="T1788:U1788">
    <cfRule type="cellIs" dxfId="3048" priority="2980" stopIfTrue="1" operator="equal">
      <formula>"NO APLICA"</formula>
    </cfRule>
  </conditionalFormatting>
  <conditionalFormatting sqref="V1788">
    <cfRule type="cellIs" dxfId="3047" priority="2979" stopIfTrue="1" operator="equal">
      <formula>"NO APLICA"</formula>
    </cfRule>
  </conditionalFormatting>
  <conditionalFormatting sqref="T1798">
    <cfRule type="cellIs" dxfId="3046" priority="2977" operator="equal">
      <formula>"CUMPLE"</formula>
    </cfRule>
    <cfRule type="cellIs" dxfId="3045" priority="2978" operator="equal">
      <formula>"NO CUMPLE"</formula>
    </cfRule>
  </conditionalFormatting>
  <conditionalFormatting sqref="T1798">
    <cfRule type="cellIs" dxfId="3044" priority="2976" operator="equal">
      <formula>"VERIFICAR"</formula>
    </cfRule>
  </conditionalFormatting>
  <conditionalFormatting sqref="H1802">
    <cfRule type="containsText" dxfId="3026" priority="2957" stopIfTrue="1" operator="containsText" text="NO CUMPLE">
      <formula>NOT(ISERROR(SEARCH("NO CUMPLE",H1802)))</formula>
    </cfRule>
    <cfRule type="containsText" dxfId="3025" priority="2958" stopIfTrue="1" operator="containsText" text="CUMPLE">
      <formula>NOT(ISERROR(SEARCH("CUMPLE",H1802)))</formula>
    </cfRule>
  </conditionalFormatting>
  <conditionalFormatting sqref="J1802">
    <cfRule type="containsText" dxfId="3024" priority="2955" stopIfTrue="1" operator="containsText" text="NO CUMPLE">
      <formula>NOT(ISERROR(SEARCH("NO CUMPLE",J1802)))</formula>
    </cfRule>
    <cfRule type="containsText" dxfId="3023" priority="2956" stopIfTrue="1" operator="containsText" text="CUMPLE">
      <formula>NOT(ISERROR(SEARCH("CUMPLE",J1802)))</formula>
    </cfRule>
  </conditionalFormatting>
  <conditionalFormatting sqref="K1802">
    <cfRule type="containsText" dxfId="3022" priority="2953" stopIfTrue="1" operator="containsText" text="NO CUMPLE">
      <formula>NOT(ISERROR(SEARCH("NO CUMPLE",K1802)))</formula>
    </cfRule>
    <cfRule type="containsText" dxfId="3021" priority="2954" stopIfTrue="1" operator="containsText" text="CUMPLE">
      <formula>NOT(ISERROR(SEARCH("CUMPLE",K1802)))</formula>
    </cfRule>
  </conditionalFormatting>
  <conditionalFormatting sqref="O1801">
    <cfRule type="containsText" dxfId="3020" priority="2951" stopIfTrue="1" operator="containsText" text="NO CUMPLE">
      <formula>NOT(ISERROR(SEARCH("NO CUMPLE",O1801)))</formula>
    </cfRule>
    <cfRule type="containsText" dxfId="3019" priority="2952" stopIfTrue="1" operator="containsText" text="CUMPLE">
      <formula>NOT(ISERROR(SEARCH("CUMPLE",O1801)))</formula>
    </cfRule>
  </conditionalFormatting>
  <conditionalFormatting sqref="O1802:S1802">
    <cfRule type="cellIs" dxfId="3018" priority="2950" operator="equal">
      <formula>"EL PROPONENTE SE DEBE REQUERIR POR EXPERIENCIA MINIMA EXIGIDA"</formula>
    </cfRule>
  </conditionalFormatting>
  <conditionalFormatting sqref="J1774:J1788">
    <cfRule type="cellIs" dxfId="3017" priority="2949" stopIfTrue="1" operator="greaterThan">
      <formula>0</formula>
    </cfRule>
  </conditionalFormatting>
  <conditionalFormatting sqref="N1796:N1801">
    <cfRule type="cellIs" dxfId="3016" priority="2947" operator="equal">
      <formula>"NO"</formula>
    </cfRule>
    <cfRule type="cellIs" dxfId="3015" priority="2948" operator="equal">
      <formula>"SI"</formula>
    </cfRule>
  </conditionalFormatting>
  <conditionalFormatting sqref="I1788">
    <cfRule type="cellIs" dxfId="3014" priority="2946" stopIfTrue="1" operator="greaterThan">
      <formula>0</formula>
    </cfRule>
  </conditionalFormatting>
  <conditionalFormatting sqref="K1774:L1788">
    <cfRule type="cellIs" dxfId="3013" priority="2945" operator="notBetween">
      <formula>$Q$17</formula>
      <formula>$R$17</formula>
    </cfRule>
  </conditionalFormatting>
  <conditionalFormatting sqref="B1774:B1788">
    <cfRule type="cellIs" dxfId="3012" priority="2944" stopIfTrue="1" operator="greaterThan">
      <formula>0</formula>
    </cfRule>
  </conditionalFormatting>
  <conditionalFormatting sqref="T1780:V1781 T1774:V1776">
    <cfRule type="cellIs" dxfId="3011" priority="2942" stopIfTrue="1" operator="equal">
      <formula>"NO"</formula>
    </cfRule>
    <cfRule type="cellIs" dxfId="3010" priority="2943" stopIfTrue="1" operator="equal">
      <formula>"SI"</formula>
    </cfRule>
  </conditionalFormatting>
  <conditionalFormatting sqref="T1780:V1780 T1774:V1775">
    <cfRule type="cellIs" dxfId="3009" priority="2941" stopIfTrue="1" operator="equal">
      <formula>"NO APLICA"</formula>
    </cfRule>
  </conditionalFormatting>
  <conditionalFormatting sqref="T1781:U1781">
    <cfRule type="cellIs" dxfId="3008" priority="2940" stopIfTrue="1" operator="equal">
      <formula>"NO APLICA"</formula>
    </cfRule>
  </conditionalFormatting>
  <conditionalFormatting sqref="T1781:U1781">
    <cfRule type="cellIs" dxfId="3007" priority="2939" stopIfTrue="1" operator="equal">
      <formula>"NO APLICA"</formula>
    </cfRule>
  </conditionalFormatting>
  <conditionalFormatting sqref="V1781">
    <cfRule type="cellIs" dxfId="3006" priority="2938" stopIfTrue="1" operator="equal">
      <formula>"NO APLICA"</formula>
    </cfRule>
  </conditionalFormatting>
  <conditionalFormatting sqref="C1774:I1788 K1774:M1788 P1774:V1788">
    <cfRule type="cellIs" dxfId="3005" priority="2937" operator="equal">
      <formula>0</formula>
    </cfRule>
  </conditionalFormatting>
  <conditionalFormatting sqref="P1795">
    <cfRule type="cellIs" dxfId="3003" priority="2934" operator="equal">
      <formula>"NO VÁLIDO"</formula>
    </cfRule>
    <cfRule type="cellIs" dxfId="3002" priority="2935" operator="equal">
      <formula>"VÁLIDO"</formula>
    </cfRule>
  </conditionalFormatting>
  <conditionalFormatting sqref="M1802">
    <cfRule type="cellIs" dxfId="3001" priority="2931" operator="notEqual">
      <formula>"NO CUMPLE"</formula>
    </cfRule>
    <cfRule type="containsText" dxfId="3000" priority="2932" stopIfTrue="1" operator="containsText" text="NO CUMPLE">
      <formula>NOT(ISERROR(SEARCH("NO CUMPLE",M1802)))</formula>
    </cfRule>
    <cfRule type="containsText" dxfId="2999" priority="2933" stopIfTrue="1" operator="containsText" text="CUMPLE">
      <formula>NOT(ISERROR(SEARCH("CUMPLE",M1802)))</formula>
    </cfRule>
  </conditionalFormatting>
  <conditionalFormatting sqref="M1796:M1801">
    <cfRule type="cellIs" dxfId="2998" priority="2929" stopIfTrue="1" operator="equal">
      <formula>"cumple"</formula>
    </cfRule>
    <cfRule type="containsText" dxfId="2997" priority="2930" stopIfTrue="1" operator="containsText" text="NO CUMPLE">
      <formula>NOT(ISERROR(SEARCH("NO CUMPLE",M1796)))</formula>
    </cfRule>
  </conditionalFormatting>
  <conditionalFormatting sqref="L1796:L1801">
    <cfRule type="cellIs" dxfId="2996" priority="2927" stopIfTrue="1" operator="equal">
      <formula>"cumple"</formula>
    </cfRule>
    <cfRule type="containsText" dxfId="2995" priority="2928" stopIfTrue="1" operator="containsText" text="NO CUMPLE">
      <formula>NOT(ISERROR(SEARCH("NO CUMPLE",L1796)))</formula>
    </cfRule>
  </conditionalFormatting>
  <conditionalFormatting sqref="D1777:D1779">
    <cfRule type="cellIs" dxfId="2979" priority="2911" stopIfTrue="1" operator="greaterThan">
      <formula>0</formula>
    </cfRule>
  </conditionalFormatting>
  <conditionalFormatting sqref="D1777:D1779 F1777:H1779">
    <cfRule type="cellIs" dxfId="2978" priority="2910" stopIfTrue="1" operator="greaterThan">
      <formula>0</formula>
    </cfRule>
  </conditionalFormatting>
  <conditionalFormatting sqref="T1777:V1779">
    <cfRule type="cellIs" dxfId="2977" priority="2908" stopIfTrue="1" operator="equal">
      <formula>"NO"</formula>
    </cfRule>
    <cfRule type="cellIs" dxfId="2976" priority="2909" stopIfTrue="1" operator="equal">
      <formula>"SI"</formula>
    </cfRule>
  </conditionalFormatting>
  <conditionalFormatting sqref="T1777:V1778">
    <cfRule type="cellIs" dxfId="2975" priority="2907" stopIfTrue="1" operator="equal">
      <formula>"NO APLICA"</formula>
    </cfRule>
  </conditionalFormatting>
  <conditionalFormatting sqref="T1779:U1779">
    <cfRule type="cellIs" dxfId="2974" priority="2906" stopIfTrue="1" operator="equal">
      <formula>"NO APLICA"</formula>
    </cfRule>
  </conditionalFormatting>
  <conditionalFormatting sqref="T1779:U1779">
    <cfRule type="cellIs" dxfId="2973" priority="2905" stopIfTrue="1" operator="equal">
      <formula>"NO APLICA"</formula>
    </cfRule>
  </conditionalFormatting>
  <conditionalFormatting sqref="V1779">
    <cfRule type="cellIs" dxfId="2972" priority="2904" stopIfTrue="1" operator="equal">
      <formula>"NO APLICA"</formula>
    </cfRule>
  </conditionalFormatting>
  <conditionalFormatting sqref="T1776:U1776">
    <cfRule type="cellIs" dxfId="2971" priority="2903" stopIfTrue="1" operator="equal">
      <formula>"NO APLICA"</formula>
    </cfRule>
  </conditionalFormatting>
  <conditionalFormatting sqref="T1776:U1776">
    <cfRule type="cellIs" dxfId="2970" priority="2902" stopIfTrue="1" operator="equal">
      <formula>"NO APLICA"</formula>
    </cfRule>
  </conditionalFormatting>
  <conditionalFormatting sqref="V1776">
    <cfRule type="cellIs" dxfId="2969" priority="2901" stopIfTrue="1" operator="equal">
      <formula>"NO APLICA"</formula>
    </cfRule>
  </conditionalFormatting>
  <conditionalFormatting sqref="C1809:I1809 K1809:M1823 P1809:V1823 C1811:I1823 G1810 I1810">
    <cfRule type="cellIs" dxfId="2968" priority="2900" stopIfTrue="1" operator="greaterThan">
      <formula>0</formula>
    </cfRule>
  </conditionalFormatting>
  <conditionalFormatting sqref="D1817:D1822">
    <cfRule type="cellIs" dxfId="2967" priority="2899" stopIfTrue="1" operator="greaterThan">
      <formula>0</formula>
    </cfRule>
  </conditionalFormatting>
  <conditionalFormatting sqref="D1817:D1822 F1817:H1822">
    <cfRule type="cellIs" dxfId="2966" priority="2898" stopIfTrue="1" operator="greaterThan">
      <formula>0</formula>
    </cfRule>
  </conditionalFormatting>
  <conditionalFormatting sqref="H1809 H1811:H1822">
    <cfRule type="cellIs" dxfId="2965" priority="2897" stopIfTrue="1" operator="greaterThan">
      <formula>0</formula>
    </cfRule>
  </conditionalFormatting>
  <conditionalFormatting sqref="E1809 E1811:E1822">
    <cfRule type="cellIs" dxfId="2964" priority="2896" stopIfTrue="1" operator="greaterThan">
      <formula>0</formula>
    </cfRule>
  </conditionalFormatting>
  <conditionalFormatting sqref="K1831:K1836">
    <cfRule type="containsText" dxfId="2963" priority="2894" stopIfTrue="1" operator="containsText" text="NO CUMPLE">
      <formula>NOT(ISERROR(SEARCH("NO CUMPLE",K1831)))</formula>
    </cfRule>
    <cfRule type="containsText" dxfId="2962" priority="2895" stopIfTrue="1" operator="containsText" text="CUMPLE">
      <formula>NOT(ISERROR(SEARCH("CUMPLE",K1831)))</formula>
    </cfRule>
  </conditionalFormatting>
  <conditionalFormatting sqref="S1830">
    <cfRule type="cellIs" dxfId="2961" priority="2892" operator="greaterThanOrEqual">
      <formula>NUMMINCONT</formula>
    </cfRule>
    <cfRule type="cellIs" dxfId="2960" priority="2893" operator="lessThan">
      <formula>NUMMINCONT</formula>
    </cfRule>
  </conditionalFormatting>
  <conditionalFormatting sqref="T1817:V1822">
    <cfRule type="cellIs" dxfId="2959" priority="2890" stopIfTrue="1" operator="equal">
      <formula>"NO"</formula>
    </cfRule>
    <cfRule type="cellIs" dxfId="2958" priority="2891" stopIfTrue="1" operator="equal">
      <formula>"SI"</formula>
    </cfRule>
  </conditionalFormatting>
  <conditionalFormatting sqref="T1817:V1818">
    <cfRule type="cellIs" dxfId="2957" priority="2889" stopIfTrue="1" operator="equal">
      <formula>"NO APLICA"</formula>
    </cfRule>
  </conditionalFormatting>
  <conditionalFormatting sqref="T1819:U1822">
    <cfRule type="cellIs" dxfId="2956" priority="2888" stopIfTrue="1" operator="equal">
      <formula>"NO APLICA"</formula>
    </cfRule>
  </conditionalFormatting>
  <conditionalFormatting sqref="T1819:U1819">
    <cfRule type="cellIs" dxfId="2955" priority="2887" stopIfTrue="1" operator="equal">
      <formula>"NO APLICA"</formula>
    </cfRule>
  </conditionalFormatting>
  <conditionalFormatting sqref="V1819:V1822">
    <cfRule type="cellIs" dxfId="2954" priority="2886" stopIfTrue="1" operator="equal">
      <formula>"NO APLICA"</formula>
    </cfRule>
  </conditionalFormatting>
  <conditionalFormatting sqref="V1828:W1828">
    <cfRule type="cellIs" dxfId="2953" priority="2884" operator="equal">
      <formula>"CUMPLE"</formula>
    </cfRule>
    <cfRule type="cellIs" dxfId="2952" priority="2885" operator="equal">
      <formula>"NO CUMPLE"</formula>
    </cfRule>
  </conditionalFormatting>
  <conditionalFormatting sqref="V1828:W1830">
    <cfRule type="cellIs" dxfId="2951" priority="2883" operator="equal">
      <formula>"VERIFICAR"</formula>
    </cfRule>
  </conditionalFormatting>
  <conditionalFormatting sqref="T1823:V1823">
    <cfRule type="cellIs" dxfId="2950" priority="2881" stopIfTrue="1" operator="equal">
      <formula>"NO"</formula>
    </cfRule>
    <cfRule type="cellIs" dxfId="2949" priority="2882" stopIfTrue="1" operator="equal">
      <formula>"SI"</formula>
    </cfRule>
  </conditionalFormatting>
  <conditionalFormatting sqref="T1823:U1823">
    <cfRule type="cellIs" dxfId="2948" priority="2880" stopIfTrue="1" operator="equal">
      <formula>"NO APLICA"</formula>
    </cfRule>
  </conditionalFormatting>
  <conditionalFormatting sqref="V1823">
    <cfRule type="cellIs" dxfId="2947" priority="2879" stopIfTrue="1" operator="equal">
      <formula>"NO APLICA"</formula>
    </cfRule>
  </conditionalFormatting>
  <conditionalFormatting sqref="T1833">
    <cfRule type="cellIs" dxfId="2946" priority="2877" operator="equal">
      <formula>"CUMPLE"</formula>
    </cfRule>
    <cfRule type="cellIs" dxfId="2945" priority="2878" operator="equal">
      <formula>"NO CUMPLE"</formula>
    </cfRule>
  </conditionalFormatting>
  <conditionalFormatting sqref="T1833">
    <cfRule type="cellIs" dxfId="2944" priority="2876" operator="equal">
      <formula>"VERIFICAR"</formula>
    </cfRule>
  </conditionalFormatting>
  <conditionalFormatting sqref="H1837">
    <cfRule type="containsText" dxfId="2926" priority="2857" stopIfTrue="1" operator="containsText" text="NO CUMPLE">
      <formula>NOT(ISERROR(SEARCH("NO CUMPLE",H1837)))</formula>
    </cfRule>
    <cfRule type="containsText" dxfId="2925" priority="2858" stopIfTrue="1" operator="containsText" text="CUMPLE">
      <formula>NOT(ISERROR(SEARCH("CUMPLE",H1837)))</formula>
    </cfRule>
  </conditionalFormatting>
  <conditionalFormatting sqref="J1837">
    <cfRule type="containsText" dxfId="2924" priority="2855" stopIfTrue="1" operator="containsText" text="NO CUMPLE">
      <formula>NOT(ISERROR(SEARCH("NO CUMPLE",J1837)))</formula>
    </cfRule>
    <cfRule type="containsText" dxfId="2923" priority="2856" stopIfTrue="1" operator="containsText" text="CUMPLE">
      <formula>NOT(ISERROR(SEARCH("CUMPLE",J1837)))</formula>
    </cfRule>
  </conditionalFormatting>
  <conditionalFormatting sqref="K1837">
    <cfRule type="containsText" dxfId="2922" priority="2853" stopIfTrue="1" operator="containsText" text="NO CUMPLE">
      <formula>NOT(ISERROR(SEARCH("NO CUMPLE",K1837)))</formula>
    </cfRule>
    <cfRule type="containsText" dxfId="2921" priority="2854" stopIfTrue="1" operator="containsText" text="CUMPLE">
      <formula>NOT(ISERROR(SEARCH("CUMPLE",K1837)))</formula>
    </cfRule>
  </conditionalFormatting>
  <conditionalFormatting sqref="O1836">
    <cfRule type="containsText" dxfId="2920" priority="2851" stopIfTrue="1" operator="containsText" text="NO CUMPLE">
      <formula>NOT(ISERROR(SEARCH("NO CUMPLE",O1836)))</formula>
    </cfRule>
    <cfRule type="containsText" dxfId="2919" priority="2852" stopIfTrue="1" operator="containsText" text="CUMPLE">
      <formula>NOT(ISERROR(SEARCH("CUMPLE",O1836)))</formula>
    </cfRule>
  </conditionalFormatting>
  <conditionalFormatting sqref="O1837:S1837">
    <cfRule type="cellIs" dxfId="2918" priority="2850" operator="equal">
      <formula>"EL PROPONENTE SE DEBE REQUERIR POR EXPERIENCIA MINIMA EXIGIDA"</formula>
    </cfRule>
  </conditionalFormatting>
  <conditionalFormatting sqref="J1809:J1823">
    <cfRule type="cellIs" dxfId="2917" priority="2849" stopIfTrue="1" operator="greaterThan">
      <formula>0</formula>
    </cfRule>
  </conditionalFormatting>
  <conditionalFormatting sqref="N1831:N1836">
    <cfRule type="cellIs" dxfId="2916" priority="2847" operator="equal">
      <formula>"NO"</formula>
    </cfRule>
    <cfRule type="cellIs" dxfId="2915" priority="2848" operator="equal">
      <formula>"SI"</formula>
    </cfRule>
  </conditionalFormatting>
  <conditionalFormatting sqref="I1823">
    <cfRule type="cellIs" dxfId="2914" priority="2846" stopIfTrue="1" operator="greaterThan">
      <formula>0</formula>
    </cfRule>
  </conditionalFormatting>
  <conditionalFormatting sqref="K1809:L1823">
    <cfRule type="cellIs" dxfId="2913" priority="2845" operator="notBetween">
      <formula>$Q$17</formula>
      <formula>$R$17</formula>
    </cfRule>
  </conditionalFormatting>
  <conditionalFormatting sqref="B1809 B1811:B1823">
    <cfRule type="cellIs" dxfId="2912" priority="2844" stopIfTrue="1" operator="greaterThan">
      <formula>0</formula>
    </cfRule>
  </conditionalFormatting>
  <conditionalFormatting sqref="T1815:V1816 T1809:V1811">
    <cfRule type="cellIs" dxfId="2911" priority="2842" stopIfTrue="1" operator="equal">
      <formula>"NO"</formula>
    </cfRule>
    <cfRule type="cellIs" dxfId="2910" priority="2843" stopIfTrue="1" operator="equal">
      <formula>"SI"</formula>
    </cfRule>
  </conditionalFormatting>
  <conditionalFormatting sqref="T1815:V1815 T1809:V1810">
    <cfRule type="cellIs" dxfId="2909" priority="2841" stopIfTrue="1" operator="equal">
      <formula>"NO APLICA"</formula>
    </cfRule>
  </conditionalFormatting>
  <conditionalFormatting sqref="T1816:U1816">
    <cfRule type="cellIs" dxfId="2908" priority="2840" stopIfTrue="1" operator="equal">
      <formula>"NO APLICA"</formula>
    </cfRule>
  </conditionalFormatting>
  <conditionalFormatting sqref="T1816:U1816">
    <cfRule type="cellIs" dxfId="2907" priority="2839" stopIfTrue="1" operator="equal">
      <formula>"NO APLICA"</formula>
    </cfRule>
  </conditionalFormatting>
  <conditionalFormatting sqref="V1816">
    <cfRule type="cellIs" dxfId="2906" priority="2838" stopIfTrue="1" operator="equal">
      <formula>"NO APLICA"</formula>
    </cfRule>
  </conditionalFormatting>
  <conditionalFormatting sqref="C1809:I1809 K1809:M1823 P1809:V1823 C1811:I1823 G1810 I1810">
    <cfRule type="cellIs" dxfId="2905" priority="2837" operator="equal">
      <formula>0</formula>
    </cfRule>
  </conditionalFormatting>
  <conditionalFormatting sqref="P1830">
    <cfRule type="cellIs" dxfId="2903" priority="2834" operator="equal">
      <formula>"NO VÁLIDO"</formula>
    </cfRule>
    <cfRule type="cellIs" dxfId="2902" priority="2835" operator="equal">
      <formula>"VÁLIDO"</formula>
    </cfRule>
  </conditionalFormatting>
  <conditionalFormatting sqref="M1837">
    <cfRule type="cellIs" dxfId="2901" priority="2831" operator="notEqual">
      <formula>"NO CUMPLE"</formula>
    </cfRule>
    <cfRule type="containsText" dxfId="2900" priority="2832" stopIfTrue="1" operator="containsText" text="NO CUMPLE">
      <formula>NOT(ISERROR(SEARCH("NO CUMPLE",M1837)))</formula>
    </cfRule>
    <cfRule type="containsText" dxfId="2899" priority="2833" stopIfTrue="1" operator="containsText" text="CUMPLE">
      <formula>NOT(ISERROR(SEARCH("CUMPLE",M1837)))</formula>
    </cfRule>
  </conditionalFormatting>
  <conditionalFormatting sqref="M1831:M1836">
    <cfRule type="cellIs" dxfId="2898" priority="2829" stopIfTrue="1" operator="equal">
      <formula>"cumple"</formula>
    </cfRule>
    <cfRule type="containsText" dxfId="2897" priority="2830" stopIfTrue="1" operator="containsText" text="NO CUMPLE">
      <formula>NOT(ISERROR(SEARCH("NO CUMPLE",M1831)))</formula>
    </cfRule>
  </conditionalFormatting>
  <conditionalFormatting sqref="L1831:L1836">
    <cfRule type="cellIs" dxfId="2896" priority="2827" stopIfTrue="1" operator="equal">
      <formula>"cumple"</formula>
    </cfRule>
    <cfRule type="containsText" dxfId="2895" priority="2828" stopIfTrue="1" operator="containsText" text="NO CUMPLE">
      <formula>NOT(ISERROR(SEARCH("NO CUMPLE",L1831)))</formula>
    </cfRule>
  </conditionalFormatting>
  <conditionalFormatting sqref="D1812:D1814">
    <cfRule type="cellIs" dxfId="2879" priority="2811" stopIfTrue="1" operator="greaterThan">
      <formula>0</formula>
    </cfRule>
  </conditionalFormatting>
  <conditionalFormatting sqref="D1812:D1814 F1812:H1814">
    <cfRule type="cellIs" dxfId="2878" priority="2810" stopIfTrue="1" operator="greaterThan">
      <formula>0</formula>
    </cfRule>
  </conditionalFormatting>
  <conditionalFormatting sqref="T1812:V1814">
    <cfRule type="cellIs" dxfId="2877" priority="2808" stopIfTrue="1" operator="equal">
      <formula>"NO"</formula>
    </cfRule>
    <cfRule type="cellIs" dxfId="2876" priority="2809" stopIfTrue="1" operator="equal">
      <formula>"SI"</formula>
    </cfRule>
  </conditionalFormatting>
  <conditionalFormatting sqref="T1812:V1813">
    <cfRule type="cellIs" dxfId="2875" priority="2807" stopIfTrue="1" operator="equal">
      <formula>"NO APLICA"</formula>
    </cfRule>
  </conditionalFormatting>
  <conditionalFormatting sqref="T1814:U1814">
    <cfRule type="cellIs" dxfId="2874" priority="2806" stopIfTrue="1" operator="equal">
      <formula>"NO APLICA"</formula>
    </cfRule>
  </conditionalFormatting>
  <conditionalFormatting sqref="T1814:U1814">
    <cfRule type="cellIs" dxfId="2873" priority="2805" stopIfTrue="1" operator="equal">
      <formula>"NO APLICA"</formula>
    </cfRule>
  </conditionalFormatting>
  <conditionalFormatting sqref="V1814">
    <cfRule type="cellIs" dxfId="2872" priority="2804" stopIfTrue="1" operator="equal">
      <formula>"NO APLICA"</formula>
    </cfRule>
  </conditionalFormatting>
  <conditionalFormatting sqref="T1811:U1811">
    <cfRule type="cellIs" dxfId="2871" priority="2803" stopIfTrue="1" operator="equal">
      <formula>"NO APLICA"</formula>
    </cfRule>
  </conditionalFormatting>
  <conditionalFormatting sqref="T1811:U1811">
    <cfRule type="cellIs" dxfId="2870" priority="2802" stopIfTrue="1" operator="equal">
      <formula>"NO APLICA"</formula>
    </cfRule>
  </conditionalFormatting>
  <conditionalFormatting sqref="V1811">
    <cfRule type="cellIs" dxfId="2869" priority="2801" stopIfTrue="1" operator="equal">
      <formula>"NO APLICA"</formula>
    </cfRule>
  </conditionalFormatting>
  <conditionalFormatting sqref="C1844:I1845 C1847:I1858 G1846 K1844:M1858 P1844:V1858 I1846">
    <cfRule type="cellIs" dxfId="2868" priority="2800" stopIfTrue="1" operator="greaterThan">
      <formula>0</formula>
    </cfRule>
  </conditionalFormatting>
  <conditionalFormatting sqref="D1852:D1857">
    <cfRule type="cellIs" dxfId="2867" priority="2799" stopIfTrue="1" operator="greaterThan">
      <formula>0</formula>
    </cfRule>
  </conditionalFormatting>
  <conditionalFormatting sqref="D1852:D1857 F1852:H1857">
    <cfRule type="cellIs" dxfId="2866" priority="2798" stopIfTrue="1" operator="greaterThan">
      <formula>0</formula>
    </cfRule>
  </conditionalFormatting>
  <conditionalFormatting sqref="H1844:H1845 H1847:H1857">
    <cfRule type="cellIs" dxfId="2865" priority="2797" stopIfTrue="1" operator="greaterThan">
      <formula>0</formula>
    </cfRule>
  </conditionalFormatting>
  <conditionalFormatting sqref="E1844:E1845 E1847:E1857">
    <cfRule type="cellIs" dxfId="2864" priority="2796" stopIfTrue="1" operator="greaterThan">
      <formula>0</formula>
    </cfRule>
  </conditionalFormatting>
  <conditionalFormatting sqref="K1866:K1871">
    <cfRule type="containsText" dxfId="2863" priority="2794" stopIfTrue="1" operator="containsText" text="NO CUMPLE">
      <formula>NOT(ISERROR(SEARCH("NO CUMPLE",K1866)))</formula>
    </cfRule>
    <cfRule type="containsText" dxfId="2862" priority="2795" stopIfTrue="1" operator="containsText" text="CUMPLE">
      <formula>NOT(ISERROR(SEARCH("CUMPLE",K1866)))</formula>
    </cfRule>
  </conditionalFormatting>
  <conditionalFormatting sqref="S1865">
    <cfRule type="cellIs" dxfId="2861" priority="2792" operator="greaterThanOrEqual">
      <formula>NUMMINCONT</formula>
    </cfRule>
    <cfRule type="cellIs" dxfId="2860" priority="2793" operator="lessThan">
      <formula>NUMMINCONT</formula>
    </cfRule>
  </conditionalFormatting>
  <conditionalFormatting sqref="T1852:V1857">
    <cfRule type="cellIs" dxfId="2859" priority="2790" stopIfTrue="1" operator="equal">
      <formula>"NO"</formula>
    </cfRule>
    <cfRule type="cellIs" dxfId="2858" priority="2791" stopIfTrue="1" operator="equal">
      <formula>"SI"</formula>
    </cfRule>
  </conditionalFormatting>
  <conditionalFormatting sqref="T1852:V1853">
    <cfRule type="cellIs" dxfId="2857" priority="2789" stopIfTrue="1" operator="equal">
      <formula>"NO APLICA"</formula>
    </cfRule>
  </conditionalFormatting>
  <conditionalFormatting sqref="T1854:U1857">
    <cfRule type="cellIs" dxfId="2856" priority="2788" stopIfTrue="1" operator="equal">
      <formula>"NO APLICA"</formula>
    </cfRule>
  </conditionalFormatting>
  <conditionalFormatting sqref="T1854:U1854">
    <cfRule type="cellIs" dxfId="2855" priority="2787" stopIfTrue="1" operator="equal">
      <formula>"NO APLICA"</formula>
    </cfRule>
  </conditionalFormatting>
  <conditionalFormatting sqref="V1854:V1857">
    <cfRule type="cellIs" dxfId="2854" priority="2786" stopIfTrue="1" operator="equal">
      <formula>"NO APLICA"</formula>
    </cfRule>
  </conditionalFormatting>
  <conditionalFormatting sqref="V1863:W1863">
    <cfRule type="cellIs" dxfId="2853" priority="2784" operator="equal">
      <formula>"CUMPLE"</formula>
    </cfRule>
    <cfRule type="cellIs" dxfId="2852" priority="2785" operator="equal">
      <formula>"NO CUMPLE"</formula>
    </cfRule>
  </conditionalFormatting>
  <conditionalFormatting sqref="V1863:W1865">
    <cfRule type="cellIs" dxfId="2851" priority="2783" operator="equal">
      <formula>"VERIFICAR"</formula>
    </cfRule>
  </conditionalFormatting>
  <conditionalFormatting sqref="T1858:V1858">
    <cfRule type="cellIs" dxfId="2850" priority="2781" stopIfTrue="1" operator="equal">
      <formula>"NO"</formula>
    </cfRule>
    <cfRule type="cellIs" dxfId="2849" priority="2782" stopIfTrue="1" operator="equal">
      <formula>"SI"</formula>
    </cfRule>
  </conditionalFormatting>
  <conditionalFormatting sqref="T1858:U1858">
    <cfRule type="cellIs" dxfId="2848" priority="2780" stopIfTrue="1" operator="equal">
      <formula>"NO APLICA"</formula>
    </cfRule>
  </conditionalFormatting>
  <conditionalFormatting sqref="V1858">
    <cfRule type="cellIs" dxfId="2847" priority="2779" stopIfTrue="1" operator="equal">
      <formula>"NO APLICA"</formula>
    </cfRule>
  </conditionalFormatting>
  <conditionalFormatting sqref="T1868">
    <cfRule type="cellIs" dxfId="2846" priority="2777" operator="equal">
      <formula>"CUMPLE"</formula>
    </cfRule>
    <cfRule type="cellIs" dxfId="2845" priority="2778" operator="equal">
      <formula>"NO CUMPLE"</formula>
    </cfRule>
  </conditionalFormatting>
  <conditionalFormatting sqref="T1868">
    <cfRule type="cellIs" dxfId="2844" priority="2776" operator="equal">
      <formula>"VERIFICAR"</formula>
    </cfRule>
  </conditionalFormatting>
  <conditionalFormatting sqref="H1872">
    <cfRule type="containsText" dxfId="2826" priority="2757" stopIfTrue="1" operator="containsText" text="NO CUMPLE">
      <formula>NOT(ISERROR(SEARCH("NO CUMPLE",H1872)))</formula>
    </cfRule>
    <cfRule type="containsText" dxfId="2825" priority="2758" stopIfTrue="1" operator="containsText" text="CUMPLE">
      <formula>NOT(ISERROR(SEARCH("CUMPLE",H1872)))</formula>
    </cfRule>
  </conditionalFormatting>
  <conditionalFormatting sqref="J1872">
    <cfRule type="containsText" dxfId="2824" priority="2755" stopIfTrue="1" operator="containsText" text="NO CUMPLE">
      <formula>NOT(ISERROR(SEARCH("NO CUMPLE",J1872)))</formula>
    </cfRule>
    <cfRule type="containsText" dxfId="2823" priority="2756" stopIfTrue="1" operator="containsText" text="CUMPLE">
      <formula>NOT(ISERROR(SEARCH("CUMPLE",J1872)))</formula>
    </cfRule>
  </conditionalFormatting>
  <conditionalFormatting sqref="K1872">
    <cfRule type="containsText" dxfId="2822" priority="2753" stopIfTrue="1" operator="containsText" text="NO CUMPLE">
      <formula>NOT(ISERROR(SEARCH("NO CUMPLE",K1872)))</formula>
    </cfRule>
    <cfRule type="containsText" dxfId="2821" priority="2754" stopIfTrue="1" operator="containsText" text="CUMPLE">
      <formula>NOT(ISERROR(SEARCH("CUMPLE",K1872)))</formula>
    </cfRule>
  </conditionalFormatting>
  <conditionalFormatting sqref="O1871">
    <cfRule type="containsText" dxfId="2820" priority="2751" stopIfTrue="1" operator="containsText" text="NO CUMPLE">
      <formula>NOT(ISERROR(SEARCH("NO CUMPLE",O1871)))</formula>
    </cfRule>
    <cfRule type="containsText" dxfId="2819" priority="2752" stopIfTrue="1" operator="containsText" text="CUMPLE">
      <formula>NOT(ISERROR(SEARCH("CUMPLE",O1871)))</formula>
    </cfRule>
  </conditionalFormatting>
  <conditionalFormatting sqref="O1872:S1872">
    <cfRule type="cellIs" dxfId="2818" priority="2750" operator="equal">
      <formula>"EL PROPONENTE SE DEBE REQUERIR POR EXPERIENCIA MINIMA EXIGIDA"</formula>
    </cfRule>
  </conditionalFormatting>
  <conditionalFormatting sqref="J1844:J1858">
    <cfRule type="cellIs" dxfId="2817" priority="2749" stopIfTrue="1" operator="greaterThan">
      <formula>0</formula>
    </cfRule>
  </conditionalFormatting>
  <conditionalFormatting sqref="N1866:N1871">
    <cfRule type="cellIs" dxfId="2816" priority="2747" operator="equal">
      <formula>"NO"</formula>
    </cfRule>
    <cfRule type="cellIs" dxfId="2815" priority="2748" operator="equal">
      <formula>"SI"</formula>
    </cfRule>
  </conditionalFormatting>
  <conditionalFormatting sqref="I1858">
    <cfRule type="cellIs" dxfId="2814" priority="2746" stopIfTrue="1" operator="greaterThan">
      <formula>0</formula>
    </cfRule>
  </conditionalFormatting>
  <conditionalFormatting sqref="K1844:L1858">
    <cfRule type="cellIs" dxfId="2813" priority="2745" operator="notBetween">
      <formula>$Q$17</formula>
      <formula>$R$17</formula>
    </cfRule>
  </conditionalFormatting>
  <conditionalFormatting sqref="B1844:B1845 B1847:B1858">
    <cfRule type="cellIs" dxfId="2812" priority="2744" stopIfTrue="1" operator="greaterThan">
      <formula>0</formula>
    </cfRule>
  </conditionalFormatting>
  <conditionalFormatting sqref="T1850:V1851 T1844:V1846">
    <cfRule type="cellIs" dxfId="2811" priority="2742" stopIfTrue="1" operator="equal">
      <formula>"NO"</formula>
    </cfRule>
    <cfRule type="cellIs" dxfId="2810" priority="2743" stopIfTrue="1" operator="equal">
      <formula>"SI"</formula>
    </cfRule>
  </conditionalFormatting>
  <conditionalFormatting sqref="T1850:V1850 T1844:V1845">
    <cfRule type="cellIs" dxfId="2809" priority="2741" stopIfTrue="1" operator="equal">
      <formula>"NO APLICA"</formula>
    </cfRule>
  </conditionalFormatting>
  <conditionalFormatting sqref="T1851:U1851">
    <cfRule type="cellIs" dxfId="2808" priority="2740" stopIfTrue="1" operator="equal">
      <formula>"NO APLICA"</formula>
    </cfRule>
  </conditionalFormatting>
  <conditionalFormatting sqref="T1851:U1851">
    <cfRule type="cellIs" dxfId="2807" priority="2739" stopIfTrue="1" operator="equal">
      <formula>"NO APLICA"</formula>
    </cfRule>
  </conditionalFormatting>
  <conditionalFormatting sqref="V1851">
    <cfRule type="cellIs" dxfId="2806" priority="2738" stopIfTrue="1" operator="equal">
      <formula>"NO APLICA"</formula>
    </cfRule>
  </conditionalFormatting>
  <conditionalFormatting sqref="C1844:I1845 C1847:I1858 G1846 K1844:M1858 P1844:V1858 I1846">
    <cfRule type="cellIs" dxfId="2805" priority="2737" operator="equal">
      <formula>0</formula>
    </cfRule>
  </conditionalFormatting>
  <conditionalFormatting sqref="P1865">
    <cfRule type="cellIs" dxfId="2803" priority="2734" operator="equal">
      <formula>"NO VÁLIDO"</formula>
    </cfRule>
    <cfRule type="cellIs" dxfId="2802" priority="2735" operator="equal">
      <formula>"VÁLIDO"</formula>
    </cfRule>
  </conditionalFormatting>
  <conditionalFormatting sqref="M1872">
    <cfRule type="cellIs" dxfId="2801" priority="2731" operator="notEqual">
      <formula>"NO CUMPLE"</formula>
    </cfRule>
    <cfRule type="containsText" dxfId="2800" priority="2732" stopIfTrue="1" operator="containsText" text="NO CUMPLE">
      <formula>NOT(ISERROR(SEARCH("NO CUMPLE",M1872)))</formula>
    </cfRule>
    <cfRule type="containsText" dxfId="2799" priority="2733" stopIfTrue="1" operator="containsText" text="CUMPLE">
      <formula>NOT(ISERROR(SEARCH("CUMPLE",M1872)))</formula>
    </cfRule>
  </conditionalFormatting>
  <conditionalFormatting sqref="M1866:M1871">
    <cfRule type="cellIs" dxfId="2798" priority="2729" stopIfTrue="1" operator="equal">
      <formula>"cumple"</formula>
    </cfRule>
    <cfRule type="containsText" dxfId="2797" priority="2730" stopIfTrue="1" operator="containsText" text="NO CUMPLE">
      <formula>NOT(ISERROR(SEARCH("NO CUMPLE",M1866)))</formula>
    </cfRule>
  </conditionalFormatting>
  <conditionalFormatting sqref="L1866:L1871">
    <cfRule type="cellIs" dxfId="2796" priority="2727" stopIfTrue="1" operator="equal">
      <formula>"cumple"</formula>
    </cfRule>
    <cfRule type="containsText" dxfId="2795" priority="2728" stopIfTrue="1" operator="containsText" text="NO CUMPLE">
      <formula>NOT(ISERROR(SEARCH("NO CUMPLE",L1866)))</formula>
    </cfRule>
  </conditionalFormatting>
  <conditionalFormatting sqref="D1847:D1849">
    <cfRule type="cellIs" dxfId="2779" priority="2711" stopIfTrue="1" operator="greaterThan">
      <formula>0</formula>
    </cfRule>
  </conditionalFormatting>
  <conditionalFormatting sqref="D1847:D1849 F1847:H1849">
    <cfRule type="cellIs" dxfId="2778" priority="2710" stopIfTrue="1" operator="greaterThan">
      <formula>0</formula>
    </cfRule>
  </conditionalFormatting>
  <conditionalFormatting sqref="T1847:V1849">
    <cfRule type="cellIs" dxfId="2777" priority="2708" stopIfTrue="1" operator="equal">
      <formula>"NO"</formula>
    </cfRule>
    <cfRule type="cellIs" dxfId="2776" priority="2709" stopIfTrue="1" operator="equal">
      <formula>"SI"</formula>
    </cfRule>
  </conditionalFormatting>
  <conditionalFormatting sqref="T1847:V1848">
    <cfRule type="cellIs" dxfId="2775" priority="2707" stopIfTrue="1" operator="equal">
      <formula>"NO APLICA"</formula>
    </cfRule>
  </conditionalFormatting>
  <conditionalFormatting sqref="T1849:U1849">
    <cfRule type="cellIs" dxfId="2774" priority="2706" stopIfTrue="1" operator="equal">
      <formula>"NO APLICA"</formula>
    </cfRule>
  </conditionalFormatting>
  <conditionalFormatting sqref="T1849:U1849">
    <cfRule type="cellIs" dxfId="2773" priority="2705" stopIfTrue="1" operator="equal">
      <formula>"NO APLICA"</formula>
    </cfRule>
  </conditionalFormatting>
  <conditionalFormatting sqref="V1849">
    <cfRule type="cellIs" dxfId="2772" priority="2704" stopIfTrue="1" operator="equal">
      <formula>"NO APLICA"</formula>
    </cfRule>
  </conditionalFormatting>
  <conditionalFormatting sqref="T1846:U1846 T1844:T1845">
    <cfRule type="cellIs" dxfId="2771" priority="2703" stopIfTrue="1" operator="equal">
      <formula>"NO APLICA"</formula>
    </cfRule>
  </conditionalFormatting>
  <conditionalFormatting sqref="T1846:U1846 T1844:T1845">
    <cfRule type="cellIs" dxfId="2770" priority="2702" stopIfTrue="1" operator="equal">
      <formula>"NO APLICA"</formula>
    </cfRule>
  </conditionalFormatting>
  <conditionalFormatting sqref="V1844:V1846">
    <cfRule type="cellIs" dxfId="2769" priority="2701" stopIfTrue="1" operator="equal">
      <formula>"NO APLICA"</formula>
    </cfRule>
  </conditionalFormatting>
  <conditionalFormatting sqref="C1879:I1893 K1879:M1893 P1879:V1893">
    <cfRule type="cellIs" dxfId="2768" priority="2700" stopIfTrue="1" operator="greaterThan">
      <formula>0</formula>
    </cfRule>
  </conditionalFormatting>
  <conditionalFormatting sqref="D1887:D1892">
    <cfRule type="cellIs" dxfId="2767" priority="2699" stopIfTrue="1" operator="greaterThan">
      <formula>0</formula>
    </cfRule>
  </conditionalFormatting>
  <conditionalFormatting sqref="D1887:D1892 F1887:H1892">
    <cfRule type="cellIs" dxfId="2766" priority="2698" stopIfTrue="1" operator="greaterThan">
      <formula>0</formula>
    </cfRule>
  </conditionalFormatting>
  <conditionalFormatting sqref="H1879:H1892">
    <cfRule type="cellIs" dxfId="2765" priority="2697" stopIfTrue="1" operator="greaterThan">
      <formula>0</formula>
    </cfRule>
  </conditionalFormatting>
  <conditionalFormatting sqref="E1879:E1892">
    <cfRule type="cellIs" dxfId="2764" priority="2696" stopIfTrue="1" operator="greaterThan">
      <formula>0</formula>
    </cfRule>
  </conditionalFormatting>
  <conditionalFormatting sqref="K1901:K1906">
    <cfRule type="containsText" dxfId="2763" priority="2694" stopIfTrue="1" operator="containsText" text="NO CUMPLE">
      <formula>NOT(ISERROR(SEARCH("NO CUMPLE",K1901)))</formula>
    </cfRule>
    <cfRule type="containsText" dxfId="2762" priority="2695" stopIfTrue="1" operator="containsText" text="CUMPLE">
      <formula>NOT(ISERROR(SEARCH("CUMPLE",K1901)))</formula>
    </cfRule>
  </conditionalFormatting>
  <conditionalFormatting sqref="S1900">
    <cfRule type="cellIs" dxfId="2761" priority="2692" operator="greaterThanOrEqual">
      <formula>NUMMINCONT</formula>
    </cfRule>
    <cfRule type="cellIs" dxfId="2760" priority="2693" operator="lessThan">
      <formula>NUMMINCONT</formula>
    </cfRule>
  </conditionalFormatting>
  <conditionalFormatting sqref="T1887:V1892">
    <cfRule type="cellIs" dxfId="2759" priority="2690" stopIfTrue="1" operator="equal">
      <formula>"NO"</formula>
    </cfRule>
    <cfRule type="cellIs" dxfId="2758" priority="2691" stopIfTrue="1" operator="equal">
      <formula>"SI"</formula>
    </cfRule>
  </conditionalFormatting>
  <conditionalFormatting sqref="T1887:V1888">
    <cfRule type="cellIs" dxfId="2757" priority="2689" stopIfTrue="1" operator="equal">
      <formula>"NO APLICA"</formula>
    </cfRule>
  </conditionalFormatting>
  <conditionalFormatting sqref="T1889:U1892">
    <cfRule type="cellIs" dxfId="2756" priority="2688" stopIfTrue="1" operator="equal">
      <formula>"NO APLICA"</formula>
    </cfRule>
  </conditionalFormatting>
  <conditionalFormatting sqref="T1889:U1889">
    <cfRule type="cellIs" dxfId="2755" priority="2687" stopIfTrue="1" operator="equal">
      <formula>"NO APLICA"</formula>
    </cfRule>
  </conditionalFormatting>
  <conditionalFormatting sqref="V1889:V1892">
    <cfRule type="cellIs" dxfId="2754" priority="2686" stopIfTrue="1" operator="equal">
      <formula>"NO APLICA"</formula>
    </cfRule>
  </conditionalFormatting>
  <conditionalFormatting sqref="V1898:W1898">
    <cfRule type="cellIs" dxfId="2753" priority="2684" operator="equal">
      <formula>"CUMPLE"</formula>
    </cfRule>
    <cfRule type="cellIs" dxfId="2752" priority="2685" operator="equal">
      <formula>"NO CUMPLE"</formula>
    </cfRule>
  </conditionalFormatting>
  <conditionalFormatting sqref="V1898:W1900">
    <cfRule type="cellIs" dxfId="2751" priority="2683" operator="equal">
      <formula>"VERIFICAR"</formula>
    </cfRule>
  </conditionalFormatting>
  <conditionalFormatting sqref="T1893:V1893">
    <cfRule type="cellIs" dxfId="2750" priority="2681" stopIfTrue="1" operator="equal">
      <formula>"NO"</formula>
    </cfRule>
    <cfRule type="cellIs" dxfId="2749" priority="2682" stopIfTrue="1" operator="equal">
      <formula>"SI"</formula>
    </cfRule>
  </conditionalFormatting>
  <conditionalFormatting sqref="T1893:U1893">
    <cfRule type="cellIs" dxfId="2748" priority="2680" stopIfTrue="1" operator="equal">
      <formula>"NO APLICA"</formula>
    </cfRule>
  </conditionalFormatting>
  <conditionalFormatting sqref="V1893">
    <cfRule type="cellIs" dxfId="2747" priority="2679" stopIfTrue="1" operator="equal">
      <formula>"NO APLICA"</formula>
    </cfRule>
  </conditionalFormatting>
  <conditionalFormatting sqref="T1903">
    <cfRule type="cellIs" dxfId="2746" priority="2677" operator="equal">
      <formula>"CUMPLE"</formula>
    </cfRule>
    <cfRule type="cellIs" dxfId="2745" priority="2678" operator="equal">
      <formula>"NO CUMPLE"</formula>
    </cfRule>
  </conditionalFormatting>
  <conditionalFormatting sqref="T1903">
    <cfRule type="cellIs" dxfId="2744" priority="2676" operator="equal">
      <formula>"VERIFICAR"</formula>
    </cfRule>
  </conditionalFormatting>
  <conditionalFormatting sqref="H1907">
    <cfRule type="containsText" dxfId="2726" priority="2657" stopIfTrue="1" operator="containsText" text="NO CUMPLE">
      <formula>NOT(ISERROR(SEARCH("NO CUMPLE",H1907)))</formula>
    </cfRule>
    <cfRule type="containsText" dxfId="2725" priority="2658" stopIfTrue="1" operator="containsText" text="CUMPLE">
      <formula>NOT(ISERROR(SEARCH("CUMPLE",H1907)))</formula>
    </cfRule>
  </conditionalFormatting>
  <conditionalFormatting sqref="J1907">
    <cfRule type="containsText" dxfId="2724" priority="2655" stopIfTrue="1" operator="containsText" text="NO CUMPLE">
      <formula>NOT(ISERROR(SEARCH("NO CUMPLE",J1907)))</formula>
    </cfRule>
    <cfRule type="containsText" dxfId="2723" priority="2656" stopIfTrue="1" operator="containsText" text="CUMPLE">
      <formula>NOT(ISERROR(SEARCH("CUMPLE",J1907)))</formula>
    </cfRule>
  </conditionalFormatting>
  <conditionalFormatting sqref="K1907">
    <cfRule type="containsText" dxfId="2722" priority="2653" stopIfTrue="1" operator="containsText" text="NO CUMPLE">
      <formula>NOT(ISERROR(SEARCH("NO CUMPLE",K1907)))</formula>
    </cfRule>
    <cfRule type="containsText" dxfId="2721" priority="2654" stopIfTrue="1" operator="containsText" text="CUMPLE">
      <formula>NOT(ISERROR(SEARCH("CUMPLE",K1907)))</formula>
    </cfRule>
  </conditionalFormatting>
  <conditionalFormatting sqref="O1906">
    <cfRule type="containsText" dxfId="2720" priority="2651" stopIfTrue="1" operator="containsText" text="NO CUMPLE">
      <formula>NOT(ISERROR(SEARCH("NO CUMPLE",O1906)))</formula>
    </cfRule>
    <cfRule type="containsText" dxfId="2719" priority="2652" stopIfTrue="1" operator="containsText" text="CUMPLE">
      <formula>NOT(ISERROR(SEARCH("CUMPLE",O1906)))</formula>
    </cfRule>
  </conditionalFormatting>
  <conditionalFormatting sqref="O1907:S1907">
    <cfRule type="cellIs" dxfId="2718" priority="2650" operator="equal">
      <formula>"EL PROPONENTE SE DEBE REQUERIR POR EXPERIENCIA MINIMA EXIGIDA"</formula>
    </cfRule>
  </conditionalFormatting>
  <conditionalFormatting sqref="J1879:J1893">
    <cfRule type="cellIs" dxfId="2717" priority="2649" stopIfTrue="1" operator="greaterThan">
      <formula>0</formula>
    </cfRule>
  </conditionalFormatting>
  <conditionalFormatting sqref="N1901:N1906">
    <cfRule type="cellIs" dxfId="2716" priority="2647" operator="equal">
      <formula>"NO"</formula>
    </cfRule>
    <cfRule type="cellIs" dxfId="2715" priority="2648" operator="equal">
      <formula>"SI"</formula>
    </cfRule>
  </conditionalFormatting>
  <conditionalFormatting sqref="I1893">
    <cfRule type="cellIs" dxfId="2714" priority="2646" stopIfTrue="1" operator="greaterThan">
      <formula>0</formula>
    </cfRule>
  </conditionalFormatting>
  <conditionalFormatting sqref="K1879:L1893">
    <cfRule type="cellIs" dxfId="2713" priority="2645" operator="notBetween">
      <formula>$Q$17</formula>
      <formula>$R$17</formula>
    </cfRule>
  </conditionalFormatting>
  <conditionalFormatting sqref="B1879:B1893">
    <cfRule type="cellIs" dxfId="2712" priority="2644" stopIfTrue="1" operator="greaterThan">
      <formula>0</formula>
    </cfRule>
  </conditionalFormatting>
  <conditionalFormatting sqref="T1885:V1886 T1879:V1881">
    <cfRule type="cellIs" dxfId="2711" priority="2642" stopIfTrue="1" operator="equal">
      <formula>"NO"</formula>
    </cfRule>
    <cfRule type="cellIs" dxfId="2710" priority="2643" stopIfTrue="1" operator="equal">
      <formula>"SI"</formula>
    </cfRule>
  </conditionalFormatting>
  <conditionalFormatting sqref="T1885:V1885 T1879:V1880">
    <cfRule type="cellIs" dxfId="2709" priority="2641" stopIfTrue="1" operator="equal">
      <formula>"NO APLICA"</formula>
    </cfRule>
  </conditionalFormatting>
  <conditionalFormatting sqref="T1886:U1886">
    <cfRule type="cellIs" dxfId="2708" priority="2640" stopIfTrue="1" operator="equal">
      <formula>"NO APLICA"</formula>
    </cfRule>
  </conditionalFormatting>
  <conditionalFormatting sqref="T1886:U1886">
    <cfRule type="cellIs" dxfId="2707" priority="2639" stopIfTrue="1" operator="equal">
      <formula>"NO APLICA"</formula>
    </cfRule>
  </conditionalFormatting>
  <conditionalFormatting sqref="V1886">
    <cfRule type="cellIs" dxfId="2706" priority="2638" stopIfTrue="1" operator="equal">
      <formula>"NO APLICA"</formula>
    </cfRule>
  </conditionalFormatting>
  <conditionalFormatting sqref="C1879:I1893 K1879:M1893 P1879:V1893">
    <cfRule type="cellIs" dxfId="2705" priority="2637" operator="equal">
      <formula>0</formula>
    </cfRule>
  </conditionalFormatting>
  <conditionalFormatting sqref="P1900">
    <cfRule type="cellIs" dxfId="2703" priority="2634" operator="equal">
      <formula>"NO VÁLIDO"</formula>
    </cfRule>
    <cfRule type="cellIs" dxfId="2702" priority="2635" operator="equal">
      <formula>"VÁLIDO"</formula>
    </cfRule>
  </conditionalFormatting>
  <conditionalFormatting sqref="M1907">
    <cfRule type="cellIs" dxfId="2701" priority="2631" operator="notEqual">
      <formula>"NO CUMPLE"</formula>
    </cfRule>
    <cfRule type="containsText" dxfId="2700" priority="2632" stopIfTrue="1" operator="containsText" text="NO CUMPLE">
      <formula>NOT(ISERROR(SEARCH("NO CUMPLE",M1907)))</formula>
    </cfRule>
    <cfRule type="containsText" dxfId="2699" priority="2633" stopIfTrue="1" operator="containsText" text="CUMPLE">
      <formula>NOT(ISERROR(SEARCH("CUMPLE",M1907)))</formula>
    </cfRule>
  </conditionalFormatting>
  <conditionalFormatting sqref="M1901:M1906">
    <cfRule type="cellIs" dxfId="2698" priority="2629" stopIfTrue="1" operator="equal">
      <formula>"cumple"</formula>
    </cfRule>
    <cfRule type="containsText" dxfId="2697" priority="2630" stopIfTrue="1" operator="containsText" text="NO CUMPLE">
      <formula>NOT(ISERROR(SEARCH("NO CUMPLE",M1901)))</formula>
    </cfRule>
  </conditionalFormatting>
  <conditionalFormatting sqref="L1901:L1906">
    <cfRule type="cellIs" dxfId="2696" priority="2627" stopIfTrue="1" operator="equal">
      <formula>"cumple"</formula>
    </cfRule>
    <cfRule type="containsText" dxfId="2695" priority="2628" stopIfTrue="1" operator="containsText" text="NO CUMPLE">
      <formula>NOT(ISERROR(SEARCH("NO CUMPLE",L1901)))</formula>
    </cfRule>
  </conditionalFormatting>
  <conditionalFormatting sqref="D1882:D1884">
    <cfRule type="cellIs" dxfId="2679" priority="2611" stopIfTrue="1" operator="greaterThan">
      <formula>0</formula>
    </cfRule>
  </conditionalFormatting>
  <conditionalFormatting sqref="D1882:D1884 F1882:H1884">
    <cfRule type="cellIs" dxfId="2678" priority="2610" stopIfTrue="1" operator="greaterThan">
      <formula>0</formula>
    </cfRule>
  </conditionalFormatting>
  <conditionalFormatting sqref="T1882:V1884">
    <cfRule type="cellIs" dxfId="2677" priority="2608" stopIfTrue="1" operator="equal">
      <formula>"NO"</formula>
    </cfRule>
    <cfRule type="cellIs" dxfId="2676" priority="2609" stopIfTrue="1" operator="equal">
      <formula>"SI"</formula>
    </cfRule>
  </conditionalFormatting>
  <conditionalFormatting sqref="T1882:V1883">
    <cfRule type="cellIs" dxfId="2675" priority="2607" stopIfTrue="1" operator="equal">
      <formula>"NO APLICA"</formula>
    </cfRule>
  </conditionalFormatting>
  <conditionalFormatting sqref="T1884:U1884">
    <cfRule type="cellIs" dxfId="2674" priority="2606" stopIfTrue="1" operator="equal">
      <formula>"NO APLICA"</formula>
    </cfRule>
  </conditionalFormatting>
  <conditionalFormatting sqref="T1884:U1884">
    <cfRule type="cellIs" dxfId="2673" priority="2605" stopIfTrue="1" operator="equal">
      <formula>"NO APLICA"</formula>
    </cfRule>
  </conditionalFormatting>
  <conditionalFormatting sqref="V1884">
    <cfRule type="cellIs" dxfId="2672" priority="2604" stopIfTrue="1" operator="equal">
      <formula>"NO APLICA"</formula>
    </cfRule>
  </conditionalFormatting>
  <conditionalFormatting sqref="T1881:U1881">
    <cfRule type="cellIs" dxfId="2671" priority="2603" stopIfTrue="1" operator="equal">
      <formula>"NO APLICA"</formula>
    </cfRule>
  </conditionalFormatting>
  <conditionalFormatting sqref="T1881:U1881">
    <cfRule type="cellIs" dxfId="2670" priority="2602" stopIfTrue="1" operator="equal">
      <formula>"NO APLICA"</formula>
    </cfRule>
  </conditionalFormatting>
  <conditionalFormatting sqref="V1881">
    <cfRule type="cellIs" dxfId="2669" priority="2601" stopIfTrue="1" operator="equal">
      <formula>"NO APLICA"</formula>
    </cfRule>
  </conditionalFormatting>
  <conditionalFormatting sqref="C1914:I1914 K1914:M1928 P1914:V1928 C1920:I1928 G1919 C1918:I1918 G1917 C1916:I1916 G1915 I1915 I1917 I1919">
    <cfRule type="cellIs" dxfId="2668" priority="2600" stopIfTrue="1" operator="greaterThan">
      <formula>0</formula>
    </cfRule>
  </conditionalFormatting>
  <conditionalFormatting sqref="D1922:D1927">
    <cfRule type="cellIs" dxfId="2667" priority="2599" stopIfTrue="1" operator="greaterThan">
      <formula>0</formula>
    </cfRule>
  </conditionalFormatting>
  <conditionalFormatting sqref="D1922:D1927 F1922:H1927">
    <cfRule type="cellIs" dxfId="2666" priority="2598" stopIfTrue="1" operator="greaterThan">
      <formula>0</formula>
    </cfRule>
  </conditionalFormatting>
  <conditionalFormatting sqref="H1914 H1916 H1918 H1920:H1927">
    <cfRule type="cellIs" dxfId="2665" priority="2597" stopIfTrue="1" operator="greaterThan">
      <formula>0</formula>
    </cfRule>
  </conditionalFormatting>
  <conditionalFormatting sqref="E1914 E1920:E1927 E1916 E1918">
    <cfRule type="cellIs" dxfId="2664" priority="2596" stopIfTrue="1" operator="greaterThan">
      <formula>0</formula>
    </cfRule>
  </conditionalFormatting>
  <conditionalFormatting sqref="K1936:K1941">
    <cfRule type="containsText" dxfId="2663" priority="2594" stopIfTrue="1" operator="containsText" text="NO CUMPLE">
      <formula>NOT(ISERROR(SEARCH("NO CUMPLE",K1936)))</formula>
    </cfRule>
    <cfRule type="containsText" dxfId="2662" priority="2595" stopIfTrue="1" operator="containsText" text="CUMPLE">
      <formula>NOT(ISERROR(SEARCH("CUMPLE",K1936)))</formula>
    </cfRule>
  </conditionalFormatting>
  <conditionalFormatting sqref="S1935">
    <cfRule type="cellIs" dxfId="2661" priority="2592" operator="greaterThanOrEqual">
      <formula>NUMMINCONT</formula>
    </cfRule>
    <cfRule type="cellIs" dxfId="2660" priority="2593" operator="lessThan">
      <formula>NUMMINCONT</formula>
    </cfRule>
  </conditionalFormatting>
  <conditionalFormatting sqref="T1922:V1927">
    <cfRule type="cellIs" dxfId="2659" priority="2590" stopIfTrue="1" operator="equal">
      <formula>"NO"</formula>
    </cfRule>
    <cfRule type="cellIs" dxfId="2658" priority="2591" stopIfTrue="1" operator="equal">
      <formula>"SI"</formula>
    </cfRule>
  </conditionalFormatting>
  <conditionalFormatting sqref="T1922:V1923">
    <cfRule type="cellIs" dxfId="2657" priority="2589" stopIfTrue="1" operator="equal">
      <formula>"NO APLICA"</formula>
    </cfRule>
  </conditionalFormatting>
  <conditionalFormatting sqref="T1924:U1927">
    <cfRule type="cellIs" dxfId="2656" priority="2588" stopIfTrue="1" operator="equal">
      <formula>"NO APLICA"</formula>
    </cfRule>
  </conditionalFormatting>
  <conditionalFormatting sqref="T1924:U1924">
    <cfRule type="cellIs" dxfId="2655" priority="2587" stopIfTrue="1" operator="equal">
      <formula>"NO APLICA"</formula>
    </cfRule>
  </conditionalFormatting>
  <conditionalFormatting sqref="V1924:V1927">
    <cfRule type="cellIs" dxfId="2654" priority="2586" stopIfTrue="1" operator="equal">
      <formula>"NO APLICA"</formula>
    </cfRule>
  </conditionalFormatting>
  <conditionalFormatting sqref="V1933:W1933">
    <cfRule type="cellIs" dxfId="2653" priority="2584" operator="equal">
      <formula>"CUMPLE"</formula>
    </cfRule>
    <cfRule type="cellIs" dxfId="2652" priority="2585" operator="equal">
      <formula>"NO CUMPLE"</formula>
    </cfRule>
  </conditionalFormatting>
  <conditionalFormatting sqref="V1933:W1935">
    <cfRule type="cellIs" dxfId="2651" priority="2583" operator="equal">
      <formula>"VERIFICAR"</formula>
    </cfRule>
  </conditionalFormatting>
  <conditionalFormatting sqref="T1928:V1928">
    <cfRule type="cellIs" dxfId="2650" priority="2581" stopIfTrue="1" operator="equal">
      <formula>"NO"</formula>
    </cfRule>
    <cfRule type="cellIs" dxfId="2649" priority="2582" stopIfTrue="1" operator="equal">
      <formula>"SI"</formula>
    </cfRule>
  </conditionalFormatting>
  <conditionalFormatting sqref="T1928:U1928">
    <cfRule type="cellIs" dxfId="2648" priority="2580" stopIfTrue="1" operator="equal">
      <formula>"NO APLICA"</formula>
    </cfRule>
  </conditionalFormatting>
  <conditionalFormatting sqref="V1928">
    <cfRule type="cellIs" dxfId="2647" priority="2579" stopIfTrue="1" operator="equal">
      <formula>"NO APLICA"</formula>
    </cfRule>
  </conditionalFormatting>
  <conditionalFormatting sqref="T1938">
    <cfRule type="cellIs" dxfId="2646" priority="2577" operator="equal">
      <formula>"CUMPLE"</formula>
    </cfRule>
    <cfRule type="cellIs" dxfId="2645" priority="2578" operator="equal">
      <formula>"NO CUMPLE"</formula>
    </cfRule>
  </conditionalFormatting>
  <conditionalFormatting sqref="T1938">
    <cfRule type="cellIs" dxfId="2644" priority="2576" operator="equal">
      <formula>"VERIFICAR"</formula>
    </cfRule>
  </conditionalFormatting>
  <conditionalFormatting sqref="H1942">
    <cfRule type="containsText" dxfId="2626" priority="2557" stopIfTrue="1" operator="containsText" text="NO CUMPLE">
      <formula>NOT(ISERROR(SEARCH("NO CUMPLE",H1942)))</formula>
    </cfRule>
    <cfRule type="containsText" dxfId="2625" priority="2558" stopIfTrue="1" operator="containsText" text="CUMPLE">
      <formula>NOT(ISERROR(SEARCH("CUMPLE",H1942)))</formula>
    </cfRule>
  </conditionalFormatting>
  <conditionalFormatting sqref="J1942">
    <cfRule type="containsText" dxfId="2624" priority="2555" stopIfTrue="1" operator="containsText" text="NO CUMPLE">
      <formula>NOT(ISERROR(SEARCH("NO CUMPLE",J1942)))</formula>
    </cfRule>
    <cfRule type="containsText" dxfId="2623" priority="2556" stopIfTrue="1" operator="containsText" text="CUMPLE">
      <formula>NOT(ISERROR(SEARCH("CUMPLE",J1942)))</formula>
    </cfRule>
  </conditionalFormatting>
  <conditionalFormatting sqref="K1942">
    <cfRule type="containsText" dxfId="2622" priority="2553" stopIfTrue="1" operator="containsText" text="NO CUMPLE">
      <formula>NOT(ISERROR(SEARCH("NO CUMPLE",K1942)))</formula>
    </cfRule>
    <cfRule type="containsText" dxfId="2621" priority="2554" stopIfTrue="1" operator="containsText" text="CUMPLE">
      <formula>NOT(ISERROR(SEARCH("CUMPLE",K1942)))</formula>
    </cfRule>
  </conditionalFormatting>
  <conditionalFormatting sqref="O1941">
    <cfRule type="containsText" dxfId="2620" priority="2551" stopIfTrue="1" operator="containsText" text="NO CUMPLE">
      <formula>NOT(ISERROR(SEARCH("NO CUMPLE",O1941)))</formula>
    </cfRule>
    <cfRule type="containsText" dxfId="2619" priority="2552" stopIfTrue="1" operator="containsText" text="CUMPLE">
      <formula>NOT(ISERROR(SEARCH("CUMPLE",O1941)))</formula>
    </cfRule>
  </conditionalFormatting>
  <conditionalFormatting sqref="O1942:S1942">
    <cfRule type="cellIs" dxfId="2618" priority="2550" operator="equal">
      <formula>"EL PROPONENTE SE DEBE REQUERIR POR EXPERIENCIA MINIMA EXIGIDA"</formula>
    </cfRule>
  </conditionalFormatting>
  <conditionalFormatting sqref="J1914:J1928">
    <cfRule type="cellIs" dxfId="2617" priority="2549" stopIfTrue="1" operator="greaterThan">
      <formula>0</formula>
    </cfRule>
  </conditionalFormatting>
  <conditionalFormatting sqref="N1936:N1941">
    <cfRule type="cellIs" dxfId="2616" priority="2547" operator="equal">
      <formula>"NO"</formula>
    </cfRule>
    <cfRule type="cellIs" dxfId="2615" priority="2548" operator="equal">
      <formula>"SI"</formula>
    </cfRule>
  </conditionalFormatting>
  <conditionalFormatting sqref="I1928">
    <cfRule type="cellIs" dxfId="2614" priority="2546" stopIfTrue="1" operator="greaterThan">
      <formula>0</formula>
    </cfRule>
  </conditionalFormatting>
  <conditionalFormatting sqref="K1914:L1928">
    <cfRule type="cellIs" dxfId="2613" priority="2545" operator="notBetween">
      <formula>$Q$17</formula>
      <formula>$R$17</formula>
    </cfRule>
  </conditionalFormatting>
  <conditionalFormatting sqref="B1914 B1920:B1928 B1916 B1918">
    <cfRule type="cellIs" dxfId="2612" priority="2544" stopIfTrue="1" operator="greaterThan">
      <formula>0</formula>
    </cfRule>
  </conditionalFormatting>
  <conditionalFormatting sqref="T1920:V1921 T1914:V1916">
    <cfRule type="cellIs" dxfId="2611" priority="2542" stopIfTrue="1" operator="equal">
      <formula>"NO"</formula>
    </cfRule>
    <cfRule type="cellIs" dxfId="2610" priority="2543" stopIfTrue="1" operator="equal">
      <formula>"SI"</formula>
    </cfRule>
  </conditionalFormatting>
  <conditionalFormatting sqref="T1920:V1920 T1914:V1915">
    <cfRule type="cellIs" dxfId="2609" priority="2541" stopIfTrue="1" operator="equal">
      <formula>"NO APLICA"</formula>
    </cfRule>
  </conditionalFormatting>
  <conditionalFormatting sqref="T1921:U1921">
    <cfRule type="cellIs" dxfId="2608" priority="2540" stopIfTrue="1" operator="equal">
      <formula>"NO APLICA"</formula>
    </cfRule>
  </conditionalFormatting>
  <conditionalFormatting sqref="T1921:U1921">
    <cfRule type="cellIs" dxfId="2607" priority="2539" stopIfTrue="1" operator="equal">
      <formula>"NO APLICA"</formula>
    </cfRule>
  </conditionalFormatting>
  <conditionalFormatting sqref="V1921">
    <cfRule type="cellIs" dxfId="2606" priority="2538" stopIfTrue="1" operator="equal">
      <formula>"NO APLICA"</formula>
    </cfRule>
  </conditionalFormatting>
  <conditionalFormatting sqref="C1914:I1914 K1914:M1928 P1914:V1928 C1920:I1928 G1919 C1918:I1918 G1917 C1916:I1916 G1915 I1915 I1917 I1919">
    <cfRule type="cellIs" dxfId="2605" priority="2537" operator="equal">
      <formula>0</formula>
    </cfRule>
  </conditionalFormatting>
  <conditionalFormatting sqref="P1935">
    <cfRule type="cellIs" dxfId="2603" priority="2534" operator="equal">
      <formula>"NO VÁLIDO"</formula>
    </cfRule>
    <cfRule type="cellIs" dxfId="2602" priority="2535" operator="equal">
      <formula>"VÁLIDO"</formula>
    </cfRule>
  </conditionalFormatting>
  <conditionalFormatting sqref="M1942">
    <cfRule type="cellIs" dxfId="2601" priority="2531" operator="notEqual">
      <formula>"NO CUMPLE"</formula>
    </cfRule>
    <cfRule type="containsText" dxfId="2600" priority="2532" stopIfTrue="1" operator="containsText" text="NO CUMPLE">
      <formula>NOT(ISERROR(SEARCH("NO CUMPLE",M1942)))</formula>
    </cfRule>
    <cfRule type="containsText" dxfId="2599" priority="2533" stopIfTrue="1" operator="containsText" text="CUMPLE">
      <formula>NOT(ISERROR(SEARCH("CUMPLE",M1942)))</formula>
    </cfRule>
  </conditionalFormatting>
  <conditionalFormatting sqref="M1936:M1941">
    <cfRule type="cellIs" dxfId="2598" priority="2529" stopIfTrue="1" operator="equal">
      <formula>"cumple"</formula>
    </cfRule>
    <cfRule type="containsText" dxfId="2597" priority="2530" stopIfTrue="1" operator="containsText" text="NO CUMPLE">
      <formula>NOT(ISERROR(SEARCH("NO CUMPLE",M1936)))</formula>
    </cfRule>
  </conditionalFormatting>
  <conditionalFormatting sqref="L1936:L1941">
    <cfRule type="cellIs" dxfId="2596" priority="2527" stopIfTrue="1" operator="equal">
      <formula>"cumple"</formula>
    </cfRule>
    <cfRule type="containsText" dxfId="2595" priority="2528" stopIfTrue="1" operator="containsText" text="NO CUMPLE">
      <formula>NOT(ISERROR(SEARCH("NO CUMPLE",L1936)))</formula>
    </cfRule>
  </conditionalFormatting>
  <conditionalFormatting sqref="D1918">
    <cfRule type="cellIs" dxfId="2579" priority="2511" stopIfTrue="1" operator="greaterThan">
      <formula>0</formula>
    </cfRule>
  </conditionalFormatting>
  <conditionalFormatting sqref="D1918 F1918:H1918 G1919 G1917">
    <cfRule type="cellIs" dxfId="2578" priority="2510" stopIfTrue="1" operator="greaterThan">
      <formula>0</formula>
    </cfRule>
  </conditionalFormatting>
  <conditionalFormatting sqref="T1917:V1919">
    <cfRule type="cellIs" dxfId="2577" priority="2508" stopIfTrue="1" operator="equal">
      <formula>"NO"</formula>
    </cfRule>
    <cfRule type="cellIs" dxfId="2576" priority="2509" stopIfTrue="1" operator="equal">
      <formula>"SI"</formula>
    </cfRule>
  </conditionalFormatting>
  <conditionalFormatting sqref="T1917:V1918">
    <cfRule type="cellIs" dxfId="2575" priority="2507" stopIfTrue="1" operator="equal">
      <formula>"NO APLICA"</formula>
    </cfRule>
  </conditionalFormatting>
  <conditionalFormatting sqref="T1919:U1919">
    <cfRule type="cellIs" dxfId="2574" priority="2506" stopIfTrue="1" operator="equal">
      <formula>"NO APLICA"</formula>
    </cfRule>
  </conditionalFormatting>
  <conditionalFormatting sqref="T1919:U1919">
    <cfRule type="cellIs" dxfId="2573" priority="2505" stopIfTrue="1" operator="equal">
      <formula>"NO APLICA"</formula>
    </cfRule>
  </conditionalFormatting>
  <conditionalFormatting sqref="V1919">
    <cfRule type="cellIs" dxfId="2572" priority="2504" stopIfTrue="1" operator="equal">
      <formula>"NO APLICA"</formula>
    </cfRule>
  </conditionalFormatting>
  <conditionalFormatting sqref="T1916:U1916">
    <cfRule type="cellIs" dxfId="2571" priority="2503" stopIfTrue="1" operator="equal">
      <formula>"NO APLICA"</formula>
    </cfRule>
  </conditionalFormatting>
  <conditionalFormatting sqref="T1916:U1916">
    <cfRule type="cellIs" dxfId="2570" priority="2502" stopIfTrue="1" operator="equal">
      <formula>"NO APLICA"</formula>
    </cfRule>
  </conditionalFormatting>
  <conditionalFormatting sqref="V1916">
    <cfRule type="cellIs" dxfId="2569" priority="2501" stopIfTrue="1" operator="equal">
      <formula>"NO APLICA"</formula>
    </cfRule>
  </conditionalFormatting>
  <conditionalFormatting sqref="C1949:I1949 K1949:M1963 P1949:V1963 C1951:I1963 G1950 I1950">
    <cfRule type="cellIs" dxfId="2568" priority="2500" stopIfTrue="1" operator="greaterThan">
      <formula>0</formula>
    </cfRule>
  </conditionalFormatting>
  <conditionalFormatting sqref="D1957:D1962">
    <cfRule type="cellIs" dxfId="2567" priority="2499" stopIfTrue="1" operator="greaterThan">
      <formula>0</formula>
    </cfRule>
  </conditionalFormatting>
  <conditionalFormatting sqref="D1957:D1962 F1957:H1962">
    <cfRule type="cellIs" dxfId="2566" priority="2498" stopIfTrue="1" operator="greaterThan">
      <formula>0</formula>
    </cfRule>
  </conditionalFormatting>
  <conditionalFormatting sqref="H1949 H1951:H1962">
    <cfRule type="cellIs" dxfId="2565" priority="2497" stopIfTrue="1" operator="greaterThan">
      <formula>0</formula>
    </cfRule>
  </conditionalFormatting>
  <conditionalFormatting sqref="E1949 E1951:E1962">
    <cfRule type="cellIs" dxfId="2564" priority="2496" stopIfTrue="1" operator="greaterThan">
      <formula>0</formula>
    </cfRule>
  </conditionalFormatting>
  <conditionalFormatting sqref="K1971:K1976">
    <cfRule type="containsText" dxfId="2563" priority="2494" stopIfTrue="1" operator="containsText" text="NO CUMPLE">
      <formula>NOT(ISERROR(SEARCH("NO CUMPLE",K1971)))</formula>
    </cfRule>
    <cfRule type="containsText" dxfId="2562" priority="2495" stopIfTrue="1" operator="containsText" text="CUMPLE">
      <formula>NOT(ISERROR(SEARCH("CUMPLE",K1971)))</formula>
    </cfRule>
  </conditionalFormatting>
  <conditionalFormatting sqref="S1970">
    <cfRule type="cellIs" dxfId="2561" priority="2492" operator="greaterThanOrEqual">
      <formula>NUMMINCONT</formula>
    </cfRule>
    <cfRule type="cellIs" dxfId="2560" priority="2493" operator="lessThan">
      <formula>NUMMINCONT</formula>
    </cfRule>
  </conditionalFormatting>
  <conditionalFormatting sqref="T1957:V1962">
    <cfRule type="cellIs" dxfId="2559" priority="2490" stopIfTrue="1" operator="equal">
      <formula>"NO"</formula>
    </cfRule>
    <cfRule type="cellIs" dxfId="2558" priority="2491" stopIfTrue="1" operator="equal">
      <formula>"SI"</formula>
    </cfRule>
  </conditionalFormatting>
  <conditionalFormatting sqref="T1957:V1958">
    <cfRule type="cellIs" dxfId="2557" priority="2489" stopIfTrue="1" operator="equal">
      <formula>"NO APLICA"</formula>
    </cfRule>
  </conditionalFormatting>
  <conditionalFormatting sqref="T1959:U1962">
    <cfRule type="cellIs" dxfId="2556" priority="2488" stopIfTrue="1" operator="equal">
      <formula>"NO APLICA"</formula>
    </cfRule>
  </conditionalFormatting>
  <conditionalFormatting sqref="T1959:U1959">
    <cfRule type="cellIs" dxfId="2555" priority="2487" stopIfTrue="1" operator="equal">
      <formula>"NO APLICA"</formula>
    </cfRule>
  </conditionalFormatting>
  <conditionalFormatting sqref="V1959:V1962">
    <cfRule type="cellIs" dxfId="2554" priority="2486" stopIfTrue="1" operator="equal">
      <formula>"NO APLICA"</formula>
    </cfRule>
  </conditionalFormatting>
  <conditionalFormatting sqref="V1968:W1968">
    <cfRule type="cellIs" dxfId="2553" priority="2484" operator="equal">
      <formula>"CUMPLE"</formula>
    </cfRule>
    <cfRule type="cellIs" dxfId="2552" priority="2485" operator="equal">
      <formula>"NO CUMPLE"</formula>
    </cfRule>
  </conditionalFormatting>
  <conditionalFormatting sqref="V1968:W1970">
    <cfRule type="cellIs" dxfId="2551" priority="2483" operator="equal">
      <formula>"VERIFICAR"</formula>
    </cfRule>
  </conditionalFormatting>
  <conditionalFormatting sqref="T1963:V1963">
    <cfRule type="cellIs" dxfId="2550" priority="2481" stopIfTrue="1" operator="equal">
      <formula>"NO"</formula>
    </cfRule>
    <cfRule type="cellIs" dxfId="2549" priority="2482" stopIfTrue="1" operator="equal">
      <formula>"SI"</formula>
    </cfRule>
  </conditionalFormatting>
  <conditionalFormatting sqref="T1963:U1963">
    <cfRule type="cellIs" dxfId="2548" priority="2480" stopIfTrue="1" operator="equal">
      <formula>"NO APLICA"</formula>
    </cfRule>
  </conditionalFormatting>
  <conditionalFormatting sqref="V1963">
    <cfRule type="cellIs" dxfId="2547" priority="2479" stopIfTrue="1" operator="equal">
      <formula>"NO APLICA"</formula>
    </cfRule>
  </conditionalFormatting>
  <conditionalFormatting sqref="T1973">
    <cfRule type="cellIs" dxfId="2546" priority="2477" operator="equal">
      <formula>"CUMPLE"</formula>
    </cfRule>
    <cfRule type="cellIs" dxfId="2545" priority="2478" operator="equal">
      <formula>"NO CUMPLE"</formula>
    </cfRule>
  </conditionalFormatting>
  <conditionalFormatting sqref="T1973">
    <cfRule type="cellIs" dxfId="2544" priority="2476" operator="equal">
      <formula>"VERIFICAR"</formula>
    </cfRule>
  </conditionalFormatting>
  <conditionalFormatting sqref="H1977">
    <cfRule type="containsText" dxfId="2526" priority="2457" stopIfTrue="1" operator="containsText" text="NO CUMPLE">
      <formula>NOT(ISERROR(SEARCH("NO CUMPLE",H1977)))</formula>
    </cfRule>
    <cfRule type="containsText" dxfId="2525" priority="2458" stopIfTrue="1" operator="containsText" text="CUMPLE">
      <formula>NOT(ISERROR(SEARCH("CUMPLE",H1977)))</formula>
    </cfRule>
  </conditionalFormatting>
  <conditionalFormatting sqref="J1977">
    <cfRule type="containsText" dxfId="2524" priority="2455" stopIfTrue="1" operator="containsText" text="NO CUMPLE">
      <formula>NOT(ISERROR(SEARCH("NO CUMPLE",J1977)))</formula>
    </cfRule>
    <cfRule type="containsText" dxfId="2523" priority="2456" stopIfTrue="1" operator="containsText" text="CUMPLE">
      <formula>NOT(ISERROR(SEARCH("CUMPLE",J1977)))</formula>
    </cfRule>
  </conditionalFormatting>
  <conditionalFormatting sqref="K1977">
    <cfRule type="containsText" dxfId="2522" priority="2453" stopIfTrue="1" operator="containsText" text="NO CUMPLE">
      <formula>NOT(ISERROR(SEARCH("NO CUMPLE",K1977)))</formula>
    </cfRule>
    <cfRule type="containsText" dxfId="2521" priority="2454" stopIfTrue="1" operator="containsText" text="CUMPLE">
      <formula>NOT(ISERROR(SEARCH("CUMPLE",K1977)))</formula>
    </cfRule>
  </conditionalFormatting>
  <conditionalFormatting sqref="O1976">
    <cfRule type="containsText" dxfId="2520" priority="2451" stopIfTrue="1" operator="containsText" text="NO CUMPLE">
      <formula>NOT(ISERROR(SEARCH("NO CUMPLE",O1976)))</formula>
    </cfRule>
    <cfRule type="containsText" dxfId="2519" priority="2452" stopIfTrue="1" operator="containsText" text="CUMPLE">
      <formula>NOT(ISERROR(SEARCH("CUMPLE",O1976)))</formula>
    </cfRule>
  </conditionalFormatting>
  <conditionalFormatting sqref="O1977:S1977">
    <cfRule type="cellIs" dxfId="2518" priority="2450" operator="equal">
      <formula>"EL PROPONENTE SE DEBE REQUERIR POR EXPERIENCIA MINIMA EXIGIDA"</formula>
    </cfRule>
  </conditionalFormatting>
  <conditionalFormatting sqref="J1949:J1963">
    <cfRule type="cellIs" dxfId="2517" priority="2449" stopIfTrue="1" operator="greaterThan">
      <formula>0</formula>
    </cfRule>
  </conditionalFormatting>
  <conditionalFormatting sqref="N1971:N1976">
    <cfRule type="cellIs" dxfId="2516" priority="2447" operator="equal">
      <formula>"NO"</formula>
    </cfRule>
    <cfRule type="cellIs" dxfId="2515" priority="2448" operator="equal">
      <formula>"SI"</formula>
    </cfRule>
  </conditionalFormatting>
  <conditionalFormatting sqref="I1963">
    <cfRule type="cellIs" dxfId="2514" priority="2446" stopIfTrue="1" operator="greaterThan">
      <formula>0</formula>
    </cfRule>
  </conditionalFormatting>
  <conditionalFormatting sqref="K1949:L1963">
    <cfRule type="cellIs" dxfId="2513" priority="2445" operator="notBetween">
      <formula>$Q$17</formula>
      <formula>$R$17</formula>
    </cfRule>
  </conditionalFormatting>
  <conditionalFormatting sqref="B1949 B1951:B1963">
    <cfRule type="cellIs" dxfId="2512" priority="2444" stopIfTrue="1" operator="greaterThan">
      <formula>0</formula>
    </cfRule>
  </conditionalFormatting>
  <conditionalFormatting sqref="T1955:V1956 T1949:V1951">
    <cfRule type="cellIs" dxfId="2511" priority="2442" stopIfTrue="1" operator="equal">
      <formula>"NO"</formula>
    </cfRule>
    <cfRule type="cellIs" dxfId="2510" priority="2443" stopIfTrue="1" operator="equal">
      <formula>"SI"</formula>
    </cfRule>
  </conditionalFormatting>
  <conditionalFormatting sqref="T1955:V1955 T1949:V1950">
    <cfRule type="cellIs" dxfId="2509" priority="2441" stopIfTrue="1" operator="equal">
      <formula>"NO APLICA"</formula>
    </cfRule>
  </conditionalFormatting>
  <conditionalFormatting sqref="T1956:U1956">
    <cfRule type="cellIs" dxfId="2508" priority="2440" stopIfTrue="1" operator="equal">
      <formula>"NO APLICA"</formula>
    </cfRule>
  </conditionalFormatting>
  <conditionalFormatting sqref="T1956:U1956">
    <cfRule type="cellIs" dxfId="2507" priority="2439" stopIfTrue="1" operator="equal">
      <formula>"NO APLICA"</formula>
    </cfRule>
  </conditionalFormatting>
  <conditionalFormatting sqref="V1956">
    <cfRule type="cellIs" dxfId="2506" priority="2438" stopIfTrue="1" operator="equal">
      <formula>"NO APLICA"</formula>
    </cfRule>
  </conditionalFormatting>
  <conditionalFormatting sqref="C1949:I1949 K1949:M1963 P1949:V1963 C1951:I1963 G1950 I1950">
    <cfRule type="cellIs" dxfId="2505" priority="2437" operator="equal">
      <formula>0</formula>
    </cfRule>
  </conditionalFormatting>
  <conditionalFormatting sqref="P1970">
    <cfRule type="cellIs" dxfId="2503" priority="2434" operator="equal">
      <formula>"NO VÁLIDO"</formula>
    </cfRule>
    <cfRule type="cellIs" dxfId="2502" priority="2435" operator="equal">
      <formula>"VÁLIDO"</formula>
    </cfRule>
  </conditionalFormatting>
  <conditionalFormatting sqref="M1977">
    <cfRule type="cellIs" dxfId="2501" priority="2431" operator="notEqual">
      <formula>"NO CUMPLE"</formula>
    </cfRule>
    <cfRule type="containsText" dxfId="2500" priority="2432" stopIfTrue="1" operator="containsText" text="NO CUMPLE">
      <formula>NOT(ISERROR(SEARCH("NO CUMPLE",M1977)))</formula>
    </cfRule>
    <cfRule type="containsText" dxfId="2499" priority="2433" stopIfTrue="1" operator="containsText" text="CUMPLE">
      <formula>NOT(ISERROR(SEARCH("CUMPLE",M1977)))</formula>
    </cfRule>
  </conditionalFormatting>
  <conditionalFormatting sqref="M1971:M1976">
    <cfRule type="cellIs" dxfId="2498" priority="2429" stopIfTrue="1" operator="equal">
      <formula>"cumple"</formula>
    </cfRule>
    <cfRule type="containsText" dxfId="2497" priority="2430" stopIfTrue="1" operator="containsText" text="NO CUMPLE">
      <formula>NOT(ISERROR(SEARCH("NO CUMPLE",M1971)))</formula>
    </cfRule>
  </conditionalFormatting>
  <conditionalFormatting sqref="L1971:L1976">
    <cfRule type="cellIs" dxfId="2496" priority="2427" stopIfTrue="1" operator="equal">
      <formula>"cumple"</formula>
    </cfRule>
    <cfRule type="containsText" dxfId="2495" priority="2428" stopIfTrue="1" operator="containsText" text="NO CUMPLE">
      <formula>NOT(ISERROR(SEARCH("NO CUMPLE",L1971)))</formula>
    </cfRule>
  </conditionalFormatting>
  <conditionalFormatting sqref="D1952:D1954">
    <cfRule type="cellIs" dxfId="2479" priority="2411" stopIfTrue="1" operator="greaterThan">
      <formula>0</formula>
    </cfRule>
  </conditionalFormatting>
  <conditionalFormatting sqref="D1952:D1954 F1952:H1954">
    <cfRule type="cellIs" dxfId="2478" priority="2410" stopIfTrue="1" operator="greaterThan">
      <formula>0</formula>
    </cfRule>
  </conditionalFormatting>
  <conditionalFormatting sqref="T1952:V1954">
    <cfRule type="cellIs" dxfId="2477" priority="2408" stopIfTrue="1" operator="equal">
      <formula>"NO"</formula>
    </cfRule>
    <cfRule type="cellIs" dxfId="2476" priority="2409" stopIfTrue="1" operator="equal">
      <formula>"SI"</formula>
    </cfRule>
  </conditionalFormatting>
  <conditionalFormatting sqref="T1952:V1953">
    <cfRule type="cellIs" dxfId="2475" priority="2407" stopIfTrue="1" operator="equal">
      <formula>"NO APLICA"</formula>
    </cfRule>
  </conditionalFormatting>
  <conditionalFormatting sqref="T1954:U1954">
    <cfRule type="cellIs" dxfId="2474" priority="2406" stopIfTrue="1" operator="equal">
      <formula>"NO APLICA"</formula>
    </cfRule>
  </conditionalFormatting>
  <conditionalFormatting sqref="T1954:U1954">
    <cfRule type="cellIs" dxfId="2473" priority="2405" stopIfTrue="1" operator="equal">
      <formula>"NO APLICA"</formula>
    </cfRule>
  </conditionalFormatting>
  <conditionalFormatting sqref="V1954">
    <cfRule type="cellIs" dxfId="2472" priority="2404" stopIfTrue="1" operator="equal">
      <formula>"NO APLICA"</formula>
    </cfRule>
  </conditionalFormatting>
  <conditionalFormatting sqref="T1951:U1951">
    <cfRule type="cellIs" dxfId="2471" priority="2403" stopIfTrue="1" operator="equal">
      <formula>"NO APLICA"</formula>
    </cfRule>
  </conditionalFormatting>
  <conditionalFormatting sqref="T1951:U1951">
    <cfRule type="cellIs" dxfId="2470" priority="2402" stopIfTrue="1" operator="equal">
      <formula>"NO APLICA"</formula>
    </cfRule>
  </conditionalFormatting>
  <conditionalFormatting sqref="V1951">
    <cfRule type="cellIs" dxfId="2469" priority="2401" stopIfTrue="1" operator="equal">
      <formula>"NO APLICA"</formula>
    </cfRule>
  </conditionalFormatting>
  <conditionalFormatting sqref="C1984:I1984 C1986:I1986 F1985:G1985 C1988:I1988 F1987:G1987 C1990:I1998 F1989:G1989 K1984:M1998 P1984:V1998 I1987 I1989 I1985">
    <cfRule type="cellIs" dxfId="2468" priority="2400" stopIfTrue="1" operator="greaterThan">
      <formula>0</formula>
    </cfRule>
  </conditionalFormatting>
  <conditionalFormatting sqref="D1992:D1997">
    <cfRule type="cellIs" dxfId="2467" priority="2399" stopIfTrue="1" operator="greaterThan">
      <formula>0</formula>
    </cfRule>
  </conditionalFormatting>
  <conditionalFormatting sqref="D1992:D1997 F1992:H1997">
    <cfRule type="cellIs" dxfId="2466" priority="2398" stopIfTrue="1" operator="greaterThan">
      <formula>0</formula>
    </cfRule>
  </conditionalFormatting>
  <conditionalFormatting sqref="H1984 H1988 H1990:H1997 H1986">
    <cfRule type="cellIs" dxfId="2465" priority="2397" stopIfTrue="1" operator="greaterThan">
      <formula>0</formula>
    </cfRule>
  </conditionalFormatting>
  <conditionalFormatting sqref="E1984 E1986 E1988 E1990:E1997">
    <cfRule type="cellIs" dxfId="2464" priority="2396" stopIfTrue="1" operator="greaterThan">
      <formula>0</formula>
    </cfRule>
  </conditionalFormatting>
  <conditionalFormatting sqref="K2006:K2011">
    <cfRule type="containsText" dxfId="2463" priority="2394" stopIfTrue="1" operator="containsText" text="NO CUMPLE">
      <formula>NOT(ISERROR(SEARCH("NO CUMPLE",K2006)))</formula>
    </cfRule>
    <cfRule type="containsText" dxfId="2462" priority="2395" stopIfTrue="1" operator="containsText" text="CUMPLE">
      <formula>NOT(ISERROR(SEARCH("CUMPLE",K2006)))</formula>
    </cfRule>
  </conditionalFormatting>
  <conditionalFormatting sqref="S2005">
    <cfRule type="cellIs" dxfId="2461" priority="2392" operator="greaterThanOrEqual">
      <formula>NUMMINCONT</formula>
    </cfRule>
    <cfRule type="cellIs" dxfId="2460" priority="2393" operator="lessThan">
      <formula>NUMMINCONT</formula>
    </cfRule>
  </conditionalFormatting>
  <conditionalFormatting sqref="T1992:V1997">
    <cfRule type="cellIs" dxfId="2459" priority="2390" stopIfTrue="1" operator="equal">
      <formula>"NO"</formula>
    </cfRule>
    <cfRule type="cellIs" dxfId="2458" priority="2391" stopIfTrue="1" operator="equal">
      <formula>"SI"</formula>
    </cfRule>
  </conditionalFormatting>
  <conditionalFormatting sqref="T1992:V1993">
    <cfRule type="cellIs" dxfId="2457" priority="2389" stopIfTrue="1" operator="equal">
      <formula>"NO APLICA"</formula>
    </cfRule>
  </conditionalFormatting>
  <conditionalFormatting sqref="T1994:U1997">
    <cfRule type="cellIs" dxfId="2456" priority="2388" stopIfTrue="1" operator="equal">
      <formula>"NO APLICA"</formula>
    </cfRule>
  </conditionalFormatting>
  <conditionalFormatting sqref="T1994:U1994">
    <cfRule type="cellIs" dxfId="2455" priority="2387" stopIfTrue="1" operator="equal">
      <formula>"NO APLICA"</formula>
    </cfRule>
  </conditionalFormatting>
  <conditionalFormatting sqref="V1994:V1997">
    <cfRule type="cellIs" dxfId="2454" priority="2386" stopIfTrue="1" operator="equal">
      <formula>"NO APLICA"</formula>
    </cfRule>
  </conditionalFormatting>
  <conditionalFormatting sqref="V2003:W2003">
    <cfRule type="cellIs" dxfId="2453" priority="2384" operator="equal">
      <formula>"CUMPLE"</formula>
    </cfRule>
    <cfRule type="cellIs" dxfId="2452" priority="2385" operator="equal">
      <formula>"NO CUMPLE"</formula>
    </cfRule>
  </conditionalFormatting>
  <conditionalFormatting sqref="V2003:W2005">
    <cfRule type="cellIs" dxfId="2451" priority="2383" operator="equal">
      <formula>"VERIFICAR"</formula>
    </cfRule>
  </conditionalFormatting>
  <conditionalFormatting sqref="T1998:V1998">
    <cfRule type="cellIs" dxfId="2450" priority="2381" stopIfTrue="1" operator="equal">
      <formula>"NO"</formula>
    </cfRule>
    <cfRule type="cellIs" dxfId="2449" priority="2382" stopIfTrue="1" operator="equal">
      <formula>"SI"</formula>
    </cfRule>
  </conditionalFormatting>
  <conditionalFormatting sqref="T1998:U1998">
    <cfRule type="cellIs" dxfId="2448" priority="2380" stopIfTrue="1" operator="equal">
      <formula>"NO APLICA"</formula>
    </cfRule>
  </conditionalFormatting>
  <conditionalFormatting sqref="V1998">
    <cfRule type="cellIs" dxfId="2447" priority="2379" stopIfTrue="1" operator="equal">
      <formula>"NO APLICA"</formula>
    </cfRule>
  </conditionalFormatting>
  <conditionalFormatting sqref="T2008">
    <cfRule type="cellIs" dxfId="2446" priority="2377" operator="equal">
      <formula>"CUMPLE"</formula>
    </cfRule>
    <cfRule type="cellIs" dxfId="2445" priority="2378" operator="equal">
      <formula>"NO CUMPLE"</formula>
    </cfRule>
  </conditionalFormatting>
  <conditionalFormatting sqref="T2008">
    <cfRule type="cellIs" dxfId="2444" priority="2376" operator="equal">
      <formula>"VERIFICAR"</formula>
    </cfRule>
  </conditionalFormatting>
  <conditionalFormatting sqref="H2012">
    <cfRule type="containsText" dxfId="2426" priority="2357" stopIfTrue="1" operator="containsText" text="NO CUMPLE">
      <formula>NOT(ISERROR(SEARCH("NO CUMPLE",H2012)))</formula>
    </cfRule>
    <cfRule type="containsText" dxfId="2425" priority="2358" stopIfTrue="1" operator="containsText" text="CUMPLE">
      <formula>NOT(ISERROR(SEARCH("CUMPLE",H2012)))</formula>
    </cfRule>
  </conditionalFormatting>
  <conditionalFormatting sqref="J2012">
    <cfRule type="containsText" dxfId="2424" priority="2355" stopIfTrue="1" operator="containsText" text="NO CUMPLE">
      <formula>NOT(ISERROR(SEARCH("NO CUMPLE",J2012)))</formula>
    </cfRule>
    <cfRule type="containsText" dxfId="2423" priority="2356" stopIfTrue="1" operator="containsText" text="CUMPLE">
      <formula>NOT(ISERROR(SEARCH("CUMPLE",J2012)))</formula>
    </cfRule>
  </conditionalFormatting>
  <conditionalFormatting sqref="K2012">
    <cfRule type="containsText" dxfId="2422" priority="2353" stopIfTrue="1" operator="containsText" text="NO CUMPLE">
      <formula>NOT(ISERROR(SEARCH("NO CUMPLE",K2012)))</formula>
    </cfRule>
    <cfRule type="containsText" dxfId="2421" priority="2354" stopIfTrue="1" operator="containsText" text="CUMPLE">
      <formula>NOT(ISERROR(SEARCH("CUMPLE",K2012)))</formula>
    </cfRule>
  </conditionalFormatting>
  <conditionalFormatting sqref="O2011">
    <cfRule type="containsText" dxfId="2420" priority="2351" stopIfTrue="1" operator="containsText" text="NO CUMPLE">
      <formula>NOT(ISERROR(SEARCH("NO CUMPLE",O2011)))</formula>
    </cfRule>
    <cfRule type="containsText" dxfId="2419" priority="2352" stopIfTrue="1" operator="containsText" text="CUMPLE">
      <formula>NOT(ISERROR(SEARCH("CUMPLE",O2011)))</formula>
    </cfRule>
  </conditionalFormatting>
  <conditionalFormatting sqref="O2012:S2012">
    <cfRule type="cellIs" dxfId="2418" priority="2350" operator="equal">
      <formula>"EL PROPONENTE SE DEBE REQUERIR POR EXPERIENCIA MINIMA EXIGIDA"</formula>
    </cfRule>
  </conditionalFormatting>
  <conditionalFormatting sqref="J1984:J1998">
    <cfRule type="cellIs" dxfId="2417" priority="2349" stopIfTrue="1" operator="greaterThan">
      <formula>0</formula>
    </cfRule>
  </conditionalFormatting>
  <conditionalFormatting sqref="N2006:N2011">
    <cfRule type="cellIs" dxfId="2416" priority="2347" operator="equal">
      <formula>"NO"</formula>
    </cfRule>
    <cfRule type="cellIs" dxfId="2415" priority="2348" operator="equal">
      <formula>"SI"</formula>
    </cfRule>
  </conditionalFormatting>
  <conditionalFormatting sqref="I1998">
    <cfRule type="cellIs" dxfId="2414" priority="2346" stopIfTrue="1" operator="greaterThan">
      <formula>0</formula>
    </cfRule>
  </conditionalFormatting>
  <conditionalFormatting sqref="K1984:L1998">
    <cfRule type="cellIs" dxfId="2413" priority="2345" operator="notBetween">
      <formula>$Q$17</formula>
      <formula>$R$17</formula>
    </cfRule>
  </conditionalFormatting>
  <conditionalFormatting sqref="B1984 B1986 B1988 B1990:B1998">
    <cfRule type="cellIs" dxfId="2412" priority="2344" stopIfTrue="1" operator="greaterThan">
      <formula>0</formula>
    </cfRule>
  </conditionalFormatting>
  <conditionalFormatting sqref="T1990:V1991 T1984:V1986">
    <cfRule type="cellIs" dxfId="2411" priority="2342" stopIfTrue="1" operator="equal">
      <formula>"NO"</formula>
    </cfRule>
    <cfRule type="cellIs" dxfId="2410" priority="2343" stopIfTrue="1" operator="equal">
      <formula>"SI"</formula>
    </cfRule>
  </conditionalFormatting>
  <conditionalFormatting sqref="T1990:V1990 T1984:V1985">
    <cfRule type="cellIs" dxfId="2409" priority="2341" stopIfTrue="1" operator="equal">
      <formula>"NO APLICA"</formula>
    </cfRule>
  </conditionalFormatting>
  <conditionalFormatting sqref="T1991:U1991">
    <cfRule type="cellIs" dxfId="2408" priority="2340" stopIfTrue="1" operator="equal">
      <formula>"NO APLICA"</formula>
    </cfRule>
  </conditionalFormatting>
  <conditionalFormatting sqref="T1991:U1991">
    <cfRule type="cellIs" dxfId="2407" priority="2339" stopIfTrue="1" operator="equal">
      <formula>"NO APLICA"</formula>
    </cfRule>
  </conditionalFormatting>
  <conditionalFormatting sqref="V1991">
    <cfRule type="cellIs" dxfId="2406" priority="2338" stopIfTrue="1" operator="equal">
      <formula>"NO APLICA"</formula>
    </cfRule>
  </conditionalFormatting>
  <conditionalFormatting sqref="C1984:I1984 C1986:I1986 F1985:G1985 C1988:I1988 F1987:G1987 C1990:I1998 F1989:G1989 K1984:M1998 P1984:V1998 I1987 I1989 I1985">
    <cfRule type="cellIs" dxfId="2405" priority="2337" operator="equal">
      <formula>0</formula>
    </cfRule>
  </conditionalFormatting>
  <conditionalFormatting sqref="P2005">
    <cfRule type="cellIs" dxfId="2403" priority="2334" operator="equal">
      <formula>"NO VÁLIDO"</formula>
    </cfRule>
    <cfRule type="cellIs" dxfId="2402" priority="2335" operator="equal">
      <formula>"VÁLIDO"</formula>
    </cfRule>
  </conditionalFormatting>
  <conditionalFormatting sqref="M2012">
    <cfRule type="cellIs" dxfId="2401" priority="2331" operator="notEqual">
      <formula>"NO CUMPLE"</formula>
    </cfRule>
    <cfRule type="containsText" dxfId="2400" priority="2332" stopIfTrue="1" operator="containsText" text="NO CUMPLE">
      <formula>NOT(ISERROR(SEARCH("NO CUMPLE",M2012)))</formula>
    </cfRule>
    <cfRule type="containsText" dxfId="2399" priority="2333" stopIfTrue="1" operator="containsText" text="CUMPLE">
      <formula>NOT(ISERROR(SEARCH("CUMPLE",M2012)))</formula>
    </cfRule>
  </conditionalFormatting>
  <conditionalFormatting sqref="M2006:M2011">
    <cfRule type="cellIs" dxfId="2398" priority="2329" stopIfTrue="1" operator="equal">
      <formula>"cumple"</formula>
    </cfRule>
    <cfRule type="containsText" dxfId="2397" priority="2330" stopIfTrue="1" operator="containsText" text="NO CUMPLE">
      <formula>NOT(ISERROR(SEARCH("NO CUMPLE",M2006)))</formula>
    </cfRule>
  </conditionalFormatting>
  <conditionalFormatting sqref="L2006:L2011">
    <cfRule type="cellIs" dxfId="2396" priority="2327" stopIfTrue="1" operator="equal">
      <formula>"cumple"</formula>
    </cfRule>
    <cfRule type="containsText" dxfId="2395" priority="2328" stopIfTrue="1" operator="containsText" text="NO CUMPLE">
      <formula>NOT(ISERROR(SEARCH("NO CUMPLE",L2006)))</formula>
    </cfRule>
  </conditionalFormatting>
  <conditionalFormatting sqref="D1988">
    <cfRule type="cellIs" dxfId="2379" priority="2311" stopIfTrue="1" operator="greaterThan">
      <formula>0</formula>
    </cfRule>
  </conditionalFormatting>
  <conditionalFormatting sqref="D1988 F1988:H1988 F1987:G1987 F1989:G1989">
    <cfRule type="cellIs" dxfId="2378" priority="2310" stopIfTrue="1" operator="greaterThan">
      <formula>0</formula>
    </cfRule>
  </conditionalFormatting>
  <conditionalFormatting sqref="T1987:V1989">
    <cfRule type="cellIs" dxfId="2377" priority="2308" stopIfTrue="1" operator="equal">
      <formula>"NO"</formula>
    </cfRule>
    <cfRule type="cellIs" dxfId="2376" priority="2309" stopIfTrue="1" operator="equal">
      <formula>"SI"</formula>
    </cfRule>
  </conditionalFormatting>
  <conditionalFormatting sqref="T1987:V1988">
    <cfRule type="cellIs" dxfId="2375" priority="2307" stopIfTrue="1" operator="equal">
      <formula>"NO APLICA"</formula>
    </cfRule>
  </conditionalFormatting>
  <conditionalFormatting sqref="T1989:U1989">
    <cfRule type="cellIs" dxfId="2374" priority="2306" stopIfTrue="1" operator="equal">
      <formula>"NO APLICA"</formula>
    </cfRule>
  </conditionalFormatting>
  <conditionalFormatting sqref="T1989:U1989">
    <cfRule type="cellIs" dxfId="2373" priority="2305" stopIfTrue="1" operator="equal">
      <formula>"NO APLICA"</formula>
    </cfRule>
  </conditionalFormatting>
  <conditionalFormatting sqref="V1989">
    <cfRule type="cellIs" dxfId="2372" priority="2304" stopIfTrue="1" operator="equal">
      <formula>"NO APLICA"</formula>
    </cfRule>
  </conditionalFormatting>
  <conditionalFormatting sqref="T1986:U1986">
    <cfRule type="cellIs" dxfId="2371" priority="2303" stopIfTrue="1" operator="equal">
      <formula>"NO APLICA"</formula>
    </cfRule>
  </conditionalFormatting>
  <conditionalFormatting sqref="T1986:U1986">
    <cfRule type="cellIs" dxfId="2370" priority="2302" stopIfTrue="1" operator="equal">
      <formula>"NO APLICA"</formula>
    </cfRule>
  </conditionalFormatting>
  <conditionalFormatting sqref="V1986">
    <cfRule type="cellIs" dxfId="2369" priority="2301" stopIfTrue="1" operator="equal">
      <formula>"NO APLICA"</formula>
    </cfRule>
  </conditionalFormatting>
  <conditionalFormatting sqref="C2019:I2033 K2019:M2033 P2019:V2033">
    <cfRule type="cellIs" dxfId="2368" priority="2300" stopIfTrue="1" operator="greaterThan">
      <formula>0</formula>
    </cfRule>
  </conditionalFormatting>
  <conditionalFormatting sqref="D2027:D2032">
    <cfRule type="cellIs" dxfId="2367" priority="2299" stopIfTrue="1" operator="greaterThan">
      <formula>0</formula>
    </cfRule>
  </conditionalFormatting>
  <conditionalFormatting sqref="D2027:D2032 F2027:H2032">
    <cfRule type="cellIs" dxfId="2366" priority="2298" stopIfTrue="1" operator="greaterThan">
      <formula>0</formula>
    </cfRule>
  </conditionalFormatting>
  <conditionalFormatting sqref="H2019:H2032">
    <cfRule type="cellIs" dxfId="2365" priority="2297" stopIfTrue="1" operator="greaterThan">
      <formula>0</formula>
    </cfRule>
  </conditionalFormatting>
  <conditionalFormatting sqref="E2019:E2032">
    <cfRule type="cellIs" dxfId="2364" priority="2296" stopIfTrue="1" operator="greaterThan">
      <formula>0</formula>
    </cfRule>
  </conditionalFormatting>
  <conditionalFormatting sqref="K2041:K2046">
    <cfRule type="containsText" dxfId="2363" priority="2294" stopIfTrue="1" operator="containsText" text="NO CUMPLE">
      <formula>NOT(ISERROR(SEARCH("NO CUMPLE",K2041)))</formula>
    </cfRule>
    <cfRule type="containsText" dxfId="2362" priority="2295" stopIfTrue="1" operator="containsText" text="CUMPLE">
      <formula>NOT(ISERROR(SEARCH("CUMPLE",K2041)))</formula>
    </cfRule>
  </conditionalFormatting>
  <conditionalFormatting sqref="S2040">
    <cfRule type="cellIs" dxfId="2361" priority="2292" operator="greaterThanOrEqual">
      <formula>NUMMINCONT</formula>
    </cfRule>
    <cfRule type="cellIs" dxfId="2360" priority="2293" operator="lessThan">
      <formula>NUMMINCONT</formula>
    </cfRule>
  </conditionalFormatting>
  <conditionalFormatting sqref="T2027:V2032">
    <cfRule type="cellIs" dxfId="2359" priority="2290" stopIfTrue="1" operator="equal">
      <formula>"NO"</formula>
    </cfRule>
    <cfRule type="cellIs" dxfId="2358" priority="2291" stopIfTrue="1" operator="equal">
      <formula>"SI"</formula>
    </cfRule>
  </conditionalFormatting>
  <conditionalFormatting sqref="T2027:V2028">
    <cfRule type="cellIs" dxfId="2357" priority="2289" stopIfTrue="1" operator="equal">
      <formula>"NO APLICA"</formula>
    </cfRule>
  </conditionalFormatting>
  <conditionalFormatting sqref="T2029:U2032">
    <cfRule type="cellIs" dxfId="2356" priority="2288" stopIfTrue="1" operator="equal">
      <formula>"NO APLICA"</formula>
    </cfRule>
  </conditionalFormatting>
  <conditionalFormatting sqref="T2029:U2029">
    <cfRule type="cellIs" dxfId="2355" priority="2287" stopIfTrue="1" operator="equal">
      <formula>"NO APLICA"</formula>
    </cfRule>
  </conditionalFormatting>
  <conditionalFormatting sqref="V2029:V2032">
    <cfRule type="cellIs" dxfId="2354" priority="2286" stopIfTrue="1" operator="equal">
      <formula>"NO APLICA"</formula>
    </cfRule>
  </conditionalFormatting>
  <conditionalFormatting sqref="V2038:W2038">
    <cfRule type="cellIs" dxfId="2353" priority="2284" operator="equal">
      <formula>"CUMPLE"</formula>
    </cfRule>
    <cfRule type="cellIs" dxfId="2352" priority="2285" operator="equal">
      <formula>"NO CUMPLE"</formula>
    </cfRule>
  </conditionalFormatting>
  <conditionalFormatting sqref="V2038:W2040">
    <cfRule type="cellIs" dxfId="2351" priority="2283" operator="equal">
      <formula>"VERIFICAR"</formula>
    </cfRule>
  </conditionalFormatting>
  <conditionalFormatting sqref="T2033:V2033">
    <cfRule type="cellIs" dxfId="2350" priority="2281" stopIfTrue="1" operator="equal">
      <formula>"NO"</formula>
    </cfRule>
    <cfRule type="cellIs" dxfId="2349" priority="2282" stopIfTrue="1" operator="equal">
      <formula>"SI"</formula>
    </cfRule>
  </conditionalFormatting>
  <conditionalFormatting sqref="T2033:U2033">
    <cfRule type="cellIs" dxfId="2348" priority="2280" stopIfTrue="1" operator="equal">
      <formula>"NO APLICA"</formula>
    </cfRule>
  </conditionalFormatting>
  <conditionalFormatting sqref="V2033">
    <cfRule type="cellIs" dxfId="2347" priority="2279" stopIfTrue="1" operator="equal">
      <formula>"NO APLICA"</formula>
    </cfRule>
  </conditionalFormatting>
  <conditionalFormatting sqref="T2043">
    <cfRule type="cellIs" dxfId="2346" priority="2277" operator="equal">
      <formula>"CUMPLE"</formula>
    </cfRule>
    <cfRule type="cellIs" dxfId="2345" priority="2278" operator="equal">
      <formula>"NO CUMPLE"</formula>
    </cfRule>
  </conditionalFormatting>
  <conditionalFormatting sqref="T2043">
    <cfRule type="cellIs" dxfId="2344" priority="2276" operator="equal">
      <formula>"VERIFICAR"</formula>
    </cfRule>
  </conditionalFormatting>
  <conditionalFormatting sqref="H2047">
    <cfRule type="containsText" dxfId="2326" priority="2257" stopIfTrue="1" operator="containsText" text="NO CUMPLE">
      <formula>NOT(ISERROR(SEARCH("NO CUMPLE",H2047)))</formula>
    </cfRule>
    <cfRule type="containsText" dxfId="2325" priority="2258" stopIfTrue="1" operator="containsText" text="CUMPLE">
      <formula>NOT(ISERROR(SEARCH("CUMPLE",H2047)))</formula>
    </cfRule>
  </conditionalFormatting>
  <conditionalFormatting sqref="J2047">
    <cfRule type="containsText" dxfId="2324" priority="2255" stopIfTrue="1" operator="containsText" text="NO CUMPLE">
      <formula>NOT(ISERROR(SEARCH("NO CUMPLE",J2047)))</formula>
    </cfRule>
    <cfRule type="containsText" dxfId="2323" priority="2256" stopIfTrue="1" operator="containsText" text="CUMPLE">
      <formula>NOT(ISERROR(SEARCH("CUMPLE",J2047)))</formula>
    </cfRule>
  </conditionalFormatting>
  <conditionalFormatting sqref="K2047">
    <cfRule type="containsText" dxfId="2322" priority="2253" stopIfTrue="1" operator="containsText" text="NO CUMPLE">
      <formula>NOT(ISERROR(SEARCH("NO CUMPLE",K2047)))</formula>
    </cfRule>
    <cfRule type="containsText" dxfId="2321" priority="2254" stopIfTrue="1" operator="containsText" text="CUMPLE">
      <formula>NOT(ISERROR(SEARCH("CUMPLE",K2047)))</formula>
    </cfRule>
  </conditionalFormatting>
  <conditionalFormatting sqref="O2046">
    <cfRule type="containsText" dxfId="2320" priority="2251" stopIfTrue="1" operator="containsText" text="NO CUMPLE">
      <formula>NOT(ISERROR(SEARCH("NO CUMPLE",O2046)))</formula>
    </cfRule>
    <cfRule type="containsText" dxfId="2319" priority="2252" stopIfTrue="1" operator="containsText" text="CUMPLE">
      <formula>NOT(ISERROR(SEARCH("CUMPLE",O2046)))</formula>
    </cfRule>
  </conditionalFormatting>
  <conditionalFormatting sqref="O2047:S2047">
    <cfRule type="cellIs" dxfId="2318" priority="2250" operator="equal">
      <formula>"EL PROPONENTE SE DEBE REQUERIR POR EXPERIENCIA MINIMA EXIGIDA"</formula>
    </cfRule>
  </conditionalFormatting>
  <conditionalFormatting sqref="J2019:J2033">
    <cfRule type="cellIs" dxfId="2317" priority="2249" stopIfTrue="1" operator="greaterThan">
      <formula>0</formula>
    </cfRule>
  </conditionalFormatting>
  <conditionalFormatting sqref="N2041:N2046">
    <cfRule type="cellIs" dxfId="2316" priority="2247" operator="equal">
      <formula>"NO"</formula>
    </cfRule>
    <cfRule type="cellIs" dxfId="2315" priority="2248" operator="equal">
      <formula>"SI"</formula>
    </cfRule>
  </conditionalFormatting>
  <conditionalFormatting sqref="I2033">
    <cfRule type="cellIs" dxfId="2314" priority="2246" stopIfTrue="1" operator="greaterThan">
      <formula>0</formula>
    </cfRule>
  </conditionalFormatting>
  <conditionalFormatting sqref="K2019:L2033">
    <cfRule type="cellIs" dxfId="2313" priority="2245" operator="notBetween">
      <formula>$Q$17</formula>
      <formula>$R$17</formula>
    </cfRule>
  </conditionalFormatting>
  <conditionalFormatting sqref="B2019:B2033">
    <cfRule type="cellIs" dxfId="2312" priority="2244" stopIfTrue="1" operator="greaterThan">
      <formula>0</formula>
    </cfRule>
  </conditionalFormatting>
  <conditionalFormatting sqref="T2025:V2026 T2019:V2021 T2020:T2022 V2020:V2022">
    <cfRule type="cellIs" dxfId="2311" priority="2242" stopIfTrue="1" operator="equal">
      <formula>"NO"</formula>
    </cfRule>
    <cfRule type="cellIs" dxfId="2310" priority="2243" stopIfTrue="1" operator="equal">
      <formula>"SI"</formula>
    </cfRule>
  </conditionalFormatting>
  <conditionalFormatting sqref="T2025:V2025 T2019:V2020 T2020:T2022 V2020:V2022">
    <cfRule type="cellIs" dxfId="2309" priority="2241" stopIfTrue="1" operator="equal">
      <formula>"NO APLICA"</formula>
    </cfRule>
  </conditionalFormatting>
  <conditionalFormatting sqref="T2026:U2026">
    <cfRule type="cellIs" dxfId="2308" priority="2240" stopIfTrue="1" operator="equal">
      <formula>"NO APLICA"</formula>
    </cfRule>
  </conditionalFormatting>
  <conditionalFormatting sqref="T2026:U2026">
    <cfRule type="cellIs" dxfId="2307" priority="2239" stopIfTrue="1" operator="equal">
      <formula>"NO APLICA"</formula>
    </cfRule>
  </conditionalFormatting>
  <conditionalFormatting sqref="V2026">
    <cfRule type="cellIs" dxfId="2306" priority="2238" stopIfTrue="1" operator="equal">
      <formula>"NO APLICA"</formula>
    </cfRule>
  </conditionalFormatting>
  <conditionalFormatting sqref="C2019:I2033 K2019:M2033 P2019:V2033">
    <cfRule type="cellIs" dxfId="2305" priority="2237" operator="equal">
      <formula>0</formula>
    </cfRule>
  </conditionalFormatting>
  <conditionalFormatting sqref="P2040">
    <cfRule type="cellIs" dxfId="2303" priority="2234" operator="equal">
      <formula>"NO VÁLIDO"</formula>
    </cfRule>
    <cfRule type="cellIs" dxfId="2302" priority="2235" operator="equal">
      <formula>"VÁLIDO"</formula>
    </cfRule>
  </conditionalFormatting>
  <conditionalFormatting sqref="M2047">
    <cfRule type="cellIs" dxfId="2301" priority="2231" operator="notEqual">
      <formula>"NO CUMPLE"</formula>
    </cfRule>
    <cfRule type="containsText" dxfId="2300" priority="2232" stopIfTrue="1" operator="containsText" text="NO CUMPLE">
      <formula>NOT(ISERROR(SEARCH("NO CUMPLE",M2047)))</formula>
    </cfRule>
    <cfRule type="containsText" dxfId="2299" priority="2233" stopIfTrue="1" operator="containsText" text="CUMPLE">
      <formula>NOT(ISERROR(SEARCH("CUMPLE",M2047)))</formula>
    </cfRule>
  </conditionalFormatting>
  <conditionalFormatting sqref="M2041:M2046">
    <cfRule type="cellIs" dxfId="2298" priority="2229" stopIfTrue="1" operator="equal">
      <formula>"cumple"</formula>
    </cfRule>
    <cfRule type="containsText" dxfId="2297" priority="2230" stopIfTrue="1" operator="containsText" text="NO CUMPLE">
      <formula>NOT(ISERROR(SEARCH("NO CUMPLE",M2041)))</formula>
    </cfRule>
  </conditionalFormatting>
  <conditionalFormatting sqref="L2041:L2046">
    <cfRule type="cellIs" dxfId="2296" priority="2227" stopIfTrue="1" operator="equal">
      <formula>"cumple"</formula>
    </cfRule>
    <cfRule type="containsText" dxfId="2295" priority="2228" stopIfTrue="1" operator="containsText" text="NO CUMPLE">
      <formula>NOT(ISERROR(SEARCH("NO CUMPLE",L2041)))</formula>
    </cfRule>
  </conditionalFormatting>
  <conditionalFormatting sqref="D2022:D2024">
    <cfRule type="cellIs" dxfId="2279" priority="2211" stopIfTrue="1" operator="greaterThan">
      <formula>0</formula>
    </cfRule>
  </conditionalFormatting>
  <conditionalFormatting sqref="D2022:D2024 F2022:H2024">
    <cfRule type="cellIs" dxfId="2278" priority="2210" stopIfTrue="1" operator="greaterThan">
      <formula>0</formula>
    </cfRule>
  </conditionalFormatting>
  <conditionalFormatting sqref="T2022:V2024">
    <cfRule type="cellIs" dxfId="2277" priority="2208" stopIfTrue="1" operator="equal">
      <formula>"NO"</formula>
    </cfRule>
    <cfRule type="cellIs" dxfId="2276" priority="2209" stopIfTrue="1" operator="equal">
      <formula>"SI"</formula>
    </cfRule>
  </conditionalFormatting>
  <conditionalFormatting sqref="T2022:V2023">
    <cfRule type="cellIs" dxfId="2275" priority="2207" stopIfTrue="1" operator="equal">
      <formula>"NO APLICA"</formula>
    </cfRule>
  </conditionalFormatting>
  <conditionalFormatting sqref="T2024:U2024">
    <cfRule type="cellIs" dxfId="2274" priority="2206" stopIfTrue="1" operator="equal">
      <formula>"NO APLICA"</formula>
    </cfRule>
  </conditionalFormatting>
  <conditionalFormatting sqref="T2024:U2024">
    <cfRule type="cellIs" dxfId="2273" priority="2205" stopIfTrue="1" operator="equal">
      <formula>"NO APLICA"</formula>
    </cfRule>
  </conditionalFormatting>
  <conditionalFormatting sqref="V2024">
    <cfRule type="cellIs" dxfId="2272" priority="2204" stopIfTrue="1" operator="equal">
      <formula>"NO APLICA"</formula>
    </cfRule>
  </conditionalFormatting>
  <conditionalFormatting sqref="T2021:U2021">
    <cfRule type="cellIs" dxfId="2271" priority="2203" stopIfTrue="1" operator="equal">
      <formula>"NO APLICA"</formula>
    </cfRule>
  </conditionalFormatting>
  <conditionalFormatting sqref="T2021:U2021">
    <cfRule type="cellIs" dxfId="2270" priority="2202" stopIfTrue="1" operator="equal">
      <formula>"NO APLICA"</formula>
    </cfRule>
  </conditionalFormatting>
  <conditionalFormatting sqref="V2021">
    <cfRule type="cellIs" dxfId="2269" priority="2201" stopIfTrue="1" operator="equal">
      <formula>"NO APLICA"</formula>
    </cfRule>
  </conditionalFormatting>
  <conditionalFormatting sqref="C2054:I2068 K2054:M2068 P2054:V2068">
    <cfRule type="cellIs" dxfId="2268" priority="2200" stopIfTrue="1" operator="greaterThan">
      <formula>0</formula>
    </cfRule>
  </conditionalFormatting>
  <conditionalFormatting sqref="D2062:D2067">
    <cfRule type="cellIs" dxfId="2267" priority="2199" stopIfTrue="1" operator="greaterThan">
      <formula>0</formula>
    </cfRule>
  </conditionalFormatting>
  <conditionalFormatting sqref="D2062:D2067 F2062:H2067">
    <cfRule type="cellIs" dxfId="2266" priority="2198" stopIfTrue="1" operator="greaterThan">
      <formula>0</formula>
    </cfRule>
  </conditionalFormatting>
  <conditionalFormatting sqref="H2054:H2067">
    <cfRule type="cellIs" dxfId="2265" priority="2197" stopIfTrue="1" operator="greaterThan">
      <formula>0</formula>
    </cfRule>
  </conditionalFormatting>
  <conditionalFormatting sqref="E2054:E2067">
    <cfRule type="cellIs" dxfId="2264" priority="2196" stopIfTrue="1" operator="greaterThan">
      <formula>0</formula>
    </cfRule>
  </conditionalFormatting>
  <conditionalFormatting sqref="K2076:K2081">
    <cfRule type="containsText" dxfId="2263" priority="2194" stopIfTrue="1" operator="containsText" text="NO CUMPLE">
      <formula>NOT(ISERROR(SEARCH("NO CUMPLE",K2076)))</formula>
    </cfRule>
    <cfRule type="containsText" dxfId="2262" priority="2195" stopIfTrue="1" operator="containsText" text="CUMPLE">
      <formula>NOT(ISERROR(SEARCH("CUMPLE",K2076)))</formula>
    </cfRule>
  </conditionalFormatting>
  <conditionalFormatting sqref="S2075">
    <cfRule type="cellIs" dxfId="2261" priority="2192" operator="greaterThanOrEqual">
      <formula>NUMMINCONT</formula>
    </cfRule>
    <cfRule type="cellIs" dxfId="2260" priority="2193" operator="lessThan">
      <formula>NUMMINCONT</formula>
    </cfRule>
  </conditionalFormatting>
  <conditionalFormatting sqref="T2062:V2067">
    <cfRule type="cellIs" dxfId="2259" priority="2190" stopIfTrue="1" operator="equal">
      <formula>"NO"</formula>
    </cfRule>
    <cfRule type="cellIs" dxfId="2258" priority="2191" stopIfTrue="1" operator="equal">
      <formula>"SI"</formula>
    </cfRule>
  </conditionalFormatting>
  <conditionalFormatting sqref="T2062:V2063">
    <cfRule type="cellIs" dxfId="2257" priority="2189" stopIfTrue="1" operator="equal">
      <formula>"NO APLICA"</formula>
    </cfRule>
  </conditionalFormatting>
  <conditionalFormatting sqref="T2064:U2067">
    <cfRule type="cellIs" dxfId="2256" priority="2188" stopIfTrue="1" operator="equal">
      <formula>"NO APLICA"</formula>
    </cfRule>
  </conditionalFormatting>
  <conditionalFormatting sqref="T2064:U2064">
    <cfRule type="cellIs" dxfId="2255" priority="2187" stopIfTrue="1" operator="equal">
      <formula>"NO APLICA"</formula>
    </cfRule>
  </conditionalFormatting>
  <conditionalFormatting sqref="V2064:V2067">
    <cfRule type="cellIs" dxfId="2254" priority="2186" stopIfTrue="1" operator="equal">
      <formula>"NO APLICA"</formula>
    </cfRule>
  </conditionalFormatting>
  <conditionalFormatting sqref="V2073:W2073">
    <cfRule type="cellIs" dxfId="2253" priority="2184" operator="equal">
      <formula>"CUMPLE"</formula>
    </cfRule>
    <cfRule type="cellIs" dxfId="2252" priority="2185" operator="equal">
      <formula>"NO CUMPLE"</formula>
    </cfRule>
  </conditionalFormatting>
  <conditionalFormatting sqref="V2073:W2075">
    <cfRule type="cellIs" dxfId="2251" priority="2183" operator="equal">
      <formula>"VERIFICAR"</formula>
    </cfRule>
  </conditionalFormatting>
  <conditionalFormatting sqref="T2068:V2068">
    <cfRule type="cellIs" dxfId="2250" priority="2181" stopIfTrue="1" operator="equal">
      <formula>"NO"</formula>
    </cfRule>
    <cfRule type="cellIs" dxfId="2249" priority="2182" stopIfTrue="1" operator="equal">
      <formula>"SI"</formula>
    </cfRule>
  </conditionalFormatting>
  <conditionalFormatting sqref="T2068:U2068">
    <cfRule type="cellIs" dxfId="2248" priority="2180" stopIfTrue="1" operator="equal">
      <formula>"NO APLICA"</formula>
    </cfRule>
  </conditionalFormatting>
  <conditionalFormatting sqref="V2068">
    <cfRule type="cellIs" dxfId="2247" priority="2179" stopIfTrue="1" operator="equal">
      <formula>"NO APLICA"</formula>
    </cfRule>
  </conditionalFormatting>
  <conditionalFormatting sqref="T2078">
    <cfRule type="cellIs" dxfId="2246" priority="2177" operator="equal">
      <formula>"CUMPLE"</formula>
    </cfRule>
    <cfRule type="cellIs" dxfId="2245" priority="2178" operator="equal">
      <formula>"NO CUMPLE"</formula>
    </cfRule>
  </conditionalFormatting>
  <conditionalFormatting sqref="T2078">
    <cfRule type="cellIs" dxfId="2244" priority="2176" operator="equal">
      <formula>"VERIFICAR"</formula>
    </cfRule>
  </conditionalFormatting>
  <conditionalFormatting sqref="H2082">
    <cfRule type="containsText" dxfId="2226" priority="2157" stopIfTrue="1" operator="containsText" text="NO CUMPLE">
      <formula>NOT(ISERROR(SEARCH("NO CUMPLE",H2082)))</formula>
    </cfRule>
    <cfRule type="containsText" dxfId="2225" priority="2158" stopIfTrue="1" operator="containsText" text="CUMPLE">
      <formula>NOT(ISERROR(SEARCH("CUMPLE",H2082)))</formula>
    </cfRule>
  </conditionalFormatting>
  <conditionalFormatting sqref="J2082">
    <cfRule type="containsText" dxfId="2224" priority="2155" stopIfTrue="1" operator="containsText" text="NO CUMPLE">
      <formula>NOT(ISERROR(SEARCH("NO CUMPLE",J2082)))</formula>
    </cfRule>
    <cfRule type="containsText" dxfId="2223" priority="2156" stopIfTrue="1" operator="containsText" text="CUMPLE">
      <formula>NOT(ISERROR(SEARCH("CUMPLE",J2082)))</formula>
    </cfRule>
  </conditionalFormatting>
  <conditionalFormatting sqref="K2082">
    <cfRule type="containsText" dxfId="2222" priority="2153" stopIfTrue="1" operator="containsText" text="NO CUMPLE">
      <formula>NOT(ISERROR(SEARCH("NO CUMPLE",K2082)))</formula>
    </cfRule>
    <cfRule type="containsText" dxfId="2221" priority="2154" stopIfTrue="1" operator="containsText" text="CUMPLE">
      <formula>NOT(ISERROR(SEARCH("CUMPLE",K2082)))</formula>
    </cfRule>
  </conditionalFormatting>
  <conditionalFormatting sqref="O2081">
    <cfRule type="containsText" dxfId="2220" priority="2151" stopIfTrue="1" operator="containsText" text="NO CUMPLE">
      <formula>NOT(ISERROR(SEARCH("NO CUMPLE",O2081)))</formula>
    </cfRule>
    <cfRule type="containsText" dxfId="2219" priority="2152" stopIfTrue="1" operator="containsText" text="CUMPLE">
      <formula>NOT(ISERROR(SEARCH("CUMPLE",O2081)))</formula>
    </cfRule>
  </conditionalFormatting>
  <conditionalFormatting sqref="O2082:S2082">
    <cfRule type="cellIs" dxfId="2218" priority="2150" operator="equal">
      <formula>"EL PROPONENTE SE DEBE REQUERIR POR EXPERIENCIA MINIMA EXIGIDA"</formula>
    </cfRule>
  </conditionalFormatting>
  <conditionalFormatting sqref="J2054:J2068">
    <cfRule type="cellIs" dxfId="2217" priority="2149" stopIfTrue="1" operator="greaterThan">
      <formula>0</formula>
    </cfRule>
  </conditionalFormatting>
  <conditionalFormatting sqref="N2076:N2081">
    <cfRule type="cellIs" dxfId="2216" priority="2147" operator="equal">
      <formula>"NO"</formula>
    </cfRule>
    <cfRule type="cellIs" dxfId="2215" priority="2148" operator="equal">
      <formula>"SI"</formula>
    </cfRule>
  </conditionalFormatting>
  <conditionalFormatting sqref="I2068">
    <cfRule type="cellIs" dxfId="2214" priority="2146" stopIfTrue="1" operator="greaterThan">
      <formula>0</formula>
    </cfRule>
  </conditionalFormatting>
  <conditionalFormatting sqref="K2054:L2068">
    <cfRule type="cellIs" dxfId="2213" priority="2145" operator="notBetween">
      <formula>$Q$17</formula>
      <formula>$R$17</formula>
    </cfRule>
  </conditionalFormatting>
  <conditionalFormatting sqref="B2054:B2068">
    <cfRule type="cellIs" dxfId="2212" priority="2144" stopIfTrue="1" operator="greaterThan">
      <formula>0</formula>
    </cfRule>
  </conditionalFormatting>
  <conditionalFormatting sqref="T2060:V2061 T2054:V2056">
    <cfRule type="cellIs" dxfId="2211" priority="2142" stopIfTrue="1" operator="equal">
      <formula>"NO"</formula>
    </cfRule>
    <cfRule type="cellIs" dxfId="2210" priority="2143" stopIfTrue="1" operator="equal">
      <formula>"SI"</formula>
    </cfRule>
  </conditionalFormatting>
  <conditionalFormatting sqref="T2060:V2060 T2054:V2055">
    <cfRule type="cellIs" dxfId="2209" priority="2141" stopIfTrue="1" operator="equal">
      <formula>"NO APLICA"</formula>
    </cfRule>
  </conditionalFormatting>
  <conditionalFormatting sqref="T2061:U2061">
    <cfRule type="cellIs" dxfId="2208" priority="2140" stopIfTrue="1" operator="equal">
      <formula>"NO APLICA"</formula>
    </cfRule>
  </conditionalFormatting>
  <conditionalFormatting sqref="T2061:U2061">
    <cfRule type="cellIs" dxfId="2207" priority="2139" stopIfTrue="1" operator="equal">
      <formula>"NO APLICA"</formula>
    </cfRule>
  </conditionalFormatting>
  <conditionalFormatting sqref="V2061">
    <cfRule type="cellIs" dxfId="2206" priority="2138" stopIfTrue="1" operator="equal">
      <formula>"NO APLICA"</formula>
    </cfRule>
  </conditionalFormatting>
  <conditionalFormatting sqref="C2054:I2068 K2054:M2068 P2054:V2068">
    <cfRule type="cellIs" dxfId="2205" priority="2137" operator="equal">
      <formula>0</formula>
    </cfRule>
  </conditionalFormatting>
  <conditionalFormatting sqref="P2075">
    <cfRule type="cellIs" dxfId="2203" priority="2134" operator="equal">
      <formula>"NO VÁLIDO"</formula>
    </cfRule>
    <cfRule type="cellIs" dxfId="2202" priority="2135" operator="equal">
      <formula>"VÁLIDO"</formula>
    </cfRule>
  </conditionalFormatting>
  <conditionalFormatting sqref="M2082">
    <cfRule type="cellIs" dxfId="2201" priority="2131" operator="notEqual">
      <formula>"NO CUMPLE"</formula>
    </cfRule>
    <cfRule type="containsText" dxfId="2200" priority="2132" stopIfTrue="1" operator="containsText" text="NO CUMPLE">
      <formula>NOT(ISERROR(SEARCH("NO CUMPLE",M2082)))</formula>
    </cfRule>
    <cfRule type="containsText" dxfId="2199" priority="2133" stopIfTrue="1" operator="containsText" text="CUMPLE">
      <formula>NOT(ISERROR(SEARCH("CUMPLE",M2082)))</formula>
    </cfRule>
  </conditionalFormatting>
  <conditionalFormatting sqref="M2076:M2081">
    <cfRule type="cellIs" dxfId="2198" priority="2129" stopIfTrue="1" operator="equal">
      <formula>"cumple"</formula>
    </cfRule>
    <cfRule type="containsText" dxfId="2197" priority="2130" stopIfTrue="1" operator="containsText" text="NO CUMPLE">
      <formula>NOT(ISERROR(SEARCH("NO CUMPLE",M2076)))</formula>
    </cfRule>
  </conditionalFormatting>
  <conditionalFormatting sqref="L2076:L2081">
    <cfRule type="cellIs" dxfId="2196" priority="2127" stopIfTrue="1" operator="equal">
      <formula>"cumple"</formula>
    </cfRule>
    <cfRule type="containsText" dxfId="2195" priority="2128" stopIfTrue="1" operator="containsText" text="NO CUMPLE">
      <formula>NOT(ISERROR(SEARCH("NO CUMPLE",L2076)))</formula>
    </cfRule>
  </conditionalFormatting>
  <conditionalFormatting sqref="D2057:D2059">
    <cfRule type="cellIs" dxfId="2179" priority="2111" stopIfTrue="1" operator="greaterThan">
      <formula>0</formula>
    </cfRule>
  </conditionalFormatting>
  <conditionalFormatting sqref="D2057:D2059 F2057:H2059">
    <cfRule type="cellIs" dxfId="2178" priority="2110" stopIfTrue="1" operator="greaterThan">
      <formula>0</formula>
    </cfRule>
  </conditionalFormatting>
  <conditionalFormatting sqref="T2057:V2059">
    <cfRule type="cellIs" dxfId="2177" priority="2108" stopIfTrue="1" operator="equal">
      <formula>"NO"</formula>
    </cfRule>
    <cfRule type="cellIs" dxfId="2176" priority="2109" stopIfTrue="1" operator="equal">
      <formula>"SI"</formula>
    </cfRule>
  </conditionalFormatting>
  <conditionalFormatting sqref="T2057:V2058">
    <cfRule type="cellIs" dxfId="2175" priority="2107" stopIfTrue="1" operator="equal">
      <formula>"NO APLICA"</formula>
    </cfRule>
  </conditionalFormatting>
  <conditionalFormatting sqref="T2059:U2059">
    <cfRule type="cellIs" dxfId="2174" priority="2106" stopIfTrue="1" operator="equal">
      <formula>"NO APLICA"</formula>
    </cfRule>
  </conditionalFormatting>
  <conditionalFormatting sqref="T2059:U2059">
    <cfRule type="cellIs" dxfId="2173" priority="2105" stopIfTrue="1" operator="equal">
      <formula>"NO APLICA"</formula>
    </cfRule>
  </conditionalFormatting>
  <conditionalFormatting sqref="V2059">
    <cfRule type="cellIs" dxfId="2172" priority="2104" stopIfTrue="1" operator="equal">
      <formula>"NO APLICA"</formula>
    </cfRule>
  </conditionalFormatting>
  <conditionalFormatting sqref="T2056:U2056">
    <cfRule type="cellIs" dxfId="2171" priority="2103" stopIfTrue="1" operator="equal">
      <formula>"NO APLICA"</formula>
    </cfRule>
  </conditionalFormatting>
  <conditionalFormatting sqref="T2056:U2056">
    <cfRule type="cellIs" dxfId="2170" priority="2102" stopIfTrue="1" operator="equal">
      <formula>"NO APLICA"</formula>
    </cfRule>
  </conditionalFormatting>
  <conditionalFormatting sqref="V2056">
    <cfRule type="cellIs" dxfId="2169" priority="2101" stopIfTrue="1" operator="equal">
      <formula>"NO APLICA"</formula>
    </cfRule>
  </conditionalFormatting>
  <conditionalFormatting sqref="C2089:I2103 K2089:M2103 P2089:V2103">
    <cfRule type="cellIs" dxfId="2168" priority="2100" stopIfTrue="1" operator="greaterThan">
      <formula>0</formula>
    </cfRule>
  </conditionalFormatting>
  <conditionalFormatting sqref="D2097:D2102">
    <cfRule type="cellIs" dxfId="2167" priority="2099" stopIfTrue="1" operator="greaterThan">
      <formula>0</formula>
    </cfRule>
  </conditionalFormatting>
  <conditionalFormatting sqref="D2097:D2102 F2097:H2102">
    <cfRule type="cellIs" dxfId="2166" priority="2098" stopIfTrue="1" operator="greaterThan">
      <formula>0</formula>
    </cfRule>
  </conditionalFormatting>
  <conditionalFormatting sqref="H2089:H2102">
    <cfRule type="cellIs" dxfId="2165" priority="2097" stopIfTrue="1" operator="greaterThan">
      <formula>0</formula>
    </cfRule>
  </conditionalFormatting>
  <conditionalFormatting sqref="E2089:E2102">
    <cfRule type="cellIs" dxfId="2164" priority="2096" stopIfTrue="1" operator="greaterThan">
      <formula>0</formula>
    </cfRule>
  </conditionalFormatting>
  <conditionalFormatting sqref="K2111:K2116">
    <cfRule type="containsText" dxfId="2163" priority="2094" stopIfTrue="1" operator="containsText" text="NO CUMPLE">
      <formula>NOT(ISERROR(SEARCH("NO CUMPLE",K2111)))</formula>
    </cfRule>
    <cfRule type="containsText" dxfId="2162" priority="2095" stopIfTrue="1" operator="containsText" text="CUMPLE">
      <formula>NOT(ISERROR(SEARCH("CUMPLE",K2111)))</formula>
    </cfRule>
  </conditionalFormatting>
  <conditionalFormatting sqref="S2110">
    <cfRule type="cellIs" dxfId="2161" priority="2092" operator="greaterThanOrEqual">
      <formula>NUMMINCONT</formula>
    </cfRule>
    <cfRule type="cellIs" dxfId="2160" priority="2093" operator="lessThan">
      <formula>NUMMINCONT</formula>
    </cfRule>
  </conditionalFormatting>
  <conditionalFormatting sqref="T2097:V2102">
    <cfRule type="cellIs" dxfId="2159" priority="2090" stopIfTrue="1" operator="equal">
      <formula>"NO"</formula>
    </cfRule>
    <cfRule type="cellIs" dxfId="2158" priority="2091" stopIfTrue="1" operator="equal">
      <formula>"SI"</formula>
    </cfRule>
  </conditionalFormatting>
  <conditionalFormatting sqref="T2097:V2098">
    <cfRule type="cellIs" dxfId="2157" priority="2089" stopIfTrue="1" operator="equal">
      <formula>"NO APLICA"</formula>
    </cfRule>
  </conditionalFormatting>
  <conditionalFormatting sqref="T2099:U2102">
    <cfRule type="cellIs" dxfId="2156" priority="2088" stopIfTrue="1" operator="equal">
      <formula>"NO APLICA"</formula>
    </cfRule>
  </conditionalFormatting>
  <conditionalFormatting sqref="T2099:U2099">
    <cfRule type="cellIs" dxfId="2155" priority="2087" stopIfTrue="1" operator="equal">
      <formula>"NO APLICA"</formula>
    </cfRule>
  </conditionalFormatting>
  <conditionalFormatting sqref="V2099:V2102">
    <cfRule type="cellIs" dxfId="2154" priority="2086" stopIfTrue="1" operator="equal">
      <formula>"NO APLICA"</formula>
    </cfRule>
  </conditionalFormatting>
  <conditionalFormatting sqref="V2108:W2108">
    <cfRule type="cellIs" dxfId="2153" priority="2084" operator="equal">
      <formula>"CUMPLE"</formula>
    </cfRule>
    <cfRule type="cellIs" dxfId="2152" priority="2085" operator="equal">
      <formula>"NO CUMPLE"</formula>
    </cfRule>
  </conditionalFormatting>
  <conditionalFormatting sqref="V2108:W2110">
    <cfRule type="cellIs" dxfId="2151" priority="2083" operator="equal">
      <formula>"VERIFICAR"</formula>
    </cfRule>
  </conditionalFormatting>
  <conditionalFormatting sqref="T2103:V2103">
    <cfRule type="cellIs" dxfId="2150" priority="2081" stopIfTrue="1" operator="equal">
      <formula>"NO"</formula>
    </cfRule>
    <cfRule type="cellIs" dxfId="2149" priority="2082" stopIfTrue="1" operator="equal">
      <formula>"SI"</formula>
    </cfRule>
  </conditionalFormatting>
  <conditionalFormatting sqref="T2103:U2103">
    <cfRule type="cellIs" dxfId="2148" priority="2080" stopIfTrue="1" operator="equal">
      <formula>"NO APLICA"</formula>
    </cfRule>
  </conditionalFormatting>
  <conditionalFormatting sqref="V2103">
    <cfRule type="cellIs" dxfId="2147" priority="2079" stopIfTrue="1" operator="equal">
      <formula>"NO APLICA"</formula>
    </cfRule>
  </conditionalFormatting>
  <conditionalFormatting sqref="T2113">
    <cfRule type="cellIs" dxfId="2146" priority="2077" operator="equal">
      <formula>"CUMPLE"</formula>
    </cfRule>
    <cfRule type="cellIs" dxfId="2145" priority="2078" operator="equal">
      <formula>"NO CUMPLE"</formula>
    </cfRule>
  </conditionalFormatting>
  <conditionalFormatting sqref="T2113">
    <cfRule type="cellIs" dxfId="2144" priority="2076" operator="equal">
      <formula>"VERIFICAR"</formula>
    </cfRule>
  </conditionalFormatting>
  <conditionalFormatting sqref="H2117">
    <cfRule type="containsText" dxfId="2126" priority="2057" stopIfTrue="1" operator="containsText" text="NO CUMPLE">
      <formula>NOT(ISERROR(SEARCH("NO CUMPLE",H2117)))</formula>
    </cfRule>
    <cfRule type="containsText" dxfId="2125" priority="2058" stopIfTrue="1" operator="containsText" text="CUMPLE">
      <formula>NOT(ISERROR(SEARCH("CUMPLE",H2117)))</formula>
    </cfRule>
  </conditionalFormatting>
  <conditionalFormatting sqref="J2117">
    <cfRule type="containsText" dxfId="2124" priority="2055" stopIfTrue="1" operator="containsText" text="NO CUMPLE">
      <formula>NOT(ISERROR(SEARCH("NO CUMPLE",J2117)))</formula>
    </cfRule>
    <cfRule type="containsText" dxfId="2123" priority="2056" stopIfTrue="1" operator="containsText" text="CUMPLE">
      <formula>NOT(ISERROR(SEARCH("CUMPLE",J2117)))</formula>
    </cfRule>
  </conditionalFormatting>
  <conditionalFormatting sqref="K2117">
    <cfRule type="containsText" dxfId="2122" priority="2053" stopIfTrue="1" operator="containsText" text="NO CUMPLE">
      <formula>NOT(ISERROR(SEARCH("NO CUMPLE",K2117)))</formula>
    </cfRule>
    <cfRule type="containsText" dxfId="2121" priority="2054" stopIfTrue="1" operator="containsText" text="CUMPLE">
      <formula>NOT(ISERROR(SEARCH("CUMPLE",K2117)))</formula>
    </cfRule>
  </conditionalFormatting>
  <conditionalFormatting sqref="O2116">
    <cfRule type="containsText" dxfId="2120" priority="2051" stopIfTrue="1" operator="containsText" text="NO CUMPLE">
      <formula>NOT(ISERROR(SEARCH("NO CUMPLE",O2116)))</formula>
    </cfRule>
    <cfRule type="containsText" dxfId="2119" priority="2052" stopIfTrue="1" operator="containsText" text="CUMPLE">
      <formula>NOT(ISERROR(SEARCH("CUMPLE",O2116)))</formula>
    </cfRule>
  </conditionalFormatting>
  <conditionalFormatting sqref="O2117:S2117">
    <cfRule type="cellIs" dxfId="2118" priority="2050" operator="equal">
      <formula>"EL PROPONENTE SE DEBE REQUERIR POR EXPERIENCIA MINIMA EXIGIDA"</formula>
    </cfRule>
  </conditionalFormatting>
  <conditionalFormatting sqref="J2089:J2103">
    <cfRule type="cellIs" dxfId="2117" priority="2049" stopIfTrue="1" operator="greaterThan">
      <formula>0</formula>
    </cfRule>
  </conditionalFormatting>
  <conditionalFormatting sqref="N2111:N2116">
    <cfRule type="cellIs" dxfId="2116" priority="2047" operator="equal">
      <formula>"NO"</formula>
    </cfRule>
    <cfRule type="cellIs" dxfId="2115" priority="2048" operator="equal">
      <formula>"SI"</formula>
    </cfRule>
  </conditionalFormatting>
  <conditionalFormatting sqref="I2103">
    <cfRule type="cellIs" dxfId="2114" priority="2046" stopIfTrue="1" operator="greaterThan">
      <formula>0</formula>
    </cfRule>
  </conditionalFormatting>
  <conditionalFormatting sqref="K2089:L2103">
    <cfRule type="cellIs" dxfId="2113" priority="2045" operator="notBetween">
      <formula>$Q$17</formula>
      <formula>$R$17</formula>
    </cfRule>
  </conditionalFormatting>
  <conditionalFormatting sqref="B2089:B2103">
    <cfRule type="cellIs" dxfId="2112" priority="2044" stopIfTrue="1" operator="greaterThan">
      <formula>0</formula>
    </cfRule>
  </conditionalFormatting>
  <conditionalFormatting sqref="T2095:V2096 T2089:V2091 T2090:T2093 V2090:V2093">
    <cfRule type="cellIs" dxfId="2111" priority="2042" stopIfTrue="1" operator="equal">
      <formula>"NO"</formula>
    </cfRule>
    <cfRule type="cellIs" dxfId="2110" priority="2043" stopIfTrue="1" operator="equal">
      <formula>"SI"</formula>
    </cfRule>
  </conditionalFormatting>
  <conditionalFormatting sqref="T2095:V2095 T2089:V2090 T2090:T2093 V2090:V2093">
    <cfRule type="cellIs" dxfId="2109" priority="2041" stopIfTrue="1" operator="equal">
      <formula>"NO APLICA"</formula>
    </cfRule>
  </conditionalFormatting>
  <conditionalFormatting sqref="T2096:U2096">
    <cfRule type="cellIs" dxfId="2108" priority="2040" stopIfTrue="1" operator="equal">
      <formula>"NO APLICA"</formula>
    </cfRule>
  </conditionalFormatting>
  <conditionalFormatting sqref="T2096:U2096">
    <cfRule type="cellIs" dxfId="2107" priority="2039" stopIfTrue="1" operator="equal">
      <formula>"NO APLICA"</formula>
    </cfRule>
  </conditionalFormatting>
  <conditionalFormatting sqref="V2096">
    <cfRule type="cellIs" dxfId="2106" priority="2038" stopIfTrue="1" operator="equal">
      <formula>"NO APLICA"</formula>
    </cfRule>
  </conditionalFormatting>
  <conditionalFormatting sqref="C2089:I2103 K2089:M2103 P2089:V2103">
    <cfRule type="cellIs" dxfId="2105" priority="2037" operator="equal">
      <formula>0</formula>
    </cfRule>
  </conditionalFormatting>
  <conditionalFormatting sqref="P2110">
    <cfRule type="cellIs" dxfId="2103" priority="2034" operator="equal">
      <formula>"NO VÁLIDO"</formula>
    </cfRule>
    <cfRule type="cellIs" dxfId="2102" priority="2035" operator="equal">
      <formula>"VÁLIDO"</formula>
    </cfRule>
  </conditionalFormatting>
  <conditionalFormatting sqref="M2117">
    <cfRule type="cellIs" dxfId="2101" priority="2031" operator="notEqual">
      <formula>"NO CUMPLE"</formula>
    </cfRule>
    <cfRule type="containsText" dxfId="2100" priority="2032" stopIfTrue="1" operator="containsText" text="NO CUMPLE">
      <formula>NOT(ISERROR(SEARCH("NO CUMPLE",M2117)))</formula>
    </cfRule>
    <cfRule type="containsText" dxfId="2099" priority="2033" stopIfTrue="1" operator="containsText" text="CUMPLE">
      <formula>NOT(ISERROR(SEARCH("CUMPLE",M2117)))</formula>
    </cfRule>
  </conditionalFormatting>
  <conditionalFormatting sqref="M2111:M2116">
    <cfRule type="cellIs" dxfId="2098" priority="2029" stopIfTrue="1" operator="equal">
      <formula>"cumple"</formula>
    </cfRule>
    <cfRule type="containsText" dxfId="2097" priority="2030" stopIfTrue="1" operator="containsText" text="NO CUMPLE">
      <formula>NOT(ISERROR(SEARCH("NO CUMPLE",M2111)))</formula>
    </cfRule>
  </conditionalFormatting>
  <conditionalFormatting sqref="L2111:L2116">
    <cfRule type="cellIs" dxfId="2096" priority="2027" stopIfTrue="1" operator="equal">
      <formula>"cumple"</formula>
    </cfRule>
    <cfRule type="containsText" dxfId="2095" priority="2028" stopIfTrue="1" operator="containsText" text="NO CUMPLE">
      <formula>NOT(ISERROR(SEARCH("NO CUMPLE",L2111)))</formula>
    </cfRule>
  </conditionalFormatting>
  <conditionalFormatting sqref="D2092:D2094">
    <cfRule type="cellIs" dxfId="2079" priority="2011" stopIfTrue="1" operator="greaterThan">
      <formula>0</formula>
    </cfRule>
  </conditionalFormatting>
  <conditionalFormatting sqref="D2092:D2094 F2092:H2094">
    <cfRule type="cellIs" dxfId="2078" priority="2010" stopIfTrue="1" operator="greaterThan">
      <formula>0</formula>
    </cfRule>
  </conditionalFormatting>
  <conditionalFormatting sqref="T2092:V2094">
    <cfRule type="cellIs" dxfId="2077" priority="2008" stopIfTrue="1" operator="equal">
      <formula>"NO"</formula>
    </cfRule>
    <cfRule type="cellIs" dxfId="2076" priority="2009" stopIfTrue="1" operator="equal">
      <formula>"SI"</formula>
    </cfRule>
  </conditionalFormatting>
  <conditionalFormatting sqref="T2092:V2093">
    <cfRule type="cellIs" dxfId="2075" priority="2007" stopIfTrue="1" operator="equal">
      <formula>"NO APLICA"</formula>
    </cfRule>
  </conditionalFormatting>
  <conditionalFormatting sqref="T2094:U2094">
    <cfRule type="cellIs" dxfId="2074" priority="2006" stopIfTrue="1" operator="equal">
      <formula>"NO APLICA"</formula>
    </cfRule>
  </conditionalFormatting>
  <conditionalFormatting sqref="T2094:U2094">
    <cfRule type="cellIs" dxfId="2073" priority="2005" stopIfTrue="1" operator="equal">
      <formula>"NO APLICA"</formula>
    </cfRule>
  </conditionalFormatting>
  <conditionalFormatting sqref="V2094">
    <cfRule type="cellIs" dxfId="2072" priority="2004" stopIfTrue="1" operator="equal">
      <formula>"NO APLICA"</formula>
    </cfRule>
  </conditionalFormatting>
  <conditionalFormatting sqref="T2091:U2091">
    <cfRule type="cellIs" dxfId="2071" priority="2003" stopIfTrue="1" operator="equal">
      <formula>"NO APLICA"</formula>
    </cfRule>
  </conditionalFormatting>
  <conditionalFormatting sqref="T2091:U2091">
    <cfRule type="cellIs" dxfId="2070" priority="2002" stopIfTrue="1" operator="equal">
      <formula>"NO APLICA"</formula>
    </cfRule>
  </conditionalFormatting>
  <conditionalFormatting sqref="V2091">
    <cfRule type="cellIs" dxfId="2069" priority="2001" stopIfTrue="1" operator="equal">
      <formula>"NO APLICA"</formula>
    </cfRule>
  </conditionalFormatting>
  <conditionalFormatting sqref="C2124:I2124 K2124:M2138 C2126:I2138 G2125 P2124:V2138 I2125">
    <cfRule type="cellIs" dxfId="2068" priority="2000" stopIfTrue="1" operator="greaterThan">
      <formula>0</formula>
    </cfRule>
  </conditionalFormatting>
  <conditionalFormatting sqref="D2132:D2137">
    <cfRule type="cellIs" dxfId="2067" priority="1999" stopIfTrue="1" operator="greaterThan">
      <formula>0</formula>
    </cfRule>
  </conditionalFormatting>
  <conditionalFormatting sqref="D2132:D2137 F2132:H2137">
    <cfRule type="cellIs" dxfId="2066" priority="1998" stopIfTrue="1" operator="greaterThan">
      <formula>0</formula>
    </cfRule>
  </conditionalFormatting>
  <conditionalFormatting sqref="H2124 H2126:H2137">
    <cfRule type="cellIs" dxfId="2065" priority="1997" stopIfTrue="1" operator="greaterThan">
      <formula>0</formula>
    </cfRule>
  </conditionalFormatting>
  <conditionalFormatting sqref="E2124 E2126:E2137">
    <cfRule type="cellIs" dxfId="2064" priority="1996" stopIfTrue="1" operator="greaterThan">
      <formula>0</formula>
    </cfRule>
  </conditionalFormatting>
  <conditionalFormatting sqref="K2146:K2151">
    <cfRule type="containsText" dxfId="2063" priority="1994" stopIfTrue="1" operator="containsText" text="NO CUMPLE">
      <formula>NOT(ISERROR(SEARCH("NO CUMPLE",K2146)))</formula>
    </cfRule>
    <cfRule type="containsText" dxfId="2062" priority="1995" stopIfTrue="1" operator="containsText" text="CUMPLE">
      <formula>NOT(ISERROR(SEARCH("CUMPLE",K2146)))</formula>
    </cfRule>
  </conditionalFormatting>
  <conditionalFormatting sqref="S2145">
    <cfRule type="cellIs" dxfId="2061" priority="1992" operator="greaterThanOrEqual">
      <formula>NUMMINCONT</formula>
    </cfRule>
    <cfRule type="cellIs" dxfId="2060" priority="1993" operator="lessThan">
      <formula>NUMMINCONT</formula>
    </cfRule>
  </conditionalFormatting>
  <conditionalFormatting sqref="T2132:V2137">
    <cfRule type="cellIs" dxfId="2059" priority="1990" stopIfTrue="1" operator="equal">
      <formula>"NO"</formula>
    </cfRule>
    <cfRule type="cellIs" dxfId="2058" priority="1991" stopIfTrue="1" operator="equal">
      <formula>"SI"</formula>
    </cfRule>
  </conditionalFormatting>
  <conditionalFormatting sqref="T2132:V2133">
    <cfRule type="cellIs" dxfId="2057" priority="1989" stopIfTrue="1" operator="equal">
      <formula>"NO APLICA"</formula>
    </cfRule>
  </conditionalFormatting>
  <conditionalFormatting sqref="T2134:U2137">
    <cfRule type="cellIs" dxfId="2056" priority="1988" stopIfTrue="1" operator="equal">
      <formula>"NO APLICA"</formula>
    </cfRule>
  </conditionalFormatting>
  <conditionalFormatting sqref="T2134:U2134">
    <cfRule type="cellIs" dxfId="2055" priority="1987" stopIfTrue="1" operator="equal">
      <formula>"NO APLICA"</formula>
    </cfRule>
  </conditionalFormatting>
  <conditionalFormatting sqref="V2134:V2137">
    <cfRule type="cellIs" dxfId="2054" priority="1986" stopIfTrue="1" operator="equal">
      <formula>"NO APLICA"</formula>
    </cfRule>
  </conditionalFormatting>
  <conditionalFormatting sqref="V2143:W2143">
    <cfRule type="cellIs" dxfId="2053" priority="1984" operator="equal">
      <formula>"CUMPLE"</formula>
    </cfRule>
    <cfRule type="cellIs" dxfId="2052" priority="1985" operator="equal">
      <formula>"NO CUMPLE"</formula>
    </cfRule>
  </conditionalFormatting>
  <conditionalFormatting sqref="V2143:W2145">
    <cfRule type="cellIs" dxfId="2051" priority="1983" operator="equal">
      <formula>"VERIFICAR"</formula>
    </cfRule>
  </conditionalFormatting>
  <conditionalFormatting sqref="T2138:V2138">
    <cfRule type="cellIs" dxfId="2050" priority="1981" stopIfTrue="1" operator="equal">
      <formula>"NO"</formula>
    </cfRule>
    <cfRule type="cellIs" dxfId="2049" priority="1982" stopIfTrue="1" operator="equal">
      <formula>"SI"</formula>
    </cfRule>
  </conditionalFormatting>
  <conditionalFormatting sqref="T2138:U2138">
    <cfRule type="cellIs" dxfId="2048" priority="1980" stopIfTrue="1" operator="equal">
      <formula>"NO APLICA"</formula>
    </cfRule>
  </conditionalFormatting>
  <conditionalFormatting sqref="V2138">
    <cfRule type="cellIs" dxfId="2047" priority="1979" stopIfTrue="1" operator="equal">
      <formula>"NO APLICA"</formula>
    </cfRule>
  </conditionalFormatting>
  <conditionalFormatting sqref="T2148">
    <cfRule type="cellIs" dxfId="2046" priority="1977" operator="equal">
      <formula>"CUMPLE"</formula>
    </cfRule>
    <cfRule type="cellIs" dxfId="2045" priority="1978" operator="equal">
      <formula>"NO CUMPLE"</formula>
    </cfRule>
  </conditionalFormatting>
  <conditionalFormatting sqref="T2148">
    <cfRule type="cellIs" dxfId="2044" priority="1976" operator="equal">
      <formula>"VERIFICAR"</formula>
    </cfRule>
  </conditionalFormatting>
  <conditionalFormatting sqref="H2152">
    <cfRule type="containsText" dxfId="2026" priority="1957" stopIfTrue="1" operator="containsText" text="NO CUMPLE">
      <formula>NOT(ISERROR(SEARCH("NO CUMPLE",H2152)))</formula>
    </cfRule>
    <cfRule type="containsText" dxfId="2025" priority="1958" stopIfTrue="1" operator="containsText" text="CUMPLE">
      <formula>NOT(ISERROR(SEARCH("CUMPLE",H2152)))</formula>
    </cfRule>
  </conditionalFormatting>
  <conditionalFormatting sqref="J2152">
    <cfRule type="containsText" dxfId="2024" priority="1955" stopIfTrue="1" operator="containsText" text="NO CUMPLE">
      <formula>NOT(ISERROR(SEARCH("NO CUMPLE",J2152)))</formula>
    </cfRule>
    <cfRule type="containsText" dxfId="2023" priority="1956" stopIfTrue="1" operator="containsText" text="CUMPLE">
      <formula>NOT(ISERROR(SEARCH("CUMPLE",J2152)))</formula>
    </cfRule>
  </conditionalFormatting>
  <conditionalFormatting sqref="K2152">
    <cfRule type="containsText" dxfId="2022" priority="1953" stopIfTrue="1" operator="containsText" text="NO CUMPLE">
      <formula>NOT(ISERROR(SEARCH("NO CUMPLE",K2152)))</formula>
    </cfRule>
    <cfRule type="containsText" dxfId="2021" priority="1954" stopIfTrue="1" operator="containsText" text="CUMPLE">
      <formula>NOT(ISERROR(SEARCH("CUMPLE",K2152)))</formula>
    </cfRule>
  </conditionalFormatting>
  <conditionalFormatting sqref="O2151">
    <cfRule type="containsText" dxfId="2020" priority="1951" stopIfTrue="1" operator="containsText" text="NO CUMPLE">
      <formula>NOT(ISERROR(SEARCH("NO CUMPLE",O2151)))</formula>
    </cfRule>
    <cfRule type="containsText" dxfId="2019" priority="1952" stopIfTrue="1" operator="containsText" text="CUMPLE">
      <formula>NOT(ISERROR(SEARCH("CUMPLE",O2151)))</formula>
    </cfRule>
  </conditionalFormatting>
  <conditionalFormatting sqref="O2152:S2152">
    <cfRule type="cellIs" dxfId="2018" priority="1950" operator="equal">
      <formula>"EL PROPONENTE SE DEBE REQUERIR POR EXPERIENCIA MINIMA EXIGIDA"</formula>
    </cfRule>
  </conditionalFormatting>
  <conditionalFormatting sqref="J2124:J2138">
    <cfRule type="cellIs" dxfId="2017" priority="1949" stopIfTrue="1" operator="greaterThan">
      <formula>0</formula>
    </cfRule>
  </conditionalFormatting>
  <conditionalFormatting sqref="N2146:N2151">
    <cfRule type="cellIs" dxfId="2016" priority="1947" operator="equal">
      <formula>"NO"</formula>
    </cfRule>
    <cfRule type="cellIs" dxfId="2015" priority="1948" operator="equal">
      <formula>"SI"</formula>
    </cfRule>
  </conditionalFormatting>
  <conditionalFormatting sqref="I2138">
    <cfRule type="cellIs" dxfId="2014" priority="1946" stopIfTrue="1" operator="greaterThan">
      <formula>0</formula>
    </cfRule>
  </conditionalFormatting>
  <conditionalFormatting sqref="K2124:L2138">
    <cfRule type="cellIs" dxfId="2013" priority="1945" operator="notBetween">
      <formula>$Q$17</formula>
      <formula>$R$17</formula>
    </cfRule>
  </conditionalFormatting>
  <conditionalFormatting sqref="B2124 B2126:B2138">
    <cfRule type="cellIs" dxfId="2012" priority="1944" stopIfTrue="1" operator="greaterThan">
      <formula>0</formula>
    </cfRule>
  </conditionalFormatting>
  <conditionalFormatting sqref="T2130:V2131 T2124:V2126">
    <cfRule type="cellIs" dxfId="2011" priority="1942" stopIfTrue="1" operator="equal">
      <formula>"NO"</formula>
    </cfRule>
    <cfRule type="cellIs" dxfId="2010" priority="1943" stopIfTrue="1" operator="equal">
      <formula>"SI"</formula>
    </cfRule>
  </conditionalFormatting>
  <conditionalFormatting sqref="T2130:V2130 T2124:V2125">
    <cfRule type="cellIs" dxfId="2009" priority="1941" stopIfTrue="1" operator="equal">
      <formula>"NO APLICA"</formula>
    </cfRule>
  </conditionalFormatting>
  <conditionalFormatting sqref="T2131:U2131">
    <cfRule type="cellIs" dxfId="2008" priority="1940" stopIfTrue="1" operator="equal">
      <formula>"NO APLICA"</formula>
    </cfRule>
  </conditionalFormatting>
  <conditionalFormatting sqref="T2131:U2131">
    <cfRule type="cellIs" dxfId="2007" priority="1939" stopIfTrue="1" operator="equal">
      <formula>"NO APLICA"</formula>
    </cfRule>
  </conditionalFormatting>
  <conditionalFormatting sqref="V2131">
    <cfRule type="cellIs" dxfId="2006" priority="1938" stopIfTrue="1" operator="equal">
      <formula>"NO APLICA"</formula>
    </cfRule>
  </conditionalFormatting>
  <conditionalFormatting sqref="C2124:I2124 K2124:M2138 C2126:I2138 G2125 P2124:V2138 I2125">
    <cfRule type="cellIs" dxfId="2005" priority="1937" operator="equal">
      <formula>0</formula>
    </cfRule>
  </conditionalFormatting>
  <conditionalFormatting sqref="P2145">
    <cfRule type="cellIs" dxfId="2003" priority="1934" operator="equal">
      <formula>"NO VÁLIDO"</formula>
    </cfRule>
    <cfRule type="cellIs" dxfId="2002" priority="1935" operator="equal">
      <formula>"VÁLIDO"</formula>
    </cfRule>
  </conditionalFormatting>
  <conditionalFormatting sqref="M2152">
    <cfRule type="cellIs" dxfId="2001" priority="1931" operator="notEqual">
      <formula>"NO CUMPLE"</formula>
    </cfRule>
    <cfRule type="containsText" dxfId="2000" priority="1932" stopIfTrue="1" operator="containsText" text="NO CUMPLE">
      <formula>NOT(ISERROR(SEARCH("NO CUMPLE",M2152)))</formula>
    </cfRule>
    <cfRule type="containsText" dxfId="1999" priority="1933" stopIfTrue="1" operator="containsText" text="CUMPLE">
      <formula>NOT(ISERROR(SEARCH("CUMPLE",M2152)))</formula>
    </cfRule>
  </conditionalFormatting>
  <conditionalFormatting sqref="M2146:M2151">
    <cfRule type="cellIs" dxfId="1998" priority="1929" stopIfTrue="1" operator="equal">
      <formula>"cumple"</formula>
    </cfRule>
    <cfRule type="containsText" dxfId="1997" priority="1930" stopIfTrue="1" operator="containsText" text="NO CUMPLE">
      <formula>NOT(ISERROR(SEARCH("NO CUMPLE",M2146)))</formula>
    </cfRule>
  </conditionalFormatting>
  <conditionalFormatting sqref="L2146:L2151">
    <cfRule type="cellIs" dxfId="1996" priority="1927" stopIfTrue="1" operator="equal">
      <formula>"cumple"</formula>
    </cfRule>
    <cfRule type="containsText" dxfId="1995" priority="1928" stopIfTrue="1" operator="containsText" text="NO CUMPLE">
      <formula>NOT(ISERROR(SEARCH("NO CUMPLE",L2146)))</formula>
    </cfRule>
  </conditionalFormatting>
  <conditionalFormatting sqref="D2127:D2129">
    <cfRule type="cellIs" dxfId="1979" priority="1911" stopIfTrue="1" operator="greaterThan">
      <formula>0</formula>
    </cfRule>
  </conditionalFormatting>
  <conditionalFormatting sqref="D2127:D2129 F2127:H2129">
    <cfRule type="cellIs" dxfId="1978" priority="1910" stopIfTrue="1" operator="greaterThan">
      <formula>0</formula>
    </cfRule>
  </conditionalFormatting>
  <conditionalFormatting sqref="T2127:V2129">
    <cfRule type="cellIs" dxfId="1977" priority="1908" stopIfTrue="1" operator="equal">
      <formula>"NO"</formula>
    </cfRule>
    <cfRule type="cellIs" dxfId="1976" priority="1909" stopIfTrue="1" operator="equal">
      <formula>"SI"</formula>
    </cfRule>
  </conditionalFormatting>
  <conditionalFormatting sqref="T2127:V2128">
    <cfRule type="cellIs" dxfId="1975" priority="1907" stopIfTrue="1" operator="equal">
      <formula>"NO APLICA"</formula>
    </cfRule>
  </conditionalFormatting>
  <conditionalFormatting sqref="T2129:U2129">
    <cfRule type="cellIs" dxfId="1974" priority="1906" stopIfTrue="1" operator="equal">
      <formula>"NO APLICA"</formula>
    </cfRule>
  </conditionalFormatting>
  <conditionalFormatting sqref="T2129:U2129">
    <cfRule type="cellIs" dxfId="1973" priority="1905" stopIfTrue="1" operator="equal">
      <formula>"NO APLICA"</formula>
    </cfRule>
  </conditionalFormatting>
  <conditionalFormatting sqref="V2129">
    <cfRule type="cellIs" dxfId="1972" priority="1904" stopIfTrue="1" operator="equal">
      <formula>"NO APLICA"</formula>
    </cfRule>
  </conditionalFormatting>
  <conditionalFormatting sqref="T2126:U2126">
    <cfRule type="cellIs" dxfId="1971" priority="1903" stopIfTrue="1" operator="equal">
      <formula>"NO APLICA"</formula>
    </cfRule>
  </conditionalFormatting>
  <conditionalFormatting sqref="T2126:U2126">
    <cfRule type="cellIs" dxfId="1970" priority="1902" stopIfTrue="1" operator="equal">
      <formula>"NO APLICA"</formula>
    </cfRule>
  </conditionalFormatting>
  <conditionalFormatting sqref="V2126">
    <cfRule type="cellIs" dxfId="1969" priority="1901" stopIfTrue="1" operator="equal">
      <formula>"NO APLICA"</formula>
    </cfRule>
  </conditionalFormatting>
  <conditionalFormatting sqref="K2159:M2173 C2159:I2173 P2159:V2173">
    <cfRule type="cellIs" dxfId="1968" priority="1900" stopIfTrue="1" operator="greaterThan">
      <formula>0</formula>
    </cfRule>
  </conditionalFormatting>
  <conditionalFormatting sqref="D2167:D2172">
    <cfRule type="cellIs" dxfId="1967" priority="1899" stopIfTrue="1" operator="greaterThan">
      <formula>0</formula>
    </cfRule>
  </conditionalFormatting>
  <conditionalFormatting sqref="D2167:D2172 F2167:H2172">
    <cfRule type="cellIs" dxfId="1966" priority="1898" stopIfTrue="1" operator="greaterThan">
      <formula>0</formula>
    </cfRule>
  </conditionalFormatting>
  <conditionalFormatting sqref="H2159:H2172">
    <cfRule type="cellIs" dxfId="1965" priority="1897" stopIfTrue="1" operator="greaterThan">
      <formula>0</formula>
    </cfRule>
  </conditionalFormatting>
  <conditionalFormatting sqref="E2159:E2172">
    <cfRule type="cellIs" dxfId="1964" priority="1896" stopIfTrue="1" operator="greaterThan">
      <formula>0</formula>
    </cfRule>
  </conditionalFormatting>
  <conditionalFormatting sqref="K2181:K2186">
    <cfRule type="containsText" dxfId="1963" priority="1894" stopIfTrue="1" operator="containsText" text="NO CUMPLE">
      <formula>NOT(ISERROR(SEARCH("NO CUMPLE",K2181)))</formula>
    </cfRule>
    <cfRule type="containsText" dxfId="1962" priority="1895" stopIfTrue="1" operator="containsText" text="CUMPLE">
      <formula>NOT(ISERROR(SEARCH("CUMPLE",K2181)))</formula>
    </cfRule>
  </conditionalFormatting>
  <conditionalFormatting sqref="S2180">
    <cfRule type="cellIs" dxfId="1961" priority="1892" operator="greaterThanOrEqual">
      <formula>NUMMINCONT</formula>
    </cfRule>
    <cfRule type="cellIs" dxfId="1960" priority="1893" operator="lessThan">
      <formula>NUMMINCONT</formula>
    </cfRule>
  </conditionalFormatting>
  <conditionalFormatting sqref="T2167:V2172">
    <cfRule type="cellIs" dxfId="1959" priority="1890" stopIfTrue="1" operator="equal">
      <formula>"NO"</formula>
    </cfRule>
    <cfRule type="cellIs" dxfId="1958" priority="1891" stopIfTrue="1" operator="equal">
      <formula>"SI"</formula>
    </cfRule>
  </conditionalFormatting>
  <conditionalFormatting sqref="T2167:V2168">
    <cfRule type="cellIs" dxfId="1957" priority="1889" stopIfTrue="1" operator="equal">
      <formula>"NO APLICA"</formula>
    </cfRule>
  </conditionalFormatting>
  <conditionalFormatting sqref="T2169:U2172">
    <cfRule type="cellIs" dxfId="1956" priority="1888" stopIfTrue="1" operator="equal">
      <formula>"NO APLICA"</formula>
    </cfRule>
  </conditionalFormatting>
  <conditionalFormatting sqref="T2169:U2169">
    <cfRule type="cellIs" dxfId="1955" priority="1887" stopIfTrue="1" operator="equal">
      <formula>"NO APLICA"</formula>
    </cfRule>
  </conditionalFormatting>
  <conditionalFormatting sqref="V2169:V2172">
    <cfRule type="cellIs" dxfId="1954" priority="1886" stopIfTrue="1" operator="equal">
      <formula>"NO APLICA"</formula>
    </cfRule>
  </conditionalFormatting>
  <conditionalFormatting sqref="V2178:W2178">
    <cfRule type="cellIs" dxfId="1953" priority="1884" operator="equal">
      <formula>"CUMPLE"</formula>
    </cfRule>
    <cfRule type="cellIs" dxfId="1952" priority="1885" operator="equal">
      <formula>"NO CUMPLE"</formula>
    </cfRule>
  </conditionalFormatting>
  <conditionalFormatting sqref="V2178:W2180">
    <cfRule type="cellIs" dxfId="1951" priority="1883" operator="equal">
      <formula>"VERIFICAR"</formula>
    </cfRule>
  </conditionalFormatting>
  <conditionalFormatting sqref="T2173:V2173">
    <cfRule type="cellIs" dxfId="1950" priority="1881" stopIfTrue="1" operator="equal">
      <formula>"NO"</formula>
    </cfRule>
    <cfRule type="cellIs" dxfId="1949" priority="1882" stopIfTrue="1" operator="equal">
      <formula>"SI"</formula>
    </cfRule>
  </conditionalFormatting>
  <conditionalFormatting sqref="T2173:U2173">
    <cfRule type="cellIs" dxfId="1948" priority="1880" stopIfTrue="1" operator="equal">
      <formula>"NO APLICA"</formula>
    </cfRule>
  </conditionalFormatting>
  <conditionalFormatting sqref="V2173">
    <cfRule type="cellIs" dxfId="1947" priority="1879" stopIfTrue="1" operator="equal">
      <formula>"NO APLICA"</formula>
    </cfRule>
  </conditionalFormatting>
  <conditionalFormatting sqref="T2183">
    <cfRule type="cellIs" dxfId="1946" priority="1877" operator="equal">
      <formula>"CUMPLE"</formula>
    </cfRule>
    <cfRule type="cellIs" dxfId="1945" priority="1878" operator="equal">
      <formula>"NO CUMPLE"</formula>
    </cfRule>
  </conditionalFormatting>
  <conditionalFormatting sqref="T2183">
    <cfRule type="cellIs" dxfId="1944" priority="1876" operator="equal">
      <formula>"VERIFICAR"</formula>
    </cfRule>
  </conditionalFormatting>
  <conditionalFormatting sqref="H2187">
    <cfRule type="containsText" dxfId="1926" priority="1857" stopIfTrue="1" operator="containsText" text="NO CUMPLE">
      <formula>NOT(ISERROR(SEARCH("NO CUMPLE",H2187)))</formula>
    </cfRule>
    <cfRule type="containsText" dxfId="1925" priority="1858" stopIfTrue="1" operator="containsText" text="CUMPLE">
      <formula>NOT(ISERROR(SEARCH("CUMPLE",H2187)))</formula>
    </cfRule>
  </conditionalFormatting>
  <conditionalFormatting sqref="J2187">
    <cfRule type="containsText" dxfId="1924" priority="1855" stopIfTrue="1" operator="containsText" text="NO CUMPLE">
      <formula>NOT(ISERROR(SEARCH("NO CUMPLE",J2187)))</formula>
    </cfRule>
    <cfRule type="containsText" dxfId="1923" priority="1856" stopIfTrue="1" operator="containsText" text="CUMPLE">
      <formula>NOT(ISERROR(SEARCH("CUMPLE",J2187)))</formula>
    </cfRule>
  </conditionalFormatting>
  <conditionalFormatting sqref="K2187">
    <cfRule type="containsText" dxfId="1922" priority="1853" stopIfTrue="1" operator="containsText" text="NO CUMPLE">
      <formula>NOT(ISERROR(SEARCH("NO CUMPLE",K2187)))</formula>
    </cfRule>
    <cfRule type="containsText" dxfId="1921" priority="1854" stopIfTrue="1" operator="containsText" text="CUMPLE">
      <formula>NOT(ISERROR(SEARCH("CUMPLE",K2187)))</formula>
    </cfRule>
  </conditionalFormatting>
  <conditionalFormatting sqref="O2186">
    <cfRule type="containsText" dxfId="1920" priority="1851" stopIfTrue="1" operator="containsText" text="NO CUMPLE">
      <formula>NOT(ISERROR(SEARCH("NO CUMPLE",O2186)))</formula>
    </cfRule>
    <cfRule type="containsText" dxfId="1919" priority="1852" stopIfTrue="1" operator="containsText" text="CUMPLE">
      <formula>NOT(ISERROR(SEARCH("CUMPLE",O2186)))</formula>
    </cfRule>
  </conditionalFormatting>
  <conditionalFormatting sqref="O2187:S2187">
    <cfRule type="cellIs" dxfId="1918" priority="1850" operator="equal">
      <formula>"EL PROPONENTE SE DEBE REQUERIR POR EXPERIENCIA MINIMA EXIGIDA"</formula>
    </cfRule>
  </conditionalFormatting>
  <conditionalFormatting sqref="J2159:J2173">
    <cfRule type="cellIs" dxfId="1917" priority="1849" stopIfTrue="1" operator="greaterThan">
      <formula>0</formula>
    </cfRule>
  </conditionalFormatting>
  <conditionalFormatting sqref="N2181:N2186">
    <cfRule type="cellIs" dxfId="1916" priority="1847" operator="equal">
      <formula>"NO"</formula>
    </cfRule>
    <cfRule type="cellIs" dxfId="1915" priority="1848" operator="equal">
      <formula>"SI"</formula>
    </cfRule>
  </conditionalFormatting>
  <conditionalFormatting sqref="I2173">
    <cfRule type="cellIs" dxfId="1914" priority="1846" stopIfTrue="1" operator="greaterThan">
      <formula>0</formula>
    </cfRule>
  </conditionalFormatting>
  <conditionalFormatting sqref="K2159:L2173">
    <cfRule type="cellIs" dxfId="1913" priority="1845" operator="notBetween">
      <formula>$Q$17</formula>
      <formula>$R$17</formula>
    </cfRule>
  </conditionalFormatting>
  <conditionalFormatting sqref="B2159:B2173">
    <cfRule type="cellIs" dxfId="1912" priority="1844" stopIfTrue="1" operator="greaterThan">
      <formula>0</formula>
    </cfRule>
  </conditionalFormatting>
  <conditionalFormatting sqref="T2165:V2166 T2159:V2161">
    <cfRule type="cellIs" dxfId="1911" priority="1842" stopIfTrue="1" operator="equal">
      <formula>"NO"</formula>
    </cfRule>
    <cfRule type="cellIs" dxfId="1910" priority="1843" stopIfTrue="1" operator="equal">
      <formula>"SI"</formula>
    </cfRule>
  </conditionalFormatting>
  <conditionalFormatting sqref="T2165:V2165 T2159:V2160 T2160:T2161 V2160:V2161">
    <cfRule type="cellIs" dxfId="1909" priority="1841" stopIfTrue="1" operator="equal">
      <formula>"NO APLICA"</formula>
    </cfRule>
  </conditionalFormatting>
  <conditionalFormatting sqref="T2166:U2166">
    <cfRule type="cellIs" dxfId="1908" priority="1840" stopIfTrue="1" operator="equal">
      <formula>"NO APLICA"</formula>
    </cfRule>
  </conditionalFormatting>
  <conditionalFormatting sqref="T2166:U2166">
    <cfRule type="cellIs" dxfId="1907" priority="1839" stopIfTrue="1" operator="equal">
      <formula>"NO APLICA"</formula>
    </cfRule>
  </conditionalFormatting>
  <conditionalFormatting sqref="V2166">
    <cfRule type="cellIs" dxfId="1906" priority="1838" stopIfTrue="1" operator="equal">
      <formula>"NO APLICA"</formula>
    </cfRule>
  </conditionalFormatting>
  <conditionalFormatting sqref="K2159:M2173 C2159:I2173 P2159:V2173">
    <cfRule type="cellIs" dxfId="1905" priority="1837" operator="equal">
      <formula>0</formula>
    </cfRule>
  </conditionalFormatting>
  <conditionalFormatting sqref="P2180">
    <cfRule type="cellIs" dxfId="1903" priority="1834" operator="equal">
      <formula>"NO VÁLIDO"</formula>
    </cfRule>
    <cfRule type="cellIs" dxfId="1902" priority="1835" operator="equal">
      <formula>"VÁLIDO"</formula>
    </cfRule>
  </conditionalFormatting>
  <conditionalFormatting sqref="M2187">
    <cfRule type="cellIs" dxfId="1901" priority="1831" operator="notEqual">
      <formula>"NO CUMPLE"</formula>
    </cfRule>
    <cfRule type="containsText" dxfId="1900" priority="1832" stopIfTrue="1" operator="containsText" text="NO CUMPLE">
      <formula>NOT(ISERROR(SEARCH("NO CUMPLE",M2187)))</formula>
    </cfRule>
    <cfRule type="containsText" dxfId="1899" priority="1833" stopIfTrue="1" operator="containsText" text="CUMPLE">
      <formula>NOT(ISERROR(SEARCH("CUMPLE",M2187)))</formula>
    </cfRule>
  </conditionalFormatting>
  <conditionalFormatting sqref="M2181:M2186">
    <cfRule type="cellIs" dxfId="1898" priority="1829" stopIfTrue="1" operator="equal">
      <formula>"cumple"</formula>
    </cfRule>
    <cfRule type="containsText" dxfId="1897" priority="1830" stopIfTrue="1" operator="containsText" text="NO CUMPLE">
      <formula>NOT(ISERROR(SEARCH("NO CUMPLE",M2181)))</formula>
    </cfRule>
  </conditionalFormatting>
  <conditionalFormatting sqref="L2181:L2186">
    <cfRule type="cellIs" dxfId="1896" priority="1827" stopIfTrue="1" operator="equal">
      <formula>"cumple"</formula>
    </cfRule>
    <cfRule type="containsText" dxfId="1895" priority="1828" stopIfTrue="1" operator="containsText" text="NO CUMPLE">
      <formula>NOT(ISERROR(SEARCH("NO CUMPLE",L2181)))</formula>
    </cfRule>
  </conditionalFormatting>
  <conditionalFormatting sqref="D2162:D2164">
    <cfRule type="cellIs" dxfId="1879" priority="1811" stopIfTrue="1" operator="greaterThan">
      <formula>0</formula>
    </cfRule>
  </conditionalFormatting>
  <conditionalFormatting sqref="D2162:D2164 F2162:H2164">
    <cfRule type="cellIs" dxfId="1878" priority="1810" stopIfTrue="1" operator="greaterThan">
      <formula>0</formula>
    </cfRule>
  </conditionalFormatting>
  <conditionalFormatting sqref="T2162:V2164">
    <cfRule type="cellIs" dxfId="1877" priority="1808" stopIfTrue="1" operator="equal">
      <formula>"NO"</formula>
    </cfRule>
    <cfRule type="cellIs" dxfId="1876" priority="1809" stopIfTrue="1" operator="equal">
      <formula>"SI"</formula>
    </cfRule>
  </conditionalFormatting>
  <conditionalFormatting sqref="T2162:V2163">
    <cfRule type="cellIs" dxfId="1875" priority="1807" stopIfTrue="1" operator="equal">
      <formula>"NO APLICA"</formula>
    </cfRule>
  </conditionalFormatting>
  <conditionalFormatting sqref="T2164:U2164">
    <cfRule type="cellIs" dxfId="1874" priority="1806" stopIfTrue="1" operator="equal">
      <formula>"NO APLICA"</formula>
    </cfRule>
  </conditionalFormatting>
  <conditionalFormatting sqref="T2164:U2164">
    <cfRule type="cellIs" dxfId="1873" priority="1805" stopIfTrue="1" operator="equal">
      <formula>"NO APLICA"</formula>
    </cfRule>
  </conditionalFormatting>
  <conditionalFormatting sqref="V2164">
    <cfRule type="cellIs" dxfId="1872" priority="1804" stopIfTrue="1" operator="equal">
      <formula>"NO APLICA"</formula>
    </cfRule>
  </conditionalFormatting>
  <conditionalFormatting sqref="T2161:U2161">
    <cfRule type="cellIs" dxfId="1871" priority="1803" stopIfTrue="1" operator="equal">
      <formula>"NO APLICA"</formula>
    </cfRule>
  </conditionalFormatting>
  <conditionalFormatting sqref="T2161:U2161">
    <cfRule type="cellIs" dxfId="1870" priority="1802" stopIfTrue="1" operator="equal">
      <formula>"NO APLICA"</formula>
    </cfRule>
  </conditionalFormatting>
  <conditionalFormatting sqref="V2161">
    <cfRule type="cellIs" dxfId="1869" priority="1801" stopIfTrue="1" operator="equal">
      <formula>"NO APLICA"</formula>
    </cfRule>
  </conditionalFormatting>
  <conditionalFormatting sqref="C2194:I2194 C2196:I2196 G2195 C2198:I2208 G2197 K2194:M2208 P2194:V2208 I2195 I2197">
    <cfRule type="cellIs" dxfId="1868" priority="1800" stopIfTrue="1" operator="greaterThan">
      <formula>0</formula>
    </cfRule>
  </conditionalFormatting>
  <conditionalFormatting sqref="D2202:D2207">
    <cfRule type="cellIs" dxfId="1867" priority="1799" stopIfTrue="1" operator="greaterThan">
      <formula>0</formula>
    </cfRule>
  </conditionalFormatting>
  <conditionalFormatting sqref="D2202:D2207 F2202:H2207">
    <cfRule type="cellIs" dxfId="1866" priority="1798" stopIfTrue="1" operator="greaterThan">
      <formula>0</formula>
    </cfRule>
  </conditionalFormatting>
  <conditionalFormatting sqref="H2194 H2196 H2198:H2207">
    <cfRule type="cellIs" dxfId="1865" priority="1797" stopIfTrue="1" operator="greaterThan">
      <formula>0</formula>
    </cfRule>
  </conditionalFormatting>
  <conditionalFormatting sqref="E2194 E2196 E2198:E2207">
    <cfRule type="cellIs" dxfId="1864" priority="1796" stopIfTrue="1" operator="greaterThan">
      <formula>0</formula>
    </cfRule>
  </conditionalFormatting>
  <conditionalFormatting sqref="K2216:K2221">
    <cfRule type="containsText" dxfId="1863" priority="1794" stopIfTrue="1" operator="containsText" text="NO CUMPLE">
      <formula>NOT(ISERROR(SEARCH("NO CUMPLE",K2216)))</formula>
    </cfRule>
    <cfRule type="containsText" dxfId="1862" priority="1795" stopIfTrue="1" operator="containsText" text="CUMPLE">
      <formula>NOT(ISERROR(SEARCH("CUMPLE",K2216)))</formula>
    </cfRule>
  </conditionalFormatting>
  <conditionalFormatting sqref="S2215">
    <cfRule type="cellIs" dxfId="1861" priority="1792" operator="greaterThanOrEqual">
      <formula>NUMMINCONT</formula>
    </cfRule>
    <cfRule type="cellIs" dxfId="1860" priority="1793" operator="lessThan">
      <formula>NUMMINCONT</formula>
    </cfRule>
  </conditionalFormatting>
  <conditionalFormatting sqref="T2202:V2207">
    <cfRule type="cellIs" dxfId="1859" priority="1790" stopIfTrue="1" operator="equal">
      <formula>"NO"</formula>
    </cfRule>
    <cfRule type="cellIs" dxfId="1858" priority="1791" stopIfTrue="1" operator="equal">
      <formula>"SI"</formula>
    </cfRule>
  </conditionalFormatting>
  <conditionalFormatting sqref="T2202:V2203">
    <cfRule type="cellIs" dxfId="1857" priority="1789" stopIfTrue="1" operator="equal">
      <formula>"NO APLICA"</formula>
    </cfRule>
  </conditionalFormatting>
  <conditionalFormatting sqref="T2204:U2207">
    <cfRule type="cellIs" dxfId="1856" priority="1788" stopIfTrue="1" operator="equal">
      <formula>"NO APLICA"</formula>
    </cfRule>
  </conditionalFormatting>
  <conditionalFormatting sqref="T2204:U2204">
    <cfRule type="cellIs" dxfId="1855" priority="1787" stopIfTrue="1" operator="equal">
      <formula>"NO APLICA"</formula>
    </cfRule>
  </conditionalFormatting>
  <conditionalFormatting sqref="V2204:V2207">
    <cfRule type="cellIs" dxfId="1854" priority="1786" stopIfTrue="1" operator="equal">
      <formula>"NO APLICA"</formula>
    </cfRule>
  </conditionalFormatting>
  <conditionalFormatting sqref="V2213:W2213">
    <cfRule type="cellIs" dxfId="1853" priority="1784" operator="equal">
      <formula>"CUMPLE"</formula>
    </cfRule>
    <cfRule type="cellIs" dxfId="1852" priority="1785" operator="equal">
      <formula>"NO CUMPLE"</formula>
    </cfRule>
  </conditionalFormatting>
  <conditionalFormatting sqref="V2213:W2215">
    <cfRule type="cellIs" dxfId="1851" priority="1783" operator="equal">
      <formula>"VERIFICAR"</formula>
    </cfRule>
  </conditionalFormatting>
  <conditionalFormatting sqref="T2208:V2208">
    <cfRule type="cellIs" dxfId="1850" priority="1781" stopIfTrue="1" operator="equal">
      <formula>"NO"</formula>
    </cfRule>
    <cfRule type="cellIs" dxfId="1849" priority="1782" stopIfTrue="1" operator="equal">
      <formula>"SI"</formula>
    </cfRule>
  </conditionalFormatting>
  <conditionalFormatting sqref="T2208:U2208">
    <cfRule type="cellIs" dxfId="1848" priority="1780" stopIfTrue="1" operator="equal">
      <formula>"NO APLICA"</formula>
    </cfRule>
  </conditionalFormatting>
  <conditionalFormatting sqref="V2208">
    <cfRule type="cellIs" dxfId="1847" priority="1779" stopIfTrue="1" operator="equal">
      <formula>"NO APLICA"</formula>
    </cfRule>
  </conditionalFormatting>
  <conditionalFormatting sqref="T2218">
    <cfRule type="cellIs" dxfId="1846" priority="1777" operator="equal">
      <formula>"CUMPLE"</formula>
    </cfRule>
    <cfRule type="cellIs" dxfId="1845" priority="1778" operator="equal">
      <formula>"NO CUMPLE"</formula>
    </cfRule>
  </conditionalFormatting>
  <conditionalFormatting sqref="T2218">
    <cfRule type="cellIs" dxfId="1844" priority="1776" operator="equal">
      <formula>"VERIFICAR"</formula>
    </cfRule>
  </conditionalFormatting>
  <conditionalFormatting sqref="H2222">
    <cfRule type="containsText" dxfId="1826" priority="1757" stopIfTrue="1" operator="containsText" text="NO CUMPLE">
      <formula>NOT(ISERROR(SEARCH("NO CUMPLE",H2222)))</formula>
    </cfRule>
    <cfRule type="containsText" dxfId="1825" priority="1758" stopIfTrue="1" operator="containsText" text="CUMPLE">
      <formula>NOT(ISERROR(SEARCH("CUMPLE",H2222)))</formula>
    </cfRule>
  </conditionalFormatting>
  <conditionalFormatting sqref="J2222">
    <cfRule type="containsText" dxfId="1824" priority="1755" stopIfTrue="1" operator="containsText" text="NO CUMPLE">
      <formula>NOT(ISERROR(SEARCH("NO CUMPLE",J2222)))</formula>
    </cfRule>
    <cfRule type="containsText" dxfId="1823" priority="1756" stopIfTrue="1" operator="containsText" text="CUMPLE">
      <formula>NOT(ISERROR(SEARCH("CUMPLE",J2222)))</formula>
    </cfRule>
  </conditionalFormatting>
  <conditionalFormatting sqref="K2222">
    <cfRule type="containsText" dxfId="1822" priority="1753" stopIfTrue="1" operator="containsText" text="NO CUMPLE">
      <formula>NOT(ISERROR(SEARCH("NO CUMPLE",K2222)))</formula>
    </cfRule>
    <cfRule type="containsText" dxfId="1821" priority="1754" stopIfTrue="1" operator="containsText" text="CUMPLE">
      <formula>NOT(ISERROR(SEARCH("CUMPLE",K2222)))</formula>
    </cfRule>
  </conditionalFormatting>
  <conditionalFormatting sqref="O2221">
    <cfRule type="containsText" dxfId="1820" priority="1751" stopIfTrue="1" operator="containsText" text="NO CUMPLE">
      <formula>NOT(ISERROR(SEARCH("NO CUMPLE",O2221)))</formula>
    </cfRule>
    <cfRule type="containsText" dxfId="1819" priority="1752" stopIfTrue="1" operator="containsText" text="CUMPLE">
      <formula>NOT(ISERROR(SEARCH("CUMPLE",O2221)))</formula>
    </cfRule>
  </conditionalFormatting>
  <conditionalFormatting sqref="O2222:S2222">
    <cfRule type="cellIs" dxfId="1818" priority="1750" operator="equal">
      <formula>"EL PROPONENTE SE DEBE REQUERIR POR EXPERIENCIA MINIMA EXIGIDA"</formula>
    </cfRule>
  </conditionalFormatting>
  <conditionalFormatting sqref="J2194:J2208">
    <cfRule type="cellIs" dxfId="1817" priority="1749" stopIfTrue="1" operator="greaterThan">
      <formula>0</formula>
    </cfRule>
  </conditionalFormatting>
  <conditionalFormatting sqref="N2216:N2221">
    <cfRule type="cellIs" dxfId="1816" priority="1747" operator="equal">
      <formula>"NO"</formula>
    </cfRule>
    <cfRule type="cellIs" dxfId="1815" priority="1748" operator="equal">
      <formula>"SI"</formula>
    </cfRule>
  </conditionalFormatting>
  <conditionalFormatting sqref="I2208">
    <cfRule type="cellIs" dxfId="1814" priority="1746" stopIfTrue="1" operator="greaterThan">
      <formula>0</formula>
    </cfRule>
  </conditionalFormatting>
  <conditionalFormatting sqref="K2194:L2208">
    <cfRule type="cellIs" dxfId="1813" priority="1745" operator="notBetween">
      <formula>$Q$17</formula>
      <formula>$R$17</formula>
    </cfRule>
  </conditionalFormatting>
  <conditionalFormatting sqref="B2194 B2196 B2198:B2208">
    <cfRule type="cellIs" dxfId="1812" priority="1744" stopIfTrue="1" operator="greaterThan">
      <formula>0</formula>
    </cfRule>
  </conditionalFormatting>
  <conditionalFormatting sqref="T2200:V2201 T2194:V2196 T2195:T2199 V2195:V2199">
    <cfRule type="cellIs" dxfId="1811" priority="1742" stopIfTrue="1" operator="equal">
      <formula>"NO"</formula>
    </cfRule>
    <cfRule type="cellIs" dxfId="1810" priority="1743" stopIfTrue="1" operator="equal">
      <formula>"SI"</formula>
    </cfRule>
  </conditionalFormatting>
  <conditionalFormatting sqref="T2200:V2200 T2194:V2195 T2195:T2199 V2195:V2199">
    <cfRule type="cellIs" dxfId="1809" priority="1741" stopIfTrue="1" operator="equal">
      <formula>"NO APLICA"</formula>
    </cfRule>
  </conditionalFormatting>
  <conditionalFormatting sqref="T2201:U2201">
    <cfRule type="cellIs" dxfId="1808" priority="1740" stopIfTrue="1" operator="equal">
      <formula>"NO APLICA"</formula>
    </cfRule>
  </conditionalFormatting>
  <conditionalFormatting sqref="T2201:U2201">
    <cfRule type="cellIs" dxfId="1807" priority="1739" stopIfTrue="1" operator="equal">
      <formula>"NO APLICA"</formula>
    </cfRule>
  </conditionalFormatting>
  <conditionalFormatting sqref="V2201">
    <cfRule type="cellIs" dxfId="1806" priority="1738" stopIfTrue="1" operator="equal">
      <formula>"NO APLICA"</formula>
    </cfRule>
  </conditionalFormatting>
  <conditionalFormatting sqref="C2194:I2194 C2196:I2196 G2195 C2198:I2208 G2197 K2194:M2208 P2194:V2208 I2195 I2197">
    <cfRule type="cellIs" dxfId="1805" priority="1737" operator="equal">
      <formula>0</formula>
    </cfRule>
  </conditionalFormatting>
  <conditionalFormatting sqref="P2215">
    <cfRule type="cellIs" dxfId="1803" priority="1734" operator="equal">
      <formula>"NO VÁLIDO"</formula>
    </cfRule>
    <cfRule type="cellIs" dxfId="1802" priority="1735" operator="equal">
      <formula>"VÁLIDO"</formula>
    </cfRule>
  </conditionalFormatting>
  <conditionalFormatting sqref="M2222">
    <cfRule type="cellIs" dxfId="1801" priority="1731" operator="notEqual">
      <formula>"NO CUMPLE"</formula>
    </cfRule>
    <cfRule type="containsText" dxfId="1800" priority="1732" stopIfTrue="1" operator="containsText" text="NO CUMPLE">
      <formula>NOT(ISERROR(SEARCH("NO CUMPLE",M2222)))</formula>
    </cfRule>
    <cfRule type="containsText" dxfId="1799" priority="1733" stopIfTrue="1" operator="containsText" text="CUMPLE">
      <formula>NOT(ISERROR(SEARCH("CUMPLE",M2222)))</formula>
    </cfRule>
  </conditionalFormatting>
  <conditionalFormatting sqref="M2216:M2221">
    <cfRule type="cellIs" dxfId="1798" priority="1729" stopIfTrue="1" operator="equal">
      <formula>"cumple"</formula>
    </cfRule>
    <cfRule type="containsText" dxfId="1797" priority="1730" stopIfTrue="1" operator="containsText" text="NO CUMPLE">
      <formula>NOT(ISERROR(SEARCH("NO CUMPLE",M2216)))</formula>
    </cfRule>
  </conditionalFormatting>
  <conditionalFormatting sqref="L2216:L2221">
    <cfRule type="cellIs" dxfId="1796" priority="1727" stopIfTrue="1" operator="equal">
      <formula>"cumple"</formula>
    </cfRule>
    <cfRule type="containsText" dxfId="1795" priority="1728" stopIfTrue="1" operator="containsText" text="NO CUMPLE">
      <formula>NOT(ISERROR(SEARCH("NO CUMPLE",L2216)))</formula>
    </cfRule>
  </conditionalFormatting>
  <conditionalFormatting sqref="D2198:D2199">
    <cfRule type="cellIs" dxfId="1779" priority="1711" stopIfTrue="1" operator="greaterThan">
      <formula>0</formula>
    </cfRule>
  </conditionalFormatting>
  <conditionalFormatting sqref="D2198:D2199 F2198:H2199 G2197">
    <cfRule type="cellIs" dxfId="1778" priority="1710" stopIfTrue="1" operator="greaterThan">
      <formula>0</formula>
    </cfRule>
  </conditionalFormatting>
  <conditionalFormatting sqref="T2197:V2199">
    <cfRule type="cellIs" dxfId="1777" priority="1708" stopIfTrue="1" operator="equal">
      <formula>"NO"</formula>
    </cfRule>
    <cfRule type="cellIs" dxfId="1776" priority="1709" stopIfTrue="1" operator="equal">
      <formula>"SI"</formula>
    </cfRule>
  </conditionalFormatting>
  <conditionalFormatting sqref="T2197:V2198">
    <cfRule type="cellIs" dxfId="1775" priority="1707" stopIfTrue="1" operator="equal">
      <formula>"NO APLICA"</formula>
    </cfRule>
  </conditionalFormatting>
  <conditionalFormatting sqref="T2199:U2199">
    <cfRule type="cellIs" dxfId="1774" priority="1706" stopIfTrue="1" operator="equal">
      <formula>"NO APLICA"</formula>
    </cfRule>
  </conditionalFormatting>
  <conditionalFormatting sqref="T2199:U2199">
    <cfRule type="cellIs" dxfId="1773" priority="1705" stopIfTrue="1" operator="equal">
      <formula>"NO APLICA"</formula>
    </cfRule>
  </conditionalFormatting>
  <conditionalFormatting sqref="V2199">
    <cfRule type="cellIs" dxfId="1772" priority="1704" stopIfTrue="1" operator="equal">
      <formula>"NO APLICA"</formula>
    </cfRule>
  </conditionalFormatting>
  <conditionalFormatting sqref="T2196:U2196">
    <cfRule type="cellIs" dxfId="1771" priority="1703" stopIfTrue="1" operator="equal">
      <formula>"NO APLICA"</formula>
    </cfRule>
  </conditionalFormatting>
  <conditionalFormatting sqref="T2196:U2196">
    <cfRule type="cellIs" dxfId="1770" priority="1702" stopIfTrue="1" operator="equal">
      <formula>"NO APLICA"</formula>
    </cfRule>
  </conditionalFormatting>
  <conditionalFormatting sqref="V2196">
    <cfRule type="cellIs" dxfId="1769" priority="1701" stopIfTrue="1" operator="equal">
      <formula>"NO APLICA"</formula>
    </cfRule>
  </conditionalFormatting>
  <conditionalFormatting sqref="C2229:I2229 K2229:M2243 C2231:I2243 G2230 P2229:V2243 I2230">
    <cfRule type="cellIs" dxfId="1768" priority="1700" stopIfTrue="1" operator="greaterThan">
      <formula>0</formula>
    </cfRule>
  </conditionalFormatting>
  <conditionalFormatting sqref="D2237:D2242">
    <cfRule type="cellIs" dxfId="1767" priority="1699" stopIfTrue="1" operator="greaterThan">
      <formula>0</formula>
    </cfRule>
  </conditionalFormatting>
  <conditionalFormatting sqref="D2237:D2242 F2237:H2242">
    <cfRule type="cellIs" dxfId="1766" priority="1698" stopIfTrue="1" operator="greaterThan">
      <formula>0</formula>
    </cfRule>
  </conditionalFormatting>
  <conditionalFormatting sqref="H2229 H2231:H2242">
    <cfRule type="cellIs" dxfId="1765" priority="1697" stopIfTrue="1" operator="greaterThan">
      <formula>0</formula>
    </cfRule>
  </conditionalFormatting>
  <conditionalFormatting sqref="E2229 E2231:E2242">
    <cfRule type="cellIs" dxfId="1764" priority="1696" stopIfTrue="1" operator="greaterThan">
      <formula>0</formula>
    </cfRule>
  </conditionalFormatting>
  <conditionalFormatting sqref="K2251:K2256">
    <cfRule type="containsText" dxfId="1763" priority="1694" stopIfTrue="1" operator="containsText" text="NO CUMPLE">
      <formula>NOT(ISERROR(SEARCH("NO CUMPLE",K2251)))</formula>
    </cfRule>
    <cfRule type="containsText" dxfId="1762" priority="1695" stopIfTrue="1" operator="containsText" text="CUMPLE">
      <formula>NOT(ISERROR(SEARCH("CUMPLE",K2251)))</formula>
    </cfRule>
  </conditionalFormatting>
  <conditionalFormatting sqref="S2250">
    <cfRule type="cellIs" dxfId="1761" priority="1692" operator="greaterThanOrEqual">
      <formula>NUMMINCONT</formula>
    </cfRule>
    <cfRule type="cellIs" dxfId="1760" priority="1693" operator="lessThan">
      <formula>NUMMINCONT</formula>
    </cfRule>
  </conditionalFormatting>
  <conditionalFormatting sqref="T2237:V2242">
    <cfRule type="cellIs" dxfId="1759" priority="1690" stopIfTrue="1" operator="equal">
      <formula>"NO"</formula>
    </cfRule>
    <cfRule type="cellIs" dxfId="1758" priority="1691" stopIfTrue="1" operator="equal">
      <formula>"SI"</formula>
    </cfRule>
  </conditionalFormatting>
  <conditionalFormatting sqref="T2237:V2238">
    <cfRule type="cellIs" dxfId="1757" priority="1689" stopIfTrue="1" operator="equal">
      <formula>"NO APLICA"</formula>
    </cfRule>
  </conditionalFormatting>
  <conditionalFormatting sqref="T2239:U2242">
    <cfRule type="cellIs" dxfId="1756" priority="1688" stopIfTrue="1" operator="equal">
      <formula>"NO APLICA"</formula>
    </cfRule>
  </conditionalFormatting>
  <conditionalFormatting sqref="T2239:U2239">
    <cfRule type="cellIs" dxfId="1755" priority="1687" stopIfTrue="1" operator="equal">
      <formula>"NO APLICA"</formula>
    </cfRule>
  </conditionalFormatting>
  <conditionalFormatting sqref="V2239:V2242">
    <cfRule type="cellIs" dxfId="1754" priority="1686" stopIfTrue="1" operator="equal">
      <formula>"NO APLICA"</formula>
    </cfRule>
  </conditionalFormatting>
  <conditionalFormatting sqref="V2248:W2248">
    <cfRule type="cellIs" dxfId="1753" priority="1684" operator="equal">
      <formula>"CUMPLE"</formula>
    </cfRule>
    <cfRule type="cellIs" dxfId="1752" priority="1685" operator="equal">
      <formula>"NO CUMPLE"</formula>
    </cfRule>
  </conditionalFormatting>
  <conditionalFormatting sqref="V2248:W2250">
    <cfRule type="cellIs" dxfId="1751" priority="1683" operator="equal">
      <formula>"VERIFICAR"</formula>
    </cfRule>
  </conditionalFormatting>
  <conditionalFormatting sqref="T2243:V2243">
    <cfRule type="cellIs" dxfId="1750" priority="1681" stopIfTrue="1" operator="equal">
      <formula>"NO"</formula>
    </cfRule>
    <cfRule type="cellIs" dxfId="1749" priority="1682" stopIfTrue="1" operator="equal">
      <formula>"SI"</formula>
    </cfRule>
  </conditionalFormatting>
  <conditionalFormatting sqref="T2243:U2243">
    <cfRule type="cellIs" dxfId="1748" priority="1680" stopIfTrue="1" operator="equal">
      <formula>"NO APLICA"</formula>
    </cfRule>
  </conditionalFormatting>
  <conditionalFormatting sqref="V2243">
    <cfRule type="cellIs" dxfId="1747" priority="1679" stopIfTrue="1" operator="equal">
      <formula>"NO APLICA"</formula>
    </cfRule>
  </conditionalFormatting>
  <conditionalFormatting sqref="T2253">
    <cfRule type="cellIs" dxfId="1746" priority="1677" operator="equal">
      <formula>"CUMPLE"</formula>
    </cfRule>
    <cfRule type="cellIs" dxfId="1745" priority="1678" operator="equal">
      <formula>"NO CUMPLE"</formula>
    </cfRule>
  </conditionalFormatting>
  <conditionalFormatting sqref="T2253">
    <cfRule type="cellIs" dxfId="1744" priority="1676" operator="equal">
      <formula>"VERIFICAR"</formula>
    </cfRule>
  </conditionalFormatting>
  <conditionalFormatting sqref="H2257">
    <cfRule type="containsText" dxfId="1726" priority="1657" stopIfTrue="1" operator="containsText" text="NO CUMPLE">
      <formula>NOT(ISERROR(SEARCH("NO CUMPLE",H2257)))</formula>
    </cfRule>
    <cfRule type="containsText" dxfId="1725" priority="1658" stopIfTrue="1" operator="containsText" text="CUMPLE">
      <formula>NOT(ISERROR(SEARCH("CUMPLE",H2257)))</formula>
    </cfRule>
  </conditionalFormatting>
  <conditionalFormatting sqref="J2257">
    <cfRule type="containsText" dxfId="1724" priority="1655" stopIfTrue="1" operator="containsText" text="NO CUMPLE">
      <formula>NOT(ISERROR(SEARCH("NO CUMPLE",J2257)))</formula>
    </cfRule>
    <cfRule type="containsText" dxfId="1723" priority="1656" stopIfTrue="1" operator="containsText" text="CUMPLE">
      <formula>NOT(ISERROR(SEARCH("CUMPLE",J2257)))</formula>
    </cfRule>
  </conditionalFormatting>
  <conditionalFormatting sqref="K2257">
    <cfRule type="containsText" dxfId="1722" priority="1653" stopIfTrue="1" operator="containsText" text="NO CUMPLE">
      <formula>NOT(ISERROR(SEARCH("NO CUMPLE",K2257)))</formula>
    </cfRule>
    <cfRule type="containsText" dxfId="1721" priority="1654" stopIfTrue="1" operator="containsText" text="CUMPLE">
      <formula>NOT(ISERROR(SEARCH("CUMPLE",K2257)))</formula>
    </cfRule>
  </conditionalFormatting>
  <conditionalFormatting sqref="O2256">
    <cfRule type="containsText" dxfId="1720" priority="1651" stopIfTrue="1" operator="containsText" text="NO CUMPLE">
      <formula>NOT(ISERROR(SEARCH("NO CUMPLE",O2256)))</formula>
    </cfRule>
    <cfRule type="containsText" dxfId="1719" priority="1652" stopIfTrue="1" operator="containsText" text="CUMPLE">
      <formula>NOT(ISERROR(SEARCH("CUMPLE",O2256)))</formula>
    </cfRule>
  </conditionalFormatting>
  <conditionalFormatting sqref="O2257:S2257">
    <cfRule type="cellIs" dxfId="1718" priority="1650" operator="equal">
      <formula>"EL PROPONENTE SE DEBE REQUERIR POR EXPERIENCIA MINIMA EXIGIDA"</formula>
    </cfRule>
  </conditionalFormatting>
  <conditionalFormatting sqref="J2229:J2243">
    <cfRule type="cellIs" dxfId="1717" priority="1649" stopIfTrue="1" operator="greaterThan">
      <formula>0</formula>
    </cfRule>
  </conditionalFormatting>
  <conditionalFormatting sqref="N2251:N2256">
    <cfRule type="cellIs" dxfId="1716" priority="1647" operator="equal">
      <formula>"NO"</formula>
    </cfRule>
    <cfRule type="cellIs" dxfId="1715" priority="1648" operator="equal">
      <formula>"SI"</formula>
    </cfRule>
  </conditionalFormatting>
  <conditionalFormatting sqref="I2243">
    <cfRule type="cellIs" dxfId="1714" priority="1646" stopIfTrue="1" operator="greaterThan">
      <formula>0</formula>
    </cfRule>
  </conditionalFormatting>
  <conditionalFormatting sqref="K2229:L2243">
    <cfRule type="cellIs" dxfId="1713" priority="1645" operator="notBetween">
      <formula>$Q$17</formula>
      <formula>$R$17</formula>
    </cfRule>
  </conditionalFormatting>
  <conditionalFormatting sqref="B2229 B2231:B2243">
    <cfRule type="cellIs" dxfId="1712" priority="1644" stopIfTrue="1" operator="greaterThan">
      <formula>0</formula>
    </cfRule>
  </conditionalFormatting>
  <conditionalFormatting sqref="T2235:V2236 T2229:V2231">
    <cfRule type="cellIs" dxfId="1711" priority="1642" stopIfTrue="1" operator="equal">
      <formula>"NO"</formula>
    </cfRule>
    <cfRule type="cellIs" dxfId="1710" priority="1643" stopIfTrue="1" operator="equal">
      <formula>"SI"</formula>
    </cfRule>
  </conditionalFormatting>
  <conditionalFormatting sqref="T2235:V2235 T2229:V2230">
    <cfRule type="cellIs" dxfId="1709" priority="1641" stopIfTrue="1" operator="equal">
      <formula>"NO APLICA"</formula>
    </cfRule>
  </conditionalFormatting>
  <conditionalFormatting sqref="T2236:U2236">
    <cfRule type="cellIs" dxfId="1708" priority="1640" stopIfTrue="1" operator="equal">
      <formula>"NO APLICA"</formula>
    </cfRule>
  </conditionalFormatting>
  <conditionalFormatting sqref="T2236:U2236">
    <cfRule type="cellIs" dxfId="1707" priority="1639" stopIfTrue="1" operator="equal">
      <formula>"NO APLICA"</formula>
    </cfRule>
  </conditionalFormatting>
  <conditionalFormatting sqref="V2236">
    <cfRule type="cellIs" dxfId="1706" priority="1638" stopIfTrue="1" operator="equal">
      <formula>"NO APLICA"</formula>
    </cfRule>
  </conditionalFormatting>
  <conditionalFormatting sqref="C2229:I2229 K2229:M2243 C2231:I2243 G2230 P2229:V2243 I2230">
    <cfRule type="cellIs" dxfId="1705" priority="1637" operator="equal">
      <formula>0</formula>
    </cfRule>
  </conditionalFormatting>
  <conditionalFormatting sqref="P2250">
    <cfRule type="cellIs" dxfId="1703" priority="1634" operator="equal">
      <formula>"NO VÁLIDO"</formula>
    </cfRule>
    <cfRule type="cellIs" dxfId="1702" priority="1635" operator="equal">
      <formula>"VÁLIDO"</formula>
    </cfRule>
  </conditionalFormatting>
  <conditionalFormatting sqref="M2257">
    <cfRule type="cellIs" dxfId="1701" priority="1631" operator="notEqual">
      <formula>"NO CUMPLE"</formula>
    </cfRule>
    <cfRule type="containsText" dxfId="1700" priority="1632" stopIfTrue="1" operator="containsText" text="NO CUMPLE">
      <formula>NOT(ISERROR(SEARCH("NO CUMPLE",M2257)))</formula>
    </cfRule>
    <cfRule type="containsText" dxfId="1699" priority="1633" stopIfTrue="1" operator="containsText" text="CUMPLE">
      <formula>NOT(ISERROR(SEARCH("CUMPLE",M2257)))</formula>
    </cfRule>
  </conditionalFormatting>
  <conditionalFormatting sqref="M2251:M2256">
    <cfRule type="cellIs" dxfId="1698" priority="1629" stopIfTrue="1" operator="equal">
      <formula>"cumple"</formula>
    </cfRule>
    <cfRule type="containsText" dxfId="1697" priority="1630" stopIfTrue="1" operator="containsText" text="NO CUMPLE">
      <formula>NOT(ISERROR(SEARCH("NO CUMPLE",M2251)))</formula>
    </cfRule>
  </conditionalFormatting>
  <conditionalFormatting sqref="L2251:L2256">
    <cfRule type="cellIs" dxfId="1696" priority="1627" stopIfTrue="1" operator="equal">
      <formula>"cumple"</formula>
    </cfRule>
    <cfRule type="containsText" dxfId="1695" priority="1628" stopIfTrue="1" operator="containsText" text="NO CUMPLE">
      <formula>NOT(ISERROR(SEARCH("NO CUMPLE",L2251)))</formula>
    </cfRule>
  </conditionalFormatting>
  <conditionalFormatting sqref="D2232:D2234">
    <cfRule type="cellIs" dxfId="1679" priority="1611" stopIfTrue="1" operator="greaterThan">
      <formula>0</formula>
    </cfRule>
  </conditionalFormatting>
  <conditionalFormatting sqref="D2232:D2234 F2232:H2234">
    <cfRule type="cellIs" dxfId="1678" priority="1610" stopIfTrue="1" operator="greaterThan">
      <formula>0</formula>
    </cfRule>
  </conditionalFormatting>
  <conditionalFormatting sqref="T2232:V2234">
    <cfRule type="cellIs" dxfId="1677" priority="1608" stopIfTrue="1" operator="equal">
      <formula>"NO"</formula>
    </cfRule>
    <cfRule type="cellIs" dxfId="1676" priority="1609" stopIfTrue="1" operator="equal">
      <formula>"SI"</formula>
    </cfRule>
  </conditionalFormatting>
  <conditionalFormatting sqref="T2232:V2233">
    <cfRule type="cellIs" dxfId="1675" priority="1607" stopIfTrue="1" operator="equal">
      <formula>"NO APLICA"</formula>
    </cfRule>
  </conditionalFormatting>
  <conditionalFormatting sqref="T2234:U2234">
    <cfRule type="cellIs" dxfId="1674" priority="1606" stopIfTrue="1" operator="equal">
      <formula>"NO APLICA"</formula>
    </cfRule>
  </conditionalFormatting>
  <conditionalFormatting sqref="T2234:U2234">
    <cfRule type="cellIs" dxfId="1673" priority="1605" stopIfTrue="1" operator="equal">
      <formula>"NO APLICA"</formula>
    </cfRule>
  </conditionalFormatting>
  <conditionalFormatting sqref="V2234">
    <cfRule type="cellIs" dxfId="1672" priority="1604" stopIfTrue="1" operator="equal">
      <formula>"NO APLICA"</formula>
    </cfRule>
  </conditionalFormatting>
  <conditionalFormatting sqref="T2231:U2231">
    <cfRule type="cellIs" dxfId="1671" priority="1603" stopIfTrue="1" operator="equal">
      <formula>"NO APLICA"</formula>
    </cfRule>
  </conditionalFormatting>
  <conditionalFormatting sqref="T2231:U2231">
    <cfRule type="cellIs" dxfId="1670" priority="1602" stopIfTrue="1" operator="equal">
      <formula>"NO APLICA"</formula>
    </cfRule>
  </conditionalFormatting>
  <conditionalFormatting sqref="V2231">
    <cfRule type="cellIs" dxfId="1669" priority="1601" stopIfTrue="1" operator="equal">
      <formula>"NO APLICA"</formula>
    </cfRule>
  </conditionalFormatting>
  <conditionalFormatting sqref="C2264:I2264 K2264:M2278 C2266:I2266 G2265 C2268:I2278 G2267 I2265 I2267 P2264:V2278">
    <cfRule type="cellIs" dxfId="1668" priority="1600" stopIfTrue="1" operator="greaterThan">
      <formula>0</formula>
    </cfRule>
  </conditionalFormatting>
  <conditionalFormatting sqref="D2272:D2277">
    <cfRule type="cellIs" dxfId="1667" priority="1599" stopIfTrue="1" operator="greaterThan">
      <formula>0</formula>
    </cfRule>
  </conditionalFormatting>
  <conditionalFormatting sqref="D2272:D2277 F2272:H2277">
    <cfRule type="cellIs" dxfId="1666" priority="1598" stopIfTrue="1" operator="greaterThan">
      <formula>0</formula>
    </cfRule>
  </conditionalFormatting>
  <conditionalFormatting sqref="H2264 H2266 H2268:H2277">
    <cfRule type="cellIs" dxfId="1665" priority="1597" stopIfTrue="1" operator="greaterThan">
      <formula>0</formula>
    </cfRule>
  </conditionalFormatting>
  <conditionalFormatting sqref="E2264 E2266 E2268:E2277">
    <cfRule type="cellIs" dxfId="1664" priority="1596" stopIfTrue="1" operator="greaterThan">
      <formula>0</formula>
    </cfRule>
  </conditionalFormatting>
  <conditionalFormatting sqref="K2286:K2291">
    <cfRule type="containsText" dxfId="1663" priority="1594" stopIfTrue="1" operator="containsText" text="NO CUMPLE">
      <formula>NOT(ISERROR(SEARCH("NO CUMPLE",K2286)))</formula>
    </cfRule>
    <cfRule type="containsText" dxfId="1662" priority="1595" stopIfTrue="1" operator="containsText" text="CUMPLE">
      <formula>NOT(ISERROR(SEARCH("CUMPLE",K2286)))</formula>
    </cfRule>
  </conditionalFormatting>
  <conditionalFormatting sqref="S2285">
    <cfRule type="cellIs" dxfId="1661" priority="1592" operator="greaterThanOrEqual">
      <formula>NUMMINCONT</formula>
    </cfRule>
    <cfRule type="cellIs" dxfId="1660" priority="1593" operator="lessThan">
      <formula>NUMMINCONT</formula>
    </cfRule>
  </conditionalFormatting>
  <conditionalFormatting sqref="T2272:V2277">
    <cfRule type="cellIs" dxfId="1659" priority="1590" stopIfTrue="1" operator="equal">
      <formula>"NO"</formula>
    </cfRule>
    <cfRule type="cellIs" dxfId="1658" priority="1591" stopIfTrue="1" operator="equal">
      <formula>"SI"</formula>
    </cfRule>
  </conditionalFormatting>
  <conditionalFormatting sqref="T2272:V2273">
    <cfRule type="cellIs" dxfId="1657" priority="1589" stopIfTrue="1" operator="equal">
      <formula>"NO APLICA"</formula>
    </cfRule>
  </conditionalFormatting>
  <conditionalFormatting sqref="T2274:U2277">
    <cfRule type="cellIs" dxfId="1656" priority="1588" stopIfTrue="1" operator="equal">
      <formula>"NO APLICA"</formula>
    </cfRule>
  </conditionalFormatting>
  <conditionalFormatting sqref="T2274:U2274">
    <cfRule type="cellIs" dxfId="1655" priority="1587" stopIfTrue="1" operator="equal">
      <formula>"NO APLICA"</formula>
    </cfRule>
  </conditionalFormatting>
  <conditionalFormatting sqref="V2274:V2277">
    <cfRule type="cellIs" dxfId="1654" priority="1586" stopIfTrue="1" operator="equal">
      <formula>"NO APLICA"</formula>
    </cfRule>
  </conditionalFormatting>
  <conditionalFormatting sqref="V2283:W2283">
    <cfRule type="cellIs" dxfId="1653" priority="1584" operator="equal">
      <formula>"CUMPLE"</formula>
    </cfRule>
    <cfRule type="cellIs" dxfId="1652" priority="1585" operator="equal">
      <formula>"NO CUMPLE"</formula>
    </cfRule>
  </conditionalFormatting>
  <conditionalFormatting sqref="V2283:W2285">
    <cfRule type="cellIs" dxfId="1651" priority="1583" operator="equal">
      <formula>"VERIFICAR"</formula>
    </cfRule>
  </conditionalFormatting>
  <conditionalFormatting sqref="T2278:V2278">
    <cfRule type="cellIs" dxfId="1650" priority="1581" stopIfTrue="1" operator="equal">
      <formula>"NO"</formula>
    </cfRule>
    <cfRule type="cellIs" dxfId="1649" priority="1582" stopIfTrue="1" operator="equal">
      <formula>"SI"</formula>
    </cfRule>
  </conditionalFormatting>
  <conditionalFormatting sqref="T2278:U2278">
    <cfRule type="cellIs" dxfId="1648" priority="1580" stopIfTrue="1" operator="equal">
      <formula>"NO APLICA"</formula>
    </cfRule>
  </conditionalFormatting>
  <conditionalFormatting sqref="V2278">
    <cfRule type="cellIs" dxfId="1647" priority="1579" stopIfTrue="1" operator="equal">
      <formula>"NO APLICA"</formula>
    </cfRule>
  </conditionalFormatting>
  <conditionalFormatting sqref="T2288">
    <cfRule type="cellIs" dxfId="1646" priority="1577" operator="equal">
      <formula>"CUMPLE"</formula>
    </cfRule>
    <cfRule type="cellIs" dxfId="1645" priority="1578" operator="equal">
      <formula>"NO CUMPLE"</formula>
    </cfRule>
  </conditionalFormatting>
  <conditionalFormatting sqref="T2288">
    <cfRule type="cellIs" dxfId="1644" priority="1576" operator="equal">
      <formula>"VERIFICAR"</formula>
    </cfRule>
  </conditionalFormatting>
  <conditionalFormatting sqref="H2292">
    <cfRule type="containsText" dxfId="1626" priority="1557" stopIfTrue="1" operator="containsText" text="NO CUMPLE">
      <formula>NOT(ISERROR(SEARCH("NO CUMPLE",H2292)))</formula>
    </cfRule>
    <cfRule type="containsText" dxfId="1625" priority="1558" stopIfTrue="1" operator="containsText" text="CUMPLE">
      <formula>NOT(ISERROR(SEARCH("CUMPLE",H2292)))</formula>
    </cfRule>
  </conditionalFormatting>
  <conditionalFormatting sqref="J2292">
    <cfRule type="containsText" dxfId="1624" priority="1555" stopIfTrue="1" operator="containsText" text="NO CUMPLE">
      <formula>NOT(ISERROR(SEARCH("NO CUMPLE",J2292)))</formula>
    </cfRule>
    <cfRule type="containsText" dxfId="1623" priority="1556" stopIfTrue="1" operator="containsText" text="CUMPLE">
      <formula>NOT(ISERROR(SEARCH("CUMPLE",J2292)))</formula>
    </cfRule>
  </conditionalFormatting>
  <conditionalFormatting sqref="K2292">
    <cfRule type="containsText" dxfId="1622" priority="1553" stopIfTrue="1" operator="containsText" text="NO CUMPLE">
      <formula>NOT(ISERROR(SEARCH("NO CUMPLE",K2292)))</formula>
    </cfRule>
    <cfRule type="containsText" dxfId="1621" priority="1554" stopIfTrue="1" operator="containsText" text="CUMPLE">
      <formula>NOT(ISERROR(SEARCH("CUMPLE",K2292)))</formula>
    </cfRule>
  </conditionalFormatting>
  <conditionalFormatting sqref="O2291">
    <cfRule type="containsText" dxfId="1620" priority="1551" stopIfTrue="1" operator="containsText" text="NO CUMPLE">
      <formula>NOT(ISERROR(SEARCH("NO CUMPLE",O2291)))</formula>
    </cfRule>
    <cfRule type="containsText" dxfId="1619" priority="1552" stopIfTrue="1" operator="containsText" text="CUMPLE">
      <formula>NOT(ISERROR(SEARCH("CUMPLE",O2291)))</formula>
    </cfRule>
  </conditionalFormatting>
  <conditionalFormatting sqref="O2292:S2292">
    <cfRule type="cellIs" dxfId="1618" priority="1550" operator="equal">
      <formula>"EL PROPONENTE SE DEBE REQUERIR POR EXPERIENCIA MINIMA EXIGIDA"</formula>
    </cfRule>
  </conditionalFormatting>
  <conditionalFormatting sqref="J2264:J2278">
    <cfRule type="cellIs" dxfId="1617" priority="1549" stopIfTrue="1" operator="greaterThan">
      <formula>0</formula>
    </cfRule>
  </conditionalFormatting>
  <conditionalFormatting sqref="N2286:N2291">
    <cfRule type="cellIs" dxfId="1616" priority="1547" operator="equal">
      <formula>"NO"</formula>
    </cfRule>
    <cfRule type="cellIs" dxfId="1615" priority="1548" operator="equal">
      <formula>"SI"</formula>
    </cfRule>
  </conditionalFormatting>
  <conditionalFormatting sqref="I2278">
    <cfRule type="cellIs" dxfId="1614" priority="1546" stopIfTrue="1" operator="greaterThan">
      <formula>0</formula>
    </cfRule>
  </conditionalFormatting>
  <conditionalFormatting sqref="K2264:L2278">
    <cfRule type="cellIs" dxfId="1613" priority="1545" operator="notBetween">
      <formula>$Q$17</formula>
      <formula>$R$17</formula>
    </cfRule>
  </conditionalFormatting>
  <conditionalFormatting sqref="B2264 B2266 B2268:B2278">
    <cfRule type="cellIs" dxfId="1612" priority="1544" stopIfTrue="1" operator="greaterThan">
      <formula>0</formula>
    </cfRule>
  </conditionalFormatting>
  <conditionalFormatting sqref="T2270:V2271 T2264:V2266 T2265:T2268 V2265:V2268">
    <cfRule type="cellIs" dxfId="1611" priority="1542" stopIfTrue="1" operator="equal">
      <formula>"NO"</formula>
    </cfRule>
    <cfRule type="cellIs" dxfId="1610" priority="1543" stopIfTrue="1" operator="equal">
      <formula>"SI"</formula>
    </cfRule>
  </conditionalFormatting>
  <conditionalFormatting sqref="T2270:V2270 T2264:V2265 T2265:T2268 V2265:V2268">
    <cfRule type="cellIs" dxfId="1609" priority="1541" stopIfTrue="1" operator="equal">
      <formula>"NO APLICA"</formula>
    </cfRule>
  </conditionalFormatting>
  <conditionalFormatting sqref="T2271:U2271">
    <cfRule type="cellIs" dxfId="1608" priority="1540" stopIfTrue="1" operator="equal">
      <formula>"NO APLICA"</formula>
    </cfRule>
  </conditionalFormatting>
  <conditionalFormatting sqref="T2271:U2271">
    <cfRule type="cellIs" dxfId="1607" priority="1539" stopIfTrue="1" operator="equal">
      <formula>"NO APLICA"</formula>
    </cfRule>
  </conditionalFormatting>
  <conditionalFormatting sqref="V2271">
    <cfRule type="cellIs" dxfId="1606" priority="1538" stopIfTrue="1" operator="equal">
      <formula>"NO APLICA"</formula>
    </cfRule>
  </conditionalFormatting>
  <conditionalFormatting sqref="C2264:I2264 K2264:M2278 C2266:I2266 G2265 C2268:I2278 G2267 I2265 I2267 P2264:V2278">
    <cfRule type="cellIs" dxfId="1605" priority="1537" operator="equal">
      <formula>0</formula>
    </cfRule>
  </conditionalFormatting>
  <conditionalFormatting sqref="P2285">
    <cfRule type="cellIs" dxfId="1603" priority="1534" operator="equal">
      <formula>"NO VÁLIDO"</formula>
    </cfRule>
    <cfRule type="cellIs" dxfId="1602" priority="1535" operator="equal">
      <formula>"VÁLIDO"</formula>
    </cfRule>
  </conditionalFormatting>
  <conditionalFormatting sqref="M2292">
    <cfRule type="cellIs" dxfId="1601" priority="1531" operator="notEqual">
      <formula>"NO CUMPLE"</formula>
    </cfRule>
    <cfRule type="containsText" dxfId="1600" priority="1532" stopIfTrue="1" operator="containsText" text="NO CUMPLE">
      <formula>NOT(ISERROR(SEARCH("NO CUMPLE",M2292)))</formula>
    </cfRule>
    <cfRule type="containsText" dxfId="1599" priority="1533" stopIfTrue="1" operator="containsText" text="CUMPLE">
      <formula>NOT(ISERROR(SEARCH("CUMPLE",M2292)))</formula>
    </cfRule>
  </conditionalFormatting>
  <conditionalFormatting sqref="M2286:M2291">
    <cfRule type="cellIs" dxfId="1598" priority="1529" stopIfTrue="1" operator="equal">
      <formula>"cumple"</formula>
    </cfRule>
    <cfRule type="containsText" dxfId="1597" priority="1530" stopIfTrue="1" operator="containsText" text="NO CUMPLE">
      <formula>NOT(ISERROR(SEARCH("NO CUMPLE",M2286)))</formula>
    </cfRule>
  </conditionalFormatting>
  <conditionalFormatting sqref="L2286:L2291">
    <cfRule type="cellIs" dxfId="1596" priority="1527" stopIfTrue="1" operator="equal">
      <formula>"cumple"</formula>
    </cfRule>
    <cfRule type="containsText" dxfId="1595" priority="1528" stopIfTrue="1" operator="containsText" text="NO CUMPLE">
      <formula>NOT(ISERROR(SEARCH("NO CUMPLE",L2286)))</formula>
    </cfRule>
  </conditionalFormatting>
  <conditionalFormatting sqref="D2268:D2269">
    <cfRule type="cellIs" dxfId="1579" priority="1511" stopIfTrue="1" operator="greaterThan">
      <formula>0</formula>
    </cfRule>
  </conditionalFormatting>
  <conditionalFormatting sqref="D2268:D2269 F2268:H2269 G2267">
    <cfRule type="cellIs" dxfId="1578" priority="1510" stopIfTrue="1" operator="greaterThan">
      <formula>0</formula>
    </cfRule>
  </conditionalFormatting>
  <conditionalFormatting sqref="T2267:V2269">
    <cfRule type="cellIs" dxfId="1577" priority="1508" stopIfTrue="1" operator="equal">
      <formula>"NO"</formula>
    </cfRule>
    <cfRule type="cellIs" dxfId="1576" priority="1509" stopIfTrue="1" operator="equal">
      <formula>"SI"</formula>
    </cfRule>
  </conditionalFormatting>
  <conditionalFormatting sqref="T2267:V2268">
    <cfRule type="cellIs" dxfId="1575" priority="1507" stopIfTrue="1" operator="equal">
      <formula>"NO APLICA"</formula>
    </cfRule>
  </conditionalFormatting>
  <conditionalFormatting sqref="T2269:U2269">
    <cfRule type="cellIs" dxfId="1574" priority="1506" stopIfTrue="1" operator="equal">
      <formula>"NO APLICA"</formula>
    </cfRule>
  </conditionalFormatting>
  <conditionalFormatting sqref="T2269:U2269">
    <cfRule type="cellIs" dxfId="1573" priority="1505" stopIfTrue="1" operator="equal">
      <formula>"NO APLICA"</formula>
    </cfRule>
  </conditionalFormatting>
  <conditionalFormatting sqref="V2269">
    <cfRule type="cellIs" dxfId="1572" priority="1504" stopIfTrue="1" operator="equal">
      <formula>"NO APLICA"</formula>
    </cfRule>
  </conditionalFormatting>
  <conditionalFormatting sqref="T2266:U2266">
    <cfRule type="cellIs" dxfId="1571" priority="1503" stopIfTrue="1" operator="equal">
      <formula>"NO APLICA"</formula>
    </cfRule>
  </conditionalFormatting>
  <conditionalFormatting sqref="T2266:U2266">
    <cfRule type="cellIs" dxfId="1570" priority="1502" stopIfTrue="1" operator="equal">
      <formula>"NO APLICA"</formula>
    </cfRule>
  </conditionalFormatting>
  <conditionalFormatting sqref="V2266">
    <cfRule type="cellIs" dxfId="1569" priority="1501" stopIfTrue="1" operator="equal">
      <formula>"NO APLICA"</formula>
    </cfRule>
  </conditionalFormatting>
  <conditionalFormatting sqref="C2299:I2299 K2299:M2313 G2300 P2299:V2313 I2300 C2301:I2313">
    <cfRule type="cellIs" dxfId="1568" priority="1500" stopIfTrue="1" operator="greaterThan">
      <formula>0</formula>
    </cfRule>
  </conditionalFormatting>
  <conditionalFormatting sqref="D2307:D2312">
    <cfRule type="cellIs" dxfId="1567" priority="1499" stopIfTrue="1" operator="greaterThan">
      <formula>0</formula>
    </cfRule>
  </conditionalFormatting>
  <conditionalFormatting sqref="D2307:D2312 F2307:H2312">
    <cfRule type="cellIs" dxfId="1566" priority="1498" stopIfTrue="1" operator="greaterThan">
      <formula>0</formula>
    </cfRule>
  </conditionalFormatting>
  <conditionalFormatting sqref="H2299 H2301:H2312">
    <cfRule type="cellIs" dxfId="1565" priority="1497" stopIfTrue="1" operator="greaterThan">
      <formula>0</formula>
    </cfRule>
  </conditionalFormatting>
  <conditionalFormatting sqref="E2299 E2301:E2312">
    <cfRule type="cellIs" dxfId="1564" priority="1496" stopIfTrue="1" operator="greaterThan">
      <formula>0</formula>
    </cfRule>
  </conditionalFormatting>
  <conditionalFormatting sqref="K2321:K2326">
    <cfRule type="containsText" dxfId="1563" priority="1494" stopIfTrue="1" operator="containsText" text="NO CUMPLE">
      <formula>NOT(ISERROR(SEARCH("NO CUMPLE",K2321)))</formula>
    </cfRule>
    <cfRule type="containsText" dxfId="1562" priority="1495" stopIfTrue="1" operator="containsText" text="CUMPLE">
      <formula>NOT(ISERROR(SEARCH("CUMPLE",K2321)))</formula>
    </cfRule>
  </conditionalFormatting>
  <conditionalFormatting sqref="S2320">
    <cfRule type="cellIs" dxfId="1561" priority="1492" operator="greaterThanOrEqual">
      <formula>NUMMINCONT</formula>
    </cfRule>
    <cfRule type="cellIs" dxfId="1560" priority="1493" operator="lessThan">
      <formula>NUMMINCONT</formula>
    </cfRule>
  </conditionalFormatting>
  <conditionalFormatting sqref="T2307:V2312">
    <cfRule type="cellIs" dxfId="1559" priority="1490" stopIfTrue="1" operator="equal">
      <formula>"NO"</formula>
    </cfRule>
    <cfRule type="cellIs" dxfId="1558" priority="1491" stopIfTrue="1" operator="equal">
      <formula>"SI"</formula>
    </cfRule>
  </conditionalFormatting>
  <conditionalFormatting sqref="T2307:V2308">
    <cfRule type="cellIs" dxfId="1557" priority="1489" stopIfTrue="1" operator="equal">
      <formula>"NO APLICA"</formula>
    </cfRule>
  </conditionalFormatting>
  <conditionalFormatting sqref="T2309:U2312">
    <cfRule type="cellIs" dxfId="1556" priority="1488" stopIfTrue="1" operator="equal">
      <formula>"NO APLICA"</formula>
    </cfRule>
  </conditionalFormatting>
  <conditionalFormatting sqref="T2309:U2309">
    <cfRule type="cellIs" dxfId="1555" priority="1487" stopIfTrue="1" operator="equal">
      <formula>"NO APLICA"</formula>
    </cfRule>
  </conditionalFormatting>
  <conditionalFormatting sqref="V2309:V2312">
    <cfRule type="cellIs" dxfId="1554" priority="1486" stopIfTrue="1" operator="equal">
      <formula>"NO APLICA"</formula>
    </cfRule>
  </conditionalFormatting>
  <conditionalFormatting sqref="V2318:W2318">
    <cfRule type="cellIs" dxfId="1553" priority="1484" operator="equal">
      <formula>"CUMPLE"</formula>
    </cfRule>
    <cfRule type="cellIs" dxfId="1552" priority="1485" operator="equal">
      <formula>"NO CUMPLE"</formula>
    </cfRule>
  </conditionalFormatting>
  <conditionalFormatting sqref="V2318:W2320">
    <cfRule type="cellIs" dxfId="1551" priority="1483" operator="equal">
      <formula>"VERIFICAR"</formula>
    </cfRule>
  </conditionalFormatting>
  <conditionalFormatting sqref="T2313:V2313">
    <cfRule type="cellIs" dxfId="1550" priority="1481" stopIfTrue="1" operator="equal">
      <formula>"NO"</formula>
    </cfRule>
    <cfRule type="cellIs" dxfId="1549" priority="1482" stopIfTrue="1" operator="equal">
      <formula>"SI"</formula>
    </cfRule>
  </conditionalFormatting>
  <conditionalFormatting sqref="T2313:U2313">
    <cfRule type="cellIs" dxfId="1548" priority="1480" stopIfTrue="1" operator="equal">
      <formula>"NO APLICA"</formula>
    </cfRule>
  </conditionalFormatting>
  <conditionalFormatting sqref="V2313">
    <cfRule type="cellIs" dxfId="1547" priority="1479" stopIfTrue="1" operator="equal">
      <formula>"NO APLICA"</formula>
    </cfRule>
  </conditionalFormatting>
  <conditionalFormatting sqref="T2323">
    <cfRule type="cellIs" dxfId="1546" priority="1477" operator="equal">
      <formula>"CUMPLE"</formula>
    </cfRule>
    <cfRule type="cellIs" dxfId="1545" priority="1478" operator="equal">
      <formula>"NO CUMPLE"</formula>
    </cfRule>
  </conditionalFormatting>
  <conditionalFormatting sqref="T2323">
    <cfRule type="cellIs" dxfId="1544" priority="1476" operator="equal">
      <formula>"VERIFICAR"</formula>
    </cfRule>
  </conditionalFormatting>
  <conditionalFormatting sqref="H2327">
    <cfRule type="containsText" dxfId="1526" priority="1457" stopIfTrue="1" operator="containsText" text="NO CUMPLE">
      <formula>NOT(ISERROR(SEARCH("NO CUMPLE",H2327)))</formula>
    </cfRule>
    <cfRule type="containsText" dxfId="1525" priority="1458" stopIfTrue="1" operator="containsText" text="CUMPLE">
      <formula>NOT(ISERROR(SEARCH("CUMPLE",H2327)))</formula>
    </cfRule>
  </conditionalFormatting>
  <conditionalFormatting sqref="J2327">
    <cfRule type="containsText" dxfId="1524" priority="1455" stopIfTrue="1" operator="containsText" text="NO CUMPLE">
      <formula>NOT(ISERROR(SEARCH("NO CUMPLE",J2327)))</formula>
    </cfRule>
    <cfRule type="containsText" dxfId="1523" priority="1456" stopIfTrue="1" operator="containsText" text="CUMPLE">
      <formula>NOT(ISERROR(SEARCH("CUMPLE",J2327)))</formula>
    </cfRule>
  </conditionalFormatting>
  <conditionalFormatting sqref="K2327">
    <cfRule type="containsText" dxfId="1522" priority="1453" stopIfTrue="1" operator="containsText" text="NO CUMPLE">
      <formula>NOT(ISERROR(SEARCH("NO CUMPLE",K2327)))</formula>
    </cfRule>
    <cfRule type="containsText" dxfId="1521" priority="1454" stopIfTrue="1" operator="containsText" text="CUMPLE">
      <formula>NOT(ISERROR(SEARCH("CUMPLE",K2327)))</formula>
    </cfRule>
  </conditionalFormatting>
  <conditionalFormatting sqref="O2326">
    <cfRule type="containsText" dxfId="1520" priority="1451" stopIfTrue="1" operator="containsText" text="NO CUMPLE">
      <formula>NOT(ISERROR(SEARCH("NO CUMPLE",O2326)))</formula>
    </cfRule>
    <cfRule type="containsText" dxfId="1519" priority="1452" stopIfTrue="1" operator="containsText" text="CUMPLE">
      <formula>NOT(ISERROR(SEARCH("CUMPLE",O2326)))</formula>
    </cfRule>
  </conditionalFormatting>
  <conditionalFormatting sqref="O2327:S2327">
    <cfRule type="cellIs" dxfId="1518" priority="1450" operator="equal">
      <formula>"EL PROPONENTE SE DEBE REQUERIR POR EXPERIENCIA MINIMA EXIGIDA"</formula>
    </cfRule>
  </conditionalFormatting>
  <conditionalFormatting sqref="J2299:J2313">
    <cfRule type="cellIs" dxfId="1517" priority="1449" stopIfTrue="1" operator="greaterThan">
      <formula>0</formula>
    </cfRule>
  </conditionalFormatting>
  <conditionalFormatting sqref="N2321:N2326">
    <cfRule type="cellIs" dxfId="1516" priority="1447" operator="equal">
      <formula>"NO"</formula>
    </cfRule>
    <cfRule type="cellIs" dxfId="1515" priority="1448" operator="equal">
      <formula>"SI"</formula>
    </cfRule>
  </conditionalFormatting>
  <conditionalFormatting sqref="I2313">
    <cfRule type="cellIs" dxfId="1514" priority="1446" stopIfTrue="1" operator="greaterThan">
      <formula>0</formula>
    </cfRule>
  </conditionalFormatting>
  <conditionalFormatting sqref="K2299:L2313">
    <cfRule type="cellIs" dxfId="1513" priority="1445" operator="notBetween">
      <formula>$Q$17</formula>
      <formula>$R$17</formula>
    </cfRule>
  </conditionalFormatting>
  <conditionalFormatting sqref="B2299 B2301:B2313">
    <cfRule type="cellIs" dxfId="1512" priority="1444" stopIfTrue="1" operator="greaterThan">
      <formula>0</formula>
    </cfRule>
  </conditionalFormatting>
  <conditionalFormatting sqref="T2305:V2306 T2299:V2301">
    <cfRule type="cellIs" dxfId="1511" priority="1442" stopIfTrue="1" operator="equal">
      <formula>"NO"</formula>
    </cfRule>
    <cfRule type="cellIs" dxfId="1510" priority="1443" stopIfTrue="1" operator="equal">
      <formula>"SI"</formula>
    </cfRule>
  </conditionalFormatting>
  <conditionalFormatting sqref="T2305:V2305 T2299:V2300">
    <cfRule type="cellIs" dxfId="1509" priority="1441" stopIfTrue="1" operator="equal">
      <formula>"NO APLICA"</formula>
    </cfRule>
  </conditionalFormatting>
  <conditionalFormatting sqref="T2306:U2306">
    <cfRule type="cellIs" dxfId="1508" priority="1440" stopIfTrue="1" operator="equal">
      <formula>"NO APLICA"</formula>
    </cfRule>
  </conditionalFormatting>
  <conditionalFormatting sqref="T2306:U2306">
    <cfRule type="cellIs" dxfId="1507" priority="1439" stopIfTrue="1" operator="equal">
      <formula>"NO APLICA"</formula>
    </cfRule>
  </conditionalFormatting>
  <conditionalFormatting sqref="V2306">
    <cfRule type="cellIs" dxfId="1506" priority="1438" stopIfTrue="1" operator="equal">
      <formula>"NO APLICA"</formula>
    </cfRule>
  </conditionalFormatting>
  <conditionalFormatting sqref="C2299:I2299 K2299:M2313 G2300 P2299:V2313 I2300 C2301:I2313">
    <cfRule type="cellIs" dxfId="1505" priority="1437" operator="equal">
      <formula>0</formula>
    </cfRule>
  </conditionalFormatting>
  <conditionalFormatting sqref="P2320">
    <cfRule type="cellIs" dxfId="1503" priority="1434" operator="equal">
      <formula>"NO VÁLIDO"</formula>
    </cfRule>
    <cfRule type="cellIs" dxfId="1502" priority="1435" operator="equal">
      <formula>"VÁLIDO"</formula>
    </cfRule>
  </conditionalFormatting>
  <conditionalFormatting sqref="M2327">
    <cfRule type="cellIs" dxfId="1501" priority="1431" operator="notEqual">
      <formula>"NO CUMPLE"</formula>
    </cfRule>
    <cfRule type="containsText" dxfId="1500" priority="1432" stopIfTrue="1" operator="containsText" text="NO CUMPLE">
      <formula>NOT(ISERROR(SEARCH("NO CUMPLE",M2327)))</formula>
    </cfRule>
    <cfRule type="containsText" dxfId="1499" priority="1433" stopIfTrue="1" operator="containsText" text="CUMPLE">
      <formula>NOT(ISERROR(SEARCH("CUMPLE",M2327)))</formula>
    </cfRule>
  </conditionalFormatting>
  <conditionalFormatting sqref="M2321:M2326">
    <cfRule type="cellIs" dxfId="1498" priority="1429" stopIfTrue="1" operator="equal">
      <formula>"cumple"</formula>
    </cfRule>
    <cfRule type="containsText" dxfId="1497" priority="1430" stopIfTrue="1" operator="containsText" text="NO CUMPLE">
      <formula>NOT(ISERROR(SEARCH("NO CUMPLE",M2321)))</formula>
    </cfRule>
  </conditionalFormatting>
  <conditionalFormatting sqref="L2321:L2326">
    <cfRule type="cellIs" dxfId="1496" priority="1427" stopIfTrue="1" operator="equal">
      <formula>"cumple"</formula>
    </cfRule>
    <cfRule type="containsText" dxfId="1495" priority="1428" stopIfTrue="1" operator="containsText" text="NO CUMPLE">
      <formula>NOT(ISERROR(SEARCH("NO CUMPLE",L2321)))</formula>
    </cfRule>
  </conditionalFormatting>
  <conditionalFormatting sqref="D2302:D2304">
    <cfRule type="cellIs" dxfId="1479" priority="1411" stopIfTrue="1" operator="greaterThan">
      <formula>0</formula>
    </cfRule>
  </conditionalFormatting>
  <conditionalFormatting sqref="D2302:D2304 F2302:H2304">
    <cfRule type="cellIs" dxfId="1478" priority="1410" stopIfTrue="1" operator="greaterThan">
      <formula>0</formula>
    </cfRule>
  </conditionalFormatting>
  <conditionalFormatting sqref="T2302:V2304">
    <cfRule type="cellIs" dxfId="1477" priority="1408" stopIfTrue="1" operator="equal">
      <formula>"NO"</formula>
    </cfRule>
    <cfRule type="cellIs" dxfId="1476" priority="1409" stopIfTrue="1" operator="equal">
      <formula>"SI"</formula>
    </cfRule>
  </conditionalFormatting>
  <conditionalFormatting sqref="T2302:V2303 T2303:T2304 V2303:V2304">
    <cfRule type="cellIs" dxfId="1475" priority="1407" stopIfTrue="1" operator="equal">
      <formula>"NO APLICA"</formula>
    </cfRule>
  </conditionalFormatting>
  <conditionalFormatting sqref="T2304:U2304">
    <cfRule type="cellIs" dxfId="1474" priority="1406" stopIfTrue="1" operator="equal">
      <formula>"NO APLICA"</formula>
    </cfRule>
  </conditionalFormatting>
  <conditionalFormatting sqref="T2304:U2304">
    <cfRule type="cellIs" dxfId="1473" priority="1405" stopIfTrue="1" operator="equal">
      <formula>"NO APLICA"</formula>
    </cfRule>
  </conditionalFormatting>
  <conditionalFormatting sqref="V2304">
    <cfRule type="cellIs" dxfId="1472" priority="1404" stopIfTrue="1" operator="equal">
      <formula>"NO APLICA"</formula>
    </cfRule>
  </conditionalFormatting>
  <conditionalFormatting sqref="T2301:U2301">
    <cfRule type="cellIs" dxfId="1471" priority="1403" stopIfTrue="1" operator="equal">
      <formula>"NO APLICA"</formula>
    </cfRule>
  </conditionalFormatting>
  <conditionalFormatting sqref="T2301:U2301">
    <cfRule type="cellIs" dxfId="1470" priority="1402" stopIfTrue="1" operator="equal">
      <formula>"NO APLICA"</formula>
    </cfRule>
  </conditionalFormatting>
  <conditionalFormatting sqref="V2301">
    <cfRule type="cellIs" dxfId="1469" priority="1401" stopIfTrue="1" operator="equal">
      <formula>"NO APLICA"</formula>
    </cfRule>
  </conditionalFormatting>
  <conditionalFormatting sqref="C2334:I2348 K2334:M2348 P2334:V2348">
    <cfRule type="cellIs" dxfId="1468" priority="1400" stopIfTrue="1" operator="greaterThan">
      <formula>0</formula>
    </cfRule>
  </conditionalFormatting>
  <conditionalFormatting sqref="D2342:D2347">
    <cfRule type="cellIs" dxfId="1467" priority="1399" stopIfTrue="1" operator="greaterThan">
      <formula>0</formula>
    </cfRule>
  </conditionalFormatting>
  <conditionalFormatting sqref="D2342:D2347 F2342:H2347">
    <cfRule type="cellIs" dxfId="1466" priority="1398" stopIfTrue="1" operator="greaterThan">
      <formula>0</formula>
    </cfRule>
  </conditionalFormatting>
  <conditionalFormatting sqref="H2334:H2347">
    <cfRule type="cellIs" dxfId="1465" priority="1397" stopIfTrue="1" operator="greaterThan">
      <formula>0</formula>
    </cfRule>
  </conditionalFormatting>
  <conditionalFormatting sqref="E2334:E2347">
    <cfRule type="cellIs" dxfId="1464" priority="1396" stopIfTrue="1" operator="greaterThan">
      <formula>0</formula>
    </cfRule>
  </conditionalFormatting>
  <conditionalFormatting sqref="K2356:K2361">
    <cfRule type="containsText" dxfId="1463" priority="1394" stopIfTrue="1" operator="containsText" text="NO CUMPLE">
      <formula>NOT(ISERROR(SEARCH("NO CUMPLE",K2356)))</formula>
    </cfRule>
    <cfRule type="containsText" dxfId="1462" priority="1395" stopIfTrue="1" operator="containsText" text="CUMPLE">
      <formula>NOT(ISERROR(SEARCH("CUMPLE",K2356)))</formula>
    </cfRule>
  </conditionalFormatting>
  <conditionalFormatting sqref="S2355">
    <cfRule type="cellIs" dxfId="1461" priority="1392" operator="greaterThanOrEqual">
      <formula>NUMMINCONT</formula>
    </cfRule>
    <cfRule type="cellIs" dxfId="1460" priority="1393" operator="lessThan">
      <formula>NUMMINCONT</formula>
    </cfRule>
  </conditionalFormatting>
  <conditionalFormatting sqref="T2342:V2347">
    <cfRule type="cellIs" dxfId="1459" priority="1390" stopIfTrue="1" operator="equal">
      <formula>"NO"</formula>
    </cfRule>
    <cfRule type="cellIs" dxfId="1458" priority="1391" stopIfTrue="1" operator="equal">
      <formula>"SI"</formula>
    </cfRule>
  </conditionalFormatting>
  <conditionalFormatting sqref="T2342:V2343">
    <cfRule type="cellIs" dxfId="1457" priority="1389" stopIfTrue="1" operator="equal">
      <formula>"NO APLICA"</formula>
    </cfRule>
  </conditionalFormatting>
  <conditionalFormatting sqref="T2344:U2347">
    <cfRule type="cellIs" dxfId="1456" priority="1388" stopIfTrue="1" operator="equal">
      <formula>"NO APLICA"</formula>
    </cfRule>
  </conditionalFormatting>
  <conditionalFormatting sqref="T2344:U2344">
    <cfRule type="cellIs" dxfId="1455" priority="1387" stopIfTrue="1" operator="equal">
      <formula>"NO APLICA"</formula>
    </cfRule>
  </conditionalFormatting>
  <conditionalFormatting sqref="V2344:V2347">
    <cfRule type="cellIs" dxfId="1454" priority="1386" stopIfTrue="1" operator="equal">
      <formula>"NO APLICA"</formula>
    </cfRule>
  </conditionalFormatting>
  <conditionalFormatting sqref="V2353:W2353">
    <cfRule type="cellIs" dxfId="1453" priority="1384" operator="equal">
      <formula>"CUMPLE"</formula>
    </cfRule>
    <cfRule type="cellIs" dxfId="1452" priority="1385" operator="equal">
      <formula>"NO CUMPLE"</formula>
    </cfRule>
  </conditionalFormatting>
  <conditionalFormatting sqref="V2353:W2355">
    <cfRule type="cellIs" dxfId="1451" priority="1383" operator="equal">
      <formula>"VERIFICAR"</formula>
    </cfRule>
  </conditionalFormatting>
  <conditionalFormatting sqref="T2348:V2348">
    <cfRule type="cellIs" dxfId="1450" priority="1381" stopIfTrue="1" operator="equal">
      <formula>"NO"</formula>
    </cfRule>
    <cfRule type="cellIs" dxfId="1449" priority="1382" stopIfTrue="1" operator="equal">
      <formula>"SI"</formula>
    </cfRule>
  </conditionalFormatting>
  <conditionalFormatting sqref="T2348:U2348">
    <cfRule type="cellIs" dxfId="1448" priority="1380" stopIfTrue="1" operator="equal">
      <formula>"NO APLICA"</formula>
    </cfRule>
  </conditionalFormatting>
  <conditionalFormatting sqref="V2348">
    <cfRule type="cellIs" dxfId="1447" priority="1379" stopIfTrue="1" operator="equal">
      <formula>"NO APLICA"</formula>
    </cfRule>
  </conditionalFormatting>
  <conditionalFormatting sqref="T2358">
    <cfRule type="cellIs" dxfId="1446" priority="1377" operator="equal">
      <formula>"CUMPLE"</formula>
    </cfRule>
    <cfRule type="cellIs" dxfId="1445" priority="1378" operator="equal">
      <formula>"NO CUMPLE"</formula>
    </cfRule>
  </conditionalFormatting>
  <conditionalFormatting sqref="T2358">
    <cfRule type="cellIs" dxfId="1444" priority="1376" operator="equal">
      <formula>"VERIFICAR"</formula>
    </cfRule>
  </conditionalFormatting>
  <conditionalFormatting sqref="H2362">
    <cfRule type="containsText" dxfId="1426" priority="1357" stopIfTrue="1" operator="containsText" text="NO CUMPLE">
      <formula>NOT(ISERROR(SEARCH("NO CUMPLE",H2362)))</formula>
    </cfRule>
    <cfRule type="containsText" dxfId="1425" priority="1358" stopIfTrue="1" operator="containsText" text="CUMPLE">
      <formula>NOT(ISERROR(SEARCH("CUMPLE",H2362)))</formula>
    </cfRule>
  </conditionalFormatting>
  <conditionalFormatting sqref="J2362">
    <cfRule type="containsText" dxfId="1424" priority="1355" stopIfTrue="1" operator="containsText" text="NO CUMPLE">
      <formula>NOT(ISERROR(SEARCH("NO CUMPLE",J2362)))</formula>
    </cfRule>
    <cfRule type="containsText" dxfId="1423" priority="1356" stopIfTrue="1" operator="containsText" text="CUMPLE">
      <formula>NOT(ISERROR(SEARCH("CUMPLE",J2362)))</formula>
    </cfRule>
  </conditionalFormatting>
  <conditionalFormatting sqref="K2362">
    <cfRule type="containsText" dxfId="1422" priority="1353" stopIfTrue="1" operator="containsText" text="NO CUMPLE">
      <formula>NOT(ISERROR(SEARCH("NO CUMPLE",K2362)))</formula>
    </cfRule>
    <cfRule type="containsText" dxfId="1421" priority="1354" stopIfTrue="1" operator="containsText" text="CUMPLE">
      <formula>NOT(ISERROR(SEARCH("CUMPLE",K2362)))</formula>
    </cfRule>
  </conditionalFormatting>
  <conditionalFormatting sqref="O2361">
    <cfRule type="containsText" dxfId="1420" priority="1351" stopIfTrue="1" operator="containsText" text="NO CUMPLE">
      <formula>NOT(ISERROR(SEARCH("NO CUMPLE",O2361)))</formula>
    </cfRule>
    <cfRule type="containsText" dxfId="1419" priority="1352" stopIfTrue="1" operator="containsText" text="CUMPLE">
      <formula>NOT(ISERROR(SEARCH("CUMPLE",O2361)))</formula>
    </cfRule>
  </conditionalFormatting>
  <conditionalFormatting sqref="O2362:S2362">
    <cfRule type="cellIs" dxfId="1418" priority="1350" operator="equal">
      <formula>"EL PROPONENTE SE DEBE REQUERIR POR EXPERIENCIA MINIMA EXIGIDA"</formula>
    </cfRule>
  </conditionalFormatting>
  <conditionalFormatting sqref="J2334:J2348">
    <cfRule type="cellIs" dxfId="1417" priority="1349" stopIfTrue="1" operator="greaterThan">
      <formula>0</formula>
    </cfRule>
  </conditionalFormatting>
  <conditionalFormatting sqref="N2356:N2361">
    <cfRule type="cellIs" dxfId="1416" priority="1347" operator="equal">
      <formula>"NO"</formula>
    </cfRule>
    <cfRule type="cellIs" dxfId="1415" priority="1348" operator="equal">
      <formula>"SI"</formula>
    </cfRule>
  </conditionalFormatting>
  <conditionalFormatting sqref="I2348">
    <cfRule type="cellIs" dxfId="1414" priority="1346" stopIfTrue="1" operator="greaterThan">
      <formula>0</formula>
    </cfRule>
  </conditionalFormatting>
  <conditionalFormatting sqref="K2334:L2348">
    <cfRule type="cellIs" dxfId="1413" priority="1345" operator="notBetween">
      <formula>$Q$17</formula>
      <formula>$R$17</formula>
    </cfRule>
  </conditionalFormatting>
  <conditionalFormatting sqref="B2334:B2348">
    <cfRule type="cellIs" dxfId="1412" priority="1344" stopIfTrue="1" operator="greaterThan">
      <formula>0</formula>
    </cfRule>
  </conditionalFormatting>
  <conditionalFormatting sqref="T2340:V2341 T2334:V2336">
    <cfRule type="cellIs" dxfId="1411" priority="1342" stopIfTrue="1" operator="equal">
      <formula>"NO"</formula>
    </cfRule>
    <cfRule type="cellIs" dxfId="1410" priority="1343" stopIfTrue="1" operator="equal">
      <formula>"SI"</formula>
    </cfRule>
  </conditionalFormatting>
  <conditionalFormatting sqref="T2340:V2340 T2334:V2335">
    <cfRule type="cellIs" dxfId="1409" priority="1341" stopIfTrue="1" operator="equal">
      <formula>"NO APLICA"</formula>
    </cfRule>
  </conditionalFormatting>
  <conditionalFormatting sqref="T2341:U2341">
    <cfRule type="cellIs" dxfId="1408" priority="1340" stopIfTrue="1" operator="equal">
      <formula>"NO APLICA"</formula>
    </cfRule>
  </conditionalFormatting>
  <conditionalFormatting sqref="T2341:U2341">
    <cfRule type="cellIs" dxfId="1407" priority="1339" stopIfTrue="1" operator="equal">
      <formula>"NO APLICA"</formula>
    </cfRule>
  </conditionalFormatting>
  <conditionalFormatting sqref="V2341">
    <cfRule type="cellIs" dxfId="1406" priority="1338" stopIfTrue="1" operator="equal">
      <formula>"NO APLICA"</formula>
    </cfRule>
  </conditionalFormatting>
  <conditionalFormatting sqref="C2334:I2348 K2334:M2348 P2334:V2348">
    <cfRule type="cellIs" dxfId="1405" priority="1337" operator="equal">
      <formula>0</formula>
    </cfRule>
  </conditionalFormatting>
  <conditionalFormatting sqref="P2355">
    <cfRule type="cellIs" dxfId="1403" priority="1334" operator="equal">
      <formula>"NO VÁLIDO"</formula>
    </cfRule>
    <cfRule type="cellIs" dxfId="1402" priority="1335" operator="equal">
      <formula>"VÁLIDO"</formula>
    </cfRule>
  </conditionalFormatting>
  <conditionalFormatting sqref="M2362">
    <cfRule type="cellIs" dxfId="1401" priority="1331" operator="notEqual">
      <formula>"NO CUMPLE"</formula>
    </cfRule>
    <cfRule type="containsText" dxfId="1400" priority="1332" stopIfTrue="1" operator="containsText" text="NO CUMPLE">
      <formula>NOT(ISERROR(SEARCH("NO CUMPLE",M2362)))</formula>
    </cfRule>
    <cfRule type="containsText" dxfId="1399" priority="1333" stopIfTrue="1" operator="containsText" text="CUMPLE">
      <formula>NOT(ISERROR(SEARCH("CUMPLE",M2362)))</formula>
    </cfRule>
  </conditionalFormatting>
  <conditionalFormatting sqref="M2356:M2361">
    <cfRule type="cellIs" dxfId="1398" priority="1329" stopIfTrue="1" operator="equal">
      <formula>"cumple"</formula>
    </cfRule>
    <cfRule type="containsText" dxfId="1397" priority="1330" stopIfTrue="1" operator="containsText" text="NO CUMPLE">
      <formula>NOT(ISERROR(SEARCH("NO CUMPLE",M2356)))</formula>
    </cfRule>
  </conditionalFormatting>
  <conditionalFormatting sqref="L2356:L2361">
    <cfRule type="cellIs" dxfId="1396" priority="1327" stopIfTrue="1" operator="equal">
      <formula>"cumple"</formula>
    </cfRule>
    <cfRule type="containsText" dxfId="1395" priority="1328" stopIfTrue="1" operator="containsText" text="NO CUMPLE">
      <formula>NOT(ISERROR(SEARCH("NO CUMPLE",L2356)))</formula>
    </cfRule>
  </conditionalFormatting>
  <conditionalFormatting sqref="D2337:D2339">
    <cfRule type="cellIs" dxfId="1379" priority="1311" stopIfTrue="1" operator="greaterThan">
      <formula>0</formula>
    </cfRule>
  </conditionalFormatting>
  <conditionalFormatting sqref="D2337:D2339 F2337:H2339">
    <cfRule type="cellIs" dxfId="1378" priority="1310" stopIfTrue="1" operator="greaterThan">
      <formula>0</formula>
    </cfRule>
  </conditionalFormatting>
  <conditionalFormatting sqref="T2337:V2339">
    <cfRule type="cellIs" dxfId="1377" priority="1308" stopIfTrue="1" operator="equal">
      <formula>"NO"</formula>
    </cfRule>
    <cfRule type="cellIs" dxfId="1376" priority="1309" stopIfTrue="1" operator="equal">
      <formula>"SI"</formula>
    </cfRule>
  </conditionalFormatting>
  <conditionalFormatting sqref="T2337:V2338">
    <cfRule type="cellIs" dxfId="1375" priority="1307" stopIfTrue="1" operator="equal">
      <formula>"NO APLICA"</formula>
    </cfRule>
  </conditionalFormatting>
  <conditionalFormatting sqref="T2339:U2339">
    <cfRule type="cellIs" dxfId="1374" priority="1306" stopIfTrue="1" operator="equal">
      <formula>"NO APLICA"</formula>
    </cfRule>
  </conditionalFormatting>
  <conditionalFormatting sqref="T2339:U2339">
    <cfRule type="cellIs" dxfId="1373" priority="1305" stopIfTrue="1" operator="equal">
      <formula>"NO APLICA"</formula>
    </cfRule>
  </conditionalFormatting>
  <conditionalFormatting sqref="V2339">
    <cfRule type="cellIs" dxfId="1372" priority="1304" stopIfTrue="1" operator="equal">
      <formula>"NO APLICA"</formula>
    </cfRule>
  </conditionalFormatting>
  <conditionalFormatting sqref="T2336:U2336">
    <cfRule type="cellIs" dxfId="1371" priority="1303" stopIfTrue="1" operator="equal">
      <formula>"NO APLICA"</formula>
    </cfRule>
  </conditionalFormatting>
  <conditionalFormatting sqref="T2336:U2336">
    <cfRule type="cellIs" dxfId="1370" priority="1302" stopIfTrue="1" operator="equal">
      <formula>"NO APLICA"</formula>
    </cfRule>
  </conditionalFormatting>
  <conditionalFormatting sqref="V2336">
    <cfRule type="cellIs" dxfId="1369" priority="1301" stopIfTrue="1" operator="equal">
      <formula>"NO APLICA"</formula>
    </cfRule>
  </conditionalFormatting>
  <conditionalFormatting sqref="C2369:I2370 K2369:M2383 C2372:I2383 G2371 P2369:V2383 I2371">
    <cfRule type="cellIs" dxfId="1368" priority="1300" stopIfTrue="1" operator="greaterThan">
      <formula>0</formula>
    </cfRule>
  </conditionalFormatting>
  <conditionalFormatting sqref="D2377:D2382">
    <cfRule type="cellIs" dxfId="1367" priority="1299" stopIfTrue="1" operator="greaterThan">
      <formula>0</formula>
    </cfRule>
  </conditionalFormatting>
  <conditionalFormatting sqref="D2377:D2382 F2377:H2382">
    <cfRule type="cellIs" dxfId="1366" priority="1298" stopIfTrue="1" operator="greaterThan">
      <formula>0</formula>
    </cfRule>
  </conditionalFormatting>
  <conditionalFormatting sqref="H2369:H2370 H2372:H2382">
    <cfRule type="cellIs" dxfId="1365" priority="1297" stopIfTrue="1" operator="greaterThan">
      <formula>0</formula>
    </cfRule>
  </conditionalFormatting>
  <conditionalFormatting sqref="E2369:E2370 E2372:E2382">
    <cfRule type="cellIs" dxfId="1364" priority="1296" stopIfTrue="1" operator="greaterThan">
      <formula>0</formula>
    </cfRule>
  </conditionalFormatting>
  <conditionalFormatting sqref="K2391:K2396">
    <cfRule type="containsText" dxfId="1363" priority="1294" stopIfTrue="1" operator="containsText" text="NO CUMPLE">
      <formula>NOT(ISERROR(SEARCH("NO CUMPLE",K2391)))</formula>
    </cfRule>
    <cfRule type="containsText" dxfId="1362" priority="1295" stopIfTrue="1" operator="containsText" text="CUMPLE">
      <formula>NOT(ISERROR(SEARCH("CUMPLE",K2391)))</formula>
    </cfRule>
  </conditionalFormatting>
  <conditionalFormatting sqref="S2390">
    <cfRule type="cellIs" dxfId="1361" priority="1292" operator="greaterThanOrEqual">
      <formula>NUMMINCONT</formula>
    </cfRule>
    <cfRule type="cellIs" dxfId="1360" priority="1293" operator="lessThan">
      <formula>NUMMINCONT</formula>
    </cfRule>
  </conditionalFormatting>
  <conditionalFormatting sqref="T2377:V2382">
    <cfRule type="cellIs" dxfId="1359" priority="1290" stopIfTrue="1" operator="equal">
      <formula>"NO"</formula>
    </cfRule>
    <cfRule type="cellIs" dxfId="1358" priority="1291" stopIfTrue="1" operator="equal">
      <formula>"SI"</formula>
    </cfRule>
  </conditionalFormatting>
  <conditionalFormatting sqref="T2377:V2378">
    <cfRule type="cellIs" dxfId="1357" priority="1289" stopIfTrue="1" operator="equal">
      <formula>"NO APLICA"</formula>
    </cfRule>
  </conditionalFormatting>
  <conditionalFormatting sqref="T2379:U2382">
    <cfRule type="cellIs" dxfId="1356" priority="1288" stopIfTrue="1" operator="equal">
      <formula>"NO APLICA"</formula>
    </cfRule>
  </conditionalFormatting>
  <conditionalFormatting sqref="T2379:U2379">
    <cfRule type="cellIs" dxfId="1355" priority="1287" stopIfTrue="1" operator="equal">
      <formula>"NO APLICA"</formula>
    </cfRule>
  </conditionalFormatting>
  <conditionalFormatting sqref="V2379:V2382">
    <cfRule type="cellIs" dxfId="1354" priority="1286" stopIfTrue="1" operator="equal">
      <formula>"NO APLICA"</formula>
    </cfRule>
  </conditionalFormatting>
  <conditionalFormatting sqref="V2388:W2388">
    <cfRule type="cellIs" dxfId="1353" priority="1284" operator="equal">
      <formula>"CUMPLE"</formula>
    </cfRule>
    <cfRule type="cellIs" dxfId="1352" priority="1285" operator="equal">
      <formula>"NO CUMPLE"</formula>
    </cfRule>
  </conditionalFormatting>
  <conditionalFormatting sqref="V2388:W2390">
    <cfRule type="cellIs" dxfId="1351" priority="1283" operator="equal">
      <formula>"VERIFICAR"</formula>
    </cfRule>
  </conditionalFormatting>
  <conditionalFormatting sqref="T2383:V2383">
    <cfRule type="cellIs" dxfId="1350" priority="1281" stopIfTrue="1" operator="equal">
      <formula>"NO"</formula>
    </cfRule>
    <cfRule type="cellIs" dxfId="1349" priority="1282" stopIfTrue="1" operator="equal">
      <formula>"SI"</formula>
    </cfRule>
  </conditionalFormatting>
  <conditionalFormatting sqref="T2383:U2383">
    <cfRule type="cellIs" dxfId="1348" priority="1280" stopIfTrue="1" operator="equal">
      <formula>"NO APLICA"</formula>
    </cfRule>
  </conditionalFormatting>
  <conditionalFormatting sqref="V2383">
    <cfRule type="cellIs" dxfId="1347" priority="1279" stopIfTrue="1" operator="equal">
      <formula>"NO APLICA"</formula>
    </cfRule>
  </conditionalFormatting>
  <conditionalFormatting sqref="T2393">
    <cfRule type="cellIs" dxfId="1346" priority="1277" operator="equal">
      <formula>"CUMPLE"</formula>
    </cfRule>
    <cfRule type="cellIs" dxfId="1345" priority="1278" operator="equal">
      <formula>"NO CUMPLE"</formula>
    </cfRule>
  </conditionalFormatting>
  <conditionalFormatting sqref="T2393">
    <cfRule type="cellIs" dxfId="1344" priority="1276" operator="equal">
      <formula>"VERIFICAR"</formula>
    </cfRule>
  </conditionalFormatting>
  <conditionalFormatting sqref="H2397">
    <cfRule type="containsText" dxfId="1326" priority="1257" stopIfTrue="1" operator="containsText" text="NO CUMPLE">
      <formula>NOT(ISERROR(SEARCH("NO CUMPLE",H2397)))</formula>
    </cfRule>
    <cfRule type="containsText" dxfId="1325" priority="1258" stopIfTrue="1" operator="containsText" text="CUMPLE">
      <formula>NOT(ISERROR(SEARCH("CUMPLE",H2397)))</formula>
    </cfRule>
  </conditionalFormatting>
  <conditionalFormatting sqref="J2397">
    <cfRule type="containsText" dxfId="1324" priority="1255" stopIfTrue="1" operator="containsText" text="NO CUMPLE">
      <formula>NOT(ISERROR(SEARCH("NO CUMPLE",J2397)))</formula>
    </cfRule>
    <cfRule type="containsText" dxfId="1323" priority="1256" stopIfTrue="1" operator="containsText" text="CUMPLE">
      <formula>NOT(ISERROR(SEARCH("CUMPLE",J2397)))</formula>
    </cfRule>
  </conditionalFormatting>
  <conditionalFormatting sqref="K2397">
    <cfRule type="containsText" dxfId="1322" priority="1253" stopIfTrue="1" operator="containsText" text="NO CUMPLE">
      <formula>NOT(ISERROR(SEARCH("NO CUMPLE",K2397)))</formula>
    </cfRule>
    <cfRule type="containsText" dxfId="1321" priority="1254" stopIfTrue="1" operator="containsText" text="CUMPLE">
      <formula>NOT(ISERROR(SEARCH("CUMPLE",K2397)))</formula>
    </cfRule>
  </conditionalFormatting>
  <conditionalFormatting sqref="O2396">
    <cfRule type="containsText" dxfId="1320" priority="1251" stopIfTrue="1" operator="containsText" text="NO CUMPLE">
      <formula>NOT(ISERROR(SEARCH("NO CUMPLE",O2396)))</formula>
    </cfRule>
    <cfRule type="containsText" dxfId="1319" priority="1252" stopIfTrue="1" operator="containsText" text="CUMPLE">
      <formula>NOT(ISERROR(SEARCH("CUMPLE",O2396)))</formula>
    </cfRule>
  </conditionalFormatting>
  <conditionalFormatting sqref="O2397:S2397">
    <cfRule type="cellIs" dxfId="1318" priority="1250" operator="equal">
      <formula>"EL PROPONENTE SE DEBE REQUERIR POR EXPERIENCIA MINIMA EXIGIDA"</formula>
    </cfRule>
  </conditionalFormatting>
  <conditionalFormatting sqref="J2369:J2383">
    <cfRule type="cellIs" dxfId="1317" priority="1249" stopIfTrue="1" operator="greaterThan">
      <formula>0</formula>
    </cfRule>
  </conditionalFormatting>
  <conditionalFormatting sqref="N2391:N2396">
    <cfRule type="cellIs" dxfId="1316" priority="1247" operator="equal">
      <formula>"NO"</formula>
    </cfRule>
    <cfRule type="cellIs" dxfId="1315" priority="1248" operator="equal">
      <formula>"SI"</formula>
    </cfRule>
  </conditionalFormatting>
  <conditionalFormatting sqref="I2383">
    <cfRule type="cellIs" dxfId="1314" priority="1246" stopIfTrue="1" operator="greaterThan">
      <formula>0</formula>
    </cfRule>
  </conditionalFormatting>
  <conditionalFormatting sqref="K2369:L2383">
    <cfRule type="cellIs" dxfId="1313" priority="1245" operator="notBetween">
      <formula>$Q$17</formula>
      <formula>$R$17</formula>
    </cfRule>
  </conditionalFormatting>
  <conditionalFormatting sqref="B2369:B2370 B2372:B2383">
    <cfRule type="cellIs" dxfId="1312" priority="1244" stopIfTrue="1" operator="greaterThan">
      <formula>0</formula>
    </cfRule>
  </conditionalFormatting>
  <conditionalFormatting sqref="T2375:V2376 T2369:V2371">
    <cfRule type="cellIs" dxfId="1311" priority="1242" stopIfTrue="1" operator="equal">
      <formula>"NO"</formula>
    </cfRule>
    <cfRule type="cellIs" dxfId="1310" priority="1243" stopIfTrue="1" operator="equal">
      <formula>"SI"</formula>
    </cfRule>
  </conditionalFormatting>
  <conditionalFormatting sqref="T2375:V2375 T2369:V2370">
    <cfRule type="cellIs" dxfId="1309" priority="1241" stopIfTrue="1" operator="equal">
      <formula>"NO APLICA"</formula>
    </cfRule>
  </conditionalFormatting>
  <conditionalFormatting sqref="T2376:U2376">
    <cfRule type="cellIs" dxfId="1308" priority="1240" stopIfTrue="1" operator="equal">
      <formula>"NO APLICA"</formula>
    </cfRule>
  </conditionalFormatting>
  <conditionalFormatting sqref="T2376:U2376">
    <cfRule type="cellIs" dxfId="1307" priority="1239" stopIfTrue="1" operator="equal">
      <formula>"NO APLICA"</formula>
    </cfRule>
  </conditionalFormatting>
  <conditionalFormatting sqref="V2376">
    <cfRule type="cellIs" dxfId="1306" priority="1238" stopIfTrue="1" operator="equal">
      <formula>"NO APLICA"</formula>
    </cfRule>
  </conditionalFormatting>
  <conditionalFormatting sqref="C2369:I2370 K2369:M2383 C2372:I2383 G2371 P2369:V2383 I2371">
    <cfRule type="cellIs" dxfId="1305" priority="1237" operator="equal">
      <formula>0</formula>
    </cfRule>
  </conditionalFormatting>
  <conditionalFormatting sqref="P2390">
    <cfRule type="cellIs" dxfId="1303" priority="1234" operator="equal">
      <formula>"NO VÁLIDO"</formula>
    </cfRule>
    <cfRule type="cellIs" dxfId="1302" priority="1235" operator="equal">
      <formula>"VÁLIDO"</formula>
    </cfRule>
  </conditionalFormatting>
  <conditionalFormatting sqref="M2397">
    <cfRule type="cellIs" dxfId="1301" priority="1231" operator="notEqual">
      <formula>"NO CUMPLE"</formula>
    </cfRule>
    <cfRule type="containsText" dxfId="1300" priority="1232" stopIfTrue="1" operator="containsText" text="NO CUMPLE">
      <formula>NOT(ISERROR(SEARCH("NO CUMPLE",M2397)))</formula>
    </cfRule>
    <cfRule type="containsText" dxfId="1299" priority="1233" stopIfTrue="1" operator="containsText" text="CUMPLE">
      <formula>NOT(ISERROR(SEARCH("CUMPLE",M2397)))</formula>
    </cfRule>
  </conditionalFormatting>
  <conditionalFormatting sqref="M2391:M2396">
    <cfRule type="cellIs" dxfId="1298" priority="1229" stopIfTrue="1" operator="equal">
      <formula>"cumple"</formula>
    </cfRule>
    <cfRule type="containsText" dxfId="1297" priority="1230" stopIfTrue="1" operator="containsText" text="NO CUMPLE">
      <formula>NOT(ISERROR(SEARCH("NO CUMPLE",M2391)))</formula>
    </cfRule>
  </conditionalFormatting>
  <conditionalFormatting sqref="L2391:L2396">
    <cfRule type="cellIs" dxfId="1296" priority="1227" stopIfTrue="1" operator="equal">
      <formula>"cumple"</formula>
    </cfRule>
    <cfRule type="containsText" dxfId="1295" priority="1228" stopIfTrue="1" operator="containsText" text="NO CUMPLE">
      <formula>NOT(ISERROR(SEARCH("NO CUMPLE",L2391)))</formula>
    </cfRule>
  </conditionalFormatting>
  <conditionalFormatting sqref="D2372:D2374">
    <cfRule type="cellIs" dxfId="1279" priority="1211" stopIfTrue="1" operator="greaterThan">
      <formula>0</formula>
    </cfRule>
  </conditionalFormatting>
  <conditionalFormatting sqref="D2372:D2374 F2372:H2374">
    <cfRule type="cellIs" dxfId="1278" priority="1210" stopIfTrue="1" operator="greaterThan">
      <formula>0</formula>
    </cfRule>
  </conditionalFormatting>
  <conditionalFormatting sqref="T2372:V2374">
    <cfRule type="cellIs" dxfId="1277" priority="1208" stopIfTrue="1" operator="equal">
      <formula>"NO"</formula>
    </cfRule>
    <cfRule type="cellIs" dxfId="1276" priority="1209" stopIfTrue="1" operator="equal">
      <formula>"SI"</formula>
    </cfRule>
  </conditionalFormatting>
  <conditionalFormatting sqref="T2372:V2373">
    <cfRule type="cellIs" dxfId="1275" priority="1207" stopIfTrue="1" operator="equal">
      <formula>"NO APLICA"</formula>
    </cfRule>
  </conditionalFormatting>
  <conditionalFormatting sqref="T2374:U2374">
    <cfRule type="cellIs" dxfId="1274" priority="1206" stopIfTrue="1" operator="equal">
      <formula>"NO APLICA"</formula>
    </cfRule>
  </conditionalFormatting>
  <conditionalFormatting sqref="T2374:U2374">
    <cfRule type="cellIs" dxfId="1273" priority="1205" stopIfTrue="1" operator="equal">
      <formula>"NO APLICA"</formula>
    </cfRule>
  </conditionalFormatting>
  <conditionalFormatting sqref="V2374">
    <cfRule type="cellIs" dxfId="1272" priority="1204" stopIfTrue="1" operator="equal">
      <formula>"NO APLICA"</formula>
    </cfRule>
  </conditionalFormatting>
  <conditionalFormatting sqref="T2371:U2371">
    <cfRule type="cellIs" dxfId="1271" priority="1203" stopIfTrue="1" operator="equal">
      <formula>"NO APLICA"</formula>
    </cfRule>
  </conditionalFormatting>
  <conditionalFormatting sqref="T2371:U2371">
    <cfRule type="cellIs" dxfId="1270" priority="1202" stopIfTrue="1" operator="equal">
      <formula>"NO APLICA"</formula>
    </cfRule>
  </conditionalFormatting>
  <conditionalFormatting sqref="V2371">
    <cfRule type="cellIs" dxfId="1269" priority="1201" stopIfTrue="1" operator="equal">
      <formula>"NO APLICA"</formula>
    </cfRule>
  </conditionalFormatting>
  <conditionalFormatting sqref="C2404:I2404 C2406:I2406 G2405 C2408:I2408 G2407 C2410:I2418 G2409 K2404:M2418 P2404:V2418 I2405 I2407 I2409">
    <cfRule type="cellIs" dxfId="1268" priority="1200" stopIfTrue="1" operator="greaterThan">
      <formula>0</formula>
    </cfRule>
  </conditionalFormatting>
  <conditionalFormatting sqref="D2412:D2417">
    <cfRule type="cellIs" dxfId="1267" priority="1199" stopIfTrue="1" operator="greaterThan">
      <formula>0</formula>
    </cfRule>
  </conditionalFormatting>
  <conditionalFormatting sqref="D2412:D2417 F2412:H2417">
    <cfRule type="cellIs" dxfId="1266" priority="1198" stopIfTrue="1" operator="greaterThan">
      <formula>0</formula>
    </cfRule>
  </conditionalFormatting>
  <conditionalFormatting sqref="H2404 H2406 H2408 H2410:H2417">
    <cfRule type="cellIs" dxfId="1265" priority="1197" stopIfTrue="1" operator="greaterThan">
      <formula>0</formula>
    </cfRule>
  </conditionalFormatting>
  <conditionalFormatting sqref="E2404 E2406 E2408 E2410:E2417">
    <cfRule type="cellIs" dxfId="1264" priority="1196" stopIfTrue="1" operator="greaterThan">
      <formula>0</formula>
    </cfRule>
  </conditionalFormatting>
  <conditionalFormatting sqref="K2426:K2431">
    <cfRule type="containsText" dxfId="1263" priority="1194" stopIfTrue="1" operator="containsText" text="NO CUMPLE">
      <formula>NOT(ISERROR(SEARCH("NO CUMPLE",K2426)))</formula>
    </cfRule>
    <cfRule type="containsText" dxfId="1262" priority="1195" stopIfTrue="1" operator="containsText" text="CUMPLE">
      <formula>NOT(ISERROR(SEARCH("CUMPLE",K2426)))</formula>
    </cfRule>
  </conditionalFormatting>
  <conditionalFormatting sqref="S2425">
    <cfRule type="cellIs" dxfId="1261" priority="1192" operator="greaterThanOrEqual">
      <formula>NUMMINCONT</formula>
    </cfRule>
    <cfRule type="cellIs" dxfId="1260" priority="1193" operator="lessThan">
      <formula>NUMMINCONT</formula>
    </cfRule>
  </conditionalFormatting>
  <conditionalFormatting sqref="T2412:V2417">
    <cfRule type="cellIs" dxfId="1259" priority="1190" stopIfTrue="1" operator="equal">
      <formula>"NO"</formula>
    </cfRule>
    <cfRule type="cellIs" dxfId="1258" priority="1191" stopIfTrue="1" operator="equal">
      <formula>"SI"</formula>
    </cfRule>
  </conditionalFormatting>
  <conditionalFormatting sqref="T2412:V2413">
    <cfRule type="cellIs" dxfId="1257" priority="1189" stopIfTrue="1" operator="equal">
      <formula>"NO APLICA"</formula>
    </cfRule>
  </conditionalFormatting>
  <conditionalFormatting sqref="T2414:U2417">
    <cfRule type="cellIs" dxfId="1256" priority="1188" stopIfTrue="1" operator="equal">
      <formula>"NO APLICA"</formula>
    </cfRule>
  </conditionalFormatting>
  <conditionalFormatting sqref="T2414:U2414">
    <cfRule type="cellIs" dxfId="1255" priority="1187" stopIfTrue="1" operator="equal">
      <formula>"NO APLICA"</formula>
    </cfRule>
  </conditionalFormatting>
  <conditionalFormatting sqref="V2414:V2417">
    <cfRule type="cellIs" dxfId="1254" priority="1186" stopIfTrue="1" operator="equal">
      <formula>"NO APLICA"</formula>
    </cfRule>
  </conditionalFormatting>
  <conditionalFormatting sqref="V2423:W2423">
    <cfRule type="cellIs" dxfId="1253" priority="1184" operator="equal">
      <formula>"CUMPLE"</formula>
    </cfRule>
    <cfRule type="cellIs" dxfId="1252" priority="1185" operator="equal">
      <formula>"NO CUMPLE"</formula>
    </cfRule>
  </conditionalFormatting>
  <conditionalFormatting sqref="V2423:W2425">
    <cfRule type="cellIs" dxfId="1251" priority="1183" operator="equal">
      <formula>"VERIFICAR"</formula>
    </cfRule>
  </conditionalFormatting>
  <conditionalFormatting sqref="T2418:V2418">
    <cfRule type="cellIs" dxfId="1250" priority="1181" stopIfTrue="1" operator="equal">
      <formula>"NO"</formula>
    </cfRule>
    <cfRule type="cellIs" dxfId="1249" priority="1182" stopIfTrue="1" operator="equal">
      <formula>"SI"</formula>
    </cfRule>
  </conditionalFormatting>
  <conditionalFormatting sqref="T2418:U2418">
    <cfRule type="cellIs" dxfId="1248" priority="1180" stopIfTrue="1" operator="equal">
      <formula>"NO APLICA"</formula>
    </cfRule>
  </conditionalFormatting>
  <conditionalFormatting sqref="V2418">
    <cfRule type="cellIs" dxfId="1247" priority="1179" stopIfTrue="1" operator="equal">
      <formula>"NO APLICA"</formula>
    </cfRule>
  </conditionalFormatting>
  <conditionalFormatting sqref="T2428">
    <cfRule type="cellIs" dxfId="1246" priority="1177" operator="equal">
      <formula>"CUMPLE"</formula>
    </cfRule>
    <cfRule type="cellIs" dxfId="1245" priority="1178" operator="equal">
      <formula>"NO CUMPLE"</formula>
    </cfRule>
  </conditionalFormatting>
  <conditionalFormatting sqref="T2428">
    <cfRule type="cellIs" dxfId="1244" priority="1176" operator="equal">
      <formula>"VERIFICAR"</formula>
    </cfRule>
  </conditionalFormatting>
  <conditionalFormatting sqref="H2432">
    <cfRule type="containsText" dxfId="1226" priority="1157" stopIfTrue="1" operator="containsText" text="NO CUMPLE">
      <formula>NOT(ISERROR(SEARCH("NO CUMPLE",H2432)))</formula>
    </cfRule>
    <cfRule type="containsText" dxfId="1225" priority="1158" stopIfTrue="1" operator="containsText" text="CUMPLE">
      <formula>NOT(ISERROR(SEARCH("CUMPLE",H2432)))</formula>
    </cfRule>
  </conditionalFormatting>
  <conditionalFormatting sqref="J2432">
    <cfRule type="containsText" dxfId="1224" priority="1155" stopIfTrue="1" operator="containsText" text="NO CUMPLE">
      <formula>NOT(ISERROR(SEARCH("NO CUMPLE",J2432)))</formula>
    </cfRule>
    <cfRule type="containsText" dxfId="1223" priority="1156" stopIfTrue="1" operator="containsText" text="CUMPLE">
      <formula>NOT(ISERROR(SEARCH("CUMPLE",J2432)))</formula>
    </cfRule>
  </conditionalFormatting>
  <conditionalFormatting sqref="K2432">
    <cfRule type="containsText" dxfId="1222" priority="1153" stopIfTrue="1" operator="containsText" text="NO CUMPLE">
      <formula>NOT(ISERROR(SEARCH("NO CUMPLE",K2432)))</formula>
    </cfRule>
    <cfRule type="containsText" dxfId="1221" priority="1154" stopIfTrue="1" operator="containsText" text="CUMPLE">
      <formula>NOT(ISERROR(SEARCH("CUMPLE",K2432)))</formula>
    </cfRule>
  </conditionalFormatting>
  <conditionalFormatting sqref="O2431">
    <cfRule type="containsText" dxfId="1220" priority="1151" stopIfTrue="1" operator="containsText" text="NO CUMPLE">
      <formula>NOT(ISERROR(SEARCH("NO CUMPLE",O2431)))</formula>
    </cfRule>
    <cfRule type="containsText" dxfId="1219" priority="1152" stopIfTrue="1" operator="containsText" text="CUMPLE">
      <formula>NOT(ISERROR(SEARCH("CUMPLE",O2431)))</formula>
    </cfRule>
  </conditionalFormatting>
  <conditionalFormatting sqref="O2432:S2432">
    <cfRule type="cellIs" dxfId="1218" priority="1150" operator="equal">
      <formula>"EL PROPONENTE SE DEBE REQUERIR POR EXPERIENCIA MINIMA EXIGIDA"</formula>
    </cfRule>
  </conditionalFormatting>
  <conditionalFormatting sqref="J2404:J2418">
    <cfRule type="cellIs" dxfId="1217" priority="1149" stopIfTrue="1" operator="greaterThan">
      <formula>0</formula>
    </cfRule>
  </conditionalFormatting>
  <conditionalFormatting sqref="N2426:N2431">
    <cfRule type="cellIs" dxfId="1216" priority="1147" operator="equal">
      <formula>"NO"</formula>
    </cfRule>
    <cfRule type="cellIs" dxfId="1215" priority="1148" operator="equal">
      <formula>"SI"</formula>
    </cfRule>
  </conditionalFormatting>
  <conditionalFormatting sqref="I2418">
    <cfRule type="cellIs" dxfId="1214" priority="1146" stopIfTrue="1" operator="greaterThan">
      <formula>0</formula>
    </cfRule>
  </conditionalFormatting>
  <conditionalFormatting sqref="K2404:L2418">
    <cfRule type="cellIs" dxfId="1213" priority="1145" operator="notBetween">
      <formula>$Q$17</formula>
      <formula>$R$17</formula>
    </cfRule>
  </conditionalFormatting>
  <conditionalFormatting sqref="B2404 B2406 B2408 B2410:B2418">
    <cfRule type="cellIs" dxfId="1212" priority="1144" stopIfTrue="1" operator="greaterThan">
      <formula>0</formula>
    </cfRule>
  </conditionalFormatting>
  <conditionalFormatting sqref="T2410:V2411 T2404:V2406 T2405:T2409 V2405:V2409">
    <cfRule type="cellIs" dxfId="1211" priority="1142" stopIfTrue="1" operator="equal">
      <formula>"NO"</formula>
    </cfRule>
    <cfRule type="cellIs" dxfId="1210" priority="1143" stopIfTrue="1" operator="equal">
      <formula>"SI"</formula>
    </cfRule>
  </conditionalFormatting>
  <conditionalFormatting sqref="T2410:V2410 T2404:V2405 T2405:T2409 V2405:V2409">
    <cfRule type="cellIs" dxfId="1209" priority="1141" stopIfTrue="1" operator="equal">
      <formula>"NO APLICA"</formula>
    </cfRule>
  </conditionalFormatting>
  <conditionalFormatting sqref="T2411:U2411">
    <cfRule type="cellIs" dxfId="1208" priority="1140" stopIfTrue="1" operator="equal">
      <formula>"NO APLICA"</formula>
    </cfRule>
  </conditionalFormatting>
  <conditionalFormatting sqref="T2411:U2411">
    <cfRule type="cellIs" dxfId="1207" priority="1139" stopIfTrue="1" operator="equal">
      <formula>"NO APLICA"</formula>
    </cfRule>
  </conditionalFormatting>
  <conditionalFormatting sqref="V2411">
    <cfRule type="cellIs" dxfId="1206" priority="1138" stopIfTrue="1" operator="equal">
      <formula>"NO APLICA"</formula>
    </cfRule>
  </conditionalFormatting>
  <conditionalFormatting sqref="C2404:I2404 C2406:I2406 G2405 C2408:I2408 G2407 C2410:I2418 G2409 K2404:M2418 P2404:V2418 I2405 I2407 I2409">
    <cfRule type="cellIs" dxfId="1205" priority="1137" operator="equal">
      <formula>0</formula>
    </cfRule>
  </conditionalFormatting>
  <conditionalFormatting sqref="P2425">
    <cfRule type="cellIs" dxfId="1203" priority="1134" operator="equal">
      <formula>"NO VÁLIDO"</formula>
    </cfRule>
    <cfRule type="cellIs" dxfId="1202" priority="1135" operator="equal">
      <formula>"VÁLIDO"</formula>
    </cfRule>
  </conditionalFormatting>
  <conditionalFormatting sqref="M2432">
    <cfRule type="cellIs" dxfId="1201" priority="1131" operator="notEqual">
      <formula>"NO CUMPLE"</formula>
    </cfRule>
    <cfRule type="containsText" dxfId="1200" priority="1132" stopIfTrue="1" operator="containsText" text="NO CUMPLE">
      <formula>NOT(ISERROR(SEARCH("NO CUMPLE",M2432)))</formula>
    </cfRule>
    <cfRule type="containsText" dxfId="1199" priority="1133" stopIfTrue="1" operator="containsText" text="CUMPLE">
      <formula>NOT(ISERROR(SEARCH("CUMPLE",M2432)))</formula>
    </cfRule>
  </conditionalFormatting>
  <conditionalFormatting sqref="M2426:M2431">
    <cfRule type="cellIs" dxfId="1198" priority="1129" stopIfTrue="1" operator="equal">
      <formula>"cumple"</formula>
    </cfRule>
    <cfRule type="containsText" dxfId="1197" priority="1130" stopIfTrue="1" operator="containsText" text="NO CUMPLE">
      <formula>NOT(ISERROR(SEARCH("NO CUMPLE",M2426)))</formula>
    </cfRule>
  </conditionalFormatting>
  <conditionalFormatting sqref="L2426:L2431">
    <cfRule type="cellIs" dxfId="1196" priority="1127" stopIfTrue="1" operator="equal">
      <formula>"cumple"</formula>
    </cfRule>
    <cfRule type="containsText" dxfId="1195" priority="1128" stopIfTrue="1" operator="containsText" text="NO CUMPLE">
      <formula>NOT(ISERROR(SEARCH("NO CUMPLE",L2426)))</formula>
    </cfRule>
  </conditionalFormatting>
  <conditionalFormatting sqref="D2408">
    <cfRule type="cellIs" dxfId="1179" priority="1111" stopIfTrue="1" operator="greaterThan">
      <formula>0</formula>
    </cfRule>
  </conditionalFormatting>
  <conditionalFormatting sqref="D2408 F2408:H2408 G2407 G2409">
    <cfRule type="cellIs" dxfId="1178" priority="1110" stopIfTrue="1" operator="greaterThan">
      <formula>0</formula>
    </cfRule>
  </conditionalFormatting>
  <conditionalFormatting sqref="T2407:V2409">
    <cfRule type="cellIs" dxfId="1177" priority="1108" stopIfTrue="1" operator="equal">
      <formula>"NO"</formula>
    </cfRule>
    <cfRule type="cellIs" dxfId="1176" priority="1109" stopIfTrue="1" operator="equal">
      <formula>"SI"</formula>
    </cfRule>
  </conditionalFormatting>
  <conditionalFormatting sqref="T2407:V2408">
    <cfRule type="cellIs" dxfId="1175" priority="1107" stopIfTrue="1" operator="equal">
      <formula>"NO APLICA"</formula>
    </cfRule>
  </conditionalFormatting>
  <conditionalFormatting sqref="T2409:U2409">
    <cfRule type="cellIs" dxfId="1174" priority="1106" stopIfTrue="1" operator="equal">
      <formula>"NO APLICA"</formula>
    </cfRule>
  </conditionalFormatting>
  <conditionalFormatting sqref="T2409:U2409">
    <cfRule type="cellIs" dxfId="1173" priority="1105" stopIfTrue="1" operator="equal">
      <formula>"NO APLICA"</formula>
    </cfRule>
  </conditionalFormatting>
  <conditionalFormatting sqref="V2409">
    <cfRule type="cellIs" dxfId="1172" priority="1104" stopIfTrue="1" operator="equal">
      <formula>"NO APLICA"</formula>
    </cfRule>
  </conditionalFormatting>
  <conditionalFormatting sqref="T2406:U2406">
    <cfRule type="cellIs" dxfId="1171" priority="1103" stopIfTrue="1" operator="equal">
      <formula>"NO APLICA"</formula>
    </cfRule>
  </conditionalFormatting>
  <conditionalFormatting sqref="T2406:U2406">
    <cfRule type="cellIs" dxfId="1170" priority="1102" stopIfTrue="1" operator="equal">
      <formula>"NO APLICA"</formula>
    </cfRule>
  </conditionalFormatting>
  <conditionalFormatting sqref="V2406">
    <cfRule type="cellIs" dxfId="1169" priority="1101" stopIfTrue="1" operator="equal">
      <formula>"NO APLICA"</formula>
    </cfRule>
  </conditionalFormatting>
  <conditionalFormatting sqref="C2439:I2439 K2439:M2453 C2441:I2453 G2440 P2439:V2453 I2440">
    <cfRule type="cellIs" dxfId="1168" priority="1100" stopIfTrue="1" operator="greaterThan">
      <formula>0</formula>
    </cfRule>
  </conditionalFormatting>
  <conditionalFormatting sqref="D2447:D2452">
    <cfRule type="cellIs" dxfId="1167" priority="1099" stopIfTrue="1" operator="greaterThan">
      <formula>0</formula>
    </cfRule>
  </conditionalFormatting>
  <conditionalFormatting sqref="D2447:D2452 F2447:H2452">
    <cfRule type="cellIs" dxfId="1166" priority="1098" stopIfTrue="1" operator="greaterThan">
      <formula>0</formula>
    </cfRule>
  </conditionalFormatting>
  <conditionalFormatting sqref="H2439 H2441:H2452">
    <cfRule type="cellIs" dxfId="1165" priority="1097" stopIfTrue="1" operator="greaterThan">
      <formula>0</formula>
    </cfRule>
  </conditionalFormatting>
  <conditionalFormatting sqref="E2439 E2441:E2452">
    <cfRule type="cellIs" dxfId="1164" priority="1096" stopIfTrue="1" operator="greaterThan">
      <formula>0</formula>
    </cfRule>
  </conditionalFormatting>
  <conditionalFormatting sqref="K2461:K2466">
    <cfRule type="containsText" dxfId="1163" priority="1094" stopIfTrue="1" operator="containsText" text="NO CUMPLE">
      <formula>NOT(ISERROR(SEARCH("NO CUMPLE",K2461)))</formula>
    </cfRule>
    <cfRule type="containsText" dxfId="1162" priority="1095" stopIfTrue="1" operator="containsText" text="CUMPLE">
      <formula>NOT(ISERROR(SEARCH("CUMPLE",K2461)))</formula>
    </cfRule>
  </conditionalFormatting>
  <conditionalFormatting sqref="S2460">
    <cfRule type="cellIs" dxfId="1161" priority="1092" operator="greaterThanOrEqual">
      <formula>NUMMINCONT</formula>
    </cfRule>
    <cfRule type="cellIs" dxfId="1160" priority="1093" operator="lessThan">
      <formula>NUMMINCONT</formula>
    </cfRule>
  </conditionalFormatting>
  <conditionalFormatting sqref="T2447:V2452">
    <cfRule type="cellIs" dxfId="1159" priority="1090" stopIfTrue="1" operator="equal">
      <formula>"NO"</formula>
    </cfRule>
    <cfRule type="cellIs" dxfId="1158" priority="1091" stopIfTrue="1" operator="equal">
      <formula>"SI"</formula>
    </cfRule>
  </conditionalFormatting>
  <conditionalFormatting sqref="T2447:V2448">
    <cfRule type="cellIs" dxfId="1157" priority="1089" stopIfTrue="1" operator="equal">
      <formula>"NO APLICA"</formula>
    </cfRule>
  </conditionalFormatting>
  <conditionalFormatting sqref="T2449:U2452">
    <cfRule type="cellIs" dxfId="1156" priority="1088" stopIfTrue="1" operator="equal">
      <formula>"NO APLICA"</formula>
    </cfRule>
  </conditionalFormatting>
  <conditionalFormatting sqref="T2449:U2449">
    <cfRule type="cellIs" dxfId="1155" priority="1087" stopIfTrue="1" operator="equal">
      <formula>"NO APLICA"</formula>
    </cfRule>
  </conditionalFormatting>
  <conditionalFormatting sqref="V2449:V2452">
    <cfRule type="cellIs" dxfId="1154" priority="1086" stopIfTrue="1" operator="equal">
      <formula>"NO APLICA"</formula>
    </cfRule>
  </conditionalFormatting>
  <conditionalFormatting sqref="V2458:W2458">
    <cfRule type="cellIs" dxfId="1153" priority="1084" operator="equal">
      <formula>"CUMPLE"</formula>
    </cfRule>
    <cfRule type="cellIs" dxfId="1152" priority="1085" operator="equal">
      <formula>"NO CUMPLE"</formula>
    </cfRule>
  </conditionalFormatting>
  <conditionalFormatting sqref="V2458:W2460">
    <cfRule type="cellIs" dxfId="1151" priority="1083" operator="equal">
      <formula>"VERIFICAR"</formula>
    </cfRule>
  </conditionalFormatting>
  <conditionalFormatting sqref="T2453:V2453">
    <cfRule type="cellIs" dxfId="1150" priority="1081" stopIfTrue="1" operator="equal">
      <formula>"NO"</formula>
    </cfRule>
    <cfRule type="cellIs" dxfId="1149" priority="1082" stopIfTrue="1" operator="equal">
      <formula>"SI"</formula>
    </cfRule>
  </conditionalFormatting>
  <conditionalFormatting sqref="T2453:U2453">
    <cfRule type="cellIs" dxfId="1148" priority="1080" stopIfTrue="1" operator="equal">
      <formula>"NO APLICA"</formula>
    </cfRule>
  </conditionalFormatting>
  <conditionalFormatting sqref="V2453">
    <cfRule type="cellIs" dxfId="1147" priority="1079" stopIfTrue="1" operator="equal">
      <formula>"NO APLICA"</formula>
    </cfRule>
  </conditionalFormatting>
  <conditionalFormatting sqref="T2463">
    <cfRule type="cellIs" dxfId="1146" priority="1077" operator="equal">
      <formula>"CUMPLE"</formula>
    </cfRule>
    <cfRule type="cellIs" dxfId="1145" priority="1078" operator="equal">
      <formula>"NO CUMPLE"</formula>
    </cfRule>
  </conditionalFormatting>
  <conditionalFormatting sqref="T2463">
    <cfRule type="cellIs" dxfId="1144" priority="1076" operator="equal">
      <formula>"VERIFICAR"</formula>
    </cfRule>
  </conditionalFormatting>
  <conditionalFormatting sqref="H2467">
    <cfRule type="containsText" dxfId="1126" priority="1057" stopIfTrue="1" operator="containsText" text="NO CUMPLE">
      <formula>NOT(ISERROR(SEARCH("NO CUMPLE",H2467)))</formula>
    </cfRule>
    <cfRule type="containsText" dxfId="1125" priority="1058" stopIfTrue="1" operator="containsText" text="CUMPLE">
      <formula>NOT(ISERROR(SEARCH("CUMPLE",H2467)))</formula>
    </cfRule>
  </conditionalFormatting>
  <conditionalFormatting sqref="J2467">
    <cfRule type="containsText" dxfId="1124" priority="1055" stopIfTrue="1" operator="containsText" text="NO CUMPLE">
      <formula>NOT(ISERROR(SEARCH("NO CUMPLE",J2467)))</formula>
    </cfRule>
    <cfRule type="containsText" dxfId="1123" priority="1056" stopIfTrue="1" operator="containsText" text="CUMPLE">
      <formula>NOT(ISERROR(SEARCH("CUMPLE",J2467)))</formula>
    </cfRule>
  </conditionalFormatting>
  <conditionalFormatting sqref="K2467">
    <cfRule type="containsText" dxfId="1122" priority="1053" stopIfTrue="1" operator="containsText" text="NO CUMPLE">
      <formula>NOT(ISERROR(SEARCH("NO CUMPLE",K2467)))</formula>
    </cfRule>
    <cfRule type="containsText" dxfId="1121" priority="1054" stopIfTrue="1" operator="containsText" text="CUMPLE">
      <formula>NOT(ISERROR(SEARCH("CUMPLE",K2467)))</formula>
    </cfRule>
  </conditionalFormatting>
  <conditionalFormatting sqref="O2466">
    <cfRule type="containsText" dxfId="1120" priority="1051" stopIfTrue="1" operator="containsText" text="NO CUMPLE">
      <formula>NOT(ISERROR(SEARCH("NO CUMPLE",O2466)))</formula>
    </cfRule>
    <cfRule type="containsText" dxfId="1119" priority="1052" stopIfTrue="1" operator="containsText" text="CUMPLE">
      <formula>NOT(ISERROR(SEARCH("CUMPLE",O2466)))</formula>
    </cfRule>
  </conditionalFormatting>
  <conditionalFormatting sqref="O2467:S2467">
    <cfRule type="cellIs" dxfId="1118" priority="1050" operator="equal">
      <formula>"EL PROPONENTE SE DEBE REQUERIR POR EXPERIENCIA MINIMA EXIGIDA"</formula>
    </cfRule>
  </conditionalFormatting>
  <conditionalFormatting sqref="J2439:J2453">
    <cfRule type="cellIs" dxfId="1117" priority="1049" stopIfTrue="1" operator="greaterThan">
      <formula>0</formula>
    </cfRule>
  </conditionalFormatting>
  <conditionalFormatting sqref="N2461:N2466">
    <cfRule type="cellIs" dxfId="1116" priority="1047" operator="equal">
      <formula>"NO"</formula>
    </cfRule>
    <cfRule type="cellIs" dxfId="1115" priority="1048" operator="equal">
      <formula>"SI"</formula>
    </cfRule>
  </conditionalFormatting>
  <conditionalFormatting sqref="I2453">
    <cfRule type="cellIs" dxfId="1114" priority="1046" stopIfTrue="1" operator="greaterThan">
      <formula>0</formula>
    </cfRule>
  </conditionalFormatting>
  <conditionalFormatting sqref="K2439:L2453">
    <cfRule type="cellIs" dxfId="1113" priority="1045" operator="notBetween">
      <formula>$Q$17</formula>
      <formula>$R$17</formula>
    </cfRule>
  </conditionalFormatting>
  <conditionalFormatting sqref="B2439 B2441 B2443:B2453">
    <cfRule type="cellIs" dxfId="1112" priority="1044" stopIfTrue="1" operator="greaterThan">
      <formula>0</formula>
    </cfRule>
  </conditionalFormatting>
  <conditionalFormatting sqref="T2445:V2446 T2439:V2441 T2440:T2442 V2440:V2442">
    <cfRule type="cellIs" dxfId="1111" priority="1042" stopIfTrue="1" operator="equal">
      <formula>"NO"</formula>
    </cfRule>
    <cfRule type="cellIs" dxfId="1110" priority="1043" stopIfTrue="1" operator="equal">
      <formula>"SI"</formula>
    </cfRule>
  </conditionalFormatting>
  <conditionalFormatting sqref="T2445:V2445 T2439:V2440 T2440:T2442 V2440:V2442">
    <cfRule type="cellIs" dxfId="1109" priority="1041" stopIfTrue="1" operator="equal">
      <formula>"NO APLICA"</formula>
    </cfRule>
  </conditionalFormatting>
  <conditionalFormatting sqref="T2446:U2446">
    <cfRule type="cellIs" dxfId="1108" priority="1040" stopIfTrue="1" operator="equal">
      <formula>"NO APLICA"</formula>
    </cfRule>
  </conditionalFormatting>
  <conditionalFormatting sqref="T2446:U2446">
    <cfRule type="cellIs" dxfId="1107" priority="1039" stopIfTrue="1" operator="equal">
      <formula>"NO APLICA"</formula>
    </cfRule>
  </conditionalFormatting>
  <conditionalFormatting sqref="V2446">
    <cfRule type="cellIs" dxfId="1106" priority="1038" stopIfTrue="1" operator="equal">
      <formula>"NO APLICA"</formula>
    </cfRule>
  </conditionalFormatting>
  <conditionalFormatting sqref="C2439:I2439 K2439:M2453 C2441:I2453 G2440 P2439:V2453 I2440">
    <cfRule type="cellIs" dxfId="1105" priority="1037" operator="equal">
      <formula>0</formula>
    </cfRule>
  </conditionalFormatting>
  <conditionalFormatting sqref="P2460">
    <cfRule type="cellIs" dxfId="1103" priority="1034" operator="equal">
      <formula>"NO VÁLIDO"</formula>
    </cfRule>
    <cfRule type="cellIs" dxfId="1102" priority="1035" operator="equal">
      <formula>"VÁLIDO"</formula>
    </cfRule>
  </conditionalFormatting>
  <conditionalFormatting sqref="M2467">
    <cfRule type="cellIs" dxfId="1101" priority="1031" operator="notEqual">
      <formula>"NO CUMPLE"</formula>
    </cfRule>
    <cfRule type="containsText" dxfId="1100" priority="1032" stopIfTrue="1" operator="containsText" text="NO CUMPLE">
      <formula>NOT(ISERROR(SEARCH("NO CUMPLE",M2467)))</formula>
    </cfRule>
    <cfRule type="containsText" dxfId="1099" priority="1033" stopIfTrue="1" operator="containsText" text="CUMPLE">
      <formula>NOT(ISERROR(SEARCH("CUMPLE",M2467)))</formula>
    </cfRule>
  </conditionalFormatting>
  <conditionalFormatting sqref="M2461:M2466">
    <cfRule type="cellIs" dxfId="1098" priority="1029" stopIfTrue="1" operator="equal">
      <formula>"cumple"</formula>
    </cfRule>
    <cfRule type="containsText" dxfId="1097" priority="1030" stopIfTrue="1" operator="containsText" text="NO CUMPLE">
      <formula>NOT(ISERROR(SEARCH("NO CUMPLE",M2461)))</formula>
    </cfRule>
  </conditionalFormatting>
  <conditionalFormatting sqref="L2461:L2466">
    <cfRule type="cellIs" dxfId="1096" priority="1027" stopIfTrue="1" operator="equal">
      <formula>"cumple"</formula>
    </cfRule>
    <cfRule type="containsText" dxfId="1095" priority="1028" stopIfTrue="1" operator="containsText" text="NO CUMPLE">
      <formula>NOT(ISERROR(SEARCH("NO CUMPLE",L2461)))</formula>
    </cfRule>
  </conditionalFormatting>
  <conditionalFormatting sqref="D2442:D2444">
    <cfRule type="cellIs" dxfId="1079" priority="1011" stopIfTrue="1" operator="greaterThan">
      <formula>0</formula>
    </cfRule>
  </conditionalFormatting>
  <conditionalFormatting sqref="D2442:D2444 F2442:H2444">
    <cfRule type="cellIs" dxfId="1078" priority="1010" stopIfTrue="1" operator="greaterThan">
      <formula>0</formula>
    </cfRule>
  </conditionalFormatting>
  <conditionalFormatting sqref="T2442:V2444">
    <cfRule type="cellIs" dxfId="1077" priority="1008" stopIfTrue="1" operator="equal">
      <formula>"NO"</formula>
    </cfRule>
    <cfRule type="cellIs" dxfId="1076" priority="1009" stopIfTrue="1" operator="equal">
      <formula>"SI"</formula>
    </cfRule>
  </conditionalFormatting>
  <conditionalFormatting sqref="T2442:V2443">
    <cfRule type="cellIs" dxfId="1075" priority="1007" stopIfTrue="1" operator="equal">
      <formula>"NO APLICA"</formula>
    </cfRule>
  </conditionalFormatting>
  <conditionalFormatting sqref="T2444:U2444">
    <cfRule type="cellIs" dxfId="1074" priority="1006" stopIfTrue="1" operator="equal">
      <formula>"NO APLICA"</formula>
    </cfRule>
  </conditionalFormatting>
  <conditionalFormatting sqref="T2444:U2444">
    <cfRule type="cellIs" dxfId="1073" priority="1005" stopIfTrue="1" operator="equal">
      <formula>"NO APLICA"</formula>
    </cfRule>
  </conditionalFormatting>
  <conditionalFormatting sqref="V2444">
    <cfRule type="cellIs" dxfId="1072" priority="1004" stopIfTrue="1" operator="equal">
      <formula>"NO APLICA"</formula>
    </cfRule>
  </conditionalFormatting>
  <conditionalFormatting sqref="T2441:U2441">
    <cfRule type="cellIs" dxfId="1071" priority="1003" stopIfTrue="1" operator="equal">
      <formula>"NO APLICA"</formula>
    </cfRule>
  </conditionalFormatting>
  <conditionalFormatting sqref="T2441:U2441">
    <cfRule type="cellIs" dxfId="1070" priority="1002" stopIfTrue="1" operator="equal">
      <formula>"NO APLICA"</formula>
    </cfRule>
  </conditionalFormatting>
  <conditionalFormatting sqref="V2441">
    <cfRule type="cellIs" dxfId="1069" priority="1001" stopIfTrue="1" operator="equal">
      <formula>"NO APLICA"</formula>
    </cfRule>
  </conditionalFormatting>
  <conditionalFormatting sqref="C2474:I2488 K2474:M2488 P2474:V2488">
    <cfRule type="cellIs" dxfId="1068" priority="1000" stopIfTrue="1" operator="greaterThan">
      <formula>0</formula>
    </cfRule>
  </conditionalFormatting>
  <conditionalFormatting sqref="D2482:D2487">
    <cfRule type="cellIs" dxfId="1067" priority="999" stopIfTrue="1" operator="greaterThan">
      <formula>0</formula>
    </cfRule>
  </conditionalFormatting>
  <conditionalFormatting sqref="D2482:D2487 F2482:H2487">
    <cfRule type="cellIs" dxfId="1066" priority="998" stopIfTrue="1" operator="greaterThan">
      <formula>0</formula>
    </cfRule>
  </conditionalFormatting>
  <conditionalFormatting sqref="H2474:H2487">
    <cfRule type="cellIs" dxfId="1065" priority="997" stopIfTrue="1" operator="greaterThan">
      <formula>0</formula>
    </cfRule>
  </conditionalFormatting>
  <conditionalFormatting sqref="E2474:E2487">
    <cfRule type="cellIs" dxfId="1064" priority="996" stopIfTrue="1" operator="greaterThan">
      <formula>0</formula>
    </cfRule>
  </conditionalFormatting>
  <conditionalFormatting sqref="K2496:K2501">
    <cfRule type="containsText" dxfId="1063" priority="994" stopIfTrue="1" operator="containsText" text="NO CUMPLE">
      <formula>NOT(ISERROR(SEARCH("NO CUMPLE",K2496)))</formula>
    </cfRule>
    <cfRule type="containsText" dxfId="1062" priority="995" stopIfTrue="1" operator="containsText" text="CUMPLE">
      <formula>NOT(ISERROR(SEARCH("CUMPLE",K2496)))</formula>
    </cfRule>
  </conditionalFormatting>
  <conditionalFormatting sqref="S2495">
    <cfRule type="cellIs" dxfId="1061" priority="992" operator="greaterThanOrEqual">
      <formula>NUMMINCONT</formula>
    </cfRule>
    <cfRule type="cellIs" dxfId="1060" priority="993" operator="lessThan">
      <formula>NUMMINCONT</formula>
    </cfRule>
  </conditionalFormatting>
  <conditionalFormatting sqref="T2482:V2487">
    <cfRule type="cellIs" dxfId="1059" priority="990" stopIfTrue="1" operator="equal">
      <formula>"NO"</formula>
    </cfRule>
    <cfRule type="cellIs" dxfId="1058" priority="991" stopIfTrue="1" operator="equal">
      <formula>"SI"</formula>
    </cfRule>
  </conditionalFormatting>
  <conditionalFormatting sqref="T2482:V2483">
    <cfRule type="cellIs" dxfId="1057" priority="989" stopIfTrue="1" operator="equal">
      <formula>"NO APLICA"</formula>
    </cfRule>
  </conditionalFormatting>
  <conditionalFormatting sqref="T2484:U2487">
    <cfRule type="cellIs" dxfId="1056" priority="988" stopIfTrue="1" operator="equal">
      <formula>"NO APLICA"</formula>
    </cfRule>
  </conditionalFormatting>
  <conditionalFormatting sqref="T2484:U2484">
    <cfRule type="cellIs" dxfId="1055" priority="987" stopIfTrue="1" operator="equal">
      <formula>"NO APLICA"</formula>
    </cfRule>
  </conditionalFormatting>
  <conditionalFormatting sqref="V2484:V2487">
    <cfRule type="cellIs" dxfId="1054" priority="986" stopIfTrue="1" operator="equal">
      <formula>"NO APLICA"</formula>
    </cfRule>
  </conditionalFormatting>
  <conditionalFormatting sqref="V2493:W2493">
    <cfRule type="cellIs" dxfId="1053" priority="984" operator="equal">
      <formula>"CUMPLE"</formula>
    </cfRule>
    <cfRule type="cellIs" dxfId="1052" priority="985" operator="equal">
      <formula>"NO CUMPLE"</formula>
    </cfRule>
  </conditionalFormatting>
  <conditionalFormatting sqref="V2493:W2495">
    <cfRule type="cellIs" dxfId="1051" priority="983" operator="equal">
      <formula>"VERIFICAR"</formula>
    </cfRule>
  </conditionalFormatting>
  <conditionalFormatting sqref="T2488:V2488">
    <cfRule type="cellIs" dxfId="1050" priority="981" stopIfTrue="1" operator="equal">
      <formula>"NO"</formula>
    </cfRule>
    <cfRule type="cellIs" dxfId="1049" priority="982" stopIfTrue="1" operator="equal">
      <formula>"SI"</formula>
    </cfRule>
  </conditionalFormatting>
  <conditionalFormatting sqref="T2488:U2488">
    <cfRule type="cellIs" dxfId="1048" priority="980" stopIfTrue="1" operator="equal">
      <formula>"NO APLICA"</formula>
    </cfRule>
  </conditionalFormatting>
  <conditionalFormatting sqref="V2488">
    <cfRule type="cellIs" dxfId="1047" priority="979" stopIfTrue="1" operator="equal">
      <formula>"NO APLICA"</formula>
    </cfRule>
  </conditionalFormatting>
  <conditionalFormatting sqref="T2498">
    <cfRule type="cellIs" dxfId="1046" priority="977" operator="equal">
      <formula>"CUMPLE"</formula>
    </cfRule>
    <cfRule type="cellIs" dxfId="1045" priority="978" operator="equal">
      <formula>"NO CUMPLE"</formula>
    </cfRule>
  </conditionalFormatting>
  <conditionalFormatting sqref="T2498">
    <cfRule type="cellIs" dxfId="1044" priority="976" operator="equal">
      <formula>"VERIFICAR"</formula>
    </cfRule>
  </conditionalFormatting>
  <conditionalFormatting sqref="H2502">
    <cfRule type="containsText" dxfId="1026" priority="957" stopIfTrue="1" operator="containsText" text="NO CUMPLE">
      <formula>NOT(ISERROR(SEARCH("NO CUMPLE",H2502)))</formula>
    </cfRule>
    <cfRule type="containsText" dxfId="1025" priority="958" stopIfTrue="1" operator="containsText" text="CUMPLE">
      <formula>NOT(ISERROR(SEARCH("CUMPLE",H2502)))</formula>
    </cfRule>
  </conditionalFormatting>
  <conditionalFormatting sqref="J2502">
    <cfRule type="containsText" dxfId="1024" priority="955" stopIfTrue="1" operator="containsText" text="NO CUMPLE">
      <formula>NOT(ISERROR(SEARCH("NO CUMPLE",J2502)))</formula>
    </cfRule>
    <cfRule type="containsText" dxfId="1023" priority="956" stopIfTrue="1" operator="containsText" text="CUMPLE">
      <formula>NOT(ISERROR(SEARCH("CUMPLE",J2502)))</formula>
    </cfRule>
  </conditionalFormatting>
  <conditionalFormatting sqref="K2502">
    <cfRule type="containsText" dxfId="1022" priority="953" stopIfTrue="1" operator="containsText" text="NO CUMPLE">
      <formula>NOT(ISERROR(SEARCH("NO CUMPLE",K2502)))</formula>
    </cfRule>
    <cfRule type="containsText" dxfId="1021" priority="954" stopIfTrue="1" operator="containsText" text="CUMPLE">
      <formula>NOT(ISERROR(SEARCH("CUMPLE",K2502)))</formula>
    </cfRule>
  </conditionalFormatting>
  <conditionalFormatting sqref="O2501">
    <cfRule type="containsText" dxfId="1020" priority="951" stopIfTrue="1" operator="containsText" text="NO CUMPLE">
      <formula>NOT(ISERROR(SEARCH("NO CUMPLE",O2501)))</formula>
    </cfRule>
    <cfRule type="containsText" dxfId="1019" priority="952" stopIfTrue="1" operator="containsText" text="CUMPLE">
      <formula>NOT(ISERROR(SEARCH("CUMPLE",O2501)))</formula>
    </cfRule>
  </conditionalFormatting>
  <conditionalFormatting sqref="O2502:S2502">
    <cfRule type="cellIs" dxfId="1018" priority="950" operator="equal">
      <formula>"EL PROPONENTE SE DEBE REQUERIR POR EXPERIENCIA MINIMA EXIGIDA"</formula>
    </cfRule>
  </conditionalFormatting>
  <conditionalFormatting sqref="J2474:J2488">
    <cfRule type="cellIs" dxfId="1017" priority="949" stopIfTrue="1" operator="greaterThan">
      <formula>0</formula>
    </cfRule>
  </conditionalFormatting>
  <conditionalFormatting sqref="N2496:N2501">
    <cfRule type="cellIs" dxfId="1016" priority="947" operator="equal">
      <formula>"NO"</formula>
    </cfRule>
    <cfRule type="cellIs" dxfId="1015" priority="948" operator="equal">
      <formula>"SI"</formula>
    </cfRule>
  </conditionalFormatting>
  <conditionalFormatting sqref="I2488">
    <cfRule type="cellIs" dxfId="1014" priority="946" stopIfTrue="1" operator="greaterThan">
      <formula>0</formula>
    </cfRule>
  </conditionalFormatting>
  <conditionalFormatting sqref="K2474:L2488">
    <cfRule type="cellIs" dxfId="1013" priority="945" operator="notBetween">
      <formula>$Q$17</formula>
      <formula>$R$17</formula>
    </cfRule>
  </conditionalFormatting>
  <conditionalFormatting sqref="B2474:B2488">
    <cfRule type="cellIs" dxfId="1012" priority="944" stopIfTrue="1" operator="greaterThan">
      <formula>0</formula>
    </cfRule>
  </conditionalFormatting>
  <conditionalFormatting sqref="T2480:V2481 T2474:V2476">
    <cfRule type="cellIs" dxfId="1011" priority="942" stopIfTrue="1" operator="equal">
      <formula>"NO"</formula>
    </cfRule>
    <cfRule type="cellIs" dxfId="1010" priority="943" stopIfTrue="1" operator="equal">
      <formula>"SI"</formula>
    </cfRule>
  </conditionalFormatting>
  <conditionalFormatting sqref="T2480:V2480 T2474:V2475">
    <cfRule type="cellIs" dxfId="1009" priority="941" stopIfTrue="1" operator="equal">
      <formula>"NO APLICA"</formula>
    </cfRule>
  </conditionalFormatting>
  <conditionalFormatting sqref="T2481:U2481">
    <cfRule type="cellIs" dxfId="1008" priority="940" stopIfTrue="1" operator="equal">
      <formula>"NO APLICA"</formula>
    </cfRule>
  </conditionalFormatting>
  <conditionalFormatting sqref="T2481:U2481">
    <cfRule type="cellIs" dxfId="1007" priority="939" stopIfTrue="1" operator="equal">
      <formula>"NO APLICA"</formula>
    </cfRule>
  </conditionalFormatting>
  <conditionalFormatting sqref="V2481">
    <cfRule type="cellIs" dxfId="1006" priority="938" stopIfTrue="1" operator="equal">
      <formula>"NO APLICA"</formula>
    </cfRule>
  </conditionalFormatting>
  <conditionalFormatting sqref="C2474:I2488 K2474:M2488 P2474:V2488">
    <cfRule type="cellIs" dxfId="1005" priority="937" operator="equal">
      <formula>0</formula>
    </cfRule>
  </conditionalFormatting>
  <conditionalFormatting sqref="P2495">
    <cfRule type="cellIs" dxfId="1003" priority="934" operator="equal">
      <formula>"NO VÁLIDO"</formula>
    </cfRule>
    <cfRule type="cellIs" dxfId="1002" priority="935" operator="equal">
      <formula>"VÁLIDO"</formula>
    </cfRule>
  </conditionalFormatting>
  <conditionalFormatting sqref="M2502">
    <cfRule type="cellIs" dxfId="1001" priority="931" operator="notEqual">
      <formula>"NO CUMPLE"</formula>
    </cfRule>
    <cfRule type="containsText" dxfId="1000" priority="932" stopIfTrue="1" operator="containsText" text="NO CUMPLE">
      <formula>NOT(ISERROR(SEARCH("NO CUMPLE",M2502)))</formula>
    </cfRule>
    <cfRule type="containsText" dxfId="999" priority="933" stopIfTrue="1" operator="containsText" text="CUMPLE">
      <formula>NOT(ISERROR(SEARCH("CUMPLE",M2502)))</formula>
    </cfRule>
  </conditionalFormatting>
  <conditionalFormatting sqref="M2496:M2501">
    <cfRule type="cellIs" dxfId="998" priority="929" stopIfTrue="1" operator="equal">
      <formula>"cumple"</formula>
    </cfRule>
    <cfRule type="containsText" dxfId="997" priority="930" stopIfTrue="1" operator="containsText" text="NO CUMPLE">
      <formula>NOT(ISERROR(SEARCH("NO CUMPLE",M2496)))</formula>
    </cfRule>
  </conditionalFormatting>
  <conditionalFormatting sqref="L2496:L2501">
    <cfRule type="cellIs" dxfId="996" priority="927" stopIfTrue="1" operator="equal">
      <formula>"cumple"</formula>
    </cfRule>
    <cfRule type="containsText" dxfId="995" priority="928" stopIfTrue="1" operator="containsText" text="NO CUMPLE">
      <formula>NOT(ISERROR(SEARCH("NO CUMPLE",L2496)))</formula>
    </cfRule>
  </conditionalFormatting>
  <conditionalFormatting sqref="D2477:D2479">
    <cfRule type="cellIs" dxfId="979" priority="911" stopIfTrue="1" operator="greaterThan">
      <formula>0</formula>
    </cfRule>
  </conditionalFormatting>
  <conditionalFormatting sqref="D2477:D2479 F2477:H2479">
    <cfRule type="cellIs" dxfId="978" priority="910" stopIfTrue="1" operator="greaterThan">
      <formula>0</formula>
    </cfRule>
  </conditionalFormatting>
  <conditionalFormatting sqref="T2477:V2479">
    <cfRule type="cellIs" dxfId="977" priority="908" stopIfTrue="1" operator="equal">
      <formula>"NO"</formula>
    </cfRule>
    <cfRule type="cellIs" dxfId="976" priority="909" stopIfTrue="1" operator="equal">
      <formula>"SI"</formula>
    </cfRule>
  </conditionalFormatting>
  <conditionalFormatting sqref="T2477:V2478">
    <cfRule type="cellIs" dxfId="975" priority="907" stopIfTrue="1" operator="equal">
      <formula>"NO APLICA"</formula>
    </cfRule>
  </conditionalFormatting>
  <conditionalFormatting sqref="T2479:U2479">
    <cfRule type="cellIs" dxfId="974" priority="906" stopIfTrue="1" operator="equal">
      <formula>"NO APLICA"</formula>
    </cfRule>
  </conditionalFormatting>
  <conditionalFormatting sqref="T2479:U2479">
    <cfRule type="cellIs" dxfId="973" priority="905" stopIfTrue="1" operator="equal">
      <formula>"NO APLICA"</formula>
    </cfRule>
  </conditionalFormatting>
  <conditionalFormatting sqref="V2479">
    <cfRule type="cellIs" dxfId="972" priority="904" stopIfTrue="1" operator="equal">
      <formula>"NO APLICA"</formula>
    </cfRule>
  </conditionalFormatting>
  <conditionalFormatting sqref="T2476:U2476">
    <cfRule type="cellIs" dxfId="971" priority="903" stopIfTrue="1" operator="equal">
      <formula>"NO APLICA"</formula>
    </cfRule>
  </conditionalFormatting>
  <conditionalFormatting sqref="T2476:U2476">
    <cfRule type="cellIs" dxfId="970" priority="902" stopIfTrue="1" operator="equal">
      <formula>"NO APLICA"</formula>
    </cfRule>
  </conditionalFormatting>
  <conditionalFormatting sqref="V2476">
    <cfRule type="cellIs" dxfId="969" priority="901" stopIfTrue="1" operator="equal">
      <formula>"NO APLICA"</formula>
    </cfRule>
  </conditionalFormatting>
  <conditionalFormatting sqref="C2509:I2510 P2509:V2523 C2512:I2523 G2511 K2509:M2523 I2511">
    <cfRule type="cellIs" dxfId="968" priority="900" stopIfTrue="1" operator="greaterThan">
      <formula>0</formula>
    </cfRule>
  </conditionalFormatting>
  <conditionalFormatting sqref="D2517:D2522">
    <cfRule type="cellIs" dxfId="967" priority="899" stopIfTrue="1" operator="greaterThan">
      <formula>0</formula>
    </cfRule>
  </conditionalFormatting>
  <conditionalFormatting sqref="D2517:D2522 F2517:H2522">
    <cfRule type="cellIs" dxfId="966" priority="898" stopIfTrue="1" operator="greaterThan">
      <formula>0</formula>
    </cfRule>
  </conditionalFormatting>
  <conditionalFormatting sqref="H2509:H2510 H2512:H2522">
    <cfRule type="cellIs" dxfId="965" priority="897" stopIfTrue="1" operator="greaterThan">
      <formula>0</formula>
    </cfRule>
  </conditionalFormatting>
  <conditionalFormatting sqref="E2509:E2510 E2512:E2522">
    <cfRule type="cellIs" dxfId="964" priority="896" stopIfTrue="1" operator="greaterThan">
      <formula>0</formula>
    </cfRule>
  </conditionalFormatting>
  <conditionalFormatting sqref="K2531:K2536">
    <cfRule type="containsText" dxfId="963" priority="894" stopIfTrue="1" operator="containsText" text="NO CUMPLE">
      <formula>NOT(ISERROR(SEARCH("NO CUMPLE",K2531)))</formula>
    </cfRule>
    <cfRule type="containsText" dxfId="962" priority="895" stopIfTrue="1" operator="containsText" text="CUMPLE">
      <formula>NOT(ISERROR(SEARCH("CUMPLE",K2531)))</formula>
    </cfRule>
  </conditionalFormatting>
  <conditionalFormatting sqref="S2530">
    <cfRule type="cellIs" dxfId="961" priority="892" operator="greaterThanOrEqual">
      <formula>NUMMINCONT</formula>
    </cfRule>
    <cfRule type="cellIs" dxfId="960" priority="893" operator="lessThan">
      <formula>NUMMINCONT</formula>
    </cfRule>
  </conditionalFormatting>
  <conditionalFormatting sqref="T2517:V2522">
    <cfRule type="cellIs" dxfId="959" priority="890" stopIfTrue="1" operator="equal">
      <formula>"NO"</formula>
    </cfRule>
    <cfRule type="cellIs" dxfId="958" priority="891" stopIfTrue="1" operator="equal">
      <formula>"SI"</formula>
    </cfRule>
  </conditionalFormatting>
  <conditionalFormatting sqref="T2517:V2518">
    <cfRule type="cellIs" dxfId="957" priority="889" stopIfTrue="1" operator="equal">
      <formula>"NO APLICA"</formula>
    </cfRule>
  </conditionalFormatting>
  <conditionalFormatting sqref="T2519:U2522">
    <cfRule type="cellIs" dxfId="956" priority="888" stopIfTrue="1" operator="equal">
      <formula>"NO APLICA"</formula>
    </cfRule>
  </conditionalFormatting>
  <conditionalFormatting sqref="T2519:U2519">
    <cfRule type="cellIs" dxfId="955" priority="887" stopIfTrue="1" operator="equal">
      <formula>"NO APLICA"</formula>
    </cfRule>
  </conditionalFormatting>
  <conditionalFormatting sqref="V2519:V2522">
    <cfRule type="cellIs" dxfId="954" priority="886" stopIfTrue="1" operator="equal">
      <formula>"NO APLICA"</formula>
    </cfRule>
  </conditionalFormatting>
  <conditionalFormatting sqref="V2528:W2528">
    <cfRule type="cellIs" dxfId="953" priority="884" operator="equal">
      <formula>"CUMPLE"</formula>
    </cfRule>
    <cfRule type="cellIs" dxfId="952" priority="885" operator="equal">
      <formula>"NO CUMPLE"</formula>
    </cfRule>
  </conditionalFormatting>
  <conditionalFormatting sqref="V2528:W2530">
    <cfRule type="cellIs" dxfId="951" priority="883" operator="equal">
      <formula>"VERIFICAR"</formula>
    </cfRule>
  </conditionalFormatting>
  <conditionalFormatting sqref="T2523:V2523">
    <cfRule type="cellIs" dxfId="950" priority="881" stopIfTrue="1" operator="equal">
      <formula>"NO"</formula>
    </cfRule>
    <cfRule type="cellIs" dxfId="949" priority="882" stopIfTrue="1" operator="equal">
      <formula>"SI"</formula>
    </cfRule>
  </conditionalFormatting>
  <conditionalFormatting sqref="T2523:U2523">
    <cfRule type="cellIs" dxfId="948" priority="880" stopIfTrue="1" operator="equal">
      <formula>"NO APLICA"</formula>
    </cfRule>
  </conditionalFormatting>
  <conditionalFormatting sqref="V2523">
    <cfRule type="cellIs" dxfId="947" priority="879" stopIfTrue="1" operator="equal">
      <formula>"NO APLICA"</formula>
    </cfRule>
  </conditionalFormatting>
  <conditionalFormatting sqref="T2533">
    <cfRule type="cellIs" dxfId="946" priority="877" operator="equal">
      <formula>"CUMPLE"</formula>
    </cfRule>
    <cfRule type="cellIs" dxfId="945" priority="878" operator="equal">
      <formula>"NO CUMPLE"</formula>
    </cfRule>
  </conditionalFormatting>
  <conditionalFormatting sqref="T2533">
    <cfRule type="cellIs" dxfId="944" priority="876" operator="equal">
      <formula>"VERIFICAR"</formula>
    </cfRule>
  </conditionalFormatting>
  <conditionalFormatting sqref="H2537">
    <cfRule type="containsText" dxfId="926" priority="857" stopIfTrue="1" operator="containsText" text="NO CUMPLE">
      <formula>NOT(ISERROR(SEARCH("NO CUMPLE",H2537)))</formula>
    </cfRule>
    <cfRule type="containsText" dxfId="925" priority="858" stopIfTrue="1" operator="containsText" text="CUMPLE">
      <formula>NOT(ISERROR(SEARCH("CUMPLE",H2537)))</formula>
    </cfRule>
  </conditionalFormatting>
  <conditionalFormatting sqref="J2537">
    <cfRule type="containsText" dxfId="924" priority="855" stopIfTrue="1" operator="containsText" text="NO CUMPLE">
      <formula>NOT(ISERROR(SEARCH("NO CUMPLE",J2537)))</formula>
    </cfRule>
    <cfRule type="containsText" dxfId="923" priority="856" stopIfTrue="1" operator="containsText" text="CUMPLE">
      <formula>NOT(ISERROR(SEARCH("CUMPLE",J2537)))</formula>
    </cfRule>
  </conditionalFormatting>
  <conditionalFormatting sqref="K2537">
    <cfRule type="containsText" dxfId="922" priority="853" stopIfTrue="1" operator="containsText" text="NO CUMPLE">
      <formula>NOT(ISERROR(SEARCH("NO CUMPLE",K2537)))</formula>
    </cfRule>
    <cfRule type="containsText" dxfId="921" priority="854" stopIfTrue="1" operator="containsText" text="CUMPLE">
      <formula>NOT(ISERROR(SEARCH("CUMPLE",K2537)))</formula>
    </cfRule>
  </conditionalFormatting>
  <conditionalFormatting sqref="O2536">
    <cfRule type="containsText" dxfId="920" priority="851" stopIfTrue="1" operator="containsText" text="NO CUMPLE">
      <formula>NOT(ISERROR(SEARCH("NO CUMPLE",O2536)))</formula>
    </cfRule>
    <cfRule type="containsText" dxfId="919" priority="852" stopIfTrue="1" operator="containsText" text="CUMPLE">
      <formula>NOT(ISERROR(SEARCH("CUMPLE",O2536)))</formula>
    </cfRule>
  </conditionalFormatting>
  <conditionalFormatting sqref="O2537:S2537">
    <cfRule type="cellIs" dxfId="918" priority="850" operator="equal">
      <formula>"EL PROPONENTE SE DEBE REQUERIR POR EXPERIENCIA MINIMA EXIGIDA"</formula>
    </cfRule>
  </conditionalFormatting>
  <conditionalFormatting sqref="J2509:J2523">
    <cfRule type="cellIs" dxfId="917" priority="849" stopIfTrue="1" operator="greaterThan">
      <formula>0</formula>
    </cfRule>
  </conditionalFormatting>
  <conditionalFormatting sqref="N2531:N2536">
    <cfRule type="cellIs" dxfId="916" priority="847" operator="equal">
      <formula>"NO"</formula>
    </cfRule>
    <cfRule type="cellIs" dxfId="915" priority="848" operator="equal">
      <formula>"SI"</formula>
    </cfRule>
  </conditionalFormatting>
  <conditionalFormatting sqref="I2523">
    <cfRule type="cellIs" dxfId="914" priority="846" stopIfTrue="1" operator="greaterThan">
      <formula>0</formula>
    </cfRule>
  </conditionalFormatting>
  <conditionalFormatting sqref="K2509:L2523">
    <cfRule type="cellIs" dxfId="913" priority="845" operator="notBetween">
      <formula>$Q$17</formula>
      <formula>$R$17</formula>
    </cfRule>
  </conditionalFormatting>
  <conditionalFormatting sqref="B2509:B2510 B2512:B2523">
    <cfRule type="cellIs" dxfId="912" priority="844" stopIfTrue="1" operator="greaterThan">
      <formula>0</formula>
    </cfRule>
  </conditionalFormatting>
  <conditionalFormatting sqref="T2515:V2516 T2509:V2511">
    <cfRule type="cellIs" dxfId="911" priority="842" stopIfTrue="1" operator="equal">
      <formula>"NO"</formula>
    </cfRule>
    <cfRule type="cellIs" dxfId="910" priority="843" stopIfTrue="1" operator="equal">
      <formula>"SI"</formula>
    </cfRule>
  </conditionalFormatting>
  <conditionalFormatting sqref="T2515:V2515 T2509:V2510">
    <cfRule type="cellIs" dxfId="909" priority="841" stopIfTrue="1" operator="equal">
      <formula>"NO APLICA"</formula>
    </cfRule>
  </conditionalFormatting>
  <conditionalFormatting sqref="T2516:U2516">
    <cfRule type="cellIs" dxfId="908" priority="840" stopIfTrue="1" operator="equal">
      <formula>"NO APLICA"</formula>
    </cfRule>
  </conditionalFormatting>
  <conditionalFormatting sqref="T2516:U2516">
    <cfRule type="cellIs" dxfId="907" priority="839" stopIfTrue="1" operator="equal">
      <formula>"NO APLICA"</formula>
    </cfRule>
  </conditionalFormatting>
  <conditionalFormatting sqref="V2516">
    <cfRule type="cellIs" dxfId="906" priority="838" stopIfTrue="1" operator="equal">
      <formula>"NO APLICA"</formula>
    </cfRule>
  </conditionalFormatting>
  <conditionalFormatting sqref="C2509:I2510 P2509:V2523 C2512:I2523 G2511 K2509:M2523 I2511">
    <cfRule type="cellIs" dxfId="905" priority="837" operator="equal">
      <formula>0</formula>
    </cfRule>
  </conditionalFormatting>
  <conditionalFormatting sqref="P2530">
    <cfRule type="cellIs" dxfId="903" priority="834" operator="equal">
      <formula>"NO VÁLIDO"</formula>
    </cfRule>
    <cfRule type="cellIs" dxfId="902" priority="835" operator="equal">
      <formula>"VÁLIDO"</formula>
    </cfRule>
  </conditionalFormatting>
  <conditionalFormatting sqref="M2537">
    <cfRule type="cellIs" dxfId="901" priority="831" operator="notEqual">
      <formula>"NO CUMPLE"</formula>
    </cfRule>
    <cfRule type="containsText" dxfId="900" priority="832" stopIfTrue="1" operator="containsText" text="NO CUMPLE">
      <formula>NOT(ISERROR(SEARCH("NO CUMPLE",M2537)))</formula>
    </cfRule>
    <cfRule type="containsText" dxfId="899" priority="833" stopIfTrue="1" operator="containsText" text="CUMPLE">
      <formula>NOT(ISERROR(SEARCH("CUMPLE",M2537)))</formula>
    </cfRule>
  </conditionalFormatting>
  <conditionalFormatting sqref="M2531:M2536">
    <cfRule type="cellIs" dxfId="898" priority="829" stopIfTrue="1" operator="equal">
      <formula>"cumple"</formula>
    </cfRule>
    <cfRule type="containsText" dxfId="897" priority="830" stopIfTrue="1" operator="containsText" text="NO CUMPLE">
      <formula>NOT(ISERROR(SEARCH("NO CUMPLE",M2531)))</formula>
    </cfRule>
  </conditionalFormatting>
  <conditionalFormatting sqref="L2531:L2536">
    <cfRule type="cellIs" dxfId="896" priority="827" stopIfTrue="1" operator="equal">
      <formula>"cumple"</formula>
    </cfRule>
    <cfRule type="containsText" dxfId="895" priority="828" stopIfTrue="1" operator="containsText" text="NO CUMPLE">
      <formula>NOT(ISERROR(SEARCH("NO CUMPLE",L2531)))</formula>
    </cfRule>
  </conditionalFormatting>
  <conditionalFormatting sqref="D2512:D2514">
    <cfRule type="cellIs" dxfId="879" priority="811" stopIfTrue="1" operator="greaterThan">
      <formula>0</formula>
    </cfRule>
  </conditionalFormatting>
  <conditionalFormatting sqref="D2512:D2514 F2512:H2514">
    <cfRule type="cellIs" dxfId="878" priority="810" stopIfTrue="1" operator="greaterThan">
      <formula>0</formula>
    </cfRule>
  </conditionalFormatting>
  <conditionalFormatting sqref="T2512:V2514">
    <cfRule type="cellIs" dxfId="877" priority="808" stopIfTrue="1" operator="equal">
      <formula>"NO"</formula>
    </cfRule>
    <cfRule type="cellIs" dxfId="876" priority="809" stopIfTrue="1" operator="equal">
      <formula>"SI"</formula>
    </cfRule>
  </conditionalFormatting>
  <conditionalFormatting sqref="T2512:V2513">
    <cfRule type="cellIs" dxfId="875" priority="807" stopIfTrue="1" operator="equal">
      <formula>"NO APLICA"</formula>
    </cfRule>
  </conditionalFormatting>
  <conditionalFormatting sqref="T2514:U2514">
    <cfRule type="cellIs" dxfId="874" priority="806" stopIfTrue="1" operator="equal">
      <formula>"NO APLICA"</formula>
    </cfRule>
  </conditionalFormatting>
  <conditionalFormatting sqref="T2514:U2514">
    <cfRule type="cellIs" dxfId="873" priority="805" stopIfTrue="1" operator="equal">
      <formula>"NO APLICA"</formula>
    </cfRule>
  </conditionalFormatting>
  <conditionalFormatting sqref="V2514">
    <cfRule type="cellIs" dxfId="872" priority="804" stopIfTrue="1" operator="equal">
      <formula>"NO APLICA"</formula>
    </cfRule>
  </conditionalFormatting>
  <conditionalFormatting sqref="T2511:U2511">
    <cfRule type="cellIs" dxfId="871" priority="803" stopIfTrue="1" operator="equal">
      <formula>"NO APLICA"</formula>
    </cfRule>
  </conditionalFormatting>
  <conditionalFormatting sqref="T2511:U2511">
    <cfRule type="cellIs" dxfId="870" priority="802" stopIfTrue="1" operator="equal">
      <formula>"NO APLICA"</formula>
    </cfRule>
  </conditionalFormatting>
  <conditionalFormatting sqref="V2511">
    <cfRule type="cellIs" dxfId="869" priority="801" stopIfTrue="1" operator="equal">
      <formula>"NO APLICA"</formula>
    </cfRule>
  </conditionalFormatting>
  <conditionalFormatting sqref="C2544:I2544 C2546:I2558 G2545 K2544:M2558 P2544:V2558 I2545">
    <cfRule type="cellIs" dxfId="868" priority="800" stopIfTrue="1" operator="greaterThan">
      <formula>0</formula>
    </cfRule>
  </conditionalFormatting>
  <conditionalFormatting sqref="D2552:D2557">
    <cfRule type="cellIs" dxfId="867" priority="799" stopIfTrue="1" operator="greaterThan">
      <formula>0</formula>
    </cfRule>
  </conditionalFormatting>
  <conditionalFormatting sqref="D2552:D2557 F2552:H2557">
    <cfRule type="cellIs" dxfId="866" priority="798" stopIfTrue="1" operator="greaterThan">
      <formula>0</formula>
    </cfRule>
  </conditionalFormatting>
  <conditionalFormatting sqref="H2544 H2546:H2557">
    <cfRule type="cellIs" dxfId="865" priority="797" stopIfTrue="1" operator="greaterThan">
      <formula>0</formula>
    </cfRule>
  </conditionalFormatting>
  <conditionalFormatting sqref="E2544 E2546:E2557">
    <cfRule type="cellIs" dxfId="864" priority="796" stopIfTrue="1" operator="greaterThan">
      <formula>0</formula>
    </cfRule>
  </conditionalFormatting>
  <conditionalFormatting sqref="K2566:K2571">
    <cfRule type="containsText" dxfId="863" priority="794" stopIfTrue="1" operator="containsText" text="NO CUMPLE">
      <formula>NOT(ISERROR(SEARCH("NO CUMPLE",K2566)))</formula>
    </cfRule>
    <cfRule type="containsText" dxfId="862" priority="795" stopIfTrue="1" operator="containsText" text="CUMPLE">
      <formula>NOT(ISERROR(SEARCH("CUMPLE",K2566)))</formula>
    </cfRule>
  </conditionalFormatting>
  <conditionalFormatting sqref="S2565">
    <cfRule type="cellIs" dxfId="861" priority="792" operator="greaterThanOrEqual">
      <formula>NUMMINCONT</formula>
    </cfRule>
    <cfRule type="cellIs" dxfId="860" priority="793" operator="lessThan">
      <formula>NUMMINCONT</formula>
    </cfRule>
  </conditionalFormatting>
  <conditionalFormatting sqref="T2552:V2557">
    <cfRule type="cellIs" dxfId="859" priority="790" stopIfTrue="1" operator="equal">
      <formula>"NO"</formula>
    </cfRule>
    <cfRule type="cellIs" dxfId="858" priority="791" stopIfTrue="1" operator="equal">
      <formula>"SI"</formula>
    </cfRule>
  </conditionalFormatting>
  <conditionalFormatting sqref="T2552:V2553">
    <cfRule type="cellIs" dxfId="857" priority="789" stopIfTrue="1" operator="equal">
      <formula>"NO APLICA"</formula>
    </cfRule>
  </conditionalFormatting>
  <conditionalFormatting sqref="T2554:U2557">
    <cfRule type="cellIs" dxfId="856" priority="788" stopIfTrue="1" operator="equal">
      <formula>"NO APLICA"</formula>
    </cfRule>
  </conditionalFormatting>
  <conditionalFormatting sqref="T2554:U2554">
    <cfRule type="cellIs" dxfId="855" priority="787" stopIfTrue="1" operator="equal">
      <formula>"NO APLICA"</formula>
    </cfRule>
  </conditionalFormatting>
  <conditionalFormatting sqref="V2554:V2557">
    <cfRule type="cellIs" dxfId="854" priority="786" stopIfTrue="1" operator="equal">
      <formula>"NO APLICA"</formula>
    </cfRule>
  </conditionalFormatting>
  <conditionalFormatting sqref="V2563:W2563">
    <cfRule type="cellIs" dxfId="853" priority="784" operator="equal">
      <formula>"CUMPLE"</formula>
    </cfRule>
    <cfRule type="cellIs" dxfId="852" priority="785" operator="equal">
      <formula>"NO CUMPLE"</formula>
    </cfRule>
  </conditionalFormatting>
  <conditionalFormatting sqref="V2563:W2565">
    <cfRule type="cellIs" dxfId="851" priority="783" operator="equal">
      <formula>"VERIFICAR"</formula>
    </cfRule>
  </conditionalFormatting>
  <conditionalFormatting sqref="T2558:V2558">
    <cfRule type="cellIs" dxfId="850" priority="781" stopIfTrue="1" operator="equal">
      <formula>"NO"</formula>
    </cfRule>
    <cfRule type="cellIs" dxfId="849" priority="782" stopIfTrue="1" operator="equal">
      <formula>"SI"</formula>
    </cfRule>
  </conditionalFormatting>
  <conditionalFormatting sqref="T2558:U2558">
    <cfRule type="cellIs" dxfId="848" priority="780" stopIfTrue="1" operator="equal">
      <formula>"NO APLICA"</formula>
    </cfRule>
  </conditionalFormatting>
  <conditionalFormatting sqref="V2558">
    <cfRule type="cellIs" dxfId="847" priority="779" stopIfTrue="1" operator="equal">
      <formula>"NO APLICA"</formula>
    </cfRule>
  </conditionalFormatting>
  <conditionalFormatting sqref="T2568">
    <cfRule type="cellIs" dxfId="846" priority="777" operator="equal">
      <formula>"CUMPLE"</formula>
    </cfRule>
    <cfRule type="cellIs" dxfId="845" priority="778" operator="equal">
      <formula>"NO CUMPLE"</formula>
    </cfRule>
  </conditionalFormatting>
  <conditionalFormatting sqref="T2568">
    <cfRule type="cellIs" dxfId="844" priority="776" operator="equal">
      <formula>"VERIFICAR"</formula>
    </cfRule>
  </conditionalFormatting>
  <conditionalFormatting sqref="H2572">
    <cfRule type="containsText" dxfId="826" priority="757" stopIfTrue="1" operator="containsText" text="NO CUMPLE">
      <formula>NOT(ISERROR(SEARCH("NO CUMPLE",H2572)))</formula>
    </cfRule>
    <cfRule type="containsText" dxfId="825" priority="758" stopIfTrue="1" operator="containsText" text="CUMPLE">
      <formula>NOT(ISERROR(SEARCH("CUMPLE",H2572)))</formula>
    </cfRule>
  </conditionalFormatting>
  <conditionalFormatting sqref="J2572">
    <cfRule type="containsText" dxfId="824" priority="755" stopIfTrue="1" operator="containsText" text="NO CUMPLE">
      <formula>NOT(ISERROR(SEARCH("NO CUMPLE",J2572)))</formula>
    </cfRule>
    <cfRule type="containsText" dxfId="823" priority="756" stopIfTrue="1" operator="containsText" text="CUMPLE">
      <formula>NOT(ISERROR(SEARCH("CUMPLE",J2572)))</formula>
    </cfRule>
  </conditionalFormatting>
  <conditionalFormatting sqref="K2572">
    <cfRule type="containsText" dxfId="822" priority="753" stopIfTrue="1" operator="containsText" text="NO CUMPLE">
      <formula>NOT(ISERROR(SEARCH("NO CUMPLE",K2572)))</formula>
    </cfRule>
    <cfRule type="containsText" dxfId="821" priority="754" stopIfTrue="1" operator="containsText" text="CUMPLE">
      <formula>NOT(ISERROR(SEARCH("CUMPLE",K2572)))</formula>
    </cfRule>
  </conditionalFormatting>
  <conditionalFormatting sqref="O2571">
    <cfRule type="containsText" dxfId="820" priority="751" stopIfTrue="1" operator="containsText" text="NO CUMPLE">
      <formula>NOT(ISERROR(SEARCH("NO CUMPLE",O2571)))</formula>
    </cfRule>
    <cfRule type="containsText" dxfId="819" priority="752" stopIfTrue="1" operator="containsText" text="CUMPLE">
      <formula>NOT(ISERROR(SEARCH("CUMPLE",O2571)))</formula>
    </cfRule>
  </conditionalFormatting>
  <conditionalFormatting sqref="O2572:S2572">
    <cfRule type="cellIs" dxfId="818" priority="750" operator="equal">
      <formula>"EL PROPONENTE SE DEBE REQUERIR POR EXPERIENCIA MINIMA EXIGIDA"</formula>
    </cfRule>
  </conditionalFormatting>
  <conditionalFormatting sqref="J2544:J2558">
    <cfRule type="cellIs" dxfId="817" priority="749" stopIfTrue="1" operator="greaterThan">
      <formula>0</formula>
    </cfRule>
  </conditionalFormatting>
  <conditionalFormatting sqref="N2566:N2571">
    <cfRule type="cellIs" dxfId="816" priority="747" operator="equal">
      <formula>"NO"</formula>
    </cfRule>
    <cfRule type="cellIs" dxfId="815" priority="748" operator="equal">
      <formula>"SI"</formula>
    </cfRule>
  </conditionalFormatting>
  <conditionalFormatting sqref="I2558">
    <cfRule type="cellIs" dxfId="814" priority="746" stopIfTrue="1" operator="greaterThan">
      <formula>0</formula>
    </cfRule>
  </conditionalFormatting>
  <conditionalFormatting sqref="K2544:L2558">
    <cfRule type="cellIs" dxfId="813" priority="745" operator="notBetween">
      <formula>$Q$17</formula>
      <formula>$R$17</formula>
    </cfRule>
  </conditionalFormatting>
  <conditionalFormatting sqref="B2544 B2546:B2558">
    <cfRule type="cellIs" dxfId="812" priority="744" stopIfTrue="1" operator="greaterThan">
      <formula>0</formula>
    </cfRule>
  </conditionalFormatting>
  <conditionalFormatting sqref="T2550:V2551 T2544:V2546">
    <cfRule type="cellIs" dxfId="811" priority="742" stopIfTrue="1" operator="equal">
      <formula>"NO"</formula>
    </cfRule>
    <cfRule type="cellIs" dxfId="810" priority="743" stopIfTrue="1" operator="equal">
      <formula>"SI"</formula>
    </cfRule>
  </conditionalFormatting>
  <conditionalFormatting sqref="T2550:V2550 T2544:V2545">
    <cfRule type="cellIs" dxfId="809" priority="741" stopIfTrue="1" operator="equal">
      <formula>"NO APLICA"</formula>
    </cfRule>
  </conditionalFormatting>
  <conditionalFormatting sqref="T2551:U2551">
    <cfRule type="cellIs" dxfId="808" priority="740" stopIfTrue="1" operator="equal">
      <formula>"NO APLICA"</formula>
    </cfRule>
  </conditionalFormatting>
  <conditionalFormatting sqref="T2551:U2551">
    <cfRule type="cellIs" dxfId="807" priority="739" stopIfTrue="1" operator="equal">
      <formula>"NO APLICA"</formula>
    </cfRule>
  </conditionalFormatting>
  <conditionalFormatting sqref="V2551">
    <cfRule type="cellIs" dxfId="806" priority="738" stopIfTrue="1" operator="equal">
      <formula>"NO APLICA"</formula>
    </cfRule>
  </conditionalFormatting>
  <conditionalFormatting sqref="C2544:I2544 C2546:I2558 G2545 K2544:M2558 P2544:V2558 I2545">
    <cfRule type="cellIs" dxfId="805" priority="737" operator="equal">
      <formula>0</formula>
    </cfRule>
  </conditionalFormatting>
  <conditionalFormatting sqref="P2565">
    <cfRule type="cellIs" dxfId="803" priority="734" operator="equal">
      <formula>"NO VÁLIDO"</formula>
    </cfRule>
    <cfRule type="cellIs" dxfId="802" priority="735" operator="equal">
      <formula>"VÁLIDO"</formula>
    </cfRule>
  </conditionalFormatting>
  <conditionalFormatting sqref="M2572">
    <cfRule type="cellIs" dxfId="801" priority="731" operator="notEqual">
      <formula>"NO CUMPLE"</formula>
    </cfRule>
    <cfRule type="containsText" dxfId="800" priority="732" stopIfTrue="1" operator="containsText" text="NO CUMPLE">
      <formula>NOT(ISERROR(SEARCH("NO CUMPLE",M2572)))</formula>
    </cfRule>
    <cfRule type="containsText" dxfId="799" priority="733" stopIfTrue="1" operator="containsText" text="CUMPLE">
      <formula>NOT(ISERROR(SEARCH("CUMPLE",M2572)))</formula>
    </cfRule>
  </conditionalFormatting>
  <conditionalFormatting sqref="M2566:M2571">
    <cfRule type="cellIs" dxfId="798" priority="729" stopIfTrue="1" operator="equal">
      <formula>"cumple"</formula>
    </cfRule>
    <cfRule type="containsText" dxfId="797" priority="730" stopIfTrue="1" operator="containsText" text="NO CUMPLE">
      <formula>NOT(ISERROR(SEARCH("NO CUMPLE",M2566)))</formula>
    </cfRule>
  </conditionalFormatting>
  <conditionalFormatting sqref="L2566:L2571">
    <cfRule type="cellIs" dxfId="796" priority="727" stopIfTrue="1" operator="equal">
      <formula>"cumple"</formula>
    </cfRule>
    <cfRule type="containsText" dxfId="795" priority="728" stopIfTrue="1" operator="containsText" text="NO CUMPLE">
      <formula>NOT(ISERROR(SEARCH("NO CUMPLE",L2566)))</formula>
    </cfRule>
  </conditionalFormatting>
  <conditionalFormatting sqref="D2547:D2549">
    <cfRule type="cellIs" dxfId="779" priority="711" stopIfTrue="1" operator="greaterThan">
      <formula>0</formula>
    </cfRule>
  </conditionalFormatting>
  <conditionalFormatting sqref="D2547:D2549 F2547:H2549">
    <cfRule type="cellIs" dxfId="778" priority="710" stopIfTrue="1" operator="greaterThan">
      <formula>0</formula>
    </cfRule>
  </conditionalFormatting>
  <conditionalFormatting sqref="T2547:V2549">
    <cfRule type="cellIs" dxfId="777" priority="708" stopIfTrue="1" operator="equal">
      <formula>"NO"</formula>
    </cfRule>
    <cfRule type="cellIs" dxfId="776" priority="709" stopIfTrue="1" operator="equal">
      <formula>"SI"</formula>
    </cfRule>
  </conditionalFormatting>
  <conditionalFormatting sqref="T2547:V2548">
    <cfRule type="cellIs" dxfId="775" priority="707" stopIfTrue="1" operator="equal">
      <formula>"NO APLICA"</formula>
    </cfRule>
  </conditionalFormatting>
  <conditionalFormatting sqref="T2549:U2549">
    <cfRule type="cellIs" dxfId="774" priority="706" stopIfTrue="1" operator="equal">
      <formula>"NO APLICA"</formula>
    </cfRule>
  </conditionalFormatting>
  <conditionalFormatting sqref="T2549:U2549">
    <cfRule type="cellIs" dxfId="773" priority="705" stopIfTrue="1" operator="equal">
      <formula>"NO APLICA"</formula>
    </cfRule>
  </conditionalFormatting>
  <conditionalFormatting sqref="V2549">
    <cfRule type="cellIs" dxfId="772" priority="704" stopIfTrue="1" operator="equal">
      <formula>"NO APLICA"</formula>
    </cfRule>
  </conditionalFormatting>
  <conditionalFormatting sqref="T2546:U2546">
    <cfRule type="cellIs" dxfId="771" priority="703" stopIfTrue="1" operator="equal">
      <formula>"NO APLICA"</formula>
    </cfRule>
  </conditionalFormatting>
  <conditionalFormatting sqref="T2546:U2546">
    <cfRule type="cellIs" dxfId="770" priority="702" stopIfTrue="1" operator="equal">
      <formula>"NO APLICA"</formula>
    </cfRule>
  </conditionalFormatting>
  <conditionalFormatting sqref="V2546">
    <cfRule type="cellIs" dxfId="769" priority="701" stopIfTrue="1" operator="equal">
      <formula>"NO APLICA"</formula>
    </cfRule>
  </conditionalFormatting>
  <conditionalFormatting sqref="C2579:I2593 K2579:M2593 P2579:V2593">
    <cfRule type="cellIs" dxfId="768" priority="700" stopIfTrue="1" operator="greaterThan">
      <formula>0</formula>
    </cfRule>
  </conditionalFormatting>
  <conditionalFormatting sqref="D2587:D2592">
    <cfRule type="cellIs" dxfId="767" priority="699" stopIfTrue="1" operator="greaterThan">
      <formula>0</formula>
    </cfRule>
  </conditionalFormatting>
  <conditionalFormatting sqref="D2587:D2592 F2587:H2592">
    <cfRule type="cellIs" dxfId="766" priority="698" stopIfTrue="1" operator="greaterThan">
      <formula>0</formula>
    </cfRule>
  </conditionalFormatting>
  <conditionalFormatting sqref="H2579:H2592">
    <cfRule type="cellIs" dxfId="765" priority="697" stopIfTrue="1" operator="greaterThan">
      <formula>0</formula>
    </cfRule>
  </conditionalFormatting>
  <conditionalFormatting sqref="E2579:E2592">
    <cfRule type="cellIs" dxfId="764" priority="696" stopIfTrue="1" operator="greaterThan">
      <formula>0</formula>
    </cfRule>
  </conditionalFormatting>
  <conditionalFormatting sqref="K2601:K2606">
    <cfRule type="containsText" dxfId="763" priority="694" stopIfTrue="1" operator="containsText" text="NO CUMPLE">
      <formula>NOT(ISERROR(SEARCH("NO CUMPLE",K2601)))</formula>
    </cfRule>
    <cfRule type="containsText" dxfId="762" priority="695" stopIfTrue="1" operator="containsText" text="CUMPLE">
      <formula>NOT(ISERROR(SEARCH("CUMPLE",K2601)))</formula>
    </cfRule>
  </conditionalFormatting>
  <conditionalFormatting sqref="S2600">
    <cfRule type="cellIs" dxfId="761" priority="692" operator="greaterThanOrEqual">
      <formula>NUMMINCONT</formula>
    </cfRule>
    <cfRule type="cellIs" dxfId="760" priority="693" operator="lessThan">
      <formula>NUMMINCONT</formula>
    </cfRule>
  </conditionalFormatting>
  <conditionalFormatting sqref="T2587:V2592">
    <cfRule type="cellIs" dxfId="759" priority="690" stopIfTrue="1" operator="equal">
      <formula>"NO"</formula>
    </cfRule>
    <cfRule type="cellIs" dxfId="758" priority="691" stopIfTrue="1" operator="equal">
      <formula>"SI"</formula>
    </cfRule>
  </conditionalFormatting>
  <conditionalFormatting sqref="T2587:V2588">
    <cfRule type="cellIs" dxfId="757" priority="689" stopIfTrue="1" operator="equal">
      <formula>"NO APLICA"</formula>
    </cfRule>
  </conditionalFormatting>
  <conditionalFormatting sqref="T2589:U2592">
    <cfRule type="cellIs" dxfId="756" priority="688" stopIfTrue="1" operator="equal">
      <formula>"NO APLICA"</formula>
    </cfRule>
  </conditionalFormatting>
  <conditionalFormatting sqref="T2589:U2589">
    <cfRule type="cellIs" dxfId="755" priority="687" stopIfTrue="1" operator="equal">
      <formula>"NO APLICA"</formula>
    </cfRule>
  </conditionalFormatting>
  <conditionalFormatting sqref="V2589:V2592">
    <cfRule type="cellIs" dxfId="754" priority="686" stopIfTrue="1" operator="equal">
      <formula>"NO APLICA"</formula>
    </cfRule>
  </conditionalFormatting>
  <conditionalFormatting sqref="V2598:W2598">
    <cfRule type="cellIs" dxfId="753" priority="684" operator="equal">
      <formula>"CUMPLE"</formula>
    </cfRule>
    <cfRule type="cellIs" dxfId="752" priority="685" operator="equal">
      <formula>"NO CUMPLE"</formula>
    </cfRule>
  </conditionalFormatting>
  <conditionalFormatting sqref="V2598:W2600">
    <cfRule type="cellIs" dxfId="751" priority="683" operator="equal">
      <formula>"VERIFICAR"</formula>
    </cfRule>
  </conditionalFormatting>
  <conditionalFormatting sqref="T2593:V2593">
    <cfRule type="cellIs" dxfId="750" priority="681" stopIfTrue="1" operator="equal">
      <formula>"NO"</formula>
    </cfRule>
    <cfRule type="cellIs" dxfId="749" priority="682" stopIfTrue="1" operator="equal">
      <formula>"SI"</formula>
    </cfRule>
  </conditionalFormatting>
  <conditionalFormatting sqref="T2593:U2593">
    <cfRule type="cellIs" dxfId="748" priority="680" stopIfTrue="1" operator="equal">
      <formula>"NO APLICA"</formula>
    </cfRule>
  </conditionalFormatting>
  <conditionalFormatting sqref="V2593">
    <cfRule type="cellIs" dxfId="747" priority="679" stopIfTrue="1" operator="equal">
      <formula>"NO APLICA"</formula>
    </cfRule>
  </conditionalFormatting>
  <conditionalFormatting sqref="T2603">
    <cfRule type="cellIs" dxfId="746" priority="677" operator="equal">
      <formula>"CUMPLE"</formula>
    </cfRule>
    <cfRule type="cellIs" dxfId="745" priority="678" operator="equal">
      <formula>"NO CUMPLE"</formula>
    </cfRule>
  </conditionalFormatting>
  <conditionalFormatting sqref="T2603">
    <cfRule type="cellIs" dxfId="744" priority="676" operator="equal">
      <formula>"VERIFICAR"</formula>
    </cfRule>
  </conditionalFormatting>
  <conditionalFormatting sqref="H2607">
    <cfRule type="containsText" dxfId="726" priority="657" stopIfTrue="1" operator="containsText" text="NO CUMPLE">
      <formula>NOT(ISERROR(SEARCH("NO CUMPLE",H2607)))</formula>
    </cfRule>
    <cfRule type="containsText" dxfId="725" priority="658" stopIfTrue="1" operator="containsText" text="CUMPLE">
      <formula>NOT(ISERROR(SEARCH("CUMPLE",H2607)))</formula>
    </cfRule>
  </conditionalFormatting>
  <conditionalFormatting sqref="J2607">
    <cfRule type="containsText" dxfId="724" priority="655" stopIfTrue="1" operator="containsText" text="NO CUMPLE">
      <formula>NOT(ISERROR(SEARCH("NO CUMPLE",J2607)))</formula>
    </cfRule>
    <cfRule type="containsText" dxfId="723" priority="656" stopIfTrue="1" operator="containsText" text="CUMPLE">
      <formula>NOT(ISERROR(SEARCH("CUMPLE",J2607)))</formula>
    </cfRule>
  </conditionalFormatting>
  <conditionalFormatting sqref="K2607">
    <cfRule type="containsText" dxfId="722" priority="653" stopIfTrue="1" operator="containsText" text="NO CUMPLE">
      <formula>NOT(ISERROR(SEARCH("NO CUMPLE",K2607)))</formula>
    </cfRule>
    <cfRule type="containsText" dxfId="721" priority="654" stopIfTrue="1" operator="containsText" text="CUMPLE">
      <formula>NOT(ISERROR(SEARCH("CUMPLE",K2607)))</formula>
    </cfRule>
  </conditionalFormatting>
  <conditionalFormatting sqref="O2606">
    <cfRule type="containsText" dxfId="720" priority="651" stopIfTrue="1" operator="containsText" text="NO CUMPLE">
      <formula>NOT(ISERROR(SEARCH("NO CUMPLE",O2606)))</formula>
    </cfRule>
    <cfRule type="containsText" dxfId="719" priority="652" stopIfTrue="1" operator="containsText" text="CUMPLE">
      <formula>NOT(ISERROR(SEARCH("CUMPLE",O2606)))</formula>
    </cfRule>
  </conditionalFormatting>
  <conditionalFormatting sqref="O2607:S2607">
    <cfRule type="cellIs" dxfId="718" priority="650" operator="equal">
      <formula>"EL PROPONENTE SE DEBE REQUERIR POR EXPERIENCIA MINIMA EXIGIDA"</formula>
    </cfRule>
  </conditionalFormatting>
  <conditionalFormatting sqref="J2579:J2593">
    <cfRule type="cellIs" dxfId="717" priority="649" stopIfTrue="1" operator="greaterThan">
      <formula>0</formula>
    </cfRule>
  </conditionalFormatting>
  <conditionalFormatting sqref="N2601:N2606">
    <cfRule type="cellIs" dxfId="716" priority="647" operator="equal">
      <formula>"NO"</formula>
    </cfRule>
    <cfRule type="cellIs" dxfId="715" priority="648" operator="equal">
      <formula>"SI"</formula>
    </cfRule>
  </conditionalFormatting>
  <conditionalFormatting sqref="I2593">
    <cfRule type="cellIs" dxfId="714" priority="646" stopIfTrue="1" operator="greaterThan">
      <formula>0</formula>
    </cfRule>
  </conditionalFormatting>
  <conditionalFormatting sqref="K2579:L2593">
    <cfRule type="cellIs" dxfId="713" priority="645" operator="notBetween">
      <formula>$Q$17</formula>
      <formula>$R$17</formula>
    </cfRule>
  </conditionalFormatting>
  <conditionalFormatting sqref="B2579:B2593">
    <cfRule type="cellIs" dxfId="712" priority="644" stopIfTrue="1" operator="greaterThan">
      <formula>0</formula>
    </cfRule>
  </conditionalFormatting>
  <conditionalFormatting sqref="T2585:V2586 T2579:V2581">
    <cfRule type="cellIs" dxfId="711" priority="642" stopIfTrue="1" operator="equal">
      <formula>"NO"</formula>
    </cfRule>
    <cfRule type="cellIs" dxfId="710" priority="643" stopIfTrue="1" operator="equal">
      <formula>"SI"</formula>
    </cfRule>
  </conditionalFormatting>
  <conditionalFormatting sqref="T2585:V2585 T2579:V2580">
    <cfRule type="cellIs" dxfId="709" priority="641" stopIfTrue="1" operator="equal">
      <formula>"NO APLICA"</formula>
    </cfRule>
  </conditionalFormatting>
  <conditionalFormatting sqref="T2586:U2586">
    <cfRule type="cellIs" dxfId="708" priority="640" stopIfTrue="1" operator="equal">
      <formula>"NO APLICA"</formula>
    </cfRule>
  </conditionalFormatting>
  <conditionalFormatting sqref="T2586:U2586">
    <cfRule type="cellIs" dxfId="707" priority="639" stopIfTrue="1" operator="equal">
      <formula>"NO APLICA"</formula>
    </cfRule>
  </conditionalFormatting>
  <conditionalFormatting sqref="V2586">
    <cfRule type="cellIs" dxfId="706" priority="638" stopIfTrue="1" operator="equal">
      <formula>"NO APLICA"</formula>
    </cfRule>
  </conditionalFormatting>
  <conditionalFormatting sqref="C2579:I2593 K2579:M2593 P2579:V2593">
    <cfRule type="cellIs" dxfId="705" priority="637" operator="equal">
      <formula>0</formula>
    </cfRule>
  </conditionalFormatting>
  <conditionalFormatting sqref="P2600">
    <cfRule type="cellIs" dxfId="703" priority="634" operator="equal">
      <formula>"NO VÁLIDO"</formula>
    </cfRule>
    <cfRule type="cellIs" dxfId="702" priority="635" operator="equal">
      <formula>"VÁLIDO"</formula>
    </cfRule>
  </conditionalFormatting>
  <conditionalFormatting sqref="M2607">
    <cfRule type="cellIs" dxfId="701" priority="631" operator="notEqual">
      <formula>"NO CUMPLE"</formula>
    </cfRule>
    <cfRule type="containsText" dxfId="700" priority="632" stopIfTrue="1" operator="containsText" text="NO CUMPLE">
      <formula>NOT(ISERROR(SEARCH("NO CUMPLE",M2607)))</formula>
    </cfRule>
    <cfRule type="containsText" dxfId="699" priority="633" stopIfTrue="1" operator="containsText" text="CUMPLE">
      <formula>NOT(ISERROR(SEARCH("CUMPLE",M2607)))</formula>
    </cfRule>
  </conditionalFormatting>
  <conditionalFormatting sqref="M2601:M2606">
    <cfRule type="cellIs" dxfId="698" priority="629" stopIfTrue="1" operator="equal">
      <formula>"cumple"</formula>
    </cfRule>
    <cfRule type="containsText" dxfId="697" priority="630" stopIfTrue="1" operator="containsText" text="NO CUMPLE">
      <formula>NOT(ISERROR(SEARCH("NO CUMPLE",M2601)))</formula>
    </cfRule>
  </conditionalFormatting>
  <conditionalFormatting sqref="L2601:L2606">
    <cfRule type="cellIs" dxfId="696" priority="627" stopIfTrue="1" operator="equal">
      <formula>"cumple"</formula>
    </cfRule>
    <cfRule type="containsText" dxfId="695" priority="628" stopIfTrue="1" operator="containsText" text="NO CUMPLE">
      <formula>NOT(ISERROR(SEARCH("NO CUMPLE",L2601)))</formula>
    </cfRule>
  </conditionalFormatting>
  <conditionalFormatting sqref="D2582:D2584">
    <cfRule type="cellIs" dxfId="679" priority="611" stopIfTrue="1" operator="greaterThan">
      <formula>0</formula>
    </cfRule>
  </conditionalFormatting>
  <conditionalFormatting sqref="D2582:D2584 F2582:H2584">
    <cfRule type="cellIs" dxfId="678" priority="610" stopIfTrue="1" operator="greaterThan">
      <formula>0</formula>
    </cfRule>
  </conditionalFormatting>
  <conditionalFormatting sqref="T2582:V2584">
    <cfRule type="cellIs" dxfId="677" priority="608" stopIfTrue="1" operator="equal">
      <formula>"NO"</formula>
    </cfRule>
    <cfRule type="cellIs" dxfId="676" priority="609" stopIfTrue="1" operator="equal">
      <formula>"SI"</formula>
    </cfRule>
  </conditionalFormatting>
  <conditionalFormatting sqref="T2582:V2583">
    <cfRule type="cellIs" dxfId="675" priority="607" stopIfTrue="1" operator="equal">
      <formula>"NO APLICA"</formula>
    </cfRule>
  </conditionalFormatting>
  <conditionalFormatting sqref="T2584:U2584">
    <cfRule type="cellIs" dxfId="674" priority="606" stopIfTrue="1" operator="equal">
      <formula>"NO APLICA"</formula>
    </cfRule>
  </conditionalFormatting>
  <conditionalFormatting sqref="T2584:U2584">
    <cfRule type="cellIs" dxfId="673" priority="605" stopIfTrue="1" operator="equal">
      <formula>"NO APLICA"</formula>
    </cfRule>
  </conditionalFormatting>
  <conditionalFormatting sqref="V2584">
    <cfRule type="cellIs" dxfId="672" priority="604" stopIfTrue="1" operator="equal">
      <formula>"NO APLICA"</formula>
    </cfRule>
  </conditionalFormatting>
  <conditionalFormatting sqref="T2581:U2581">
    <cfRule type="cellIs" dxfId="671" priority="603" stopIfTrue="1" operator="equal">
      <formula>"NO APLICA"</formula>
    </cfRule>
  </conditionalFormatting>
  <conditionalFormatting sqref="T2581:U2581">
    <cfRule type="cellIs" dxfId="670" priority="602" stopIfTrue="1" operator="equal">
      <formula>"NO APLICA"</formula>
    </cfRule>
  </conditionalFormatting>
  <conditionalFormatting sqref="V2581">
    <cfRule type="cellIs" dxfId="669" priority="601" stopIfTrue="1" operator="equal">
      <formula>"NO APLICA"</formula>
    </cfRule>
  </conditionalFormatting>
  <conditionalFormatting sqref="C2614:I2628 K2614:M2628 P2614:V2628">
    <cfRule type="cellIs" dxfId="668" priority="600" stopIfTrue="1" operator="greaterThan">
      <formula>0</formula>
    </cfRule>
  </conditionalFormatting>
  <conditionalFormatting sqref="D2622:D2627">
    <cfRule type="cellIs" dxfId="667" priority="599" stopIfTrue="1" operator="greaterThan">
      <formula>0</formula>
    </cfRule>
  </conditionalFormatting>
  <conditionalFormatting sqref="D2622:D2627 F2622:H2627">
    <cfRule type="cellIs" dxfId="666" priority="598" stopIfTrue="1" operator="greaterThan">
      <formula>0</formula>
    </cfRule>
  </conditionalFormatting>
  <conditionalFormatting sqref="H2614:H2627">
    <cfRule type="cellIs" dxfId="665" priority="597" stopIfTrue="1" operator="greaterThan">
      <formula>0</formula>
    </cfRule>
  </conditionalFormatting>
  <conditionalFormatting sqref="E2614:E2627">
    <cfRule type="cellIs" dxfId="664" priority="596" stopIfTrue="1" operator="greaterThan">
      <formula>0</formula>
    </cfRule>
  </conditionalFormatting>
  <conditionalFormatting sqref="K2636:K2641">
    <cfRule type="containsText" dxfId="663" priority="594" stopIfTrue="1" operator="containsText" text="NO CUMPLE">
      <formula>NOT(ISERROR(SEARCH("NO CUMPLE",K2636)))</formula>
    </cfRule>
    <cfRule type="containsText" dxfId="662" priority="595" stopIfTrue="1" operator="containsText" text="CUMPLE">
      <formula>NOT(ISERROR(SEARCH("CUMPLE",K2636)))</formula>
    </cfRule>
  </conditionalFormatting>
  <conditionalFormatting sqref="S2635">
    <cfRule type="cellIs" dxfId="661" priority="592" operator="greaterThanOrEqual">
      <formula>NUMMINCONT</formula>
    </cfRule>
    <cfRule type="cellIs" dxfId="660" priority="593" operator="lessThan">
      <formula>NUMMINCONT</formula>
    </cfRule>
  </conditionalFormatting>
  <conditionalFormatting sqref="T2622:V2627">
    <cfRule type="cellIs" dxfId="659" priority="590" stopIfTrue="1" operator="equal">
      <formula>"NO"</formula>
    </cfRule>
    <cfRule type="cellIs" dxfId="658" priority="591" stopIfTrue="1" operator="equal">
      <formula>"SI"</formula>
    </cfRule>
  </conditionalFormatting>
  <conditionalFormatting sqref="T2622:V2623">
    <cfRule type="cellIs" dxfId="657" priority="589" stopIfTrue="1" operator="equal">
      <formula>"NO APLICA"</formula>
    </cfRule>
  </conditionalFormatting>
  <conditionalFormatting sqref="T2624:U2627">
    <cfRule type="cellIs" dxfId="656" priority="588" stopIfTrue="1" operator="equal">
      <formula>"NO APLICA"</formula>
    </cfRule>
  </conditionalFormatting>
  <conditionalFormatting sqref="T2624:U2624">
    <cfRule type="cellIs" dxfId="655" priority="587" stopIfTrue="1" operator="equal">
      <formula>"NO APLICA"</formula>
    </cfRule>
  </conditionalFormatting>
  <conditionalFormatting sqref="V2624:V2627">
    <cfRule type="cellIs" dxfId="654" priority="586" stopIfTrue="1" operator="equal">
      <formula>"NO APLICA"</formula>
    </cfRule>
  </conditionalFormatting>
  <conditionalFormatting sqref="V2633:W2633">
    <cfRule type="cellIs" dxfId="653" priority="584" operator="equal">
      <formula>"CUMPLE"</formula>
    </cfRule>
    <cfRule type="cellIs" dxfId="652" priority="585" operator="equal">
      <formula>"NO CUMPLE"</formula>
    </cfRule>
  </conditionalFormatting>
  <conditionalFormatting sqref="V2633:W2635">
    <cfRule type="cellIs" dxfId="651" priority="583" operator="equal">
      <formula>"VERIFICAR"</formula>
    </cfRule>
  </conditionalFormatting>
  <conditionalFormatting sqref="T2628:V2628">
    <cfRule type="cellIs" dxfId="650" priority="581" stopIfTrue="1" operator="equal">
      <formula>"NO"</formula>
    </cfRule>
    <cfRule type="cellIs" dxfId="649" priority="582" stopIfTrue="1" operator="equal">
      <formula>"SI"</formula>
    </cfRule>
  </conditionalFormatting>
  <conditionalFormatting sqref="T2628:U2628">
    <cfRule type="cellIs" dxfId="648" priority="580" stopIfTrue="1" operator="equal">
      <formula>"NO APLICA"</formula>
    </cfRule>
  </conditionalFormatting>
  <conditionalFormatting sqref="V2628">
    <cfRule type="cellIs" dxfId="647" priority="579" stopIfTrue="1" operator="equal">
      <formula>"NO APLICA"</formula>
    </cfRule>
  </conditionalFormatting>
  <conditionalFormatting sqref="T2638">
    <cfRule type="cellIs" dxfId="646" priority="577" operator="equal">
      <formula>"CUMPLE"</formula>
    </cfRule>
    <cfRule type="cellIs" dxfId="645" priority="578" operator="equal">
      <formula>"NO CUMPLE"</formula>
    </cfRule>
  </conditionalFormatting>
  <conditionalFormatting sqref="T2638">
    <cfRule type="cellIs" dxfId="644" priority="576" operator="equal">
      <formula>"VERIFICAR"</formula>
    </cfRule>
  </conditionalFormatting>
  <conditionalFormatting sqref="H2642">
    <cfRule type="containsText" dxfId="626" priority="557" stopIfTrue="1" operator="containsText" text="NO CUMPLE">
      <formula>NOT(ISERROR(SEARCH("NO CUMPLE",H2642)))</formula>
    </cfRule>
    <cfRule type="containsText" dxfId="625" priority="558" stopIfTrue="1" operator="containsText" text="CUMPLE">
      <formula>NOT(ISERROR(SEARCH("CUMPLE",H2642)))</formula>
    </cfRule>
  </conditionalFormatting>
  <conditionalFormatting sqref="J2642">
    <cfRule type="containsText" dxfId="624" priority="555" stopIfTrue="1" operator="containsText" text="NO CUMPLE">
      <formula>NOT(ISERROR(SEARCH("NO CUMPLE",J2642)))</formula>
    </cfRule>
    <cfRule type="containsText" dxfId="623" priority="556" stopIfTrue="1" operator="containsText" text="CUMPLE">
      <formula>NOT(ISERROR(SEARCH("CUMPLE",J2642)))</formula>
    </cfRule>
  </conditionalFormatting>
  <conditionalFormatting sqref="K2642">
    <cfRule type="containsText" dxfId="622" priority="553" stopIfTrue="1" operator="containsText" text="NO CUMPLE">
      <formula>NOT(ISERROR(SEARCH("NO CUMPLE",K2642)))</formula>
    </cfRule>
    <cfRule type="containsText" dxfId="621" priority="554" stopIfTrue="1" operator="containsText" text="CUMPLE">
      <formula>NOT(ISERROR(SEARCH("CUMPLE",K2642)))</formula>
    </cfRule>
  </conditionalFormatting>
  <conditionalFormatting sqref="O2641">
    <cfRule type="containsText" dxfId="620" priority="551" stopIfTrue="1" operator="containsText" text="NO CUMPLE">
      <formula>NOT(ISERROR(SEARCH("NO CUMPLE",O2641)))</formula>
    </cfRule>
    <cfRule type="containsText" dxfId="619" priority="552" stopIfTrue="1" operator="containsText" text="CUMPLE">
      <formula>NOT(ISERROR(SEARCH("CUMPLE",O2641)))</formula>
    </cfRule>
  </conditionalFormatting>
  <conditionalFormatting sqref="O2642:S2642">
    <cfRule type="cellIs" dxfId="618" priority="550" operator="equal">
      <formula>"EL PROPONENTE SE DEBE REQUERIR POR EXPERIENCIA MINIMA EXIGIDA"</formula>
    </cfRule>
  </conditionalFormatting>
  <conditionalFormatting sqref="J2614:J2628">
    <cfRule type="cellIs" dxfId="617" priority="549" stopIfTrue="1" operator="greaterThan">
      <formula>0</formula>
    </cfRule>
  </conditionalFormatting>
  <conditionalFormatting sqref="N2636:N2641">
    <cfRule type="cellIs" dxfId="616" priority="547" operator="equal">
      <formula>"NO"</formula>
    </cfRule>
    <cfRule type="cellIs" dxfId="615" priority="548" operator="equal">
      <formula>"SI"</formula>
    </cfRule>
  </conditionalFormatting>
  <conditionalFormatting sqref="I2628">
    <cfRule type="cellIs" dxfId="614" priority="546" stopIfTrue="1" operator="greaterThan">
      <formula>0</formula>
    </cfRule>
  </conditionalFormatting>
  <conditionalFormatting sqref="K2614:L2628">
    <cfRule type="cellIs" dxfId="613" priority="545" operator="notBetween">
      <formula>$Q$17</formula>
      <formula>$R$17</formula>
    </cfRule>
  </conditionalFormatting>
  <conditionalFormatting sqref="B2614:B2628">
    <cfRule type="cellIs" dxfId="612" priority="544" stopIfTrue="1" operator="greaterThan">
      <formula>0</formula>
    </cfRule>
  </conditionalFormatting>
  <conditionalFormatting sqref="T2620:V2621 T2614:V2616">
    <cfRule type="cellIs" dxfId="611" priority="542" stopIfTrue="1" operator="equal">
      <formula>"NO"</formula>
    </cfRule>
    <cfRule type="cellIs" dxfId="610" priority="543" stopIfTrue="1" operator="equal">
      <formula>"SI"</formula>
    </cfRule>
  </conditionalFormatting>
  <conditionalFormatting sqref="T2620:V2620 T2614:V2615">
    <cfRule type="cellIs" dxfId="609" priority="541" stopIfTrue="1" operator="equal">
      <formula>"NO APLICA"</formula>
    </cfRule>
  </conditionalFormatting>
  <conditionalFormatting sqref="T2621:U2621">
    <cfRule type="cellIs" dxfId="608" priority="540" stopIfTrue="1" operator="equal">
      <formula>"NO APLICA"</formula>
    </cfRule>
  </conditionalFormatting>
  <conditionalFormatting sqref="T2621:U2621">
    <cfRule type="cellIs" dxfId="607" priority="539" stopIfTrue="1" operator="equal">
      <formula>"NO APLICA"</formula>
    </cfRule>
  </conditionalFormatting>
  <conditionalFormatting sqref="V2621">
    <cfRule type="cellIs" dxfId="606" priority="538" stopIfTrue="1" operator="equal">
      <formula>"NO APLICA"</formula>
    </cfRule>
  </conditionalFormatting>
  <conditionalFormatting sqref="C2614:I2628 K2614:M2628 P2614:V2628">
    <cfRule type="cellIs" dxfId="605" priority="537" operator="equal">
      <formula>0</formula>
    </cfRule>
  </conditionalFormatting>
  <conditionalFormatting sqref="P2635">
    <cfRule type="cellIs" dxfId="603" priority="534" operator="equal">
      <formula>"NO VÁLIDO"</formula>
    </cfRule>
    <cfRule type="cellIs" dxfId="602" priority="535" operator="equal">
      <formula>"VÁLIDO"</formula>
    </cfRule>
  </conditionalFormatting>
  <conditionalFormatting sqref="M2642">
    <cfRule type="cellIs" dxfId="601" priority="531" operator="notEqual">
      <formula>"NO CUMPLE"</formula>
    </cfRule>
    <cfRule type="containsText" dxfId="600" priority="532" stopIfTrue="1" operator="containsText" text="NO CUMPLE">
      <formula>NOT(ISERROR(SEARCH("NO CUMPLE",M2642)))</formula>
    </cfRule>
    <cfRule type="containsText" dxfId="599" priority="533" stopIfTrue="1" operator="containsText" text="CUMPLE">
      <formula>NOT(ISERROR(SEARCH("CUMPLE",M2642)))</formula>
    </cfRule>
  </conditionalFormatting>
  <conditionalFormatting sqref="M2636:M2641">
    <cfRule type="cellIs" dxfId="598" priority="529" stopIfTrue="1" operator="equal">
      <formula>"cumple"</formula>
    </cfRule>
    <cfRule type="containsText" dxfId="597" priority="530" stopIfTrue="1" operator="containsText" text="NO CUMPLE">
      <formula>NOT(ISERROR(SEARCH("NO CUMPLE",M2636)))</formula>
    </cfRule>
  </conditionalFormatting>
  <conditionalFormatting sqref="L2636:L2641">
    <cfRule type="cellIs" dxfId="596" priority="527" stopIfTrue="1" operator="equal">
      <formula>"cumple"</formula>
    </cfRule>
    <cfRule type="containsText" dxfId="595" priority="528" stopIfTrue="1" operator="containsText" text="NO CUMPLE">
      <formula>NOT(ISERROR(SEARCH("NO CUMPLE",L2636)))</formula>
    </cfRule>
  </conditionalFormatting>
  <conditionalFormatting sqref="D2617:D2619">
    <cfRule type="cellIs" dxfId="579" priority="511" stopIfTrue="1" operator="greaterThan">
      <formula>0</formula>
    </cfRule>
  </conditionalFormatting>
  <conditionalFormatting sqref="D2617:D2619 F2617:H2619">
    <cfRule type="cellIs" dxfId="578" priority="510" stopIfTrue="1" operator="greaterThan">
      <formula>0</formula>
    </cfRule>
  </conditionalFormatting>
  <conditionalFormatting sqref="T2617:V2619">
    <cfRule type="cellIs" dxfId="577" priority="508" stopIfTrue="1" operator="equal">
      <formula>"NO"</formula>
    </cfRule>
    <cfRule type="cellIs" dxfId="576" priority="509" stopIfTrue="1" operator="equal">
      <formula>"SI"</formula>
    </cfRule>
  </conditionalFormatting>
  <conditionalFormatting sqref="T2617:V2618">
    <cfRule type="cellIs" dxfId="575" priority="507" stopIfTrue="1" operator="equal">
      <formula>"NO APLICA"</formula>
    </cfRule>
  </conditionalFormatting>
  <conditionalFormatting sqref="T2619:U2619">
    <cfRule type="cellIs" dxfId="574" priority="506" stopIfTrue="1" operator="equal">
      <formula>"NO APLICA"</formula>
    </cfRule>
  </conditionalFormatting>
  <conditionalFormatting sqref="T2619:U2619">
    <cfRule type="cellIs" dxfId="573" priority="505" stopIfTrue="1" operator="equal">
      <formula>"NO APLICA"</formula>
    </cfRule>
  </conditionalFormatting>
  <conditionalFormatting sqref="V2619">
    <cfRule type="cellIs" dxfId="572" priority="504" stopIfTrue="1" operator="equal">
      <formula>"NO APLICA"</formula>
    </cfRule>
  </conditionalFormatting>
  <conditionalFormatting sqref="T2616:U2616">
    <cfRule type="cellIs" dxfId="571" priority="503" stopIfTrue="1" operator="equal">
      <formula>"NO APLICA"</formula>
    </cfRule>
  </conditionalFormatting>
  <conditionalFormatting sqref="T2616:U2616">
    <cfRule type="cellIs" dxfId="570" priority="502" stopIfTrue="1" operator="equal">
      <formula>"NO APLICA"</formula>
    </cfRule>
  </conditionalFormatting>
  <conditionalFormatting sqref="V2616">
    <cfRule type="cellIs" dxfId="569" priority="501" stopIfTrue="1" operator="equal">
      <formula>"NO APLICA"</formula>
    </cfRule>
  </conditionalFormatting>
  <conditionalFormatting sqref="C2649:I2663 K2649:M2663 P2649:V2663">
    <cfRule type="cellIs" dxfId="568" priority="500" stopIfTrue="1" operator="greaterThan">
      <formula>0</formula>
    </cfRule>
  </conditionalFormatting>
  <conditionalFormatting sqref="D2657:D2662">
    <cfRule type="cellIs" dxfId="567" priority="499" stopIfTrue="1" operator="greaterThan">
      <formula>0</formula>
    </cfRule>
  </conditionalFormatting>
  <conditionalFormatting sqref="D2657:D2662 F2657:H2662">
    <cfRule type="cellIs" dxfId="566" priority="498" stopIfTrue="1" operator="greaterThan">
      <formula>0</formula>
    </cfRule>
  </conditionalFormatting>
  <conditionalFormatting sqref="H2649:H2662">
    <cfRule type="cellIs" dxfId="565" priority="497" stopIfTrue="1" operator="greaterThan">
      <formula>0</formula>
    </cfRule>
  </conditionalFormatting>
  <conditionalFormatting sqref="E2649:E2662">
    <cfRule type="cellIs" dxfId="564" priority="496" stopIfTrue="1" operator="greaterThan">
      <formula>0</formula>
    </cfRule>
  </conditionalFormatting>
  <conditionalFormatting sqref="K2671:K2676">
    <cfRule type="containsText" dxfId="563" priority="494" stopIfTrue="1" operator="containsText" text="NO CUMPLE">
      <formula>NOT(ISERROR(SEARCH("NO CUMPLE",K2671)))</formula>
    </cfRule>
    <cfRule type="containsText" dxfId="562" priority="495" stopIfTrue="1" operator="containsText" text="CUMPLE">
      <formula>NOT(ISERROR(SEARCH("CUMPLE",K2671)))</formula>
    </cfRule>
  </conditionalFormatting>
  <conditionalFormatting sqref="S2670">
    <cfRule type="cellIs" dxfId="561" priority="492" operator="greaterThanOrEqual">
      <formula>NUMMINCONT</formula>
    </cfRule>
    <cfRule type="cellIs" dxfId="560" priority="493" operator="lessThan">
      <formula>NUMMINCONT</formula>
    </cfRule>
  </conditionalFormatting>
  <conditionalFormatting sqref="T2657:V2662">
    <cfRule type="cellIs" dxfId="559" priority="490" stopIfTrue="1" operator="equal">
      <formula>"NO"</formula>
    </cfRule>
    <cfRule type="cellIs" dxfId="558" priority="491" stopIfTrue="1" operator="equal">
      <formula>"SI"</formula>
    </cfRule>
  </conditionalFormatting>
  <conditionalFormatting sqref="T2657:V2658">
    <cfRule type="cellIs" dxfId="557" priority="489" stopIfTrue="1" operator="equal">
      <formula>"NO APLICA"</formula>
    </cfRule>
  </conditionalFormatting>
  <conditionalFormatting sqref="T2659:U2662">
    <cfRule type="cellIs" dxfId="556" priority="488" stopIfTrue="1" operator="equal">
      <formula>"NO APLICA"</formula>
    </cfRule>
  </conditionalFormatting>
  <conditionalFormatting sqref="T2659:U2659">
    <cfRule type="cellIs" dxfId="555" priority="487" stopIfTrue="1" operator="equal">
      <formula>"NO APLICA"</formula>
    </cfRule>
  </conditionalFormatting>
  <conditionalFormatting sqref="V2659:V2662">
    <cfRule type="cellIs" dxfId="554" priority="486" stopIfTrue="1" operator="equal">
      <formula>"NO APLICA"</formula>
    </cfRule>
  </conditionalFormatting>
  <conditionalFormatting sqref="V2668:W2668">
    <cfRule type="cellIs" dxfId="553" priority="484" operator="equal">
      <formula>"CUMPLE"</formula>
    </cfRule>
    <cfRule type="cellIs" dxfId="552" priority="485" operator="equal">
      <formula>"NO CUMPLE"</formula>
    </cfRule>
  </conditionalFormatting>
  <conditionalFormatting sqref="V2668:W2670">
    <cfRule type="cellIs" dxfId="551" priority="483" operator="equal">
      <formula>"VERIFICAR"</formula>
    </cfRule>
  </conditionalFormatting>
  <conditionalFormatting sqref="T2663:V2663">
    <cfRule type="cellIs" dxfId="550" priority="481" stopIfTrue="1" operator="equal">
      <formula>"NO"</formula>
    </cfRule>
    <cfRule type="cellIs" dxfId="549" priority="482" stopIfTrue="1" operator="equal">
      <formula>"SI"</formula>
    </cfRule>
  </conditionalFormatting>
  <conditionalFormatting sqref="T2663:U2663">
    <cfRule type="cellIs" dxfId="548" priority="480" stopIfTrue="1" operator="equal">
      <formula>"NO APLICA"</formula>
    </cfRule>
  </conditionalFormatting>
  <conditionalFormatting sqref="V2663">
    <cfRule type="cellIs" dxfId="547" priority="479" stopIfTrue="1" operator="equal">
      <formula>"NO APLICA"</formula>
    </cfRule>
  </conditionalFormatting>
  <conditionalFormatting sqref="T2673">
    <cfRule type="cellIs" dxfId="546" priority="477" operator="equal">
      <formula>"CUMPLE"</formula>
    </cfRule>
    <cfRule type="cellIs" dxfId="545" priority="478" operator="equal">
      <formula>"NO CUMPLE"</formula>
    </cfRule>
  </conditionalFormatting>
  <conditionalFormatting sqref="T2673">
    <cfRule type="cellIs" dxfId="544" priority="476" operator="equal">
      <formula>"VERIFICAR"</formula>
    </cfRule>
  </conditionalFormatting>
  <conditionalFormatting sqref="H2677">
    <cfRule type="containsText" dxfId="526" priority="457" stopIfTrue="1" operator="containsText" text="NO CUMPLE">
      <formula>NOT(ISERROR(SEARCH("NO CUMPLE",H2677)))</formula>
    </cfRule>
    <cfRule type="containsText" dxfId="525" priority="458" stopIfTrue="1" operator="containsText" text="CUMPLE">
      <formula>NOT(ISERROR(SEARCH("CUMPLE",H2677)))</formula>
    </cfRule>
  </conditionalFormatting>
  <conditionalFormatting sqref="J2677">
    <cfRule type="containsText" dxfId="524" priority="455" stopIfTrue="1" operator="containsText" text="NO CUMPLE">
      <formula>NOT(ISERROR(SEARCH("NO CUMPLE",J2677)))</formula>
    </cfRule>
    <cfRule type="containsText" dxfId="523" priority="456" stopIfTrue="1" operator="containsText" text="CUMPLE">
      <formula>NOT(ISERROR(SEARCH("CUMPLE",J2677)))</formula>
    </cfRule>
  </conditionalFormatting>
  <conditionalFormatting sqref="K2677">
    <cfRule type="containsText" dxfId="522" priority="453" stopIfTrue="1" operator="containsText" text="NO CUMPLE">
      <formula>NOT(ISERROR(SEARCH("NO CUMPLE",K2677)))</formula>
    </cfRule>
    <cfRule type="containsText" dxfId="521" priority="454" stopIfTrue="1" operator="containsText" text="CUMPLE">
      <formula>NOT(ISERROR(SEARCH("CUMPLE",K2677)))</formula>
    </cfRule>
  </conditionalFormatting>
  <conditionalFormatting sqref="O2676">
    <cfRule type="containsText" dxfId="520" priority="451" stopIfTrue="1" operator="containsText" text="NO CUMPLE">
      <formula>NOT(ISERROR(SEARCH("NO CUMPLE",O2676)))</formula>
    </cfRule>
    <cfRule type="containsText" dxfId="519" priority="452" stopIfTrue="1" operator="containsText" text="CUMPLE">
      <formula>NOT(ISERROR(SEARCH("CUMPLE",O2676)))</formula>
    </cfRule>
  </conditionalFormatting>
  <conditionalFormatting sqref="O2677:S2677">
    <cfRule type="cellIs" dxfId="518" priority="450" operator="equal">
      <formula>"EL PROPONENTE SE DEBE REQUERIR POR EXPERIENCIA MINIMA EXIGIDA"</formula>
    </cfRule>
  </conditionalFormatting>
  <conditionalFormatting sqref="J2649:J2663">
    <cfRule type="cellIs" dxfId="517" priority="449" stopIfTrue="1" operator="greaterThan">
      <formula>0</formula>
    </cfRule>
  </conditionalFormatting>
  <conditionalFormatting sqref="N2671:N2676">
    <cfRule type="cellIs" dxfId="516" priority="447" operator="equal">
      <formula>"NO"</formula>
    </cfRule>
    <cfRule type="cellIs" dxfId="515" priority="448" operator="equal">
      <formula>"SI"</formula>
    </cfRule>
  </conditionalFormatting>
  <conditionalFormatting sqref="I2663">
    <cfRule type="cellIs" dxfId="514" priority="446" stopIfTrue="1" operator="greaterThan">
      <formula>0</formula>
    </cfRule>
  </conditionalFormatting>
  <conditionalFormatting sqref="K2649:L2663">
    <cfRule type="cellIs" dxfId="513" priority="445" operator="notBetween">
      <formula>$Q$17</formula>
      <formula>$R$17</formula>
    </cfRule>
  </conditionalFormatting>
  <conditionalFormatting sqref="B2649:B2663">
    <cfRule type="cellIs" dxfId="512" priority="444" stopIfTrue="1" operator="greaterThan">
      <formula>0</formula>
    </cfRule>
  </conditionalFormatting>
  <conditionalFormatting sqref="T2655:V2656 T2649:V2651">
    <cfRule type="cellIs" dxfId="511" priority="442" stopIfTrue="1" operator="equal">
      <formula>"NO"</formula>
    </cfRule>
    <cfRule type="cellIs" dxfId="510" priority="443" stopIfTrue="1" operator="equal">
      <formula>"SI"</formula>
    </cfRule>
  </conditionalFormatting>
  <conditionalFormatting sqref="T2655:V2655 T2649:V2650">
    <cfRule type="cellIs" dxfId="509" priority="441" stopIfTrue="1" operator="equal">
      <formula>"NO APLICA"</formula>
    </cfRule>
  </conditionalFormatting>
  <conditionalFormatting sqref="T2656:U2656">
    <cfRule type="cellIs" dxfId="508" priority="440" stopIfTrue="1" operator="equal">
      <formula>"NO APLICA"</formula>
    </cfRule>
  </conditionalFormatting>
  <conditionalFormatting sqref="T2656:U2656">
    <cfRule type="cellIs" dxfId="507" priority="439" stopIfTrue="1" operator="equal">
      <formula>"NO APLICA"</formula>
    </cfRule>
  </conditionalFormatting>
  <conditionalFormatting sqref="V2656">
    <cfRule type="cellIs" dxfId="506" priority="438" stopIfTrue="1" operator="equal">
      <formula>"NO APLICA"</formula>
    </cfRule>
  </conditionalFormatting>
  <conditionalFormatting sqref="C2649:I2663 K2649:M2663 P2649:V2663">
    <cfRule type="cellIs" dxfId="505" priority="437" operator="equal">
      <formula>0</formula>
    </cfRule>
  </conditionalFormatting>
  <conditionalFormatting sqref="P2670">
    <cfRule type="cellIs" dxfId="503" priority="434" operator="equal">
      <formula>"NO VÁLIDO"</formula>
    </cfRule>
    <cfRule type="cellIs" dxfId="502" priority="435" operator="equal">
      <formula>"VÁLIDO"</formula>
    </cfRule>
  </conditionalFormatting>
  <conditionalFormatting sqref="M2677">
    <cfRule type="cellIs" dxfId="501" priority="431" operator="notEqual">
      <formula>"NO CUMPLE"</formula>
    </cfRule>
    <cfRule type="containsText" dxfId="500" priority="432" stopIfTrue="1" operator="containsText" text="NO CUMPLE">
      <formula>NOT(ISERROR(SEARCH("NO CUMPLE",M2677)))</formula>
    </cfRule>
    <cfRule type="containsText" dxfId="499" priority="433" stopIfTrue="1" operator="containsText" text="CUMPLE">
      <formula>NOT(ISERROR(SEARCH("CUMPLE",M2677)))</formula>
    </cfRule>
  </conditionalFormatting>
  <conditionalFormatting sqref="M2671:M2676">
    <cfRule type="cellIs" dxfId="498" priority="429" stopIfTrue="1" operator="equal">
      <formula>"cumple"</formula>
    </cfRule>
    <cfRule type="containsText" dxfId="497" priority="430" stopIfTrue="1" operator="containsText" text="NO CUMPLE">
      <formula>NOT(ISERROR(SEARCH("NO CUMPLE",M2671)))</formula>
    </cfRule>
  </conditionalFormatting>
  <conditionalFormatting sqref="L2671:L2676">
    <cfRule type="cellIs" dxfId="496" priority="427" stopIfTrue="1" operator="equal">
      <formula>"cumple"</formula>
    </cfRule>
    <cfRule type="containsText" dxfId="495" priority="428" stopIfTrue="1" operator="containsText" text="NO CUMPLE">
      <formula>NOT(ISERROR(SEARCH("NO CUMPLE",L2671)))</formula>
    </cfRule>
  </conditionalFormatting>
  <conditionalFormatting sqref="D2652:D2654">
    <cfRule type="cellIs" dxfId="479" priority="411" stopIfTrue="1" operator="greaterThan">
      <formula>0</formula>
    </cfRule>
  </conditionalFormatting>
  <conditionalFormatting sqref="D2652:D2654 F2652:H2654">
    <cfRule type="cellIs" dxfId="478" priority="410" stopIfTrue="1" operator="greaterThan">
      <formula>0</formula>
    </cfRule>
  </conditionalFormatting>
  <conditionalFormatting sqref="T2652:V2654">
    <cfRule type="cellIs" dxfId="477" priority="408" stopIfTrue="1" operator="equal">
      <formula>"NO"</formula>
    </cfRule>
    <cfRule type="cellIs" dxfId="476" priority="409" stopIfTrue="1" operator="equal">
      <formula>"SI"</formula>
    </cfRule>
  </conditionalFormatting>
  <conditionalFormatting sqref="T2652:V2653">
    <cfRule type="cellIs" dxfId="475" priority="407" stopIfTrue="1" operator="equal">
      <formula>"NO APLICA"</formula>
    </cfRule>
  </conditionalFormatting>
  <conditionalFormatting sqref="T2654:U2654">
    <cfRule type="cellIs" dxfId="474" priority="406" stopIfTrue="1" operator="equal">
      <formula>"NO APLICA"</formula>
    </cfRule>
  </conditionalFormatting>
  <conditionalFormatting sqref="T2654:U2654">
    <cfRule type="cellIs" dxfId="473" priority="405" stopIfTrue="1" operator="equal">
      <formula>"NO APLICA"</formula>
    </cfRule>
  </conditionalFormatting>
  <conditionalFormatting sqref="V2654">
    <cfRule type="cellIs" dxfId="472" priority="404" stopIfTrue="1" operator="equal">
      <formula>"NO APLICA"</formula>
    </cfRule>
  </conditionalFormatting>
  <conditionalFormatting sqref="T2651:U2651">
    <cfRule type="cellIs" dxfId="471" priority="403" stopIfTrue="1" operator="equal">
      <formula>"NO APLICA"</formula>
    </cfRule>
  </conditionalFormatting>
  <conditionalFormatting sqref="T2651:U2651">
    <cfRule type="cellIs" dxfId="470" priority="402" stopIfTrue="1" operator="equal">
      <formula>"NO APLICA"</formula>
    </cfRule>
  </conditionalFormatting>
  <conditionalFormatting sqref="V2651">
    <cfRule type="cellIs" dxfId="469" priority="401" stopIfTrue="1" operator="equal">
      <formula>"NO APLICA"</formula>
    </cfRule>
  </conditionalFormatting>
  <conditionalFormatting sqref="C2684:I2698 K2684:M2698 P2684:V2698">
    <cfRule type="cellIs" dxfId="468" priority="400" stopIfTrue="1" operator="greaterThan">
      <formula>0</formula>
    </cfRule>
  </conditionalFormatting>
  <conditionalFormatting sqref="D2692:D2697">
    <cfRule type="cellIs" dxfId="467" priority="399" stopIfTrue="1" operator="greaterThan">
      <formula>0</formula>
    </cfRule>
  </conditionalFormatting>
  <conditionalFormatting sqref="D2692:D2697 F2692:H2697">
    <cfRule type="cellIs" dxfId="466" priority="398" stopIfTrue="1" operator="greaterThan">
      <formula>0</formula>
    </cfRule>
  </conditionalFormatting>
  <conditionalFormatting sqref="H2684:H2697">
    <cfRule type="cellIs" dxfId="465" priority="397" stopIfTrue="1" operator="greaterThan">
      <formula>0</formula>
    </cfRule>
  </conditionalFormatting>
  <conditionalFormatting sqref="E2684:E2697">
    <cfRule type="cellIs" dxfId="464" priority="396" stopIfTrue="1" operator="greaterThan">
      <formula>0</formula>
    </cfRule>
  </conditionalFormatting>
  <conditionalFormatting sqref="K2706:K2711">
    <cfRule type="containsText" dxfId="463" priority="394" stopIfTrue="1" operator="containsText" text="NO CUMPLE">
      <formula>NOT(ISERROR(SEARCH("NO CUMPLE",K2706)))</formula>
    </cfRule>
    <cfRule type="containsText" dxfId="462" priority="395" stopIfTrue="1" operator="containsText" text="CUMPLE">
      <formula>NOT(ISERROR(SEARCH("CUMPLE",K2706)))</formula>
    </cfRule>
  </conditionalFormatting>
  <conditionalFormatting sqref="S2705">
    <cfRule type="cellIs" dxfId="461" priority="392" operator="greaterThanOrEqual">
      <formula>NUMMINCONT</formula>
    </cfRule>
    <cfRule type="cellIs" dxfId="460" priority="393" operator="lessThan">
      <formula>NUMMINCONT</formula>
    </cfRule>
  </conditionalFormatting>
  <conditionalFormatting sqref="T2692:V2697">
    <cfRule type="cellIs" dxfId="459" priority="390" stopIfTrue="1" operator="equal">
      <formula>"NO"</formula>
    </cfRule>
    <cfRule type="cellIs" dxfId="458" priority="391" stopIfTrue="1" operator="equal">
      <formula>"SI"</formula>
    </cfRule>
  </conditionalFormatting>
  <conditionalFormatting sqref="T2692:V2693">
    <cfRule type="cellIs" dxfId="457" priority="389" stopIfTrue="1" operator="equal">
      <formula>"NO APLICA"</formula>
    </cfRule>
  </conditionalFormatting>
  <conditionalFormatting sqref="T2694:U2697">
    <cfRule type="cellIs" dxfId="456" priority="388" stopIfTrue="1" operator="equal">
      <formula>"NO APLICA"</formula>
    </cfRule>
  </conditionalFormatting>
  <conditionalFormatting sqref="T2694:U2694">
    <cfRule type="cellIs" dxfId="455" priority="387" stopIfTrue="1" operator="equal">
      <formula>"NO APLICA"</formula>
    </cfRule>
  </conditionalFormatting>
  <conditionalFormatting sqref="V2694:V2697">
    <cfRule type="cellIs" dxfId="454" priority="386" stopIfTrue="1" operator="equal">
      <formula>"NO APLICA"</formula>
    </cfRule>
  </conditionalFormatting>
  <conditionalFormatting sqref="V2703:W2703">
    <cfRule type="cellIs" dxfId="453" priority="384" operator="equal">
      <formula>"CUMPLE"</formula>
    </cfRule>
    <cfRule type="cellIs" dxfId="452" priority="385" operator="equal">
      <formula>"NO CUMPLE"</formula>
    </cfRule>
  </conditionalFormatting>
  <conditionalFormatting sqref="V2703:W2705">
    <cfRule type="cellIs" dxfId="451" priority="383" operator="equal">
      <formula>"VERIFICAR"</formula>
    </cfRule>
  </conditionalFormatting>
  <conditionalFormatting sqref="T2698:V2698">
    <cfRule type="cellIs" dxfId="450" priority="381" stopIfTrue="1" operator="equal">
      <formula>"NO"</formula>
    </cfRule>
    <cfRule type="cellIs" dxfId="449" priority="382" stopIfTrue="1" operator="equal">
      <formula>"SI"</formula>
    </cfRule>
  </conditionalFormatting>
  <conditionalFormatting sqref="T2698:U2698">
    <cfRule type="cellIs" dxfId="448" priority="380" stopIfTrue="1" operator="equal">
      <formula>"NO APLICA"</formula>
    </cfRule>
  </conditionalFormatting>
  <conditionalFormatting sqref="V2698">
    <cfRule type="cellIs" dxfId="447" priority="379" stopIfTrue="1" operator="equal">
      <formula>"NO APLICA"</formula>
    </cfRule>
  </conditionalFormatting>
  <conditionalFormatting sqref="T2708">
    <cfRule type="cellIs" dxfId="446" priority="377" operator="equal">
      <formula>"CUMPLE"</formula>
    </cfRule>
    <cfRule type="cellIs" dxfId="445" priority="378" operator="equal">
      <formula>"NO CUMPLE"</formula>
    </cfRule>
  </conditionalFormatting>
  <conditionalFormatting sqref="T2708">
    <cfRule type="cellIs" dxfId="444" priority="376" operator="equal">
      <formula>"VERIFICAR"</formula>
    </cfRule>
  </conditionalFormatting>
  <conditionalFormatting sqref="H2712">
    <cfRule type="containsText" dxfId="426" priority="357" stopIfTrue="1" operator="containsText" text="NO CUMPLE">
      <formula>NOT(ISERROR(SEARCH("NO CUMPLE",H2712)))</formula>
    </cfRule>
    <cfRule type="containsText" dxfId="425" priority="358" stopIfTrue="1" operator="containsText" text="CUMPLE">
      <formula>NOT(ISERROR(SEARCH("CUMPLE",H2712)))</formula>
    </cfRule>
  </conditionalFormatting>
  <conditionalFormatting sqref="J2712">
    <cfRule type="containsText" dxfId="424" priority="355" stopIfTrue="1" operator="containsText" text="NO CUMPLE">
      <formula>NOT(ISERROR(SEARCH("NO CUMPLE",J2712)))</formula>
    </cfRule>
    <cfRule type="containsText" dxfId="423" priority="356" stopIfTrue="1" operator="containsText" text="CUMPLE">
      <formula>NOT(ISERROR(SEARCH("CUMPLE",J2712)))</formula>
    </cfRule>
  </conditionalFormatting>
  <conditionalFormatting sqref="K2712">
    <cfRule type="containsText" dxfId="422" priority="353" stopIfTrue="1" operator="containsText" text="NO CUMPLE">
      <formula>NOT(ISERROR(SEARCH("NO CUMPLE",K2712)))</formula>
    </cfRule>
    <cfRule type="containsText" dxfId="421" priority="354" stopIfTrue="1" operator="containsText" text="CUMPLE">
      <formula>NOT(ISERROR(SEARCH("CUMPLE",K2712)))</formula>
    </cfRule>
  </conditionalFormatting>
  <conditionalFormatting sqref="O2711">
    <cfRule type="containsText" dxfId="420" priority="351" stopIfTrue="1" operator="containsText" text="NO CUMPLE">
      <formula>NOT(ISERROR(SEARCH("NO CUMPLE",O2711)))</formula>
    </cfRule>
    <cfRule type="containsText" dxfId="419" priority="352" stopIfTrue="1" operator="containsText" text="CUMPLE">
      <formula>NOT(ISERROR(SEARCH("CUMPLE",O2711)))</formula>
    </cfRule>
  </conditionalFormatting>
  <conditionalFormatting sqref="O2712:S2712">
    <cfRule type="cellIs" dxfId="418" priority="350" operator="equal">
      <formula>"EL PROPONENTE SE DEBE REQUERIR POR EXPERIENCIA MINIMA EXIGIDA"</formula>
    </cfRule>
  </conditionalFormatting>
  <conditionalFormatting sqref="J2684:J2698">
    <cfRule type="cellIs" dxfId="417" priority="349" stopIfTrue="1" operator="greaterThan">
      <formula>0</formula>
    </cfRule>
  </conditionalFormatting>
  <conditionalFormatting sqref="N2706:N2711">
    <cfRule type="cellIs" dxfId="416" priority="347" operator="equal">
      <formula>"NO"</formula>
    </cfRule>
    <cfRule type="cellIs" dxfId="415" priority="348" operator="equal">
      <formula>"SI"</formula>
    </cfRule>
  </conditionalFormatting>
  <conditionalFormatting sqref="I2698">
    <cfRule type="cellIs" dxfId="414" priority="346" stopIfTrue="1" operator="greaterThan">
      <formula>0</formula>
    </cfRule>
  </conditionalFormatting>
  <conditionalFormatting sqref="K2684:L2698">
    <cfRule type="cellIs" dxfId="413" priority="345" operator="notBetween">
      <formula>$Q$17</formula>
      <formula>$R$17</formula>
    </cfRule>
  </conditionalFormatting>
  <conditionalFormatting sqref="B2684:B2698">
    <cfRule type="cellIs" dxfId="412" priority="344" stopIfTrue="1" operator="greaterThan">
      <formula>0</formula>
    </cfRule>
  </conditionalFormatting>
  <conditionalFormatting sqref="T2690:V2691 T2684:V2686">
    <cfRule type="cellIs" dxfId="411" priority="342" stopIfTrue="1" operator="equal">
      <formula>"NO"</formula>
    </cfRule>
    <cfRule type="cellIs" dxfId="410" priority="343" stopIfTrue="1" operator="equal">
      <formula>"SI"</formula>
    </cfRule>
  </conditionalFormatting>
  <conditionalFormatting sqref="T2690:V2690 T2684:V2685">
    <cfRule type="cellIs" dxfId="409" priority="341" stopIfTrue="1" operator="equal">
      <formula>"NO APLICA"</formula>
    </cfRule>
  </conditionalFormatting>
  <conditionalFormatting sqref="T2691:U2691">
    <cfRule type="cellIs" dxfId="408" priority="340" stopIfTrue="1" operator="equal">
      <formula>"NO APLICA"</formula>
    </cfRule>
  </conditionalFormatting>
  <conditionalFormatting sqref="T2691:U2691">
    <cfRule type="cellIs" dxfId="407" priority="339" stopIfTrue="1" operator="equal">
      <formula>"NO APLICA"</formula>
    </cfRule>
  </conditionalFormatting>
  <conditionalFormatting sqref="V2691">
    <cfRule type="cellIs" dxfId="406" priority="338" stopIfTrue="1" operator="equal">
      <formula>"NO APLICA"</formula>
    </cfRule>
  </conditionalFormatting>
  <conditionalFormatting sqref="C2684:I2698 K2684:M2698 P2684:V2698">
    <cfRule type="cellIs" dxfId="405" priority="337" operator="equal">
      <formula>0</formula>
    </cfRule>
  </conditionalFormatting>
  <conditionalFormatting sqref="P2705">
    <cfRule type="cellIs" dxfId="403" priority="334" operator="equal">
      <formula>"NO VÁLIDO"</formula>
    </cfRule>
    <cfRule type="cellIs" dxfId="402" priority="335" operator="equal">
      <formula>"VÁLIDO"</formula>
    </cfRule>
  </conditionalFormatting>
  <conditionalFormatting sqref="M2712">
    <cfRule type="cellIs" dxfId="401" priority="331" operator="notEqual">
      <formula>"NO CUMPLE"</formula>
    </cfRule>
    <cfRule type="containsText" dxfId="400" priority="332" stopIfTrue="1" operator="containsText" text="NO CUMPLE">
      <formula>NOT(ISERROR(SEARCH("NO CUMPLE",M2712)))</formula>
    </cfRule>
    <cfRule type="containsText" dxfId="399" priority="333" stopIfTrue="1" operator="containsText" text="CUMPLE">
      <formula>NOT(ISERROR(SEARCH("CUMPLE",M2712)))</formula>
    </cfRule>
  </conditionalFormatting>
  <conditionalFormatting sqref="M2706:M2711">
    <cfRule type="cellIs" dxfId="398" priority="329" stopIfTrue="1" operator="equal">
      <formula>"cumple"</formula>
    </cfRule>
    <cfRule type="containsText" dxfId="397" priority="330" stopIfTrue="1" operator="containsText" text="NO CUMPLE">
      <formula>NOT(ISERROR(SEARCH("NO CUMPLE",M2706)))</formula>
    </cfRule>
  </conditionalFormatting>
  <conditionalFormatting sqref="L2706:L2711">
    <cfRule type="cellIs" dxfId="396" priority="327" stopIfTrue="1" operator="equal">
      <formula>"cumple"</formula>
    </cfRule>
    <cfRule type="containsText" dxfId="395" priority="328" stopIfTrue="1" operator="containsText" text="NO CUMPLE">
      <formula>NOT(ISERROR(SEARCH("NO CUMPLE",L2706)))</formula>
    </cfRule>
  </conditionalFormatting>
  <conditionalFormatting sqref="D2687:D2689">
    <cfRule type="cellIs" dxfId="379" priority="311" stopIfTrue="1" operator="greaterThan">
      <formula>0</formula>
    </cfRule>
  </conditionalFormatting>
  <conditionalFormatting sqref="D2687:D2689 F2687:H2689">
    <cfRule type="cellIs" dxfId="378" priority="310" stopIfTrue="1" operator="greaterThan">
      <formula>0</formula>
    </cfRule>
  </conditionalFormatting>
  <conditionalFormatting sqref="T2687:V2689">
    <cfRule type="cellIs" dxfId="377" priority="308" stopIfTrue="1" operator="equal">
      <formula>"NO"</formula>
    </cfRule>
    <cfRule type="cellIs" dxfId="376" priority="309" stopIfTrue="1" operator="equal">
      <formula>"SI"</formula>
    </cfRule>
  </conditionalFormatting>
  <conditionalFormatting sqref="T2687:V2688">
    <cfRule type="cellIs" dxfId="375" priority="307" stopIfTrue="1" operator="equal">
      <formula>"NO APLICA"</formula>
    </cfRule>
  </conditionalFormatting>
  <conditionalFormatting sqref="T2689:U2689">
    <cfRule type="cellIs" dxfId="374" priority="306" stopIfTrue="1" operator="equal">
      <formula>"NO APLICA"</formula>
    </cfRule>
  </conditionalFormatting>
  <conditionalFormatting sqref="T2689:U2689">
    <cfRule type="cellIs" dxfId="373" priority="305" stopIfTrue="1" operator="equal">
      <formula>"NO APLICA"</formula>
    </cfRule>
  </conditionalFormatting>
  <conditionalFormatting sqref="V2689">
    <cfRule type="cellIs" dxfId="372" priority="304" stopIfTrue="1" operator="equal">
      <formula>"NO APLICA"</formula>
    </cfRule>
  </conditionalFormatting>
  <conditionalFormatting sqref="T2686:U2686">
    <cfRule type="cellIs" dxfId="371" priority="303" stopIfTrue="1" operator="equal">
      <formula>"NO APLICA"</formula>
    </cfRule>
  </conditionalFormatting>
  <conditionalFormatting sqref="T2686:U2686">
    <cfRule type="cellIs" dxfId="370" priority="302" stopIfTrue="1" operator="equal">
      <formula>"NO APLICA"</formula>
    </cfRule>
  </conditionalFormatting>
  <conditionalFormatting sqref="V2686">
    <cfRule type="cellIs" dxfId="369" priority="301" stopIfTrue="1" operator="equal">
      <formula>"NO APLICA"</formula>
    </cfRule>
  </conditionalFormatting>
  <conditionalFormatting sqref="C2719:I2733 K2719:M2733 P2719:V2733">
    <cfRule type="cellIs" dxfId="368" priority="300" stopIfTrue="1" operator="greaterThan">
      <formula>0</formula>
    </cfRule>
  </conditionalFormatting>
  <conditionalFormatting sqref="D2727:D2732">
    <cfRule type="cellIs" dxfId="367" priority="299" stopIfTrue="1" operator="greaterThan">
      <formula>0</formula>
    </cfRule>
  </conditionalFormatting>
  <conditionalFormatting sqref="D2727:D2732 F2727:H2732">
    <cfRule type="cellIs" dxfId="366" priority="298" stopIfTrue="1" operator="greaterThan">
      <formula>0</formula>
    </cfRule>
  </conditionalFormatting>
  <conditionalFormatting sqref="H2719:H2732">
    <cfRule type="cellIs" dxfId="365" priority="297" stopIfTrue="1" operator="greaterThan">
      <formula>0</formula>
    </cfRule>
  </conditionalFormatting>
  <conditionalFormatting sqref="E2719:E2732">
    <cfRule type="cellIs" dxfId="364" priority="296" stopIfTrue="1" operator="greaterThan">
      <formula>0</formula>
    </cfRule>
  </conditionalFormatting>
  <conditionalFormatting sqref="K2741:K2746">
    <cfRule type="containsText" dxfId="363" priority="294" stopIfTrue="1" operator="containsText" text="NO CUMPLE">
      <formula>NOT(ISERROR(SEARCH("NO CUMPLE",K2741)))</formula>
    </cfRule>
    <cfRule type="containsText" dxfId="362" priority="295" stopIfTrue="1" operator="containsText" text="CUMPLE">
      <formula>NOT(ISERROR(SEARCH("CUMPLE",K2741)))</formula>
    </cfRule>
  </conditionalFormatting>
  <conditionalFormatting sqref="S2740">
    <cfRule type="cellIs" dxfId="361" priority="292" operator="greaterThanOrEqual">
      <formula>NUMMINCONT</formula>
    </cfRule>
    <cfRule type="cellIs" dxfId="360" priority="293" operator="lessThan">
      <formula>NUMMINCONT</formula>
    </cfRule>
  </conditionalFormatting>
  <conditionalFormatting sqref="T2727:V2732">
    <cfRule type="cellIs" dxfId="359" priority="290" stopIfTrue="1" operator="equal">
      <formula>"NO"</formula>
    </cfRule>
    <cfRule type="cellIs" dxfId="358" priority="291" stopIfTrue="1" operator="equal">
      <formula>"SI"</formula>
    </cfRule>
  </conditionalFormatting>
  <conditionalFormatting sqref="T2727:V2728">
    <cfRule type="cellIs" dxfId="357" priority="289" stopIfTrue="1" operator="equal">
      <formula>"NO APLICA"</formula>
    </cfRule>
  </conditionalFormatting>
  <conditionalFormatting sqref="T2729:U2732">
    <cfRule type="cellIs" dxfId="356" priority="288" stopIfTrue="1" operator="equal">
      <formula>"NO APLICA"</formula>
    </cfRule>
  </conditionalFormatting>
  <conditionalFormatting sqref="T2729:U2729">
    <cfRule type="cellIs" dxfId="355" priority="287" stopIfTrue="1" operator="equal">
      <formula>"NO APLICA"</formula>
    </cfRule>
  </conditionalFormatting>
  <conditionalFormatting sqref="V2729:V2732">
    <cfRule type="cellIs" dxfId="354" priority="286" stopIfTrue="1" operator="equal">
      <formula>"NO APLICA"</formula>
    </cfRule>
  </conditionalFormatting>
  <conditionalFormatting sqref="V2738:W2738">
    <cfRule type="cellIs" dxfId="353" priority="284" operator="equal">
      <formula>"CUMPLE"</formula>
    </cfRule>
    <cfRule type="cellIs" dxfId="352" priority="285" operator="equal">
      <formula>"NO CUMPLE"</formula>
    </cfRule>
  </conditionalFormatting>
  <conditionalFormatting sqref="V2738:W2740">
    <cfRule type="cellIs" dxfId="351" priority="283" operator="equal">
      <formula>"VERIFICAR"</formula>
    </cfRule>
  </conditionalFormatting>
  <conditionalFormatting sqref="T2733:V2733">
    <cfRule type="cellIs" dxfId="350" priority="281" stopIfTrue="1" operator="equal">
      <formula>"NO"</formula>
    </cfRule>
    <cfRule type="cellIs" dxfId="349" priority="282" stopIfTrue="1" operator="equal">
      <formula>"SI"</formula>
    </cfRule>
  </conditionalFormatting>
  <conditionalFormatting sqref="T2733:U2733">
    <cfRule type="cellIs" dxfId="348" priority="280" stopIfTrue="1" operator="equal">
      <formula>"NO APLICA"</formula>
    </cfRule>
  </conditionalFormatting>
  <conditionalFormatting sqref="V2733">
    <cfRule type="cellIs" dxfId="347" priority="279" stopIfTrue="1" operator="equal">
      <formula>"NO APLICA"</formula>
    </cfRule>
  </conditionalFormatting>
  <conditionalFormatting sqref="T2743">
    <cfRule type="cellIs" dxfId="346" priority="277" operator="equal">
      <formula>"CUMPLE"</formula>
    </cfRule>
    <cfRule type="cellIs" dxfId="345" priority="278" operator="equal">
      <formula>"NO CUMPLE"</formula>
    </cfRule>
  </conditionalFormatting>
  <conditionalFormatting sqref="T2743">
    <cfRule type="cellIs" dxfId="344" priority="276" operator="equal">
      <formula>"VERIFICAR"</formula>
    </cfRule>
  </conditionalFormatting>
  <conditionalFormatting sqref="H2747">
    <cfRule type="containsText" dxfId="326" priority="257" stopIfTrue="1" operator="containsText" text="NO CUMPLE">
      <formula>NOT(ISERROR(SEARCH("NO CUMPLE",H2747)))</formula>
    </cfRule>
    <cfRule type="containsText" dxfId="325" priority="258" stopIfTrue="1" operator="containsText" text="CUMPLE">
      <formula>NOT(ISERROR(SEARCH("CUMPLE",H2747)))</formula>
    </cfRule>
  </conditionalFormatting>
  <conditionalFormatting sqref="J2747">
    <cfRule type="containsText" dxfId="324" priority="255" stopIfTrue="1" operator="containsText" text="NO CUMPLE">
      <formula>NOT(ISERROR(SEARCH("NO CUMPLE",J2747)))</formula>
    </cfRule>
    <cfRule type="containsText" dxfId="323" priority="256" stopIfTrue="1" operator="containsText" text="CUMPLE">
      <formula>NOT(ISERROR(SEARCH("CUMPLE",J2747)))</formula>
    </cfRule>
  </conditionalFormatting>
  <conditionalFormatting sqref="K2747">
    <cfRule type="containsText" dxfId="322" priority="253" stopIfTrue="1" operator="containsText" text="NO CUMPLE">
      <formula>NOT(ISERROR(SEARCH("NO CUMPLE",K2747)))</formula>
    </cfRule>
    <cfRule type="containsText" dxfId="321" priority="254" stopIfTrue="1" operator="containsText" text="CUMPLE">
      <formula>NOT(ISERROR(SEARCH("CUMPLE",K2747)))</formula>
    </cfRule>
  </conditionalFormatting>
  <conditionalFormatting sqref="O2746">
    <cfRule type="containsText" dxfId="320" priority="251" stopIfTrue="1" operator="containsText" text="NO CUMPLE">
      <formula>NOT(ISERROR(SEARCH("NO CUMPLE",O2746)))</formula>
    </cfRule>
    <cfRule type="containsText" dxfId="319" priority="252" stopIfTrue="1" operator="containsText" text="CUMPLE">
      <formula>NOT(ISERROR(SEARCH("CUMPLE",O2746)))</formula>
    </cfRule>
  </conditionalFormatting>
  <conditionalFormatting sqref="O2747:S2747">
    <cfRule type="cellIs" dxfId="318" priority="250" operator="equal">
      <formula>"EL PROPONENTE SE DEBE REQUERIR POR EXPERIENCIA MINIMA EXIGIDA"</formula>
    </cfRule>
  </conditionalFormatting>
  <conditionalFormatting sqref="J2719:J2733">
    <cfRule type="cellIs" dxfId="317" priority="249" stopIfTrue="1" operator="greaterThan">
      <formula>0</formula>
    </cfRule>
  </conditionalFormatting>
  <conditionalFormatting sqref="N2741:N2746">
    <cfRule type="cellIs" dxfId="316" priority="247" operator="equal">
      <formula>"NO"</formula>
    </cfRule>
    <cfRule type="cellIs" dxfId="315" priority="248" operator="equal">
      <formula>"SI"</formula>
    </cfRule>
  </conditionalFormatting>
  <conditionalFormatting sqref="I2733">
    <cfRule type="cellIs" dxfId="314" priority="246" stopIfTrue="1" operator="greaterThan">
      <formula>0</formula>
    </cfRule>
  </conditionalFormatting>
  <conditionalFormatting sqref="K2719:L2733">
    <cfRule type="cellIs" dxfId="313" priority="245" operator="notBetween">
      <formula>$Q$17</formula>
      <formula>$R$17</formula>
    </cfRule>
  </conditionalFormatting>
  <conditionalFormatting sqref="B2719:B2733">
    <cfRule type="cellIs" dxfId="312" priority="244" stopIfTrue="1" operator="greaterThan">
      <formula>0</formula>
    </cfRule>
  </conditionalFormatting>
  <conditionalFormatting sqref="T2725:V2726 T2719:V2721">
    <cfRule type="cellIs" dxfId="311" priority="242" stopIfTrue="1" operator="equal">
      <formula>"NO"</formula>
    </cfRule>
    <cfRule type="cellIs" dxfId="310" priority="243" stopIfTrue="1" operator="equal">
      <formula>"SI"</formula>
    </cfRule>
  </conditionalFormatting>
  <conditionalFormatting sqref="T2725:V2725 T2719:V2720">
    <cfRule type="cellIs" dxfId="309" priority="241" stopIfTrue="1" operator="equal">
      <formula>"NO APLICA"</formula>
    </cfRule>
  </conditionalFormatting>
  <conditionalFormatting sqref="T2726:U2726">
    <cfRule type="cellIs" dxfId="308" priority="240" stopIfTrue="1" operator="equal">
      <formula>"NO APLICA"</formula>
    </cfRule>
  </conditionalFormatting>
  <conditionalFormatting sqref="T2726:U2726">
    <cfRule type="cellIs" dxfId="307" priority="239" stopIfTrue="1" operator="equal">
      <formula>"NO APLICA"</formula>
    </cfRule>
  </conditionalFormatting>
  <conditionalFormatting sqref="V2726">
    <cfRule type="cellIs" dxfId="306" priority="238" stopIfTrue="1" operator="equal">
      <formula>"NO APLICA"</formula>
    </cfRule>
  </conditionalFormatting>
  <conditionalFormatting sqref="C2719:I2733 K2719:M2733 P2719:V2733">
    <cfRule type="cellIs" dxfId="305" priority="237" operator="equal">
      <formula>0</formula>
    </cfRule>
  </conditionalFormatting>
  <conditionalFormatting sqref="P2740">
    <cfRule type="cellIs" dxfId="303" priority="234" operator="equal">
      <formula>"NO VÁLIDO"</formula>
    </cfRule>
    <cfRule type="cellIs" dxfId="302" priority="235" operator="equal">
      <formula>"VÁLIDO"</formula>
    </cfRule>
  </conditionalFormatting>
  <conditionalFormatting sqref="M2747">
    <cfRule type="cellIs" dxfId="301" priority="231" operator="notEqual">
      <formula>"NO CUMPLE"</formula>
    </cfRule>
    <cfRule type="containsText" dxfId="300" priority="232" stopIfTrue="1" operator="containsText" text="NO CUMPLE">
      <formula>NOT(ISERROR(SEARCH("NO CUMPLE",M2747)))</formula>
    </cfRule>
    <cfRule type="containsText" dxfId="299" priority="233" stopIfTrue="1" operator="containsText" text="CUMPLE">
      <formula>NOT(ISERROR(SEARCH("CUMPLE",M2747)))</formula>
    </cfRule>
  </conditionalFormatting>
  <conditionalFormatting sqref="M2741:M2746">
    <cfRule type="cellIs" dxfId="298" priority="229" stopIfTrue="1" operator="equal">
      <formula>"cumple"</formula>
    </cfRule>
    <cfRule type="containsText" dxfId="297" priority="230" stopIfTrue="1" operator="containsText" text="NO CUMPLE">
      <formula>NOT(ISERROR(SEARCH("NO CUMPLE",M2741)))</formula>
    </cfRule>
  </conditionalFormatting>
  <conditionalFormatting sqref="L2741:L2746">
    <cfRule type="cellIs" dxfId="296" priority="227" stopIfTrue="1" operator="equal">
      <formula>"cumple"</formula>
    </cfRule>
    <cfRule type="containsText" dxfId="295" priority="228" stopIfTrue="1" operator="containsText" text="NO CUMPLE">
      <formula>NOT(ISERROR(SEARCH("NO CUMPLE",L2741)))</formula>
    </cfRule>
  </conditionalFormatting>
  <conditionalFormatting sqref="D2722:D2724">
    <cfRule type="cellIs" dxfId="279" priority="211" stopIfTrue="1" operator="greaterThan">
      <formula>0</formula>
    </cfRule>
  </conditionalFormatting>
  <conditionalFormatting sqref="D2722:D2724 F2722:H2724">
    <cfRule type="cellIs" dxfId="278" priority="210" stopIfTrue="1" operator="greaterThan">
      <formula>0</formula>
    </cfRule>
  </conditionalFormatting>
  <conditionalFormatting sqref="T2722:V2724">
    <cfRule type="cellIs" dxfId="277" priority="208" stopIfTrue="1" operator="equal">
      <formula>"NO"</formula>
    </cfRule>
    <cfRule type="cellIs" dxfId="276" priority="209" stopIfTrue="1" operator="equal">
      <formula>"SI"</formula>
    </cfRule>
  </conditionalFormatting>
  <conditionalFormatting sqref="T2722:V2723">
    <cfRule type="cellIs" dxfId="275" priority="207" stopIfTrue="1" operator="equal">
      <formula>"NO APLICA"</formula>
    </cfRule>
  </conditionalFormatting>
  <conditionalFormatting sqref="T2724:U2724">
    <cfRule type="cellIs" dxfId="274" priority="206" stopIfTrue="1" operator="equal">
      <formula>"NO APLICA"</formula>
    </cfRule>
  </conditionalFormatting>
  <conditionalFormatting sqref="T2724:U2724">
    <cfRule type="cellIs" dxfId="273" priority="205" stopIfTrue="1" operator="equal">
      <formula>"NO APLICA"</formula>
    </cfRule>
  </conditionalFormatting>
  <conditionalFormatting sqref="V2724">
    <cfRule type="cellIs" dxfId="272" priority="204" stopIfTrue="1" operator="equal">
      <formula>"NO APLICA"</formula>
    </cfRule>
  </conditionalFormatting>
  <conditionalFormatting sqref="T2721:U2721">
    <cfRule type="cellIs" dxfId="271" priority="203" stopIfTrue="1" operator="equal">
      <formula>"NO APLICA"</formula>
    </cfRule>
  </conditionalFormatting>
  <conditionalFormatting sqref="T2721:U2721">
    <cfRule type="cellIs" dxfId="270" priority="202" stopIfTrue="1" operator="equal">
      <formula>"NO APLICA"</formula>
    </cfRule>
  </conditionalFormatting>
  <conditionalFormatting sqref="V2721">
    <cfRule type="cellIs" dxfId="269" priority="201" stopIfTrue="1" operator="equal">
      <formula>"NO APLICA"</formula>
    </cfRule>
  </conditionalFormatting>
  <conditionalFormatting sqref="C2754:I2768 P2754:V2768 K2754:M2768">
    <cfRule type="cellIs" dxfId="268" priority="200" stopIfTrue="1" operator="greaterThan">
      <formula>0</formula>
    </cfRule>
  </conditionalFormatting>
  <conditionalFormatting sqref="D2762:D2767">
    <cfRule type="cellIs" dxfId="267" priority="199" stopIfTrue="1" operator="greaterThan">
      <formula>0</formula>
    </cfRule>
  </conditionalFormatting>
  <conditionalFormatting sqref="D2762:D2767 F2762:H2767">
    <cfRule type="cellIs" dxfId="266" priority="198" stopIfTrue="1" operator="greaterThan">
      <formula>0</formula>
    </cfRule>
  </conditionalFormatting>
  <conditionalFormatting sqref="H2754:H2767">
    <cfRule type="cellIs" dxfId="265" priority="197" stopIfTrue="1" operator="greaterThan">
      <formula>0</formula>
    </cfRule>
  </conditionalFormatting>
  <conditionalFormatting sqref="E2754:E2767">
    <cfRule type="cellIs" dxfId="264" priority="196" stopIfTrue="1" operator="greaterThan">
      <formula>0</formula>
    </cfRule>
  </conditionalFormatting>
  <conditionalFormatting sqref="K2776:K2781">
    <cfRule type="containsText" dxfId="263" priority="194" stopIfTrue="1" operator="containsText" text="NO CUMPLE">
      <formula>NOT(ISERROR(SEARCH("NO CUMPLE",K2776)))</formula>
    </cfRule>
    <cfRule type="containsText" dxfId="262" priority="195" stopIfTrue="1" operator="containsText" text="CUMPLE">
      <formula>NOT(ISERROR(SEARCH("CUMPLE",K2776)))</formula>
    </cfRule>
  </conditionalFormatting>
  <conditionalFormatting sqref="S2775">
    <cfRule type="cellIs" dxfId="261" priority="192" operator="greaterThanOrEqual">
      <formula>NUMMINCONT</formula>
    </cfRule>
    <cfRule type="cellIs" dxfId="260" priority="193" operator="lessThan">
      <formula>NUMMINCONT</formula>
    </cfRule>
  </conditionalFormatting>
  <conditionalFormatting sqref="T2762:V2767">
    <cfRule type="cellIs" dxfId="259" priority="190" stopIfTrue="1" operator="equal">
      <formula>"NO"</formula>
    </cfRule>
    <cfRule type="cellIs" dxfId="258" priority="191" stopIfTrue="1" operator="equal">
      <formula>"SI"</formula>
    </cfRule>
  </conditionalFormatting>
  <conditionalFormatting sqref="T2762:V2763">
    <cfRule type="cellIs" dxfId="257" priority="189" stopIfTrue="1" operator="equal">
      <formula>"NO APLICA"</formula>
    </cfRule>
  </conditionalFormatting>
  <conditionalFormatting sqref="T2764:U2767">
    <cfRule type="cellIs" dxfId="256" priority="188" stopIfTrue="1" operator="equal">
      <formula>"NO APLICA"</formula>
    </cfRule>
  </conditionalFormatting>
  <conditionalFormatting sqref="T2764:U2764">
    <cfRule type="cellIs" dxfId="255" priority="187" stopIfTrue="1" operator="equal">
      <formula>"NO APLICA"</formula>
    </cfRule>
  </conditionalFormatting>
  <conditionalFormatting sqref="V2764:V2767">
    <cfRule type="cellIs" dxfId="254" priority="186" stopIfTrue="1" operator="equal">
      <formula>"NO APLICA"</formula>
    </cfRule>
  </conditionalFormatting>
  <conditionalFormatting sqref="V2773:W2773">
    <cfRule type="cellIs" dxfId="253" priority="184" operator="equal">
      <formula>"CUMPLE"</formula>
    </cfRule>
    <cfRule type="cellIs" dxfId="252" priority="185" operator="equal">
      <formula>"NO CUMPLE"</formula>
    </cfRule>
  </conditionalFormatting>
  <conditionalFormatting sqref="V2773:W2775">
    <cfRule type="cellIs" dxfId="251" priority="183" operator="equal">
      <formula>"VERIFICAR"</formula>
    </cfRule>
  </conditionalFormatting>
  <conditionalFormatting sqref="T2768:V2768">
    <cfRule type="cellIs" dxfId="250" priority="181" stopIfTrue="1" operator="equal">
      <formula>"NO"</formula>
    </cfRule>
    <cfRule type="cellIs" dxfId="249" priority="182" stopIfTrue="1" operator="equal">
      <formula>"SI"</formula>
    </cfRule>
  </conditionalFormatting>
  <conditionalFormatting sqref="T2768:U2768">
    <cfRule type="cellIs" dxfId="248" priority="180" stopIfTrue="1" operator="equal">
      <formula>"NO APLICA"</formula>
    </cfRule>
  </conditionalFormatting>
  <conditionalFormatting sqref="V2768">
    <cfRule type="cellIs" dxfId="247" priority="179" stopIfTrue="1" operator="equal">
      <formula>"NO APLICA"</formula>
    </cfRule>
  </conditionalFormatting>
  <conditionalFormatting sqref="T2778">
    <cfRule type="cellIs" dxfId="246" priority="177" operator="equal">
      <formula>"CUMPLE"</formula>
    </cfRule>
    <cfRule type="cellIs" dxfId="245" priority="178" operator="equal">
      <formula>"NO CUMPLE"</formula>
    </cfRule>
  </conditionalFormatting>
  <conditionalFormatting sqref="T2778">
    <cfRule type="cellIs" dxfId="244" priority="176" operator="equal">
      <formula>"VERIFICAR"</formula>
    </cfRule>
  </conditionalFormatting>
  <conditionalFormatting sqref="H2782">
    <cfRule type="containsText" dxfId="226" priority="157" stopIfTrue="1" operator="containsText" text="NO CUMPLE">
      <formula>NOT(ISERROR(SEARCH("NO CUMPLE",H2782)))</formula>
    </cfRule>
    <cfRule type="containsText" dxfId="225" priority="158" stopIfTrue="1" operator="containsText" text="CUMPLE">
      <formula>NOT(ISERROR(SEARCH("CUMPLE",H2782)))</formula>
    </cfRule>
  </conditionalFormatting>
  <conditionalFormatting sqref="J2782">
    <cfRule type="containsText" dxfId="224" priority="155" stopIfTrue="1" operator="containsText" text="NO CUMPLE">
      <formula>NOT(ISERROR(SEARCH("NO CUMPLE",J2782)))</formula>
    </cfRule>
    <cfRule type="containsText" dxfId="223" priority="156" stopIfTrue="1" operator="containsText" text="CUMPLE">
      <formula>NOT(ISERROR(SEARCH("CUMPLE",J2782)))</formula>
    </cfRule>
  </conditionalFormatting>
  <conditionalFormatting sqref="K2782">
    <cfRule type="containsText" dxfId="222" priority="153" stopIfTrue="1" operator="containsText" text="NO CUMPLE">
      <formula>NOT(ISERROR(SEARCH("NO CUMPLE",K2782)))</formula>
    </cfRule>
    <cfRule type="containsText" dxfId="221" priority="154" stopIfTrue="1" operator="containsText" text="CUMPLE">
      <formula>NOT(ISERROR(SEARCH("CUMPLE",K2782)))</formula>
    </cfRule>
  </conditionalFormatting>
  <conditionalFormatting sqref="O2781">
    <cfRule type="containsText" dxfId="220" priority="151" stopIfTrue="1" operator="containsText" text="NO CUMPLE">
      <formula>NOT(ISERROR(SEARCH("NO CUMPLE",O2781)))</formula>
    </cfRule>
    <cfRule type="containsText" dxfId="219" priority="152" stopIfTrue="1" operator="containsText" text="CUMPLE">
      <formula>NOT(ISERROR(SEARCH("CUMPLE",O2781)))</formula>
    </cfRule>
  </conditionalFormatting>
  <conditionalFormatting sqref="O2782:S2782">
    <cfRule type="cellIs" dxfId="218" priority="150" operator="equal">
      <formula>"EL PROPONENTE SE DEBE REQUERIR POR EXPERIENCIA MINIMA EXIGIDA"</formula>
    </cfRule>
  </conditionalFormatting>
  <conditionalFormatting sqref="J2754:J2768">
    <cfRule type="cellIs" dxfId="217" priority="149" stopIfTrue="1" operator="greaterThan">
      <formula>0</formula>
    </cfRule>
  </conditionalFormatting>
  <conditionalFormatting sqref="N2776:N2781">
    <cfRule type="cellIs" dxfId="216" priority="147" operator="equal">
      <formula>"NO"</formula>
    </cfRule>
    <cfRule type="cellIs" dxfId="215" priority="148" operator="equal">
      <formula>"SI"</formula>
    </cfRule>
  </conditionalFormatting>
  <conditionalFormatting sqref="I2768">
    <cfRule type="cellIs" dxfId="214" priority="146" stopIfTrue="1" operator="greaterThan">
      <formula>0</formula>
    </cfRule>
  </conditionalFormatting>
  <conditionalFormatting sqref="K2754:L2768">
    <cfRule type="cellIs" dxfId="213" priority="145" operator="notBetween">
      <formula>$Q$17</formula>
      <formula>$R$17</formula>
    </cfRule>
  </conditionalFormatting>
  <conditionalFormatting sqref="B2754:B2768">
    <cfRule type="cellIs" dxfId="212" priority="144" stopIfTrue="1" operator="greaterThan">
      <formula>0</formula>
    </cfRule>
  </conditionalFormatting>
  <conditionalFormatting sqref="T2760:V2761 T2754:V2756">
    <cfRule type="cellIs" dxfId="211" priority="142" stopIfTrue="1" operator="equal">
      <formula>"NO"</formula>
    </cfRule>
    <cfRule type="cellIs" dxfId="210" priority="143" stopIfTrue="1" operator="equal">
      <formula>"SI"</formula>
    </cfRule>
  </conditionalFormatting>
  <conditionalFormatting sqref="T2760:V2760 T2754:V2755">
    <cfRule type="cellIs" dxfId="209" priority="141" stopIfTrue="1" operator="equal">
      <formula>"NO APLICA"</formula>
    </cfRule>
  </conditionalFormatting>
  <conditionalFormatting sqref="T2761:U2761">
    <cfRule type="cellIs" dxfId="208" priority="140" stopIfTrue="1" operator="equal">
      <formula>"NO APLICA"</formula>
    </cfRule>
  </conditionalFormatting>
  <conditionalFormatting sqref="T2761:U2761">
    <cfRule type="cellIs" dxfId="207" priority="139" stopIfTrue="1" operator="equal">
      <formula>"NO APLICA"</formula>
    </cfRule>
  </conditionalFormatting>
  <conditionalFormatting sqref="V2761">
    <cfRule type="cellIs" dxfId="206" priority="138" stopIfTrue="1" operator="equal">
      <formula>"NO APLICA"</formula>
    </cfRule>
  </conditionalFormatting>
  <conditionalFormatting sqref="C2754:I2768 P2754:V2768 K2754:M2768">
    <cfRule type="cellIs" dxfId="205" priority="137" operator="equal">
      <formula>0</formula>
    </cfRule>
  </conditionalFormatting>
  <conditionalFormatting sqref="P2775">
    <cfRule type="cellIs" dxfId="203" priority="134" operator="equal">
      <formula>"NO VÁLIDO"</formula>
    </cfRule>
    <cfRule type="cellIs" dxfId="202" priority="135" operator="equal">
      <formula>"VÁLIDO"</formula>
    </cfRule>
  </conditionalFormatting>
  <conditionalFormatting sqref="M2782">
    <cfRule type="cellIs" dxfId="201" priority="131" operator="notEqual">
      <formula>"NO CUMPLE"</formula>
    </cfRule>
    <cfRule type="containsText" dxfId="200" priority="132" stopIfTrue="1" operator="containsText" text="NO CUMPLE">
      <formula>NOT(ISERROR(SEARCH("NO CUMPLE",M2782)))</formula>
    </cfRule>
    <cfRule type="containsText" dxfId="199" priority="133" stopIfTrue="1" operator="containsText" text="CUMPLE">
      <formula>NOT(ISERROR(SEARCH("CUMPLE",M2782)))</formula>
    </cfRule>
  </conditionalFormatting>
  <conditionalFormatting sqref="M2776:M2781">
    <cfRule type="cellIs" dxfId="198" priority="129" stopIfTrue="1" operator="equal">
      <formula>"cumple"</formula>
    </cfRule>
    <cfRule type="containsText" dxfId="197" priority="130" stopIfTrue="1" operator="containsText" text="NO CUMPLE">
      <formula>NOT(ISERROR(SEARCH("NO CUMPLE",M2776)))</formula>
    </cfRule>
  </conditionalFormatting>
  <conditionalFormatting sqref="L2776:L2781">
    <cfRule type="cellIs" dxfId="196" priority="127" stopIfTrue="1" operator="equal">
      <formula>"cumple"</formula>
    </cfRule>
    <cfRule type="containsText" dxfId="195" priority="128" stopIfTrue="1" operator="containsText" text="NO CUMPLE">
      <formula>NOT(ISERROR(SEARCH("NO CUMPLE",L2776)))</formula>
    </cfRule>
  </conditionalFormatting>
  <conditionalFormatting sqref="D2757:D2759">
    <cfRule type="cellIs" dxfId="179" priority="111" stopIfTrue="1" operator="greaterThan">
      <formula>0</formula>
    </cfRule>
  </conditionalFormatting>
  <conditionalFormatting sqref="D2757:D2759 F2757:H2759">
    <cfRule type="cellIs" dxfId="178" priority="110" stopIfTrue="1" operator="greaterThan">
      <formula>0</formula>
    </cfRule>
  </conditionalFormatting>
  <conditionalFormatting sqref="T2757:V2759">
    <cfRule type="cellIs" dxfId="177" priority="108" stopIfTrue="1" operator="equal">
      <formula>"NO"</formula>
    </cfRule>
    <cfRule type="cellIs" dxfId="176" priority="109" stopIfTrue="1" operator="equal">
      <formula>"SI"</formula>
    </cfRule>
  </conditionalFormatting>
  <conditionalFormatting sqref="T2757:V2758">
    <cfRule type="cellIs" dxfId="175" priority="107" stopIfTrue="1" operator="equal">
      <formula>"NO APLICA"</formula>
    </cfRule>
  </conditionalFormatting>
  <conditionalFormatting sqref="T2759:U2759">
    <cfRule type="cellIs" dxfId="174" priority="106" stopIfTrue="1" operator="equal">
      <formula>"NO APLICA"</formula>
    </cfRule>
  </conditionalFormatting>
  <conditionalFormatting sqref="T2759:U2759">
    <cfRule type="cellIs" dxfId="173" priority="105" stopIfTrue="1" operator="equal">
      <formula>"NO APLICA"</formula>
    </cfRule>
  </conditionalFormatting>
  <conditionalFormatting sqref="V2759">
    <cfRule type="cellIs" dxfId="172" priority="104" stopIfTrue="1" operator="equal">
      <formula>"NO APLICA"</formula>
    </cfRule>
  </conditionalFormatting>
  <conditionalFormatting sqref="T2756:U2756">
    <cfRule type="cellIs" dxfId="171" priority="103" stopIfTrue="1" operator="equal">
      <formula>"NO APLICA"</formula>
    </cfRule>
  </conditionalFormatting>
  <conditionalFormatting sqref="T2756:U2756">
    <cfRule type="cellIs" dxfId="170" priority="102" stopIfTrue="1" operator="equal">
      <formula>"NO APLICA"</formula>
    </cfRule>
  </conditionalFormatting>
  <conditionalFormatting sqref="V2756">
    <cfRule type="cellIs" dxfId="169" priority="101" stopIfTrue="1" operator="equal">
      <formula>"NO APLICA"</formula>
    </cfRule>
  </conditionalFormatting>
  <conditionalFormatting sqref="C2789:I2791 K2789:M2803 P2789:V2803 C2793:I2803 F2792:G2792 I2792">
    <cfRule type="cellIs" dxfId="168" priority="100" stopIfTrue="1" operator="greaterThan">
      <formula>0</formula>
    </cfRule>
  </conditionalFormatting>
  <conditionalFormatting sqref="D2797:D2802">
    <cfRule type="cellIs" dxfId="167" priority="99" stopIfTrue="1" operator="greaterThan">
      <formula>0</formula>
    </cfRule>
  </conditionalFormatting>
  <conditionalFormatting sqref="D2797:D2802 F2797:H2802">
    <cfRule type="cellIs" dxfId="166" priority="98" stopIfTrue="1" operator="greaterThan">
      <formula>0</formula>
    </cfRule>
  </conditionalFormatting>
  <conditionalFormatting sqref="H2789:H2791 H2793:H2802">
    <cfRule type="cellIs" dxfId="165" priority="97" stopIfTrue="1" operator="greaterThan">
      <formula>0</formula>
    </cfRule>
  </conditionalFormatting>
  <conditionalFormatting sqref="E2789:E2791 E2793:E2802">
    <cfRule type="cellIs" dxfId="164" priority="96" stopIfTrue="1" operator="greaterThan">
      <formula>0</formula>
    </cfRule>
  </conditionalFormatting>
  <conditionalFormatting sqref="K2811:K2816">
    <cfRule type="containsText" dxfId="163" priority="94" stopIfTrue="1" operator="containsText" text="NO CUMPLE">
      <formula>NOT(ISERROR(SEARCH("NO CUMPLE",K2811)))</formula>
    </cfRule>
    <cfRule type="containsText" dxfId="162" priority="95" stopIfTrue="1" operator="containsText" text="CUMPLE">
      <formula>NOT(ISERROR(SEARCH("CUMPLE",K2811)))</formula>
    </cfRule>
  </conditionalFormatting>
  <conditionalFormatting sqref="S2810">
    <cfRule type="cellIs" dxfId="161" priority="92" operator="greaterThanOrEqual">
      <formula>NUMMINCONT</formula>
    </cfRule>
    <cfRule type="cellIs" dxfId="160" priority="93" operator="lessThan">
      <formula>NUMMINCONT</formula>
    </cfRule>
  </conditionalFormatting>
  <conditionalFormatting sqref="T2797:V2802">
    <cfRule type="cellIs" dxfId="159" priority="90" stopIfTrue="1" operator="equal">
      <formula>"NO"</formula>
    </cfRule>
    <cfRule type="cellIs" dxfId="158" priority="91" stopIfTrue="1" operator="equal">
      <formula>"SI"</formula>
    </cfRule>
  </conditionalFormatting>
  <conditionalFormatting sqref="T2797:V2798">
    <cfRule type="cellIs" dxfId="157" priority="89" stopIfTrue="1" operator="equal">
      <formula>"NO APLICA"</formula>
    </cfRule>
  </conditionalFormatting>
  <conditionalFormatting sqref="T2799:U2802">
    <cfRule type="cellIs" dxfId="156" priority="88" stopIfTrue="1" operator="equal">
      <formula>"NO APLICA"</formula>
    </cfRule>
  </conditionalFormatting>
  <conditionalFormatting sqref="T2799:U2799">
    <cfRule type="cellIs" dxfId="155" priority="87" stopIfTrue="1" operator="equal">
      <formula>"NO APLICA"</formula>
    </cfRule>
  </conditionalFormatting>
  <conditionalFormatting sqref="V2799:V2802">
    <cfRule type="cellIs" dxfId="154" priority="86" stopIfTrue="1" operator="equal">
      <formula>"NO APLICA"</formula>
    </cfRule>
  </conditionalFormatting>
  <conditionalFormatting sqref="V2808:W2808">
    <cfRule type="cellIs" dxfId="153" priority="84" operator="equal">
      <formula>"CUMPLE"</formula>
    </cfRule>
    <cfRule type="cellIs" dxfId="152" priority="85" operator="equal">
      <formula>"NO CUMPLE"</formula>
    </cfRule>
  </conditionalFormatting>
  <conditionalFormatting sqref="V2808:W2810">
    <cfRule type="cellIs" dxfId="151" priority="83" operator="equal">
      <formula>"VERIFICAR"</formula>
    </cfRule>
  </conditionalFormatting>
  <conditionalFormatting sqref="T2803:V2803">
    <cfRule type="cellIs" dxfId="150" priority="81" stopIfTrue="1" operator="equal">
      <formula>"NO"</formula>
    </cfRule>
    <cfRule type="cellIs" dxfId="149" priority="82" stopIfTrue="1" operator="equal">
      <formula>"SI"</formula>
    </cfRule>
  </conditionalFormatting>
  <conditionalFormatting sqref="T2803:U2803">
    <cfRule type="cellIs" dxfId="148" priority="80" stopIfTrue="1" operator="equal">
      <formula>"NO APLICA"</formula>
    </cfRule>
  </conditionalFormatting>
  <conditionalFormatting sqref="V2803">
    <cfRule type="cellIs" dxfId="147" priority="79" stopIfTrue="1" operator="equal">
      <formula>"NO APLICA"</formula>
    </cfRule>
  </conditionalFormatting>
  <conditionalFormatting sqref="T2813">
    <cfRule type="cellIs" dxfId="146" priority="77" operator="equal">
      <formula>"CUMPLE"</formula>
    </cfRule>
    <cfRule type="cellIs" dxfId="145" priority="78" operator="equal">
      <formula>"NO CUMPLE"</formula>
    </cfRule>
  </conditionalFormatting>
  <conditionalFormatting sqref="T2813">
    <cfRule type="cellIs" dxfId="144" priority="76" operator="equal">
      <formula>"VERIFICAR"</formula>
    </cfRule>
  </conditionalFormatting>
  <conditionalFormatting sqref="H2817">
    <cfRule type="containsText" dxfId="126" priority="57" stopIfTrue="1" operator="containsText" text="NO CUMPLE">
      <formula>NOT(ISERROR(SEARCH("NO CUMPLE",H2817)))</formula>
    </cfRule>
    <cfRule type="containsText" dxfId="125" priority="58" stopIfTrue="1" operator="containsText" text="CUMPLE">
      <formula>NOT(ISERROR(SEARCH("CUMPLE",H2817)))</formula>
    </cfRule>
  </conditionalFormatting>
  <conditionalFormatting sqref="J2817">
    <cfRule type="containsText" dxfId="124" priority="55" stopIfTrue="1" operator="containsText" text="NO CUMPLE">
      <formula>NOT(ISERROR(SEARCH("NO CUMPLE",J2817)))</formula>
    </cfRule>
    <cfRule type="containsText" dxfId="123" priority="56" stopIfTrue="1" operator="containsText" text="CUMPLE">
      <formula>NOT(ISERROR(SEARCH("CUMPLE",J2817)))</formula>
    </cfRule>
  </conditionalFormatting>
  <conditionalFormatting sqref="K2817">
    <cfRule type="containsText" dxfId="122" priority="53" stopIfTrue="1" operator="containsText" text="NO CUMPLE">
      <formula>NOT(ISERROR(SEARCH("NO CUMPLE",K2817)))</formula>
    </cfRule>
    <cfRule type="containsText" dxfId="121" priority="54" stopIfTrue="1" operator="containsText" text="CUMPLE">
      <formula>NOT(ISERROR(SEARCH("CUMPLE",K2817)))</formula>
    </cfRule>
  </conditionalFormatting>
  <conditionalFormatting sqref="O2816">
    <cfRule type="containsText" dxfId="120" priority="51" stopIfTrue="1" operator="containsText" text="NO CUMPLE">
      <formula>NOT(ISERROR(SEARCH("NO CUMPLE",O2816)))</formula>
    </cfRule>
    <cfRule type="containsText" dxfId="119" priority="52" stopIfTrue="1" operator="containsText" text="CUMPLE">
      <formula>NOT(ISERROR(SEARCH("CUMPLE",O2816)))</formula>
    </cfRule>
  </conditionalFormatting>
  <conditionalFormatting sqref="O2817:S2817">
    <cfRule type="cellIs" dxfId="118" priority="50" operator="equal">
      <formula>"EL PROPONENTE SE DEBE REQUERIR POR EXPERIENCIA MINIMA EXIGIDA"</formula>
    </cfRule>
  </conditionalFormatting>
  <conditionalFormatting sqref="J2789:J2803">
    <cfRule type="cellIs" dxfId="117" priority="49" stopIfTrue="1" operator="greaterThan">
      <formula>0</formula>
    </cfRule>
  </conditionalFormatting>
  <conditionalFormatting sqref="N2811:N2816">
    <cfRule type="cellIs" dxfId="116" priority="47" operator="equal">
      <formula>"NO"</formula>
    </cfRule>
    <cfRule type="cellIs" dxfId="115" priority="48" operator="equal">
      <formula>"SI"</formula>
    </cfRule>
  </conditionalFormatting>
  <conditionalFormatting sqref="I2803">
    <cfRule type="cellIs" dxfId="114" priority="46" stopIfTrue="1" operator="greaterThan">
      <formula>0</formula>
    </cfRule>
  </conditionalFormatting>
  <conditionalFormatting sqref="K2789:L2803">
    <cfRule type="cellIs" dxfId="113" priority="45" operator="notBetween">
      <formula>$Q$17</formula>
      <formula>$R$17</formula>
    </cfRule>
  </conditionalFormatting>
  <conditionalFormatting sqref="B2789:B2791 B2793:B2803">
    <cfRule type="cellIs" dxfId="112" priority="44" stopIfTrue="1" operator="greaterThan">
      <formula>0</formula>
    </cfRule>
  </conditionalFormatting>
  <conditionalFormatting sqref="T2795:V2796 T2789:V2791">
    <cfRule type="cellIs" dxfId="111" priority="42" stopIfTrue="1" operator="equal">
      <formula>"NO"</formula>
    </cfRule>
    <cfRule type="cellIs" dxfId="110" priority="43" stopIfTrue="1" operator="equal">
      <formula>"SI"</formula>
    </cfRule>
  </conditionalFormatting>
  <conditionalFormatting sqref="T2795:V2795 T2789:V2790">
    <cfRule type="cellIs" dxfId="109" priority="41" stopIfTrue="1" operator="equal">
      <formula>"NO APLICA"</formula>
    </cfRule>
  </conditionalFormatting>
  <conditionalFormatting sqref="T2796:U2796">
    <cfRule type="cellIs" dxfId="108" priority="40" stopIfTrue="1" operator="equal">
      <formula>"NO APLICA"</formula>
    </cfRule>
  </conditionalFormatting>
  <conditionalFormatting sqref="T2796:U2796">
    <cfRule type="cellIs" dxfId="107" priority="39" stopIfTrue="1" operator="equal">
      <formula>"NO APLICA"</formula>
    </cfRule>
  </conditionalFormatting>
  <conditionalFormatting sqref="V2796">
    <cfRule type="cellIs" dxfId="106" priority="38" stopIfTrue="1" operator="equal">
      <formula>"NO APLICA"</formula>
    </cfRule>
  </conditionalFormatting>
  <conditionalFormatting sqref="C2789:I2791 K2789:M2803 P2789:V2803 C2793:I2803 F2792:G2792 I2792">
    <cfRule type="cellIs" dxfId="105" priority="37" operator="equal">
      <formula>0</formula>
    </cfRule>
  </conditionalFormatting>
  <conditionalFormatting sqref="P2810">
    <cfRule type="cellIs" dxfId="103" priority="34" operator="equal">
      <formula>"NO VÁLIDO"</formula>
    </cfRule>
    <cfRule type="cellIs" dxfId="102" priority="35" operator="equal">
      <formula>"VÁLIDO"</formula>
    </cfRule>
  </conditionalFormatting>
  <conditionalFormatting sqref="M2817">
    <cfRule type="cellIs" dxfId="101" priority="31" operator="notEqual">
      <formula>"NO CUMPLE"</formula>
    </cfRule>
    <cfRule type="containsText" dxfId="100" priority="32" stopIfTrue="1" operator="containsText" text="NO CUMPLE">
      <formula>NOT(ISERROR(SEARCH("NO CUMPLE",M2817)))</formula>
    </cfRule>
    <cfRule type="containsText" dxfId="99" priority="33" stopIfTrue="1" operator="containsText" text="CUMPLE">
      <formula>NOT(ISERROR(SEARCH("CUMPLE",M2817)))</formula>
    </cfRule>
  </conditionalFormatting>
  <conditionalFormatting sqref="M2811:M2816">
    <cfRule type="cellIs" dxfId="98" priority="29" stopIfTrue="1" operator="equal">
      <formula>"cumple"</formula>
    </cfRule>
    <cfRule type="containsText" dxfId="97" priority="30" stopIfTrue="1" operator="containsText" text="NO CUMPLE">
      <formula>NOT(ISERROR(SEARCH("NO CUMPLE",M2811)))</formula>
    </cfRule>
  </conditionalFormatting>
  <conditionalFormatting sqref="L2811:L2816">
    <cfRule type="cellIs" dxfId="96" priority="27" stopIfTrue="1" operator="equal">
      <formula>"cumple"</formula>
    </cfRule>
    <cfRule type="containsText" dxfId="95" priority="28" stopIfTrue="1" operator="containsText" text="NO CUMPLE">
      <formula>NOT(ISERROR(SEARCH("NO CUMPLE",L2811)))</formula>
    </cfRule>
  </conditionalFormatting>
  <conditionalFormatting sqref="D2793:D2794">
    <cfRule type="cellIs" dxfId="79" priority="11" stopIfTrue="1" operator="greaterThan">
      <formula>0</formula>
    </cfRule>
  </conditionalFormatting>
  <conditionalFormatting sqref="D2793:D2794 F2793:H2794 F2792:G2792">
    <cfRule type="cellIs" dxfId="78" priority="10" stopIfTrue="1" operator="greaterThan">
      <formula>0</formula>
    </cfRule>
  </conditionalFormatting>
  <conditionalFormatting sqref="T2792:V2794">
    <cfRule type="cellIs" dxfId="77" priority="8" stopIfTrue="1" operator="equal">
      <formula>"NO"</formula>
    </cfRule>
    <cfRule type="cellIs" dxfId="76" priority="9" stopIfTrue="1" operator="equal">
      <formula>"SI"</formula>
    </cfRule>
  </conditionalFormatting>
  <conditionalFormatting sqref="T2792:V2793">
    <cfRule type="cellIs" dxfId="75" priority="7" stopIfTrue="1" operator="equal">
      <formula>"NO APLICA"</formula>
    </cfRule>
  </conditionalFormatting>
  <conditionalFormatting sqref="T2794:U2794">
    <cfRule type="cellIs" dxfId="74" priority="6" stopIfTrue="1" operator="equal">
      <formula>"NO APLICA"</formula>
    </cfRule>
  </conditionalFormatting>
  <conditionalFormatting sqref="T2794:U2794">
    <cfRule type="cellIs" dxfId="73" priority="5" stopIfTrue="1" operator="equal">
      <formula>"NO APLICA"</formula>
    </cfRule>
  </conditionalFormatting>
  <conditionalFormatting sqref="V2794">
    <cfRule type="cellIs" dxfId="72" priority="4" stopIfTrue="1" operator="equal">
      <formula>"NO APLICA"</formula>
    </cfRule>
  </conditionalFormatting>
  <conditionalFormatting sqref="T2791:U2791">
    <cfRule type="cellIs" dxfId="71" priority="3" stopIfTrue="1" operator="equal">
      <formula>"NO APLICA"</formula>
    </cfRule>
  </conditionalFormatting>
  <conditionalFormatting sqref="T2791:U2791">
    <cfRule type="cellIs" dxfId="70" priority="2" stopIfTrue="1" operator="equal">
      <formula>"NO APLICA"</formula>
    </cfRule>
  </conditionalFormatting>
  <conditionalFormatting sqref="V2791">
    <cfRule type="cellIs" dxfId="69" priority="1" stopIfTrue="1" operator="equal">
      <formula>"NO APLICA"</formula>
    </cfRule>
  </conditionalFormatting>
  <dataValidations xWindow="537" yWindow="570" count="4">
    <dataValidation type="list" allowBlank="1" showInputMessage="1" showErrorMessage="1" sqref="N46:N51 N81:N86 N116:N121 N151:N156 N186:N191 N221:N226 N256:N261 N291:N296 N326:N331 N361:N366 N396:N401 N431:N436 N466:N471 N501:N506 N536:N541 N571:N576 N606:N611 N641:N646 N676:N681 N711:N716 N746:N751 N781:N786 N816:N821 N851:N856 N886:N891 N921:N926 N2811:N2816 N991:N996 N1026:N1031 N1061:N1066 N956:N961 N1131:N1136 N1166:N1171 N1201:N1206 N1236:N1241 N1271:N1276 N1306:N1311 N1341:N1346 N1376:N1381 N1411:N1416 N1446:N1451 N1481:N1486 N1516:N1521 N1551:N1556 N1586:N1591 N1621:N1626 N1656:N1661 N1691:N1696 N1726:N1731 N1761:N1766 N1096:N1101 N1831:N1836 N1866:N1871 N1901:N1906 N1936:N1941 N1971:N1976 N2006:N2011 N2041:N2046 N2076:N2081 N2111:N2116 N2146:N2151 N2181:N2186 N2216:N2221 N2251:N2256 N2286:N2291 N2321:N2326 N2356:N2361 N2391:N2396 N2426:N2431 N2461:N2466 N2496:N2501 N2531:N2536 N2566:N2571 N2601:N2606 N2636:N2641 N2671:N2676 N2706:N2711 N2741:N2746 N2776:N2781 N1796:N1801" xr:uid="{00000000-0002-0000-0300-000002000000}">
      <formula1>CONDCUMEXP</formula1>
    </dataValidation>
    <dataValidation type="decimal" errorStyle="warning" allowBlank="1" showInputMessage="1" showErrorMessage="1" sqref="V43:V45 V78:V80 V113:V115 V148:V150 V183:V185 V218:V220 V253:V255 V288:V290 V323:V325 V358:V360 V393:V395 V428:V430 V463:V465 V498:V500 V533:V535 V568:V570 V603:V605 V638:V640 V673:V675 V708:V710 V743:V745 V778:V780 V813:V815 V848:V850 V883:V885 V918:V920 V953:V955 V988:V990 V1023:V1025 V1058:V1060 V1093:V1095 V1128:V1130 V1163:V1165 V1198:V1200 V1233:V1235 V1268:V1270 V1303:V1305 V1338:V1340 V1373:V1375 V1408:V1410 V1443:V1445 V1478:V1480 V1513:V1515 V1548:V1550 V1583:V1585 V1618:V1620 V1653:V1655 V1688:V1690 V1723:V1725 V1758:V1760 V1793:V1795 V1828:V1830 V1863:V1865 V1898:V1900 V1933:V1935 V1968:V1970 V2003:V2005 V2038:V2040 V2073:V2075 V2108:V2110 V2143:V2145 V2178:V2180 V2213:V2215 V2248:V2250 V2283:V2285 V2318:V2320 V2353:V2355 V2388:V2390 V2423:V2425 V2458:V2460 V2493:V2495 V2528:V2530 V2563:V2565 V2598:V2600 V2633:V2635 V2668:V2670 V2703:V2705 V2738:V2740 V2773:V2775 V2808:V2810" xr:uid="{00000000-0002-0000-0300-000003000000}">
      <formula1>-0.0000007</formula1>
      <formula2>0.0000007</formula2>
    </dataValidation>
    <dataValidation type="list" allowBlank="1" showInputMessage="1" showErrorMessage="1" sqref="L46:L51 L81:L86 L116:L121 L151:L156 L186:L191 L221:L226 L256:L261 L291:L296 L326:L331 L361:L366 L396:L401 L431:L436 L466:L471 L501:L506 L536:L541 L571:L576 L606:L611 L641:L646 L676:L681 L711:L716 L746:L751 L781:L786 L816:L821 L851:L856 L886:L891 L921:L926 L956:L961 L991:L996 L1026:L1031 L1061:L1066 L1096:L1101 L1131:L1136 L1166:L1171 L1201:L1206 L1236:L1241 L1271:L1276 L1306:L1311 L1341:L1346 L1376:L1381 L1411:L1416 L1446:L1451 L1481:L1486 L1516:L1521 L1551:L1556 L1586:L1591 L1621:L1626 L1656:L1661 L1691:L1696 L1726:L1731 L1761:L1766 L1796:L1801 L1831:L1836 L1866:L1871 L1901:L1906 L1936:L1941 L1971:L1976 L2006:L2011 L2041:L2046 L2076:L2081 L2111:L2116 L2146:L2151 L2181:L2186 L2216:L2221 L2251:L2256 L2286:L2291 L2321:L2326 L2356:L2361 L2391:L2396 L2426:L2431 L2461:L2466 L2496:L2501 L2531:L2536 L2566:L2571 L2601:L2606 L2636:L2641 L2671:L2676 L2706:L2711 L2741:L2746 L2776:L2781 L2811:L2816" xr:uid="{00000000-0002-0000-0300-000004000000}">
      <formula1>"MIPYME,EMPRENDIMIENTO,MIPYME Y EMPRENDIMIENTO"</formula1>
    </dataValidation>
    <dataValidation type="list" allowBlank="1" showInputMessage="1" showErrorMessage="1" sqref="H24:H38 H59:H73 H94:H108 H693 H1741:H1753 H199:H213 H234:H248 H166:H178 H304:H318 H794:H808 H374:H388 H271:H283 H413:H423 H446:H458 H483:H493 H549:H563 H516:H528 H619:H633 H586:H598 H656:H668 H724:H738 H345:H353 H829:H843 H864:H878 H899:H913 H763:H773 H969:H983 H1004:H1018 H1039:H1053 H1847:H1858 H1109:H1123 H1144:H1158 H1179:H1193 H1081:H1088 H1216:H1228 H1284:H1298 H1319:H1333 H1249:H1263 H1354:H1357 H1391:H1403 H1426:H1438 H1461:H1473 H1529:H1543 H1494:H1508 H1564:H1578 H1634:H1648 H1604:H1613 H1704:H1718 H1671:H1683 H1774:H1788 H135:H143 H1920:H1928 H1879:H1893 H1951:H1963 H1990:H1998 H2126:H2138 H2019:H2033 H2054:H2068 H2089:H2103 H2159:H2173 H2198:H2208 H2231:H2243 H2268:H2278 H2301:H2313 H2372:H2383 H2334:H2348 H2410:H2418 H2441:H2453 H2512:H2523 H2474:H2488 H939:H948 H2793:H2803 H2579:H2593 H2614:H2628 H2649:H2663 H2684:H2698 H2719:H2733 H2754:H2768 H2789:H2791 H2544 H2546:H2558 H129 H164 H269 H409:H411 H444 H479:H481 H514 H584 H654 H689 H696:H703 H691 H759 H761 H934:H935 H937 H2509:H2510 H2439 H2404 H2406 H2408 H2369:H2370 H2299 H2264 H2266 H2229 H2194 H2196 H2124 H1811:H1823 H1988 H1949 H1914 H1916 H1918 H1844:H1845 H1074:H1075 H1077 H1079 H1214 H1359:H1368 H1389 H1424 H1459 H1599:H1602 H1669 H1739 H131 H133 H339:H343 H1809 H1984 H1986" xr:uid="{00000000-0002-0000-0300-000006000000}">
      <formula1>SINOP</formula1>
    </dataValidation>
  </dataValidations>
  <printOptions horizontalCentered="1"/>
  <pageMargins left="0.39370078740157483" right="0.39370078740157483" top="0.59055118110236227" bottom="0.19685039370078741" header="0.15748031496062992" footer="0.19685039370078741"/>
  <pageSetup paperSize="14" scale="24"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tabColor rgb="FF92D050"/>
  </sheetPr>
  <dimension ref="A1:N2104"/>
  <sheetViews>
    <sheetView workbookViewId="0">
      <selection activeCell="I7" sqref="I7"/>
    </sheetView>
  </sheetViews>
  <sheetFormatPr baseColWidth="10" defaultColWidth="11.42578125" defaultRowHeight="15"/>
  <cols>
    <col min="1" max="1" width="4.42578125" style="128" customWidth="1"/>
    <col min="2" max="2" width="18.5703125" style="128" bestFit="1" customWidth="1"/>
    <col min="3" max="3" width="18.5703125" style="128" customWidth="1"/>
    <col min="4" max="4" width="19.140625" style="162" customWidth="1"/>
    <col min="5" max="5" width="20.42578125" style="129" bestFit="1" customWidth="1"/>
    <col min="6" max="6" width="20.42578125" style="128" bestFit="1" customWidth="1"/>
    <col min="7" max="7" width="3.5703125" style="128" customWidth="1"/>
    <col min="8" max="8" width="22.7109375" style="128" bestFit="1" customWidth="1"/>
    <col min="9" max="9" width="18.5703125" style="128" customWidth="1"/>
    <col min="10" max="10" width="3.5703125" style="128" customWidth="1"/>
    <col min="11" max="11" width="15.140625" style="128" bestFit="1" customWidth="1"/>
    <col min="12" max="12" width="12.28515625" style="129" bestFit="1" customWidth="1"/>
    <col min="13" max="14" width="16.42578125" style="128" customWidth="1"/>
    <col min="15" max="16384" width="11.42578125" style="128"/>
  </cols>
  <sheetData>
    <row r="1" spans="1:14" ht="15.75" thickBot="1">
      <c r="D1" s="129"/>
    </row>
    <row r="2" spans="1:14" ht="15.75" thickBot="1">
      <c r="B2" s="466" t="s">
        <v>140</v>
      </c>
      <c r="C2" s="467"/>
      <c r="D2" s="467"/>
      <c r="E2" s="467"/>
      <c r="F2" s="467"/>
      <c r="G2" s="467"/>
      <c r="H2" s="467"/>
      <c r="I2" s="467"/>
      <c r="J2" s="467"/>
      <c r="K2" s="467"/>
      <c r="L2" s="467"/>
      <c r="M2" s="467"/>
      <c r="N2" s="468"/>
    </row>
    <row r="3" spans="1:14" ht="15.75" thickBot="1">
      <c r="D3" s="129"/>
      <c r="E3" s="130"/>
    </row>
    <row r="4" spans="1:14" s="151" customFormat="1" ht="60.75" thickBot="1">
      <c r="A4" s="148"/>
      <c r="B4" s="140" t="s">
        <v>100</v>
      </c>
      <c r="C4" s="140" t="s">
        <v>101</v>
      </c>
      <c r="D4" s="140" t="s">
        <v>147</v>
      </c>
      <c r="E4" s="149" t="s">
        <v>141</v>
      </c>
      <c r="F4" s="140" t="s">
        <v>146</v>
      </c>
      <c r="G4" s="150"/>
      <c r="H4" s="469" t="s">
        <v>143</v>
      </c>
      <c r="I4" s="470"/>
      <c r="K4" s="471" t="s">
        <v>144</v>
      </c>
      <c r="L4" s="471"/>
      <c r="M4" s="471"/>
      <c r="N4" s="471"/>
    </row>
    <row r="5" spans="1:14">
      <c r="B5" s="131">
        <v>1</v>
      </c>
      <c r="C5" s="131">
        <v>1</v>
      </c>
      <c r="D5" s="161">
        <v>616000</v>
      </c>
      <c r="E5" s="135">
        <v>41640</v>
      </c>
      <c r="F5" s="163" t="e">
        <f>IF(OR(D5="",E5=""),"",ROUND(D5/LOOKUP(E5,#REF!,#REF!),3))</f>
        <v>#REF!</v>
      </c>
      <c r="H5" s="154" t="s">
        <v>102</v>
      </c>
      <c r="I5" s="164">
        <v>1</v>
      </c>
      <c r="K5" s="160" t="s">
        <v>102</v>
      </c>
      <c r="L5" s="160" t="s">
        <v>103</v>
      </c>
      <c r="M5" s="472" t="s">
        <v>145</v>
      </c>
      <c r="N5" s="472"/>
    </row>
    <row r="6" spans="1:14">
      <c r="B6" s="131">
        <v>1</v>
      </c>
      <c r="C6" s="131">
        <v>2</v>
      </c>
      <c r="D6" s="162">
        <v>589500</v>
      </c>
      <c r="E6" s="132">
        <v>41275</v>
      </c>
      <c r="F6" s="163" t="e">
        <f>IF(OR(D6="",E6=""),"",ROUND(D6/LOOKUP(E6,#REF!,#REF!),3))</f>
        <v>#REF!</v>
      </c>
      <c r="G6" s="136"/>
      <c r="H6" s="152" t="s">
        <v>103</v>
      </c>
      <c r="I6" s="165">
        <v>1</v>
      </c>
      <c r="J6" s="136"/>
      <c r="K6" s="473">
        <v>1</v>
      </c>
      <c r="L6" s="138">
        <v>1</v>
      </c>
      <c r="M6" s="396" t="e">
        <f t="shared" ref="M6:M15" si="0">IF(SUMIFS($F$5:$F$1200,$B$5:$B$1200,$K$6,$C$5:$C$1200,$L6)=0,"NO APLICA",ROUND(SUMIFS($F$5:$F$1200,$B$5:$B$1200,$K$6,$C$5:$C$1200,$L6),3))</f>
        <v>#REF!</v>
      </c>
      <c r="N6" s="396"/>
    </row>
    <row r="7" spans="1:14" ht="15.75" thickBot="1">
      <c r="B7" s="131">
        <v>200</v>
      </c>
      <c r="C7" s="131">
        <v>10</v>
      </c>
      <c r="D7" s="162">
        <v>566700</v>
      </c>
      <c r="E7" s="132">
        <v>40909</v>
      </c>
      <c r="F7" s="163" t="e">
        <f>IF(OR(D7="",E7=""),"",ROUND(D7/LOOKUP(E7,#REF!,#REF!),3))</f>
        <v>#REF!</v>
      </c>
      <c r="H7" s="147" t="s">
        <v>142</v>
      </c>
      <c r="I7" s="153" t="e">
        <f>IF(OR(I5="",I6=""),"-",IF(SUMIFS($F$5:$F$1200,$B$5:$B$1200,$I$5,$C$5:$C$1200,$I$6)=0,"CONTRATO SIN SUSPENSIÓN",ROUND(SUMIFS($F$5:$F$1200,$B$5:$B$1200,$I$5,$C$5:$C$1200,$I$6),3)))</f>
        <v>#REF!</v>
      </c>
      <c r="K7" s="474"/>
      <c r="L7" s="138">
        <v>2</v>
      </c>
      <c r="M7" s="396" t="e">
        <f t="shared" si="0"/>
        <v>#REF!</v>
      </c>
      <c r="N7" s="396"/>
    </row>
    <row r="8" spans="1:14">
      <c r="B8" s="131">
        <v>2</v>
      </c>
      <c r="C8" s="131">
        <v>4</v>
      </c>
      <c r="D8" s="162">
        <v>535600</v>
      </c>
      <c r="E8" s="132">
        <v>40544</v>
      </c>
      <c r="F8" s="163" t="e">
        <f>IF(OR(D8="",E8=""),"",ROUND(D8/LOOKUP(E8,#REF!,#REF!),3))</f>
        <v>#REF!</v>
      </c>
      <c r="K8" s="474"/>
      <c r="L8" s="138">
        <v>3</v>
      </c>
      <c r="M8" s="396" t="str">
        <f t="shared" si="0"/>
        <v>NO APLICA</v>
      </c>
      <c r="N8" s="396"/>
    </row>
    <row r="9" spans="1:14">
      <c r="B9" s="131"/>
      <c r="C9" s="131"/>
      <c r="E9" s="132"/>
      <c r="F9" s="163" t="str">
        <f>IF(OR(D9="",E9=""),"",ROUND(D9/LOOKUP(E9,#REF!,#REF!),3))</f>
        <v/>
      </c>
      <c r="K9" s="474"/>
      <c r="L9" s="138">
        <v>4</v>
      </c>
      <c r="M9" s="396" t="str">
        <f t="shared" si="0"/>
        <v>NO APLICA</v>
      </c>
      <c r="N9" s="396"/>
    </row>
    <row r="10" spans="1:14">
      <c r="B10" s="131"/>
      <c r="C10" s="131"/>
      <c r="E10" s="132"/>
      <c r="F10" s="163" t="str">
        <f>IF(OR(D10="",E10=""),"",ROUND(D10/LOOKUP(E10,#REF!,#REF!),3))</f>
        <v/>
      </c>
      <c r="K10" s="474"/>
      <c r="L10" s="138">
        <v>5</v>
      </c>
      <c r="M10" s="396" t="str">
        <f t="shared" si="0"/>
        <v>NO APLICA</v>
      </c>
      <c r="N10" s="396"/>
    </row>
    <row r="11" spans="1:14">
      <c r="B11" s="131"/>
      <c r="C11" s="131"/>
      <c r="E11" s="132"/>
      <c r="F11" s="163" t="str">
        <f>IF(OR(D11="",E11=""),"",ROUND(D11/LOOKUP(E11,#REF!,#REF!),3))</f>
        <v/>
      </c>
      <c r="K11" s="474"/>
      <c r="L11" s="138">
        <v>6</v>
      </c>
      <c r="M11" s="396" t="str">
        <f t="shared" si="0"/>
        <v>NO APLICA</v>
      </c>
      <c r="N11" s="396"/>
    </row>
    <row r="12" spans="1:14">
      <c r="A12" s="134"/>
      <c r="B12" s="131"/>
      <c r="C12" s="131"/>
      <c r="E12" s="132"/>
      <c r="F12" s="163" t="str">
        <f>IF(OR(D12="",E12=""),"",ROUND(D12/LOOKUP(E12,#REF!,#REF!),3))</f>
        <v/>
      </c>
      <c r="K12" s="474"/>
      <c r="L12" s="138">
        <v>7</v>
      </c>
      <c r="M12" s="396" t="str">
        <f t="shared" si="0"/>
        <v>NO APLICA</v>
      </c>
      <c r="N12" s="396"/>
    </row>
    <row r="13" spans="1:14">
      <c r="A13" s="133"/>
      <c r="B13" s="131"/>
      <c r="C13" s="131"/>
      <c r="E13" s="132"/>
      <c r="F13" s="163" t="str">
        <f>IF(OR(D13="",E13=""),"",ROUND(D13/LOOKUP(E13,#REF!,#REF!),3))</f>
        <v/>
      </c>
      <c r="K13" s="474"/>
      <c r="L13" s="138">
        <v>8</v>
      </c>
      <c r="M13" s="396" t="str">
        <f t="shared" si="0"/>
        <v>NO APLICA</v>
      </c>
      <c r="N13" s="396"/>
    </row>
    <row r="14" spans="1:14">
      <c r="B14" s="131"/>
      <c r="C14" s="131"/>
      <c r="E14" s="132"/>
      <c r="F14" s="163" t="str">
        <f>IF(OR(D14="",E14=""),"",ROUND(D14/LOOKUP(E14,#REF!,#REF!),3))</f>
        <v/>
      </c>
      <c r="K14" s="474"/>
      <c r="L14" s="138">
        <v>9</v>
      </c>
      <c r="M14" s="396" t="str">
        <f t="shared" si="0"/>
        <v>NO APLICA</v>
      </c>
      <c r="N14" s="396"/>
    </row>
    <row r="15" spans="1:14">
      <c r="B15" s="131"/>
      <c r="C15" s="131"/>
      <c r="E15" s="132"/>
      <c r="F15" s="163" t="str">
        <f>IF(OR(D15="",E15=""),"",ROUND(D15/LOOKUP(E15,#REF!,#REF!),3))</f>
        <v/>
      </c>
      <c r="K15" s="474"/>
      <c r="L15" s="138">
        <v>10</v>
      </c>
      <c r="M15" s="396" t="str">
        <f t="shared" si="0"/>
        <v>NO APLICA</v>
      </c>
      <c r="N15" s="396"/>
    </row>
    <row r="16" spans="1:14">
      <c r="B16" s="131"/>
      <c r="C16" s="131"/>
      <c r="E16" s="132"/>
      <c r="F16" s="163" t="str">
        <f>IF(OR(D16="",E16=""),"",ROUND(D16/LOOKUP(E16,#REF!,#REF!),3))</f>
        <v/>
      </c>
      <c r="K16" s="474">
        <v>2</v>
      </c>
      <c r="L16" s="138">
        <v>1</v>
      </c>
      <c r="M16" s="396" t="str">
        <f t="shared" ref="M16:M25" si="1">IF(SUMIFS($F$5:$F$1200,$B$5:$B$1200,$K$16,$C$5:$C$1200,$L16)=0,"NO APLICA",ROUND(SUMIFS($F$5:$F$1200,$B$5:$B$1200,$K$16,$C$5:$C$1200,$L16),3))</f>
        <v>NO APLICA</v>
      </c>
      <c r="N16" s="396"/>
    </row>
    <row r="17" spans="2:14">
      <c r="B17" s="131"/>
      <c r="C17" s="131"/>
      <c r="E17" s="132"/>
      <c r="F17" s="163" t="str">
        <f>IF(OR(D17="",E17=""),"",ROUND(D17/LOOKUP(E17,#REF!,#REF!),3))</f>
        <v/>
      </c>
      <c r="K17" s="474"/>
      <c r="L17" s="138">
        <v>2</v>
      </c>
      <c r="M17" s="396" t="str">
        <f t="shared" si="1"/>
        <v>NO APLICA</v>
      </c>
      <c r="N17" s="396"/>
    </row>
    <row r="18" spans="2:14">
      <c r="B18" s="131"/>
      <c r="C18" s="131"/>
      <c r="E18" s="132"/>
      <c r="F18" s="163" t="str">
        <f>IF(OR(D18="",E18=""),"",ROUND(D18/LOOKUP(E18,#REF!,#REF!),3))</f>
        <v/>
      </c>
      <c r="K18" s="474"/>
      <c r="L18" s="138">
        <v>3</v>
      </c>
      <c r="M18" s="396" t="str">
        <f t="shared" si="1"/>
        <v>NO APLICA</v>
      </c>
      <c r="N18" s="396"/>
    </row>
    <row r="19" spans="2:14">
      <c r="B19" s="131"/>
      <c r="C19" s="131"/>
      <c r="E19" s="132"/>
      <c r="F19" s="163" t="str">
        <f>IF(OR(D19="",E19=""),"",ROUND(D19/LOOKUP(E19,#REF!,#REF!),3))</f>
        <v/>
      </c>
      <c r="K19" s="474"/>
      <c r="L19" s="138">
        <v>4</v>
      </c>
      <c r="M19" s="396" t="e">
        <f t="shared" si="1"/>
        <v>#REF!</v>
      </c>
      <c r="N19" s="396"/>
    </row>
    <row r="20" spans="2:14">
      <c r="B20" s="131"/>
      <c r="C20" s="131"/>
      <c r="E20" s="132"/>
      <c r="F20" s="163" t="str">
        <f>IF(OR(D20="",E20=""),"",ROUND(D20/LOOKUP(E20,#REF!,#REF!),3))</f>
        <v/>
      </c>
      <c r="H20" s="475"/>
      <c r="I20" s="475"/>
      <c r="K20" s="474"/>
      <c r="L20" s="138">
        <v>5</v>
      </c>
      <c r="M20" s="396" t="str">
        <f t="shared" si="1"/>
        <v>NO APLICA</v>
      </c>
      <c r="N20" s="396"/>
    </row>
    <row r="21" spans="2:14">
      <c r="B21" s="131"/>
      <c r="C21" s="131"/>
      <c r="E21" s="132"/>
      <c r="F21" s="163" t="str">
        <f>IF(OR(D21="",E21=""),"",ROUND(D21/LOOKUP(E21,#REF!,#REF!),3))</f>
        <v/>
      </c>
      <c r="H21" s="475"/>
      <c r="I21" s="475"/>
      <c r="K21" s="474"/>
      <c r="L21" s="138">
        <v>6</v>
      </c>
      <c r="M21" s="396" t="str">
        <f t="shared" si="1"/>
        <v>NO APLICA</v>
      </c>
      <c r="N21" s="396"/>
    </row>
    <row r="22" spans="2:14">
      <c r="B22" s="131"/>
      <c r="C22" s="131"/>
      <c r="E22" s="132"/>
      <c r="F22" s="163" t="str">
        <f>IF(OR(D22="",E22=""),"",ROUND(D22/LOOKUP(E22,#REF!,#REF!),3))</f>
        <v/>
      </c>
      <c r="K22" s="474"/>
      <c r="L22" s="138">
        <v>7</v>
      </c>
      <c r="M22" s="396" t="str">
        <f t="shared" si="1"/>
        <v>NO APLICA</v>
      </c>
      <c r="N22" s="396"/>
    </row>
    <row r="23" spans="2:14">
      <c r="B23" s="131"/>
      <c r="C23" s="131"/>
      <c r="E23" s="132"/>
      <c r="F23" s="163" t="str">
        <f>IF(OR(D23="",E23=""),"",ROUND(D23/LOOKUP(E23,#REF!,#REF!),3))</f>
        <v/>
      </c>
      <c r="K23" s="474"/>
      <c r="L23" s="138">
        <v>8</v>
      </c>
      <c r="M23" s="396" t="str">
        <f t="shared" si="1"/>
        <v>NO APLICA</v>
      </c>
      <c r="N23" s="396"/>
    </row>
    <row r="24" spans="2:14">
      <c r="B24" s="131"/>
      <c r="C24" s="131"/>
      <c r="E24" s="132"/>
      <c r="F24" s="163" t="str">
        <f>IF(OR(D24="",E24=""),"",ROUND(D24/LOOKUP(E24,#REF!,#REF!),3))</f>
        <v/>
      </c>
      <c r="K24" s="474"/>
      <c r="L24" s="138">
        <v>9</v>
      </c>
      <c r="M24" s="396" t="str">
        <f t="shared" si="1"/>
        <v>NO APLICA</v>
      </c>
      <c r="N24" s="396"/>
    </row>
    <row r="25" spans="2:14">
      <c r="B25" s="131"/>
      <c r="C25" s="131"/>
      <c r="E25" s="132"/>
      <c r="F25" s="163" t="str">
        <f>IF(OR(D25="",E25=""),"",ROUND(D25/LOOKUP(E25,#REF!,#REF!),3))</f>
        <v/>
      </c>
      <c r="K25" s="474"/>
      <c r="L25" s="138">
        <v>10</v>
      </c>
      <c r="M25" s="396" t="str">
        <f t="shared" si="1"/>
        <v>NO APLICA</v>
      </c>
      <c r="N25" s="396"/>
    </row>
    <row r="26" spans="2:14">
      <c r="B26" s="131"/>
      <c r="C26" s="131"/>
      <c r="E26" s="132"/>
      <c r="F26" s="163" t="str">
        <f>IF(OR(D26="",E26=""),"",ROUND(D26/LOOKUP(E26,#REF!,#REF!),3))</f>
        <v/>
      </c>
      <c r="K26" s="474">
        <v>3</v>
      </c>
      <c r="L26" s="138">
        <v>1</v>
      </c>
      <c r="M26" s="396" t="str">
        <f t="shared" ref="M26:M35" si="2">IF(SUMIFS($F$5:$F$1200,$B$5:$B$1200,$K$26,$C$5:$C$1200,$L26)=0,"NO APLICA",ROUND(SUMIFS($F$5:$F$1200,$B$5:$B$1200,$K$26,$C$5:$C$1200,$L26),3))</f>
        <v>NO APLICA</v>
      </c>
      <c r="N26" s="396"/>
    </row>
    <row r="27" spans="2:14">
      <c r="B27" s="131"/>
      <c r="C27" s="131"/>
      <c r="E27" s="132"/>
      <c r="F27" s="163" t="str">
        <f>IF(OR(D27="",E27=""),"",ROUND(D27/LOOKUP(E27,#REF!,#REF!),3))</f>
        <v/>
      </c>
      <c r="K27" s="474"/>
      <c r="L27" s="138">
        <v>2</v>
      </c>
      <c r="M27" s="396" t="str">
        <f t="shared" si="2"/>
        <v>NO APLICA</v>
      </c>
      <c r="N27" s="396"/>
    </row>
    <row r="28" spans="2:14">
      <c r="B28" s="131"/>
      <c r="C28" s="131"/>
      <c r="E28" s="132"/>
      <c r="F28" s="163" t="str">
        <f>IF(OR(D28="",E28=""),"",ROUND(D28/LOOKUP(E28,#REF!,#REF!),3))</f>
        <v/>
      </c>
      <c r="K28" s="474"/>
      <c r="L28" s="138">
        <v>3</v>
      </c>
      <c r="M28" s="396" t="str">
        <f t="shared" si="2"/>
        <v>NO APLICA</v>
      </c>
      <c r="N28" s="396"/>
    </row>
    <row r="29" spans="2:14">
      <c r="B29" s="131"/>
      <c r="C29" s="131"/>
      <c r="E29" s="132"/>
      <c r="F29" s="163" t="str">
        <f>IF(OR(D29="",E29=""),"",ROUND(D29/LOOKUP(E29,#REF!,#REF!),3))</f>
        <v/>
      </c>
      <c r="K29" s="474"/>
      <c r="L29" s="138">
        <v>4</v>
      </c>
      <c r="M29" s="396" t="str">
        <f t="shared" si="2"/>
        <v>NO APLICA</v>
      </c>
      <c r="N29" s="396"/>
    </row>
    <row r="30" spans="2:14">
      <c r="B30" s="131"/>
      <c r="C30" s="131"/>
      <c r="E30" s="132"/>
      <c r="F30" s="163" t="str">
        <f>IF(OR(D30="",E30=""),"",ROUND(D30/LOOKUP(E30,#REF!,#REF!),3))</f>
        <v/>
      </c>
      <c r="K30" s="474"/>
      <c r="L30" s="138">
        <v>5</v>
      </c>
      <c r="M30" s="396" t="str">
        <f t="shared" si="2"/>
        <v>NO APLICA</v>
      </c>
      <c r="N30" s="396"/>
    </row>
    <row r="31" spans="2:14">
      <c r="B31" s="131"/>
      <c r="C31" s="131"/>
      <c r="E31" s="132"/>
      <c r="F31" s="163" t="str">
        <f>IF(OR(D31="",E31=""),"",ROUND(D31/LOOKUP(E31,#REF!,#REF!),3))</f>
        <v/>
      </c>
      <c r="K31" s="474"/>
      <c r="L31" s="138">
        <v>6</v>
      </c>
      <c r="M31" s="396" t="str">
        <f t="shared" si="2"/>
        <v>NO APLICA</v>
      </c>
      <c r="N31" s="396"/>
    </row>
    <row r="32" spans="2:14">
      <c r="B32" s="131"/>
      <c r="C32" s="131"/>
      <c r="E32" s="132"/>
      <c r="F32" s="163" t="str">
        <f>IF(OR(D32="",E32=""),"",ROUND(D32/LOOKUP(E32,#REF!,#REF!),3))</f>
        <v/>
      </c>
      <c r="K32" s="474"/>
      <c r="L32" s="138">
        <v>7</v>
      </c>
      <c r="M32" s="396" t="str">
        <f t="shared" si="2"/>
        <v>NO APLICA</v>
      </c>
      <c r="N32" s="396"/>
    </row>
    <row r="33" spans="2:14">
      <c r="B33" s="131"/>
      <c r="C33" s="131"/>
      <c r="E33" s="132"/>
      <c r="F33" s="163" t="str">
        <f>IF(OR(D33="",E33=""),"",ROUND(D33/LOOKUP(E33,#REF!,#REF!),3))</f>
        <v/>
      </c>
      <c r="K33" s="474"/>
      <c r="L33" s="138">
        <v>8</v>
      </c>
      <c r="M33" s="396" t="str">
        <f t="shared" si="2"/>
        <v>NO APLICA</v>
      </c>
      <c r="N33" s="396"/>
    </row>
    <row r="34" spans="2:14">
      <c r="B34" s="131"/>
      <c r="C34" s="131"/>
      <c r="E34" s="132"/>
      <c r="F34" s="163" t="str">
        <f>IF(OR(D34="",E34=""),"",ROUND(D34/LOOKUP(E34,#REF!,#REF!),3))</f>
        <v/>
      </c>
      <c r="K34" s="474"/>
      <c r="L34" s="138">
        <v>9</v>
      </c>
      <c r="M34" s="396" t="str">
        <f t="shared" si="2"/>
        <v>NO APLICA</v>
      </c>
      <c r="N34" s="396"/>
    </row>
    <row r="35" spans="2:14">
      <c r="B35" s="131"/>
      <c r="C35" s="131"/>
      <c r="E35" s="132"/>
      <c r="F35" s="163" t="str">
        <f>IF(OR(D35="",E35=""),"",ROUND(D35/LOOKUP(E35,#REF!,#REF!),3))</f>
        <v/>
      </c>
      <c r="K35" s="474"/>
      <c r="L35" s="138">
        <v>10</v>
      </c>
      <c r="M35" s="396" t="str">
        <f t="shared" si="2"/>
        <v>NO APLICA</v>
      </c>
      <c r="N35" s="396"/>
    </row>
    <row r="36" spans="2:14">
      <c r="B36" s="131"/>
      <c r="C36" s="131"/>
      <c r="E36" s="132"/>
      <c r="F36" s="163" t="str">
        <f>IF(OR(D36="",E36=""),"",ROUND(D36/LOOKUP(E36,#REF!,#REF!),3))</f>
        <v/>
      </c>
      <c r="K36" s="474">
        <v>4</v>
      </c>
      <c r="L36" s="138">
        <v>1</v>
      </c>
      <c r="M36" s="396" t="str">
        <f t="shared" ref="M36:M45" si="3">IF(SUMIFS($F$5:$F$1200,$B$5:$B$1200,$K$36,$C$5:$C$1200,$L36)=0,"NO APLICA",ROUND(SUMIFS($F$5:$F$1200,$B$5:$B$1200,$K$36,$C$5:$C$1200,$L36),3))</f>
        <v>NO APLICA</v>
      </c>
      <c r="N36" s="396"/>
    </row>
    <row r="37" spans="2:14">
      <c r="B37" s="131"/>
      <c r="C37" s="131"/>
      <c r="E37" s="132"/>
      <c r="F37" s="163" t="str">
        <f>IF(OR(D37="",E37=""),"",ROUND(D37/LOOKUP(E37,#REF!,#REF!),3))</f>
        <v/>
      </c>
      <c r="K37" s="474"/>
      <c r="L37" s="138">
        <v>2</v>
      </c>
      <c r="M37" s="396" t="str">
        <f t="shared" si="3"/>
        <v>NO APLICA</v>
      </c>
      <c r="N37" s="396"/>
    </row>
    <row r="38" spans="2:14">
      <c r="B38" s="131"/>
      <c r="C38" s="131"/>
      <c r="E38" s="132"/>
      <c r="F38" s="163" t="str">
        <f>IF(OR(D38="",E38=""),"",ROUND(D38/LOOKUP(E38,#REF!,#REF!),3))</f>
        <v/>
      </c>
      <c r="K38" s="474"/>
      <c r="L38" s="138">
        <v>3</v>
      </c>
      <c r="M38" s="396" t="str">
        <f t="shared" si="3"/>
        <v>NO APLICA</v>
      </c>
      <c r="N38" s="396"/>
    </row>
    <row r="39" spans="2:14">
      <c r="B39" s="131"/>
      <c r="C39" s="131"/>
      <c r="E39" s="132"/>
      <c r="F39" s="163" t="str">
        <f>IF(OR(D39="",E39=""),"",ROUND(D39/LOOKUP(E39,#REF!,#REF!),3))</f>
        <v/>
      </c>
      <c r="K39" s="474"/>
      <c r="L39" s="138">
        <v>4</v>
      </c>
      <c r="M39" s="396" t="str">
        <f t="shared" si="3"/>
        <v>NO APLICA</v>
      </c>
      <c r="N39" s="396"/>
    </row>
    <row r="40" spans="2:14">
      <c r="B40" s="131"/>
      <c r="C40" s="131"/>
      <c r="E40" s="132"/>
      <c r="F40" s="163" t="str">
        <f>IF(OR(D40="",E40=""),"",ROUND(D40/LOOKUP(E40,#REF!,#REF!),3))</f>
        <v/>
      </c>
      <c r="K40" s="474"/>
      <c r="L40" s="138">
        <v>5</v>
      </c>
      <c r="M40" s="396" t="str">
        <f t="shared" si="3"/>
        <v>NO APLICA</v>
      </c>
      <c r="N40" s="396"/>
    </row>
    <row r="41" spans="2:14">
      <c r="B41" s="131"/>
      <c r="C41" s="131"/>
      <c r="E41" s="132"/>
      <c r="F41" s="163" t="str">
        <f>IF(OR(D41="",E41=""),"",ROUND(D41/LOOKUP(E41,#REF!,#REF!),3))</f>
        <v/>
      </c>
      <c r="K41" s="474"/>
      <c r="L41" s="138">
        <v>6</v>
      </c>
      <c r="M41" s="396" t="str">
        <f t="shared" si="3"/>
        <v>NO APLICA</v>
      </c>
      <c r="N41" s="396"/>
    </row>
    <row r="42" spans="2:14">
      <c r="B42" s="131"/>
      <c r="C42" s="131"/>
      <c r="E42" s="132"/>
      <c r="F42" s="163" t="str">
        <f>IF(OR(D42="",E42=""),"",ROUND(D42/LOOKUP(E42,#REF!,#REF!),3))</f>
        <v/>
      </c>
      <c r="K42" s="474"/>
      <c r="L42" s="138">
        <v>7</v>
      </c>
      <c r="M42" s="396" t="str">
        <f t="shared" si="3"/>
        <v>NO APLICA</v>
      </c>
      <c r="N42" s="396"/>
    </row>
    <row r="43" spans="2:14">
      <c r="B43" s="131"/>
      <c r="C43" s="131"/>
      <c r="E43" s="132"/>
      <c r="F43" s="163" t="str">
        <f>IF(OR(D43="",E43=""),"",ROUND(D43/LOOKUP(E43,#REF!,#REF!),3))</f>
        <v/>
      </c>
      <c r="K43" s="474"/>
      <c r="L43" s="138">
        <v>8</v>
      </c>
      <c r="M43" s="396" t="str">
        <f t="shared" si="3"/>
        <v>NO APLICA</v>
      </c>
      <c r="N43" s="396"/>
    </row>
    <row r="44" spans="2:14">
      <c r="B44" s="131"/>
      <c r="C44" s="131"/>
      <c r="E44" s="132"/>
      <c r="F44" s="163" t="str">
        <f>IF(OR(D44="",E44=""),"",ROUND(D44/LOOKUP(E44,#REF!,#REF!),3))</f>
        <v/>
      </c>
      <c r="K44" s="474"/>
      <c r="L44" s="138">
        <v>9</v>
      </c>
      <c r="M44" s="396" t="str">
        <f t="shared" si="3"/>
        <v>NO APLICA</v>
      </c>
      <c r="N44" s="396"/>
    </row>
    <row r="45" spans="2:14">
      <c r="B45" s="131"/>
      <c r="C45" s="131"/>
      <c r="E45" s="132"/>
      <c r="F45" s="163" t="str">
        <f>IF(OR(D45="",E45=""),"",ROUND(D45/LOOKUP(E45,#REF!,#REF!),3))</f>
        <v/>
      </c>
      <c r="K45" s="474"/>
      <c r="L45" s="138">
        <v>10</v>
      </c>
      <c r="M45" s="396" t="str">
        <f t="shared" si="3"/>
        <v>NO APLICA</v>
      </c>
      <c r="N45" s="396"/>
    </row>
    <row r="46" spans="2:14">
      <c r="B46" s="131"/>
      <c r="C46" s="131"/>
      <c r="E46" s="132"/>
      <c r="F46" s="163" t="str">
        <f>IF(OR(D46="",E46=""),"",ROUND(D46/LOOKUP(E46,#REF!,#REF!),3))</f>
        <v/>
      </c>
      <c r="K46" s="474">
        <v>5</v>
      </c>
      <c r="L46" s="138">
        <v>1</v>
      </c>
      <c r="M46" s="396" t="str">
        <f t="shared" ref="M46:M55" si="4">IF(SUMIFS($F$5:$F$1200,$B$5:$B$1200,$K$46,$C$5:$C$1200,$L46)=0,"NO APLICA",ROUND(SUMIFS($F$5:$F$1200,$B$5:$B$1200,$K$46,$C$5:$C$1200,$L46),3))</f>
        <v>NO APLICA</v>
      </c>
      <c r="N46" s="396"/>
    </row>
    <row r="47" spans="2:14">
      <c r="B47" s="131"/>
      <c r="C47" s="131"/>
      <c r="E47" s="132"/>
      <c r="F47" s="163" t="str">
        <f>IF(OR(D47="",E47=""),"",ROUND(D47/LOOKUP(E47,#REF!,#REF!),3))</f>
        <v/>
      </c>
      <c r="K47" s="474"/>
      <c r="L47" s="138">
        <v>2</v>
      </c>
      <c r="M47" s="396" t="str">
        <f t="shared" si="4"/>
        <v>NO APLICA</v>
      </c>
      <c r="N47" s="396"/>
    </row>
    <row r="48" spans="2:14">
      <c r="B48" s="131"/>
      <c r="C48" s="131"/>
      <c r="E48" s="132"/>
      <c r="F48" s="163" t="str">
        <f>IF(OR(D48="",E48=""),"",ROUND(D48/LOOKUP(E48,#REF!,#REF!),3))</f>
        <v/>
      </c>
      <c r="K48" s="474"/>
      <c r="L48" s="138">
        <v>3</v>
      </c>
      <c r="M48" s="396" t="str">
        <f t="shared" si="4"/>
        <v>NO APLICA</v>
      </c>
      <c r="N48" s="396"/>
    </row>
    <row r="49" spans="2:14">
      <c r="B49" s="131"/>
      <c r="C49" s="131"/>
      <c r="E49" s="132"/>
      <c r="F49" s="163" t="str">
        <f>IF(OR(D49="",E49=""),"",ROUND(D49/LOOKUP(E49,#REF!,#REF!),3))</f>
        <v/>
      </c>
      <c r="K49" s="474"/>
      <c r="L49" s="138">
        <v>4</v>
      </c>
      <c r="M49" s="396" t="str">
        <f t="shared" si="4"/>
        <v>NO APLICA</v>
      </c>
      <c r="N49" s="396"/>
    </row>
    <row r="50" spans="2:14">
      <c r="B50" s="131"/>
      <c r="C50" s="131"/>
      <c r="E50" s="132"/>
      <c r="F50" s="163" t="str">
        <f>IF(OR(D50="",E50=""),"",ROUND(D50/LOOKUP(E50,#REF!,#REF!),3))</f>
        <v/>
      </c>
      <c r="K50" s="474"/>
      <c r="L50" s="138">
        <v>5</v>
      </c>
      <c r="M50" s="396" t="str">
        <f t="shared" si="4"/>
        <v>NO APLICA</v>
      </c>
      <c r="N50" s="396"/>
    </row>
    <row r="51" spans="2:14">
      <c r="B51" s="131"/>
      <c r="C51" s="131"/>
      <c r="E51" s="132"/>
      <c r="F51" s="163" t="str">
        <f>IF(OR(D51="",E51=""),"",ROUND(D51/LOOKUP(E51,#REF!,#REF!),3))</f>
        <v/>
      </c>
      <c r="K51" s="474"/>
      <c r="L51" s="138">
        <v>6</v>
      </c>
      <c r="M51" s="396" t="str">
        <f t="shared" si="4"/>
        <v>NO APLICA</v>
      </c>
      <c r="N51" s="396"/>
    </row>
    <row r="52" spans="2:14">
      <c r="B52" s="131"/>
      <c r="C52" s="131"/>
      <c r="E52" s="132"/>
      <c r="F52" s="163" t="str">
        <f>IF(OR(D52="",E52=""),"",ROUND(D52/LOOKUP(E52,#REF!,#REF!),3))</f>
        <v/>
      </c>
      <c r="K52" s="474"/>
      <c r="L52" s="138">
        <v>7</v>
      </c>
      <c r="M52" s="396" t="str">
        <f t="shared" si="4"/>
        <v>NO APLICA</v>
      </c>
      <c r="N52" s="396"/>
    </row>
    <row r="53" spans="2:14">
      <c r="B53" s="131"/>
      <c r="C53" s="131"/>
      <c r="E53" s="132"/>
      <c r="F53" s="163" t="str">
        <f>IF(OR(D53="",E53=""),"",ROUND(D53/LOOKUP(E53,#REF!,#REF!),3))</f>
        <v/>
      </c>
      <c r="K53" s="474"/>
      <c r="L53" s="138">
        <v>8</v>
      </c>
      <c r="M53" s="396" t="str">
        <f t="shared" si="4"/>
        <v>NO APLICA</v>
      </c>
      <c r="N53" s="396"/>
    </row>
    <row r="54" spans="2:14">
      <c r="B54" s="131"/>
      <c r="C54" s="131"/>
      <c r="E54" s="132"/>
      <c r="F54" s="163" t="str">
        <f>IF(OR(D54="",E54=""),"",ROUND(D54/LOOKUP(E54,#REF!,#REF!),3))</f>
        <v/>
      </c>
      <c r="K54" s="474"/>
      <c r="L54" s="138">
        <v>9</v>
      </c>
      <c r="M54" s="396" t="str">
        <f t="shared" si="4"/>
        <v>NO APLICA</v>
      </c>
      <c r="N54" s="396"/>
    </row>
    <row r="55" spans="2:14">
      <c r="B55" s="131"/>
      <c r="C55" s="131"/>
      <c r="E55" s="132"/>
      <c r="F55" s="163" t="str">
        <f>IF(OR(D55="",E55=""),"",ROUND(D55/LOOKUP(E55,#REF!,#REF!),3))</f>
        <v/>
      </c>
      <c r="K55" s="474"/>
      <c r="L55" s="138">
        <v>10</v>
      </c>
      <c r="M55" s="396" t="str">
        <f t="shared" si="4"/>
        <v>NO APLICA</v>
      </c>
      <c r="N55" s="396"/>
    </row>
    <row r="56" spans="2:14">
      <c r="B56" s="131"/>
      <c r="C56" s="131"/>
      <c r="E56" s="132"/>
      <c r="F56" s="163" t="str">
        <f>IF(OR(D56="",E56=""),"",ROUND(D56/LOOKUP(E56,#REF!,#REF!),3))</f>
        <v/>
      </c>
      <c r="K56" s="474">
        <v>6</v>
      </c>
      <c r="L56" s="138">
        <v>1</v>
      </c>
      <c r="M56" s="396" t="str">
        <f t="shared" ref="M56:M65" si="5">IF(SUMIFS($F$5:$F$1200,$B$5:$B$1200,$K$56,$C$5:$C$1200,$L56)=0,"NO APLICA",ROUND(SUMIFS($F$5:$F$1200,$B$5:$B$1200,$K$56,$C$5:$C$1200,$L56),3))</f>
        <v>NO APLICA</v>
      </c>
      <c r="N56" s="396"/>
    </row>
    <row r="57" spans="2:14">
      <c r="B57" s="131"/>
      <c r="C57" s="131"/>
      <c r="E57" s="132"/>
      <c r="F57" s="163" t="str">
        <f>IF(OR(D57="",E57=""),"",ROUND(D57/LOOKUP(E57,#REF!,#REF!),3))</f>
        <v/>
      </c>
      <c r="K57" s="474"/>
      <c r="L57" s="138">
        <v>2</v>
      </c>
      <c r="M57" s="396" t="str">
        <f t="shared" si="5"/>
        <v>NO APLICA</v>
      </c>
      <c r="N57" s="396"/>
    </row>
    <row r="58" spans="2:14">
      <c r="B58" s="131"/>
      <c r="C58" s="131"/>
      <c r="E58" s="132"/>
      <c r="F58" s="163" t="str">
        <f>IF(OR(D58="",E58=""),"",ROUND(D58/LOOKUP(E58,#REF!,#REF!),3))</f>
        <v/>
      </c>
      <c r="K58" s="474"/>
      <c r="L58" s="138">
        <v>3</v>
      </c>
      <c r="M58" s="396" t="str">
        <f t="shared" si="5"/>
        <v>NO APLICA</v>
      </c>
      <c r="N58" s="396"/>
    </row>
    <row r="59" spans="2:14">
      <c r="B59" s="131"/>
      <c r="C59" s="131"/>
      <c r="E59" s="132"/>
      <c r="F59" s="163" t="str">
        <f>IF(OR(D59="",E59=""),"",ROUND(D59/LOOKUP(E59,#REF!,#REF!),3))</f>
        <v/>
      </c>
      <c r="K59" s="474"/>
      <c r="L59" s="138">
        <v>4</v>
      </c>
      <c r="M59" s="396" t="str">
        <f t="shared" si="5"/>
        <v>NO APLICA</v>
      </c>
      <c r="N59" s="396"/>
    </row>
    <row r="60" spans="2:14">
      <c r="B60" s="131"/>
      <c r="C60" s="131"/>
      <c r="E60" s="132"/>
      <c r="F60" s="163" t="str">
        <f>IF(OR(D60="",E60=""),"",ROUND(D60/LOOKUP(E60,#REF!,#REF!),3))</f>
        <v/>
      </c>
      <c r="K60" s="474"/>
      <c r="L60" s="138">
        <v>5</v>
      </c>
      <c r="M60" s="396" t="str">
        <f t="shared" si="5"/>
        <v>NO APLICA</v>
      </c>
      <c r="N60" s="396"/>
    </row>
    <row r="61" spans="2:14">
      <c r="B61" s="131"/>
      <c r="C61" s="131"/>
      <c r="E61" s="132"/>
      <c r="F61" s="163" t="str">
        <f>IF(OR(D61="",E61=""),"",ROUND(D61/LOOKUP(E61,#REF!,#REF!),3))</f>
        <v/>
      </c>
      <c r="K61" s="474"/>
      <c r="L61" s="138">
        <v>6</v>
      </c>
      <c r="M61" s="396" t="str">
        <f t="shared" si="5"/>
        <v>NO APLICA</v>
      </c>
      <c r="N61" s="396"/>
    </row>
    <row r="62" spans="2:14">
      <c r="B62" s="131"/>
      <c r="C62" s="131"/>
      <c r="E62" s="132"/>
      <c r="F62" s="163" t="str">
        <f>IF(OR(D62="",E62=""),"",ROUND(D62/LOOKUP(E62,#REF!,#REF!),3))</f>
        <v/>
      </c>
      <c r="K62" s="474"/>
      <c r="L62" s="138">
        <v>7</v>
      </c>
      <c r="M62" s="396" t="str">
        <f t="shared" si="5"/>
        <v>NO APLICA</v>
      </c>
      <c r="N62" s="396"/>
    </row>
    <row r="63" spans="2:14">
      <c r="B63" s="131"/>
      <c r="C63" s="131"/>
      <c r="E63" s="132"/>
      <c r="F63" s="163" t="str">
        <f>IF(OR(D63="",E63=""),"",ROUND(D63/LOOKUP(E63,#REF!,#REF!),3))</f>
        <v/>
      </c>
      <c r="K63" s="474"/>
      <c r="L63" s="138">
        <v>8</v>
      </c>
      <c r="M63" s="396" t="str">
        <f t="shared" si="5"/>
        <v>NO APLICA</v>
      </c>
      <c r="N63" s="396"/>
    </row>
    <row r="64" spans="2:14">
      <c r="B64" s="131"/>
      <c r="C64" s="131"/>
      <c r="E64" s="132"/>
      <c r="F64" s="163" t="str">
        <f>IF(OR(D64="",E64=""),"",ROUND(D64/LOOKUP(E64,#REF!,#REF!),3))</f>
        <v/>
      </c>
      <c r="K64" s="474"/>
      <c r="L64" s="138">
        <v>9</v>
      </c>
      <c r="M64" s="396" t="str">
        <f t="shared" si="5"/>
        <v>NO APLICA</v>
      </c>
      <c r="N64" s="396"/>
    </row>
    <row r="65" spans="2:14">
      <c r="B65" s="131"/>
      <c r="C65" s="131"/>
      <c r="E65" s="132"/>
      <c r="F65" s="163" t="str">
        <f>IF(OR(D65="",E65=""),"",ROUND(D65/LOOKUP(E65,#REF!,#REF!),3))</f>
        <v/>
      </c>
      <c r="K65" s="474"/>
      <c r="L65" s="138">
        <v>10</v>
      </c>
      <c r="M65" s="396" t="str">
        <f t="shared" si="5"/>
        <v>NO APLICA</v>
      </c>
      <c r="N65" s="396"/>
    </row>
    <row r="66" spans="2:14">
      <c r="B66" s="131"/>
      <c r="C66" s="131"/>
      <c r="E66" s="132"/>
      <c r="F66" s="163" t="str">
        <f>IF(OR(D66="",E66=""),"",ROUND(D66/LOOKUP(E66,#REF!,#REF!),3))</f>
        <v/>
      </c>
      <c r="K66" s="474">
        <v>7</v>
      </c>
      <c r="L66" s="138">
        <v>1</v>
      </c>
      <c r="M66" s="396" t="str">
        <f t="shared" ref="M66:M75" si="6">IF(SUMIFS($F$5:$F$1200,$B$5:$B$1200,$K$66,$C$5:$C$1200,$L66)=0,"NO APLICA",ROUND(SUMIFS($F$5:$F$1200,$B$5:$B$1200,$K$66,$C$5:$C$1200,$L66),3))</f>
        <v>NO APLICA</v>
      </c>
      <c r="N66" s="396"/>
    </row>
    <row r="67" spans="2:14">
      <c r="B67" s="131"/>
      <c r="C67" s="131"/>
      <c r="E67" s="132"/>
      <c r="F67" s="163" t="str">
        <f>IF(OR(D67="",E67=""),"",ROUND(D67/LOOKUP(E67,#REF!,#REF!),3))</f>
        <v/>
      </c>
      <c r="K67" s="474"/>
      <c r="L67" s="138">
        <v>2</v>
      </c>
      <c r="M67" s="396" t="str">
        <f t="shared" si="6"/>
        <v>NO APLICA</v>
      </c>
      <c r="N67" s="396"/>
    </row>
    <row r="68" spans="2:14">
      <c r="B68" s="131"/>
      <c r="C68" s="131"/>
      <c r="E68" s="132"/>
      <c r="F68" s="163" t="str">
        <f>IF(OR(D68="",E68=""),"",ROUND(D68/LOOKUP(E68,#REF!,#REF!),3))</f>
        <v/>
      </c>
      <c r="K68" s="474"/>
      <c r="L68" s="138">
        <v>3</v>
      </c>
      <c r="M68" s="396" t="str">
        <f t="shared" si="6"/>
        <v>NO APLICA</v>
      </c>
      <c r="N68" s="396"/>
    </row>
    <row r="69" spans="2:14">
      <c r="B69" s="131"/>
      <c r="C69" s="131"/>
      <c r="E69" s="132"/>
      <c r="F69" s="163" t="str">
        <f>IF(OR(D69="",E69=""),"",ROUND(D69/LOOKUP(E69,#REF!,#REF!),3))</f>
        <v/>
      </c>
      <c r="K69" s="474"/>
      <c r="L69" s="138">
        <v>4</v>
      </c>
      <c r="M69" s="396" t="str">
        <f t="shared" si="6"/>
        <v>NO APLICA</v>
      </c>
      <c r="N69" s="396"/>
    </row>
    <row r="70" spans="2:14">
      <c r="B70" s="131"/>
      <c r="C70" s="131"/>
      <c r="E70" s="132"/>
      <c r="F70" s="163" t="str">
        <f>IF(OR(D70="",E70=""),"",ROUND(D70/LOOKUP(E70,#REF!,#REF!),3))</f>
        <v/>
      </c>
      <c r="K70" s="474"/>
      <c r="L70" s="138">
        <v>5</v>
      </c>
      <c r="M70" s="396" t="str">
        <f t="shared" si="6"/>
        <v>NO APLICA</v>
      </c>
      <c r="N70" s="396"/>
    </row>
    <row r="71" spans="2:14">
      <c r="B71" s="131"/>
      <c r="C71" s="131"/>
      <c r="E71" s="132"/>
      <c r="F71" s="163" t="str">
        <f>IF(OR(D71="",E71=""),"",ROUND(D71/LOOKUP(E71,#REF!,#REF!),3))</f>
        <v/>
      </c>
      <c r="K71" s="474"/>
      <c r="L71" s="138">
        <v>6</v>
      </c>
      <c r="M71" s="396" t="str">
        <f t="shared" si="6"/>
        <v>NO APLICA</v>
      </c>
      <c r="N71" s="396"/>
    </row>
    <row r="72" spans="2:14">
      <c r="B72" s="131"/>
      <c r="C72" s="131"/>
      <c r="E72" s="132"/>
      <c r="F72" s="163" t="str">
        <f>IF(OR(D72="",E72=""),"",ROUND(D72/LOOKUP(E72,#REF!,#REF!),3))</f>
        <v/>
      </c>
      <c r="K72" s="474"/>
      <c r="L72" s="138">
        <v>7</v>
      </c>
      <c r="M72" s="396" t="str">
        <f t="shared" si="6"/>
        <v>NO APLICA</v>
      </c>
      <c r="N72" s="396"/>
    </row>
    <row r="73" spans="2:14">
      <c r="B73" s="131"/>
      <c r="C73" s="131"/>
      <c r="E73" s="132"/>
      <c r="F73" s="163" t="str">
        <f>IF(OR(D73="",E73=""),"",ROUND(D73/LOOKUP(E73,#REF!,#REF!),3))</f>
        <v/>
      </c>
      <c r="K73" s="474"/>
      <c r="L73" s="138">
        <v>8</v>
      </c>
      <c r="M73" s="396" t="str">
        <f t="shared" si="6"/>
        <v>NO APLICA</v>
      </c>
      <c r="N73" s="396"/>
    </row>
    <row r="74" spans="2:14">
      <c r="B74" s="131"/>
      <c r="C74" s="131"/>
      <c r="E74" s="132"/>
      <c r="F74" s="163" t="str">
        <f>IF(OR(D74="",E74=""),"",ROUND(D74/LOOKUP(E74,#REF!,#REF!),3))</f>
        <v/>
      </c>
      <c r="K74" s="474"/>
      <c r="L74" s="138">
        <v>9</v>
      </c>
      <c r="M74" s="396" t="str">
        <f t="shared" si="6"/>
        <v>NO APLICA</v>
      </c>
      <c r="N74" s="396"/>
    </row>
    <row r="75" spans="2:14">
      <c r="B75" s="131"/>
      <c r="C75" s="131"/>
      <c r="E75" s="132"/>
      <c r="F75" s="163" t="str">
        <f>IF(OR(D75="",E75=""),"",ROUND(D75/LOOKUP(E75,#REF!,#REF!),3))</f>
        <v/>
      </c>
      <c r="K75" s="474"/>
      <c r="L75" s="138">
        <v>10</v>
      </c>
      <c r="M75" s="396" t="str">
        <f t="shared" si="6"/>
        <v>NO APLICA</v>
      </c>
      <c r="N75" s="396"/>
    </row>
    <row r="76" spans="2:14">
      <c r="B76" s="131"/>
      <c r="C76" s="131"/>
      <c r="E76" s="132"/>
      <c r="F76" s="163" t="str">
        <f>IF(OR(D76="",E76=""),"",ROUND(D76/LOOKUP(E76,#REF!,#REF!),3))</f>
        <v/>
      </c>
      <c r="K76" s="474">
        <v>8</v>
      </c>
      <c r="L76" s="138">
        <v>1</v>
      </c>
      <c r="M76" s="396" t="str">
        <f t="shared" ref="M76:M85" si="7">IF(SUMIFS($F$5:$F$1200,$B$5:$B$1200,$K$76,$C$5:$C$1200,$L76)=0,"NO APLICA",ROUND(SUMIFS($F$5:$F$1200,$B$5:$B$1200,$K$76,$C$5:$C$1200,$L76),3))</f>
        <v>NO APLICA</v>
      </c>
      <c r="N76" s="396"/>
    </row>
    <row r="77" spans="2:14">
      <c r="B77" s="131"/>
      <c r="C77" s="131"/>
      <c r="E77" s="132"/>
      <c r="F77" s="163" t="str">
        <f>IF(OR(D77="",E77=""),"",ROUND(D77/LOOKUP(E77,#REF!,#REF!),3))</f>
        <v/>
      </c>
      <c r="K77" s="474"/>
      <c r="L77" s="138">
        <v>2</v>
      </c>
      <c r="M77" s="396" t="str">
        <f t="shared" si="7"/>
        <v>NO APLICA</v>
      </c>
      <c r="N77" s="396"/>
    </row>
    <row r="78" spans="2:14">
      <c r="B78" s="131"/>
      <c r="C78" s="131"/>
      <c r="E78" s="132"/>
      <c r="F78" s="163" t="str">
        <f>IF(OR(D78="",E78=""),"",ROUND(D78/LOOKUP(E78,#REF!,#REF!),3))</f>
        <v/>
      </c>
      <c r="K78" s="474"/>
      <c r="L78" s="138">
        <v>3</v>
      </c>
      <c r="M78" s="396" t="str">
        <f t="shared" si="7"/>
        <v>NO APLICA</v>
      </c>
      <c r="N78" s="396"/>
    </row>
    <row r="79" spans="2:14">
      <c r="B79" s="131"/>
      <c r="C79" s="131"/>
      <c r="E79" s="132"/>
      <c r="F79" s="163" t="str">
        <f>IF(OR(D79="",E79=""),"",ROUND(D79/LOOKUP(E79,#REF!,#REF!),3))</f>
        <v/>
      </c>
      <c r="K79" s="474"/>
      <c r="L79" s="138">
        <v>4</v>
      </c>
      <c r="M79" s="396" t="str">
        <f t="shared" si="7"/>
        <v>NO APLICA</v>
      </c>
      <c r="N79" s="396"/>
    </row>
    <row r="80" spans="2:14">
      <c r="B80" s="131"/>
      <c r="C80" s="131"/>
      <c r="E80" s="132"/>
      <c r="F80" s="163" t="str">
        <f>IF(OR(D80="",E80=""),"",ROUND(D80/LOOKUP(E80,#REF!,#REF!),3))</f>
        <v/>
      </c>
      <c r="K80" s="474"/>
      <c r="L80" s="138">
        <v>5</v>
      </c>
      <c r="M80" s="396" t="str">
        <f t="shared" si="7"/>
        <v>NO APLICA</v>
      </c>
      <c r="N80" s="396"/>
    </row>
    <row r="81" spans="2:14">
      <c r="B81" s="131"/>
      <c r="C81" s="131"/>
      <c r="E81" s="132"/>
      <c r="F81" s="163" t="str">
        <f>IF(OR(D81="",E81=""),"",ROUND(D81/LOOKUP(E81,#REF!,#REF!),3))</f>
        <v/>
      </c>
      <c r="K81" s="474"/>
      <c r="L81" s="138">
        <v>6</v>
      </c>
      <c r="M81" s="396" t="str">
        <f t="shared" si="7"/>
        <v>NO APLICA</v>
      </c>
      <c r="N81" s="396"/>
    </row>
    <row r="82" spans="2:14">
      <c r="B82" s="131"/>
      <c r="C82" s="131"/>
      <c r="E82" s="132"/>
      <c r="F82" s="163" t="str">
        <f>IF(OR(D82="",E82=""),"",ROUND(D82/LOOKUP(E82,#REF!,#REF!),3))</f>
        <v/>
      </c>
      <c r="K82" s="474"/>
      <c r="L82" s="138">
        <v>7</v>
      </c>
      <c r="M82" s="396" t="str">
        <f t="shared" si="7"/>
        <v>NO APLICA</v>
      </c>
      <c r="N82" s="396"/>
    </row>
    <row r="83" spans="2:14">
      <c r="B83" s="131"/>
      <c r="C83" s="131"/>
      <c r="E83" s="132"/>
      <c r="F83" s="163" t="str">
        <f>IF(OR(D83="",E83=""),"",ROUND(D83/LOOKUP(E83,#REF!,#REF!),3))</f>
        <v/>
      </c>
      <c r="K83" s="474"/>
      <c r="L83" s="138">
        <v>8</v>
      </c>
      <c r="M83" s="396" t="str">
        <f t="shared" si="7"/>
        <v>NO APLICA</v>
      </c>
      <c r="N83" s="396"/>
    </row>
    <row r="84" spans="2:14">
      <c r="B84" s="131"/>
      <c r="C84" s="131"/>
      <c r="E84" s="132"/>
      <c r="F84" s="163" t="str">
        <f>IF(OR(D84="",E84=""),"",ROUND(D84/LOOKUP(E84,#REF!,#REF!),3))</f>
        <v/>
      </c>
      <c r="K84" s="474"/>
      <c r="L84" s="138">
        <v>9</v>
      </c>
      <c r="M84" s="396" t="str">
        <f t="shared" si="7"/>
        <v>NO APLICA</v>
      </c>
      <c r="N84" s="396"/>
    </row>
    <row r="85" spans="2:14">
      <c r="B85" s="131"/>
      <c r="C85" s="131"/>
      <c r="E85" s="132"/>
      <c r="F85" s="163" t="str">
        <f>IF(OR(D85="",E85=""),"",ROUND(D85/LOOKUP(E85,#REF!,#REF!),3))</f>
        <v/>
      </c>
      <c r="K85" s="474"/>
      <c r="L85" s="138">
        <v>10</v>
      </c>
      <c r="M85" s="396" t="str">
        <f t="shared" si="7"/>
        <v>NO APLICA</v>
      </c>
      <c r="N85" s="396"/>
    </row>
    <row r="86" spans="2:14">
      <c r="B86" s="131"/>
      <c r="C86" s="131"/>
      <c r="E86" s="132"/>
      <c r="F86" s="163" t="str">
        <f>IF(OR(D86="",E86=""),"",ROUND(D86/LOOKUP(E86,#REF!,#REF!),3))</f>
        <v/>
      </c>
      <c r="K86" s="474">
        <v>9</v>
      </c>
      <c r="L86" s="138">
        <v>1</v>
      </c>
      <c r="M86" s="396" t="str">
        <f t="shared" ref="M86:M95" si="8">IF(SUMIFS($F$5:$F$1200,$B$5:$B$1200,$K$86,$C$5:$C$1200,$L86)=0,"NO APLICA",ROUND(SUMIFS($F$5:$F$1200,$B$5:$B$1200,$K$86,$C$5:$C$1200,$L86),3))</f>
        <v>NO APLICA</v>
      </c>
      <c r="N86" s="396"/>
    </row>
    <row r="87" spans="2:14">
      <c r="B87" s="131"/>
      <c r="C87" s="131"/>
      <c r="E87" s="132"/>
      <c r="F87" s="163" t="str">
        <f>IF(OR(D87="",E87=""),"",ROUND(D87/LOOKUP(E87,#REF!,#REF!),3))</f>
        <v/>
      </c>
      <c r="K87" s="474"/>
      <c r="L87" s="138">
        <v>2</v>
      </c>
      <c r="M87" s="396" t="str">
        <f t="shared" si="8"/>
        <v>NO APLICA</v>
      </c>
      <c r="N87" s="396"/>
    </row>
    <row r="88" spans="2:14">
      <c r="B88" s="131"/>
      <c r="C88" s="131"/>
      <c r="E88" s="132"/>
      <c r="F88" s="163" t="str">
        <f>IF(OR(D88="",E88=""),"",ROUND(D88/LOOKUP(E88,#REF!,#REF!),3))</f>
        <v/>
      </c>
      <c r="K88" s="474"/>
      <c r="L88" s="138">
        <v>3</v>
      </c>
      <c r="M88" s="396" t="str">
        <f t="shared" si="8"/>
        <v>NO APLICA</v>
      </c>
      <c r="N88" s="396"/>
    </row>
    <row r="89" spans="2:14">
      <c r="B89" s="131"/>
      <c r="C89" s="131"/>
      <c r="E89" s="132"/>
      <c r="F89" s="163" t="str">
        <f>IF(OR(D89="",E89=""),"",ROUND(D89/LOOKUP(E89,#REF!,#REF!),3))</f>
        <v/>
      </c>
      <c r="K89" s="474"/>
      <c r="L89" s="138">
        <v>4</v>
      </c>
      <c r="M89" s="396" t="str">
        <f t="shared" si="8"/>
        <v>NO APLICA</v>
      </c>
      <c r="N89" s="396"/>
    </row>
    <row r="90" spans="2:14">
      <c r="B90" s="131"/>
      <c r="C90" s="131"/>
      <c r="E90" s="132"/>
      <c r="F90" s="163" t="str">
        <f>IF(OR(D90="",E90=""),"",ROUND(D90/LOOKUP(E90,#REF!,#REF!),3))</f>
        <v/>
      </c>
      <c r="K90" s="474"/>
      <c r="L90" s="138">
        <v>5</v>
      </c>
      <c r="M90" s="396" t="str">
        <f t="shared" si="8"/>
        <v>NO APLICA</v>
      </c>
      <c r="N90" s="396"/>
    </row>
    <row r="91" spans="2:14">
      <c r="B91" s="131"/>
      <c r="C91" s="131"/>
      <c r="E91" s="132"/>
      <c r="F91" s="163" t="str">
        <f>IF(OR(D91="",E91=""),"",ROUND(D91/LOOKUP(E91,#REF!,#REF!),3))</f>
        <v/>
      </c>
      <c r="K91" s="474"/>
      <c r="L91" s="138">
        <v>6</v>
      </c>
      <c r="M91" s="396" t="str">
        <f t="shared" si="8"/>
        <v>NO APLICA</v>
      </c>
      <c r="N91" s="396"/>
    </row>
    <row r="92" spans="2:14">
      <c r="B92" s="131"/>
      <c r="C92" s="131"/>
      <c r="E92" s="132"/>
      <c r="F92" s="163" t="str">
        <f>IF(OR(D92="",E92=""),"",ROUND(D92/LOOKUP(E92,#REF!,#REF!),3))</f>
        <v/>
      </c>
      <c r="K92" s="474"/>
      <c r="L92" s="138">
        <v>7</v>
      </c>
      <c r="M92" s="396" t="str">
        <f t="shared" si="8"/>
        <v>NO APLICA</v>
      </c>
      <c r="N92" s="396"/>
    </row>
    <row r="93" spans="2:14">
      <c r="B93" s="131"/>
      <c r="C93" s="131"/>
      <c r="E93" s="132"/>
      <c r="F93" s="163" t="str">
        <f>IF(OR(D93="",E93=""),"",ROUND(D93/LOOKUP(E93,#REF!,#REF!),3))</f>
        <v/>
      </c>
      <c r="K93" s="474"/>
      <c r="L93" s="138">
        <v>8</v>
      </c>
      <c r="M93" s="396" t="str">
        <f t="shared" si="8"/>
        <v>NO APLICA</v>
      </c>
      <c r="N93" s="396"/>
    </row>
    <row r="94" spans="2:14">
      <c r="B94" s="131"/>
      <c r="C94" s="131"/>
      <c r="E94" s="132"/>
      <c r="F94" s="163" t="str">
        <f>IF(OR(D94="",E94=""),"",ROUND(D94/LOOKUP(E94,#REF!,#REF!),3))</f>
        <v/>
      </c>
      <c r="K94" s="474"/>
      <c r="L94" s="138">
        <v>9</v>
      </c>
      <c r="M94" s="396" t="str">
        <f t="shared" si="8"/>
        <v>NO APLICA</v>
      </c>
      <c r="N94" s="396"/>
    </row>
    <row r="95" spans="2:14">
      <c r="B95" s="131"/>
      <c r="C95" s="131"/>
      <c r="E95" s="132"/>
      <c r="F95" s="163" t="str">
        <f>IF(OR(D95="",E95=""),"",ROUND(D95/LOOKUP(E95,#REF!,#REF!),3))</f>
        <v/>
      </c>
      <c r="K95" s="474"/>
      <c r="L95" s="138">
        <v>10</v>
      </c>
      <c r="M95" s="396" t="str">
        <f t="shared" si="8"/>
        <v>NO APLICA</v>
      </c>
      <c r="N95" s="396"/>
    </row>
    <row r="96" spans="2:14">
      <c r="B96" s="131"/>
      <c r="C96" s="131"/>
      <c r="E96" s="132"/>
      <c r="F96" s="163" t="str">
        <f>IF(OR(D96="",E96=""),"",ROUND(D96/LOOKUP(E96,#REF!,#REF!),3))</f>
        <v/>
      </c>
      <c r="K96" s="474">
        <v>10</v>
      </c>
      <c r="L96" s="138">
        <v>1</v>
      </c>
      <c r="M96" s="396" t="str">
        <f t="shared" ref="M96:M105" si="9">IF(SUMIFS($F$5:$F$1200,$B$5:$B$1200,$K$96,$C$5:$C$1200,$L96)=0,"NO APLICA",ROUND(SUMIFS($F$5:$F$1200,$B$5:$B$1200,$K$96,$C$5:$C$1200,$L96),3))</f>
        <v>NO APLICA</v>
      </c>
      <c r="N96" s="396"/>
    </row>
    <row r="97" spans="2:14">
      <c r="B97" s="131"/>
      <c r="C97" s="131"/>
      <c r="E97" s="132"/>
      <c r="F97" s="163" t="str">
        <f>IF(OR(D97="",E97=""),"",ROUND(D97/LOOKUP(E97,#REF!,#REF!),3))</f>
        <v/>
      </c>
      <c r="K97" s="474"/>
      <c r="L97" s="138">
        <v>2</v>
      </c>
      <c r="M97" s="396" t="str">
        <f t="shared" si="9"/>
        <v>NO APLICA</v>
      </c>
      <c r="N97" s="396"/>
    </row>
    <row r="98" spans="2:14">
      <c r="B98" s="131"/>
      <c r="C98" s="131"/>
      <c r="E98" s="132"/>
      <c r="F98" s="163" t="str">
        <f>IF(OR(D98="",E98=""),"",ROUND(D98/LOOKUP(E98,#REF!,#REF!),3))</f>
        <v/>
      </c>
      <c r="K98" s="474"/>
      <c r="L98" s="138">
        <v>3</v>
      </c>
      <c r="M98" s="396" t="str">
        <f t="shared" si="9"/>
        <v>NO APLICA</v>
      </c>
      <c r="N98" s="396"/>
    </row>
    <row r="99" spans="2:14">
      <c r="B99" s="131"/>
      <c r="C99" s="131"/>
      <c r="E99" s="132"/>
      <c r="F99" s="163" t="str">
        <f>IF(OR(D99="",E99=""),"",ROUND(D99/LOOKUP(E99,#REF!,#REF!),3))</f>
        <v/>
      </c>
      <c r="K99" s="474"/>
      <c r="L99" s="138">
        <v>4</v>
      </c>
      <c r="M99" s="396" t="str">
        <f t="shared" si="9"/>
        <v>NO APLICA</v>
      </c>
      <c r="N99" s="396"/>
    </row>
    <row r="100" spans="2:14">
      <c r="B100" s="131"/>
      <c r="C100" s="131"/>
      <c r="E100" s="132"/>
      <c r="F100" s="163" t="str">
        <f>IF(OR(D100="",E100=""),"",ROUND(D100/LOOKUP(E100,#REF!,#REF!),3))</f>
        <v/>
      </c>
      <c r="K100" s="474"/>
      <c r="L100" s="138">
        <v>5</v>
      </c>
      <c r="M100" s="396" t="str">
        <f t="shared" si="9"/>
        <v>NO APLICA</v>
      </c>
      <c r="N100" s="396"/>
    </row>
    <row r="101" spans="2:14">
      <c r="B101" s="131"/>
      <c r="C101" s="131"/>
      <c r="E101" s="132"/>
      <c r="F101" s="163" t="str">
        <f>IF(OR(D101="",E101=""),"",ROUND(D101/LOOKUP(E101,#REF!,#REF!),3))</f>
        <v/>
      </c>
      <c r="K101" s="474"/>
      <c r="L101" s="138">
        <v>6</v>
      </c>
      <c r="M101" s="396" t="str">
        <f t="shared" si="9"/>
        <v>NO APLICA</v>
      </c>
      <c r="N101" s="396"/>
    </row>
    <row r="102" spans="2:14">
      <c r="B102" s="131"/>
      <c r="C102" s="131"/>
      <c r="E102" s="132"/>
      <c r="F102" s="163" t="str">
        <f>IF(OR(D102="",E102=""),"",ROUND(D102/LOOKUP(E102,#REF!,#REF!),3))</f>
        <v/>
      </c>
      <c r="K102" s="474"/>
      <c r="L102" s="138">
        <v>7</v>
      </c>
      <c r="M102" s="396" t="str">
        <f t="shared" si="9"/>
        <v>NO APLICA</v>
      </c>
      <c r="N102" s="396"/>
    </row>
    <row r="103" spans="2:14">
      <c r="B103" s="131"/>
      <c r="C103" s="131"/>
      <c r="E103" s="132"/>
      <c r="F103" s="163" t="str">
        <f>IF(OR(D103="",E103=""),"",ROUND(D103/LOOKUP(E103,#REF!,#REF!),3))</f>
        <v/>
      </c>
      <c r="K103" s="474"/>
      <c r="L103" s="138">
        <v>8</v>
      </c>
      <c r="M103" s="396" t="str">
        <f t="shared" si="9"/>
        <v>NO APLICA</v>
      </c>
      <c r="N103" s="396"/>
    </row>
    <row r="104" spans="2:14">
      <c r="B104" s="131"/>
      <c r="C104" s="131"/>
      <c r="E104" s="132"/>
      <c r="F104" s="163" t="str">
        <f>IF(OR(D104="",E104=""),"",ROUND(D104/LOOKUP(E104,#REF!,#REF!),3))</f>
        <v/>
      </c>
      <c r="K104" s="474"/>
      <c r="L104" s="138">
        <v>9</v>
      </c>
      <c r="M104" s="396" t="str">
        <f t="shared" si="9"/>
        <v>NO APLICA</v>
      </c>
      <c r="N104" s="396"/>
    </row>
    <row r="105" spans="2:14">
      <c r="B105" s="131"/>
      <c r="C105" s="131"/>
      <c r="E105" s="132"/>
      <c r="F105" s="163" t="str">
        <f>IF(OR(D105="",E105=""),"",ROUND(D105/LOOKUP(E105,#REF!,#REF!),3))</f>
        <v/>
      </c>
      <c r="K105" s="474"/>
      <c r="L105" s="138">
        <v>10</v>
      </c>
      <c r="M105" s="396" t="str">
        <f t="shared" si="9"/>
        <v>NO APLICA</v>
      </c>
      <c r="N105" s="396"/>
    </row>
    <row r="106" spans="2:14">
      <c r="B106" s="131"/>
      <c r="C106" s="131"/>
      <c r="E106" s="132"/>
      <c r="F106" s="163" t="str">
        <f>IF(OR(D106="",E106=""),"",ROUND(D106/LOOKUP(E106,#REF!,#REF!),3))</f>
        <v/>
      </c>
      <c r="K106" s="474">
        <v>11</v>
      </c>
      <c r="L106" s="138">
        <v>1</v>
      </c>
      <c r="M106" s="396" t="str">
        <f t="shared" ref="M106:M115" si="10">IF(SUMIFS($F$5:$F$1200,$B$5:$B$1200,$K$106,$C$5:$C$1200,$L106)=0,"NO APLICA",ROUND(SUMIFS($F$5:$F$1200,$B$5:$B$1200,$K$106,$C$5:$C$1200,$L106),3))</f>
        <v>NO APLICA</v>
      </c>
      <c r="N106" s="396"/>
    </row>
    <row r="107" spans="2:14">
      <c r="B107" s="131"/>
      <c r="C107" s="131"/>
      <c r="E107" s="132"/>
      <c r="F107" s="163" t="str">
        <f>IF(OR(D107="",E107=""),"",ROUND(D107/LOOKUP(E107,#REF!,#REF!),3))</f>
        <v/>
      </c>
      <c r="K107" s="474"/>
      <c r="L107" s="138">
        <v>2</v>
      </c>
      <c r="M107" s="396" t="str">
        <f t="shared" si="10"/>
        <v>NO APLICA</v>
      </c>
      <c r="N107" s="396"/>
    </row>
    <row r="108" spans="2:14">
      <c r="B108" s="131"/>
      <c r="C108" s="131"/>
      <c r="E108" s="132"/>
      <c r="F108" s="163" t="str">
        <f>IF(OR(D108="",E108=""),"",ROUND(D108/LOOKUP(E108,#REF!,#REF!),3))</f>
        <v/>
      </c>
      <c r="K108" s="474"/>
      <c r="L108" s="138">
        <v>3</v>
      </c>
      <c r="M108" s="396" t="str">
        <f t="shared" si="10"/>
        <v>NO APLICA</v>
      </c>
      <c r="N108" s="396"/>
    </row>
    <row r="109" spans="2:14">
      <c r="B109" s="131"/>
      <c r="C109" s="131"/>
      <c r="E109" s="132"/>
      <c r="F109" s="163" t="str">
        <f>IF(OR(D109="",E109=""),"",ROUND(D109/LOOKUP(E109,#REF!,#REF!),3))</f>
        <v/>
      </c>
      <c r="K109" s="474"/>
      <c r="L109" s="138">
        <v>4</v>
      </c>
      <c r="M109" s="396" t="str">
        <f t="shared" si="10"/>
        <v>NO APLICA</v>
      </c>
      <c r="N109" s="396"/>
    </row>
    <row r="110" spans="2:14">
      <c r="B110" s="131"/>
      <c r="C110" s="131"/>
      <c r="E110" s="132"/>
      <c r="F110" s="163" t="str">
        <f>IF(OR(D110="",E110=""),"",ROUND(D110/LOOKUP(E110,#REF!,#REF!),3))</f>
        <v/>
      </c>
      <c r="K110" s="474"/>
      <c r="L110" s="138">
        <v>5</v>
      </c>
      <c r="M110" s="396" t="str">
        <f t="shared" si="10"/>
        <v>NO APLICA</v>
      </c>
      <c r="N110" s="396"/>
    </row>
    <row r="111" spans="2:14">
      <c r="B111" s="131"/>
      <c r="C111" s="131"/>
      <c r="E111" s="132"/>
      <c r="F111" s="163" t="str">
        <f>IF(OR(D111="",E111=""),"",ROUND(D111/LOOKUP(E111,#REF!,#REF!),3))</f>
        <v/>
      </c>
      <c r="K111" s="474"/>
      <c r="L111" s="138">
        <v>6</v>
      </c>
      <c r="M111" s="396" t="str">
        <f t="shared" si="10"/>
        <v>NO APLICA</v>
      </c>
      <c r="N111" s="396"/>
    </row>
    <row r="112" spans="2:14">
      <c r="B112" s="131"/>
      <c r="C112" s="131"/>
      <c r="E112" s="132"/>
      <c r="F112" s="163" t="str">
        <f>IF(OR(D112="",E112=""),"",ROUND(D112/LOOKUP(E112,#REF!,#REF!),3))</f>
        <v/>
      </c>
      <c r="K112" s="474"/>
      <c r="L112" s="138">
        <v>7</v>
      </c>
      <c r="M112" s="396" t="str">
        <f t="shared" si="10"/>
        <v>NO APLICA</v>
      </c>
      <c r="N112" s="396"/>
    </row>
    <row r="113" spans="2:14">
      <c r="B113" s="131"/>
      <c r="C113" s="131"/>
      <c r="E113" s="132"/>
      <c r="F113" s="163" t="str">
        <f>IF(OR(D113="",E113=""),"",ROUND(D113/LOOKUP(E113,#REF!,#REF!),3))</f>
        <v/>
      </c>
      <c r="K113" s="474"/>
      <c r="L113" s="138">
        <v>8</v>
      </c>
      <c r="M113" s="396" t="str">
        <f t="shared" si="10"/>
        <v>NO APLICA</v>
      </c>
      <c r="N113" s="396"/>
    </row>
    <row r="114" spans="2:14">
      <c r="B114" s="131"/>
      <c r="C114" s="131"/>
      <c r="E114" s="132"/>
      <c r="F114" s="163" t="str">
        <f>IF(OR(D114="",E114=""),"",ROUND(D114/LOOKUP(E114,#REF!,#REF!),3))</f>
        <v/>
      </c>
      <c r="K114" s="474"/>
      <c r="L114" s="138">
        <v>9</v>
      </c>
      <c r="M114" s="396" t="str">
        <f t="shared" si="10"/>
        <v>NO APLICA</v>
      </c>
      <c r="N114" s="396"/>
    </row>
    <row r="115" spans="2:14">
      <c r="B115" s="131"/>
      <c r="C115" s="131"/>
      <c r="E115" s="132"/>
      <c r="F115" s="163" t="str">
        <f>IF(OR(D115="",E115=""),"",ROUND(D115/LOOKUP(E115,#REF!,#REF!),3))</f>
        <v/>
      </c>
      <c r="K115" s="474"/>
      <c r="L115" s="138">
        <v>10</v>
      </c>
      <c r="M115" s="396" t="str">
        <f t="shared" si="10"/>
        <v>NO APLICA</v>
      </c>
      <c r="N115" s="396"/>
    </row>
    <row r="116" spans="2:14">
      <c r="B116" s="131"/>
      <c r="C116" s="131"/>
      <c r="E116" s="132"/>
      <c r="F116" s="163" t="str">
        <f>IF(OR(D116="",E116=""),"",ROUND(D116/LOOKUP(E116,#REF!,#REF!),3))</f>
        <v/>
      </c>
      <c r="K116" s="474">
        <v>12</v>
      </c>
      <c r="L116" s="138">
        <v>1</v>
      </c>
      <c r="M116" s="396" t="str">
        <f t="shared" ref="M116:M125" si="11">IF(SUMIFS($F$5:$F$1200,$B$5:$B$1200,$K$116,$C$5:$C$1200,$L116)=0,"NO APLICA",ROUND(SUMIFS($F$5:$F$1200,$B$5:$B$1200,$K$116,$C$5:$C$1200,$L116),3))</f>
        <v>NO APLICA</v>
      </c>
      <c r="N116" s="396"/>
    </row>
    <row r="117" spans="2:14">
      <c r="B117" s="131"/>
      <c r="C117" s="131"/>
      <c r="E117" s="132"/>
      <c r="F117" s="163" t="str">
        <f>IF(OR(D117="",E117=""),"",ROUND(D117/LOOKUP(E117,#REF!,#REF!),3))</f>
        <v/>
      </c>
      <c r="K117" s="474"/>
      <c r="L117" s="138">
        <v>2</v>
      </c>
      <c r="M117" s="396" t="str">
        <f t="shared" si="11"/>
        <v>NO APLICA</v>
      </c>
      <c r="N117" s="396"/>
    </row>
    <row r="118" spans="2:14">
      <c r="B118" s="131"/>
      <c r="C118" s="131"/>
      <c r="E118" s="132"/>
      <c r="F118" s="163" t="str">
        <f>IF(OR(D118="",E118=""),"",ROUND(D118/LOOKUP(E118,#REF!,#REF!),3))</f>
        <v/>
      </c>
      <c r="K118" s="474"/>
      <c r="L118" s="138">
        <v>3</v>
      </c>
      <c r="M118" s="396" t="str">
        <f t="shared" si="11"/>
        <v>NO APLICA</v>
      </c>
      <c r="N118" s="396"/>
    </row>
    <row r="119" spans="2:14">
      <c r="B119" s="131"/>
      <c r="C119" s="131"/>
      <c r="E119" s="132"/>
      <c r="F119" s="163" t="str">
        <f>IF(OR(D119="",E119=""),"",ROUND(D119/LOOKUP(E119,#REF!,#REF!),3))</f>
        <v/>
      </c>
      <c r="K119" s="474"/>
      <c r="L119" s="138">
        <v>4</v>
      </c>
      <c r="M119" s="396" t="str">
        <f t="shared" si="11"/>
        <v>NO APLICA</v>
      </c>
      <c r="N119" s="396"/>
    </row>
    <row r="120" spans="2:14">
      <c r="B120" s="131"/>
      <c r="C120" s="131"/>
      <c r="E120" s="132"/>
      <c r="F120" s="163" t="str">
        <f>IF(OR(D120="",E120=""),"",ROUND(D120/LOOKUP(E120,#REF!,#REF!),3))</f>
        <v/>
      </c>
      <c r="K120" s="474"/>
      <c r="L120" s="138">
        <v>5</v>
      </c>
      <c r="M120" s="396" t="str">
        <f t="shared" si="11"/>
        <v>NO APLICA</v>
      </c>
      <c r="N120" s="396"/>
    </row>
    <row r="121" spans="2:14">
      <c r="B121" s="131"/>
      <c r="C121" s="131"/>
      <c r="E121" s="132"/>
      <c r="F121" s="163" t="str">
        <f>IF(OR(D121="",E121=""),"",ROUND(D121/LOOKUP(E121,#REF!,#REF!),3))</f>
        <v/>
      </c>
      <c r="K121" s="474"/>
      <c r="L121" s="138">
        <v>6</v>
      </c>
      <c r="M121" s="396" t="str">
        <f t="shared" si="11"/>
        <v>NO APLICA</v>
      </c>
      <c r="N121" s="396"/>
    </row>
    <row r="122" spans="2:14">
      <c r="B122" s="131"/>
      <c r="C122" s="131"/>
      <c r="E122" s="132"/>
      <c r="F122" s="163" t="str">
        <f>IF(OR(D122="",E122=""),"",ROUND(D122/LOOKUP(E122,#REF!,#REF!),3))</f>
        <v/>
      </c>
      <c r="K122" s="474"/>
      <c r="L122" s="138">
        <v>7</v>
      </c>
      <c r="M122" s="396" t="str">
        <f t="shared" si="11"/>
        <v>NO APLICA</v>
      </c>
      <c r="N122" s="396"/>
    </row>
    <row r="123" spans="2:14">
      <c r="B123" s="131"/>
      <c r="C123" s="131"/>
      <c r="E123" s="132"/>
      <c r="F123" s="163" t="str">
        <f>IF(OR(D123="",E123=""),"",ROUND(D123/LOOKUP(E123,#REF!,#REF!),3))</f>
        <v/>
      </c>
      <c r="K123" s="474"/>
      <c r="L123" s="138">
        <v>8</v>
      </c>
      <c r="M123" s="396" t="str">
        <f t="shared" si="11"/>
        <v>NO APLICA</v>
      </c>
      <c r="N123" s="396"/>
    </row>
    <row r="124" spans="2:14">
      <c r="B124" s="131"/>
      <c r="C124" s="131"/>
      <c r="E124" s="132"/>
      <c r="F124" s="163" t="str">
        <f>IF(OR(D124="",E124=""),"",ROUND(D124/LOOKUP(E124,#REF!,#REF!),3))</f>
        <v/>
      </c>
      <c r="K124" s="474"/>
      <c r="L124" s="138">
        <v>9</v>
      </c>
      <c r="M124" s="396" t="str">
        <f t="shared" si="11"/>
        <v>NO APLICA</v>
      </c>
      <c r="N124" s="396"/>
    </row>
    <row r="125" spans="2:14">
      <c r="B125" s="131"/>
      <c r="C125" s="131"/>
      <c r="E125" s="132"/>
      <c r="F125" s="163" t="str">
        <f>IF(OR(D125="",E125=""),"",ROUND(D125/LOOKUP(E125,#REF!,#REF!),3))</f>
        <v/>
      </c>
      <c r="K125" s="474"/>
      <c r="L125" s="138">
        <v>10</v>
      </c>
      <c r="M125" s="396" t="str">
        <f t="shared" si="11"/>
        <v>NO APLICA</v>
      </c>
      <c r="N125" s="396"/>
    </row>
    <row r="126" spans="2:14">
      <c r="B126" s="131"/>
      <c r="C126" s="131"/>
      <c r="E126" s="132"/>
      <c r="F126" s="163" t="str">
        <f>IF(OR(D126="",E126=""),"",ROUND(D126/LOOKUP(E126,#REF!,#REF!),3))</f>
        <v/>
      </c>
      <c r="K126" s="474">
        <v>13</v>
      </c>
      <c r="L126" s="138">
        <v>1</v>
      </c>
      <c r="M126" s="396" t="str">
        <f t="shared" ref="M126:M135" si="12">IF(SUMIFS($F$5:$F$1200,$B$5:$B$1200,$K$126,$C$5:$C$1200,$L126)=0,"NO APLICA",ROUND(SUMIFS($F$5:$F$1200,$B$5:$B$1200,$K$126,$C$5:$C$1200,$L126),3))</f>
        <v>NO APLICA</v>
      </c>
      <c r="N126" s="396"/>
    </row>
    <row r="127" spans="2:14">
      <c r="B127" s="131"/>
      <c r="C127" s="131"/>
      <c r="E127" s="132"/>
      <c r="F127" s="163" t="str">
        <f>IF(OR(D127="",E127=""),"",ROUND(D127/LOOKUP(E127,#REF!,#REF!),3))</f>
        <v/>
      </c>
      <c r="K127" s="474"/>
      <c r="L127" s="138">
        <v>2</v>
      </c>
      <c r="M127" s="396" t="str">
        <f t="shared" si="12"/>
        <v>NO APLICA</v>
      </c>
      <c r="N127" s="396"/>
    </row>
    <row r="128" spans="2:14">
      <c r="B128" s="131"/>
      <c r="C128" s="131"/>
      <c r="E128" s="132"/>
      <c r="F128" s="163" t="str">
        <f>IF(OR(D128="",E128=""),"",ROUND(D128/LOOKUP(E128,#REF!,#REF!),3))</f>
        <v/>
      </c>
      <c r="K128" s="474"/>
      <c r="L128" s="138">
        <v>3</v>
      </c>
      <c r="M128" s="396" t="str">
        <f t="shared" si="12"/>
        <v>NO APLICA</v>
      </c>
      <c r="N128" s="396"/>
    </row>
    <row r="129" spans="2:14">
      <c r="B129" s="131"/>
      <c r="C129" s="131"/>
      <c r="E129" s="132"/>
      <c r="F129" s="163" t="str">
        <f>IF(OR(D129="",E129=""),"",ROUND(D129/LOOKUP(E129,#REF!,#REF!),3))</f>
        <v/>
      </c>
      <c r="K129" s="474"/>
      <c r="L129" s="138">
        <v>4</v>
      </c>
      <c r="M129" s="396" t="str">
        <f t="shared" si="12"/>
        <v>NO APLICA</v>
      </c>
      <c r="N129" s="396"/>
    </row>
    <row r="130" spans="2:14">
      <c r="B130" s="131"/>
      <c r="C130" s="131"/>
      <c r="E130" s="132"/>
      <c r="F130" s="163" t="str">
        <f>IF(OR(D130="",E130=""),"",ROUND(D130/LOOKUP(E130,#REF!,#REF!),3))</f>
        <v/>
      </c>
      <c r="K130" s="474"/>
      <c r="L130" s="138">
        <v>5</v>
      </c>
      <c r="M130" s="396" t="str">
        <f t="shared" si="12"/>
        <v>NO APLICA</v>
      </c>
      <c r="N130" s="396"/>
    </row>
    <row r="131" spans="2:14">
      <c r="B131" s="131"/>
      <c r="C131" s="131"/>
      <c r="E131" s="132"/>
      <c r="F131" s="163" t="str">
        <f>IF(OR(D131="",E131=""),"",ROUND(D131/LOOKUP(E131,#REF!,#REF!),3))</f>
        <v/>
      </c>
      <c r="K131" s="474"/>
      <c r="L131" s="138">
        <v>6</v>
      </c>
      <c r="M131" s="396" t="str">
        <f t="shared" si="12"/>
        <v>NO APLICA</v>
      </c>
      <c r="N131" s="396"/>
    </row>
    <row r="132" spans="2:14">
      <c r="B132" s="131"/>
      <c r="C132" s="131"/>
      <c r="E132" s="132"/>
      <c r="F132" s="163" t="str">
        <f>IF(OR(D132="",E132=""),"",ROUND(D132/LOOKUP(E132,#REF!,#REF!),3))</f>
        <v/>
      </c>
      <c r="K132" s="474"/>
      <c r="L132" s="138">
        <v>7</v>
      </c>
      <c r="M132" s="396" t="str">
        <f t="shared" si="12"/>
        <v>NO APLICA</v>
      </c>
      <c r="N132" s="396"/>
    </row>
    <row r="133" spans="2:14">
      <c r="B133" s="131"/>
      <c r="C133" s="131"/>
      <c r="E133" s="132"/>
      <c r="F133" s="163" t="str">
        <f>IF(OR(D133="",E133=""),"",ROUND(D133/LOOKUP(E133,#REF!,#REF!),3))</f>
        <v/>
      </c>
      <c r="K133" s="474"/>
      <c r="L133" s="138">
        <v>8</v>
      </c>
      <c r="M133" s="396" t="str">
        <f t="shared" si="12"/>
        <v>NO APLICA</v>
      </c>
      <c r="N133" s="396"/>
    </row>
    <row r="134" spans="2:14">
      <c r="B134" s="131"/>
      <c r="C134" s="131"/>
      <c r="E134" s="132"/>
      <c r="F134" s="163" t="str">
        <f>IF(OR(D134="",E134=""),"",ROUND(D134/LOOKUP(E134,#REF!,#REF!),3))</f>
        <v/>
      </c>
      <c r="K134" s="474"/>
      <c r="L134" s="138">
        <v>9</v>
      </c>
      <c r="M134" s="396" t="str">
        <f t="shared" si="12"/>
        <v>NO APLICA</v>
      </c>
      <c r="N134" s="396"/>
    </row>
    <row r="135" spans="2:14">
      <c r="B135" s="131"/>
      <c r="C135" s="131"/>
      <c r="E135" s="132"/>
      <c r="F135" s="163" t="str">
        <f>IF(OR(D135="",E135=""),"",ROUND(D135/LOOKUP(E135,#REF!,#REF!),3))</f>
        <v/>
      </c>
      <c r="K135" s="474"/>
      <c r="L135" s="138">
        <v>10</v>
      </c>
      <c r="M135" s="396" t="str">
        <f t="shared" si="12"/>
        <v>NO APLICA</v>
      </c>
      <c r="N135" s="396"/>
    </row>
    <row r="136" spans="2:14">
      <c r="B136" s="131"/>
      <c r="C136" s="131"/>
      <c r="E136" s="132"/>
      <c r="F136" s="163" t="str">
        <f>IF(OR(D136="",E136=""),"",ROUND(D136/LOOKUP(E136,#REF!,#REF!),3))</f>
        <v/>
      </c>
      <c r="K136" s="474">
        <v>14</v>
      </c>
      <c r="L136" s="138">
        <v>1</v>
      </c>
      <c r="M136" s="396" t="str">
        <f t="shared" ref="M136:M145" si="13">IF(SUMIFS($F$5:$F$1200,$B$5:$B$1200,$K$136,$C$5:$C$1200,$L136)=0,"NO APLICA",ROUND(SUMIFS($F$5:$F$1200,$B$5:$B$1200,$K$136,$C$5:$C$1200,$L136),3))</f>
        <v>NO APLICA</v>
      </c>
      <c r="N136" s="396"/>
    </row>
    <row r="137" spans="2:14">
      <c r="B137" s="131"/>
      <c r="C137" s="131"/>
      <c r="E137" s="132"/>
      <c r="F137" s="163" t="str">
        <f>IF(OR(D137="",E137=""),"",ROUND(D137/LOOKUP(E137,#REF!,#REF!),3))</f>
        <v/>
      </c>
      <c r="K137" s="474"/>
      <c r="L137" s="138">
        <v>2</v>
      </c>
      <c r="M137" s="396" t="str">
        <f t="shared" si="13"/>
        <v>NO APLICA</v>
      </c>
      <c r="N137" s="396"/>
    </row>
    <row r="138" spans="2:14">
      <c r="B138" s="131"/>
      <c r="C138" s="131"/>
      <c r="E138" s="132"/>
      <c r="F138" s="163" t="str">
        <f>IF(OR(D138="",E138=""),"",ROUND(D138/LOOKUP(E138,#REF!,#REF!),3))</f>
        <v/>
      </c>
      <c r="K138" s="474"/>
      <c r="L138" s="138">
        <v>3</v>
      </c>
      <c r="M138" s="396" t="str">
        <f t="shared" si="13"/>
        <v>NO APLICA</v>
      </c>
      <c r="N138" s="396"/>
    </row>
    <row r="139" spans="2:14">
      <c r="B139" s="131"/>
      <c r="C139" s="131"/>
      <c r="E139" s="132"/>
      <c r="F139" s="163" t="str">
        <f>IF(OR(D139="",E139=""),"",ROUND(D139/LOOKUP(E139,#REF!,#REF!),3))</f>
        <v/>
      </c>
      <c r="K139" s="474"/>
      <c r="L139" s="138">
        <v>4</v>
      </c>
      <c r="M139" s="396" t="str">
        <f t="shared" si="13"/>
        <v>NO APLICA</v>
      </c>
      <c r="N139" s="396"/>
    </row>
    <row r="140" spans="2:14">
      <c r="B140" s="131"/>
      <c r="C140" s="131"/>
      <c r="E140" s="132"/>
      <c r="F140" s="163" t="str">
        <f>IF(OR(D140="",E140=""),"",ROUND(D140/LOOKUP(E140,#REF!,#REF!),3))</f>
        <v/>
      </c>
      <c r="K140" s="474"/>
      <c r="L140" s="138">
        <v>5</v>
      </c>
      <c r="M140" s="396" t="str">
        <f t="shared" si="13"/>
        <v>NO APLICA</v>
      </c>
      <c r="N140" s="396"/>
    </row>
    <row r="141" spans="2:14">
      <c r="B141" s="131"/>
      <c r="C141" s="131"/>
      <c r="E141" s="132"/>
      <c r="F141" s="163" t="str">
        <f>IF(OR(D141="",E141=""),"",ROUND(D141/LOOKUP(E141,#REF!,#REF!),3))</f>
        <v/>
      </c>
      <c r="K141" s="474"/>
      <c r="L141" s="138">
        <v>6</v>
      </c>
      <c r="M141" s="396" t="str">
        <f t="shared" si="13"/>
        <v>NO APLICA</v>
      </c>
      <c r="N141" s="396"/>
    </row>
    <row r="142" spans="2:14">
      <c r="B142" s="131"/>
      <c r="C142" s="131"/>
      <c r="E142" s="132"/>
      <c r="F142" s="163" t="str">
        <f>IF(OR(D142="",E142=""),"",ROUND(D142/LOOKUP(E142,#REF!,#REF!),3))</f>
        <v/>
      </c>
      <c r="K142" s="474"/>
      <c r="L142" s="138">
        <v>7</v>
      </c>
      <c r="M142" s="396" t="str">
        <f t="shared" si="13"/>
        <v>NO APLICA</v>
      </c>
      <c r="N142" s="396"/>
    </row>
    <row r="143" spans="2:14">
      <c r="B143" s="131"/>
      <c r="C143" s="131"/>
      <c r="E143" s="132"/>
      <c r="F143" s="163" t="str">
        <f>IF(OR(D143="",E143=""),"",ROUND(D143/LOOKUP(E143,#REF!,#REF!),3))</f>
        <v/>
      </c>
      <c r="K143" s="474"/>
      <c r="L143" s="138">
        <v>8</v>
      </c>
      <c r="M143" s="396" t="str">
        <f t="shared" si="13"/>
        <v>NO APLICA</v>
      </c>
      <c r="N143" s="396"/>
    </row>
    <row r="144" spans="2:14">
      <c r="B144" s="131"/>
      <c r="C144" s="131"/>
      <c r="E144" s="132"/>
      <c r="F144" s="163" t="str">
        <f>IF(OR(D144="",E144=""),"",ROUND(D144/LOOKUP(E144,#REF!,#REF!),3))</f>
        <v/>
      </c>
      <c r="K144" s="474"/>
      <c r="L144" s="138">
        <v>9</v>
      </c>
      <c r="M144" s="396" t="str">
        <f t="shared" si="13"/>
        <v>NO APLICA</v>
      </c>
      <c r="N144" s="396"/>
    </row>
    <row r="145" spans="2:14">
      <c r="B145" s="131"/>
      <c r="C145" s="131"/>
      <c r="E145" s="132"/>
      <c r="F145" s="163" t="str">
        <f>IF(OR(D145="",E145=""),"",ROUND(D145/LOOKUP(E145,#REF!,#REF!),3))</f>
        <v/>
      </c>
      <c r="K145" s="474"/>
      <c r="L145" s="138">
        <v>10</v>
      </c>
      <c r="M145" s="396" t="str">
        <f t="shared" si="13"/>
        <v>NO APLICA</v>
      </c>
      <c r="N145" s="396"/>
    </row>
    <row r="146" spans="2:14">
      <c r="B146" s="131"/>
      <c r="C146" s="131"/>
      <c r="E146" s="132"/>
      <c r="F146" s="163" t="str">
        <f>IF(OR(D146="",E146=""),"",ROUND(D146/LOOKUP(E146,#REF!,#REF!),3))</f>
        <v/>
      </c>
      <c r="K146" s="474">
        <v>15</v>
      </c>
      <c r="L146" s="138">
        <v>1</v>
      </c>
      <c r="M146" s="396" t="str">
        <f t="shared" ref="M146:M155" si="14">IF(SUMIFS($F$5:$F$1200,$B$5:$B$1200,$K$146,$C$5:$C$1200,$L146)=0,"NO APLICA",ROUND(SUMIFS($F$5:$F$1200,$B$5:$B$1200,$K$146,$C$5:$C$1200,$L146),3))</f>
        <v>NO APLICA</v>
      </c>
      <c r="N146" s="396"/>
    </row>
    <row r="147" spans="2:14">
      <c r="B147" s="131"/>
      <c r="C147" s="131"/>
      <c r="E147" s="132"/>
      <c r="F147" s="163" t="str">
        <f>IF(OR(D147="",E147=""),"",ROUND(D147/LOOKUP(E147,#REF!,#REF!),3))</f>
        <v/>
      </c>
      <c r="K147" s="474"/>
      <c r="L147" s="138">
        <v>2</v>
      </c>
      <c r="M147" s="396" t="str">
        <f t="shared" si="14"/>
        <v>NO APLICA</v>
      </c>
      <c r="N147" s="396"/>
    </row>
    <row r="148" spans="2:14">
      <c r="B148" s="131"/>
      <c r="C148" s="131"/>
      <c r="E148" s="132"/>
      <c r="F148" s="163" t="str">
        <f>IF(OR(D148="",E148=""),"",ROUND(D148/LOOKUP(E148,#REF!,#REF!),3))</f>
        <v/>
      </c>
      <c r="K148" s="474"/>
      <c r="L148" s="138">
        <v>3</v>
      </c>
      <c r="M148" s="396" t="str">
        <f t="shared" si="14"/>
        <v>NO APLICA</v>
      </c>
      <c r="N148" s="396"/>
    </row>
    <row r="149" spans="2:14">
      <c r="B149" s="131"/>
      <c r="C149" s="131"/>
      <c r="E149" s="132"/>
      <c r="F149" s="163" t="str">
        <f>IF(OR(D149="",E149=""),"",ROUND(D149/LOOKUP(E149,#REF!,#REF!),3))</f>
        <v/>
      </c>
      <c r="K149" s="474"/>
      <c r="L149" s="138">
        <v>4</v>
      </c>
      <c r="M149" s="396" t="str">
        <f t="shared" si="14"/>
        <v>NO APLICA</v>
      </c>
      <c r="N149" s="396"/>
    </row>
    <row r="150" spans="2:14">
      <c r="B150" s="131"/>
      <c r="C150" s="131"/>
      <c r="E150" s="132"/>
      <c r="F150" s="163" t="str">
        <f>IF(OR(D150="",E150=""),"",ROUND(D150/LOOKUP(E150,#REF!,#REF!),3))</f>
        <v/>
      </c>
      <c r="K150" s="474"/>
      <c r="L150" s="138">
        <v>5</v>
      </c>
      <c r="M150" s="396" t="str">
        <f t="shared" si="14"/>
        <v>NO APLICA</v>
      </c>
      <c r="N150" s="396"/>
    </row>
    <row r="151" spans="2:14">
      <c r="B151" s="131"/>
      <c r="C151" s="131"/>
      <c r="E151" s="132"/>
      <c r="F151" s="163" t="str">
        <f>IF(OR(D151="",E151=""),"",ROUND(D151/LOOKUP(E151,#REF!,#REF!),3))</f>
        <v/>
      </c>
      <c r="K151" s="474"/>
      <c r="L151" s="138">
        <v>6</v>
      </c>
      <c r="M151" s="396" t="str">
        <f t="shared" si="14"/>
        <v>NO APLICA</v>
      </c>
      <c r="N151" s="396"/>
    </row>
    <row r="152" spans="2:14">
      <c r="B152" s="131"/>
      <c r="C152" s="131"/>
      <c r="E152" s="132"/>
      <c r="F152" s="163" t="str">
        <f>IF(OR(D152="",E152=""),"",ROUND(D152/LOOKUP(E152,#REF!,#REF!),3))</f>
        <v/>
      </c>
      <c r="K152" s="474"/>
      <c r="L152" s="138">
        <v>7</v>
      </c>
      <c r="M152" s="396" t="str">
        <f t="shared" si="14"/>
        <v>NO APLICA</v>
      </c>
      <c r="N152" s="396"/>
    </row>
    <row r="153" spans="2:14">
      <c r="B153" s="131"/>
      <c r="C153" s="131"/>
      <c r="E153" s="132"/>
      <c r="F153" s="163" t="str">
        <f>IF(OR(D153="",E153=""),"",ROUND(D153/LOOKUP(E153,#REF!,#REF!),3))</f>
        <v/>
      </c>
      <c r="K153" s="474"/>
      <c r="L153" s="138">
        <v>8</v>
      </c>
      <c r="M153" s="396" t="str">
        <f t="shared" si="14"/>
        <v>NO APLICA</v>
      </c>
      <c r="N153" s="396"/>
    </row>
    <row r="154" spans="2:14">
      <c r="B154" s="131"/>
      <c r="C154" s="131"/>
      <c r="E154" s="132"/>
      <c r="F154" s="163" t="str">
        <f>IF(OR(D154="",E154=""),"",ROUND(D154/LOOKUP(E154,#REF!,#REF!),3))</f>
        <v/>
      </c>
      <c r="K154" s="474"/>
      <c r="L154" s="138">
        <v>9</v>
      </c>
      <c r="M154" s="396" t="str">
        <f t="shared" si="14"/>
        <v>NO APLICA</v>
      </c>
      <c r="N154" s="396"/>
    </row>
    <row r="155" spans="2:14">
      <c r="B155" s="131"/>
      <c r="C155" s="131"/>
      <c r="E155" s="132"/>
      <c r="F155" s="163" t="str">
        <f>IF(OR(D155="",E155=""),"",ROUND(D155/LOOKUP(E155,#REF!,#REF!),3))</f>
        <v/>
      </c>
      <c r="K155" s="474"/>
      <c r="L155" s="138">
        <v>10</v>
      </c>
      <c r="M155" s="396" t="str">
        <f t="shared" si="14"/>
        <v>NO APLICA</v>
      </c>
      <c r="N155" s="396"/>
    </row>
    <row r="156" spans="2:14">
      <c r="B156" s="131"/>
      <c r="C156" s="131"/>
      <c r="E156" s="132"/>
      <c r="F156" s="163" t="str">
        <f>IF(OR(D156="",E156=""),"",ROUND(D156/LOOKUP(E156,#REF!,#REF!),3))</f>
        <v/>
      </c>
      <c r="K156" s="474">
        <v>16</v>
      </c>
      <c r="L156" s="138">
        <v>1</v>
      </c>
      <c r="M156" s="396" t="str">
        <f t="shared" ref="M156:M165" si="15">IF(SUMIFS($F$5:$F$1200,$B$5:$B$1200,$K$156,$C$5:$C$1200,$L156)=0,"NO APLICA",ROUND(SUMIFS($F$5:$F$1200,$B$5:$B$1200,$K$156,$C$5:$C$1200,$L156),3))</f>
        <v>NO APLICA</v>
      </c>
      <c r="N156" s="396"/>
    </row>
    <row r="157" spans="2:14">
      <c r="B157" s="131"/>
      <c r="C157" s="131"/>
      <c r="E157" s="132"/>
      <c r="F157" s="163" t="str">
        <f>IF(OR(D157="",E157=""),"",ROUND(D157/LOOKUP(E157,#REF!,#REF!),3))</f>
        <v/>
      </c>
      <c r="K157" s="474"/>
      <c r="L157" s="138">
        <v>2</v>
      </c>
      <c r="M157" s="396" t="str">
        <f t="shared" si="15"/>
        <v>NO APLICA</v>
      </c>
      <c r="N157" s="396"/>
    </row>
    <row r="158" spans="2:14">
      <c r="B158" s="131"/>
      <c r="C158" s="131"/>
      <c r="E158" s="132"/>
      <c r="F158" s="163" t="str">
        <f>IF(OR(D158="",E158=""),"",ROUND(D158/LOOKUP(E158,#REF!,#REF!),3))</f>
        <v/>
      </c>
      <c r="K158" s="474"/>
      <c r="L158" s="138">
        <v>3</v>
      </c>
      <c r="M158" s="396" t="str">
        <f t="shared" si="15"/>
        <v>NO APLICA</v>
      </c>
      <c r="N158" s="396"/>
    </row>
    <row r="159" spans="2:14">
      <c r="B159" s="131"/>
      <c r="C159" s="131"/>
      <c r="E159" s="132"/>
      <c r="F159" s="163" t="str">
        <f>IF(OR(D159="",E159=""),"",ROUND(D159/LOOKUP(E159,#REF!,#REF!),3))</f>
        <v/>
      </c>
      <c r="K159" s="474"/>
      <c r="L159" s="138">
        <v>4</v>
      </c>
      <c r="M159" s="396" t="str">
        <f t="shared" si="15"/>
        <v>NO APLICA</v>
      </c>
      <c r="N159" s="396"/>
    </row>
    <row r="160" spans="2:14">
      <c r="B160" s="131"/>
      <c r="C160" s="131"/>
      <c r="E160" s="132"/>
      <c r="F160" s="163" t="str">
        <f>IF(OR(D160="",E160=""),"",ROUND(D160/LOOKUP(E160,#REF!,#REF!),3))</f>
        <v/>
      </c>
      <c r="K160" s="474"/>
      <c r="L160" s="138">
        <v>5</v>
      </c>
      <c r="M160" s="396" t="str">
        <f t="shared" si="15"/>
        <v>NO APLICA</v>
      </c>
      <c r="N160" s="396"/>
    </row>
    <row r="161" spans="2:14">
      <c r="B161" s="131"/>
      <c r="C161" s="131"/>
      <c r="E161" s="132"/>
      <c r="F161" s="163" t="str">
        <f>IF(OR(D161="",E161=""),"",ROUND(D161/LOOKUP(E161,#REF!,#REF!),3))</f>
        <v/>
      </c>
      <c r="K161" s="474"/>
      <c r="L161" s="138">
        <v>6</v>
      </c>
      <c r="M161" s="396" t="str">
        <f t="shared" si="15"/>
        <v>NO APLICA</v>
      </c>
      <c r="N161" s="396"/>
    </row>
    <row r="162" spans="2:14">
      <c r="B162" s="131"/>
      <c r="C162" s="131"/>
      <c r="E162" s="132"/>
      <c r="F162" s="163" t="str">
        <f>IF(OR(D162="",E162=""),"",ROUND(D162/LOOKUP(E162,#REF!,#REF!),3))</f>
        <v/>
      </c>
      <c r="K162" s="474"/>
      <c r="L162" s="138">
        <v>7</v>
      </c>
      <c r="M162" s="396" t="str">
        <f t="shared" si="15"/>
        <v>NO APLICA</v>
      </c>
      <c r="N162" s="396"/>
    </row>
    <row r="163" spans="2:14">
      <c r="B163" s="131"/>
      <c r="C163" s="131"/>
      <c r="E163" s="132"/>
      <c r="F163" s="163" t="str">
        <f>IF(OR(D163="",E163=""),"",ROUND(D163/LOOKUP(E163,#REF!,#REF!),3))</f>
        <v/>
      </c>
      <c r="K163" s="474"/>
      <c r="L163" s="138">
        <v>8</v>
      </c>
      <c r="M163" s="396" t="str">
        <f t="shared" si="15"/>
        <v>NO APLICA</v>
      </c>
      <c r="N163" s="396"/>
    </row>
    <row r="164" spans="2:14">
      <c r="B164" s="131"/>
      <c r="C164" s="131"/>
      <c r="E164" s="132"/>
      <c r="F164" s="163" t="str">
        <f>IF(OR(D164="",E164=""),"",ROUND(D164/LOOKUP(E164,#REF!,#REF!),3))</f>
        <v/>
      </c>
      <c r="K164" s="474"/>
      <c r="L164" s="138">
        <v>9</v>
      </c>
      <c r="M164" s="396" t="str">
        <f t="shared" si="15"/>
        <v>NO APLICA</v>
      </c>
      <c r="N164" s="396"/>
    </row>
    <row r="165" spans="2:14">
      <c r="B165" s="131"/>
      <c r="C165" s="131"/>
      <c r="E165" s="132"/>
      <c r="F165" s="163" t="str">
        <f>IF(OR(D165="",E165=""),"",ROUND(D165/LOOKUP(E165,#REF!,#REF!),3))</f>
        <v/>
      </c>
      <c r="K165" s="474"/>
      <c r="L165" s="138">
        <v>10</v>
      </c>
      <c r="M165" s="396" t="str">
        <f t="shared" si="15"/>
        <v>NO APLICA</v>
      </c>
      <c r="N165" s="396"/>
    </row>
    <row r="166" spans="2:14">
      <c r="B166" s="131"/>
      <c r="C166" s="131"/>
      <c r="E166" s="132"/>
      <c r="F166" s="163" t="str">
        <f>IF(OR(D166="",E166=""),"",ROUND(D166/LOOKUP(E166,#REF!,#REF!),3))</f>
        <v/>
      </c>
      <c r="K166" s="474">
        <v>17</v>
      </c>
      <c r="L166" s="138">
        <v>1</v>
      </c>
      <c r="M166" s="396" t="str">
        <f t="shared" ref="M166:M175" si="16">IF(SUMIFS($F$5:$F$1200,$B$5:$B$1200,$K$166,$C$5:$C$1200,$L166)=0,"NO APLICA",ROUND(SUMIFS($F$5:$F$1200,$B$5:$B$1200,$K$166,$C$5:$C$1200,$L166),3))</f>
        <v>NO APLICA</v>
      </c>
      <c r="N166" s="396"/>
    </row>
    <row r="167" spans="2:14">
      <c r="B167" s="131"/>
      <c r="C167" s="131"/>
      <c r="E167" s="132"/>
      <c r="F167" s="163" t="str">
        <f>IF(OR(D167="",E167=""),"",ROUND(D167/LOOKUP(E167,#REF!,#REF!),3))</f>
        <v/>
      </c>
      <c r="K167" s="474"/>
      <c r="L167" s="138">
        <v>2</v>
      </c>
      <c r="M167" s="396" t="str">
        <f t="shared" si="16"/>
        <v>NO APLICA</v>
      </c>
      <c r="N167" s="396"/>
    </row>
    <row r="168" spans="2:14">
      <c r="B168" s="131"/>
      <c r="C168" s="131"/>
      <c r="E168" s="132"/>
      <c r="F168" s="163" t="str">
        <f>IF(OR(D168="",E168=""),"",ROUND(D168/LOOKUP(E168,#REF!,#REF!),3))</f>
        <v/>
      </c>
      <c r="K168" s="474"/>
      <c r="L168" s="138">
        <v>3</v>
      </c>
      <c r="M168" s="396" t="str">
        <f t="shared" si="16"/>
        <v>NO APLICA</v>
      </c>
      <c r="N168" s="396"/>
    </row>
    <row r="169" spans="2:14">
      <c r="B169" s="131"/>
      <c r="C169" s="131"/>
      <c r="E169" s="132"/>
      <c r="F169" s="163" t="str">
        <f>IF(OR(D169="",E169=""),"",ROUND(D169/LOOKUP(E169,#REF!,#REF!),3))</f>
        <v/>
      </c>
      <c r="K169" s="474"/>
      <c r="L169" s="138">
        <v>4</v>
      </c>
      <c r="M169" s="396" t="str">
        <f t="shared" si="16"/>
        <v>NO APLICA</v>
      </c>
      <c r="N169" s="396"/>
    </row>
    <row r="170" spans="2:14">
      <c r="B170" s="131"/>
      <c r="C170" s="131"/>
      <c r="E170" s="132"/>
      <c r="F170" s="163" t="str">
        <f>IF(OR(D170="",E170=""),"",ROUND(D170/LOOKUP(E170,#REF!,#REF!),3))</f>
        <v/>
      </c>
      <c r="K170" s="474"/>
      <c r="L170" s="138">
        <v>5</v>
      </c>
      <c r="M170" s="396" t="str">
        <f t="shared" si="16"/>
        <v>NO APLICA</v>
      </c>
      <c r="N170" s="396"/>
    </row>
    <row r="171" spans="2:14">
      <c r="B171" s="131"/>
      <c r="C171" s="131"/>
      <c r="E171" s="132"/>
      <c r="F171" s="163" t="str">
        <f>IF(OR(D171="",E171=""),"",ROUND(D171/LOOKUP(E171,#REF!,#REF!),3))</f>
        <v/>
      </c>
      <c r="K171" s="474"/>
      <c r="L171" s="138">
        <v>6</v>
      </c>
      <c r="M171" s="396" t="str">
        <f t="shared" si="16"/>
        <v>NO APLICA</v>
      </c>
      <c r="N171" s="396"/>
    </row>
    <row r="172" spans="2:14">
      <c r="B172" s="131"/>
      <c r="C172" s="131"/>
      <c r="E172" s="132"/>
      <c r="F172" s="163" t="str">
        <f>IF(OR(D172="",E172=""),"",ROUND(D172/LOOKUP(E172,#REF!,#REF!),3))</f>
        <v/>
      </c>
      <c r="K172" s="474"/>
      <c r="L172" s="138">
        <v>7</v>
      </c>
      <c r="M172" s="396" t="str">
        <f t="shared" si="16"/>
        <v>NO APLICA</v>
      </c>
      <c r="N172" s="396"/>
    </row>
    <row r="173" spans="2:14">
      <c r="B173" s="131"/>
      <c r="C173" s="131"/>
      <c r="E173" s="132"/>
      <c r="F173" s="163" t="str">
        <f>IF(OR(D173="",E173=""),"",ROUND(D173/LOOKUP(E173,#REF!,#REF!),3))</f>
        <v/>
      </c>
      <c r="K173" s="474"/>
      <c r="L173" s="138">
        <v>8</v>
      </c>
      <c r="M173" s="396" t="str">
        <f t="shared" si="16"/>
        <v>NO APLICA</v>
      </c>
      <c r="N173" s="396"/>
    </row>
    <row r="174" spans="2:14">
      <c r="B174" s="131"/>
      <c r="C174" s="131"/>
      <c r="E174" s="132"/>
      <c r="F174" s="163" t="str">
        <f>IF(OR(D174="",E174=""),"",ROUND(D174/LOOKUP(E174,#REF!,#REF!),3))</f>
        <v/>
      </c>
      <c r="K174" s="474"/>
      <c r="L174" s="138">
        <v>9</v>
      </c>
      <c r="M174" s="396" t="str">
        <f t="shared" si="16"/>
        <v>NO APLICA</v>
      </c>
      <c r="N174" s="396"/>
    </row>
    <row r="175" spans="2:14">
      <c r="B175" s="131"/>
      <c r="C175" s="131"/>
      <c r="E175" s="132"/>
      <c r="F175" s="163" t="str">
        <f>IF(OR(D175="",E175=""),"",ROUND(D175/LOOKUP(E175,#REF!,#REF!),3))</f>
        <v/>
      </c>
      <c r="K175" s="474"/>
      <c r="L175" s="138">
        <v>10</v>
      </c>
      <c r="M175" s="396" t="str">
        <f t="shared" si="16"/>
        <v>NO APLICA</v>
      </c>
      <c r="N175" s="396"/>
    </row>
    <row r="176" spans="2:14">
      <c r="B176" s="131"/>
      <c r="C176" s="131"/>
      <c r="E176" s="132"/>
      <c r="F176" s="163" t="str">
        <f>IF(OR(D176="",E176=""),"",ROUND(D176/LOOKUP(E176,#REF!,#REF!),3))</f>
        <v/>
      </c>
      <c r="K176" s="474">
        <v>18</v>
      </c>
      <c r="L176" s="138">
        <v>1</v>
      </c>
      <c r="M176" s="396" t="str">
        <f t="shared" ref="M176:M185" si="17">IF(SUMIFS($F$5:$F$1200,$B$5:$B$1200,$K$176,$C$5:$C$1200,$L176)=0,"NO APLICA",ROUND(SUMIFS($F$5:$F$1200,$B$5:$B$1200,$K$176,$C$5:$C$1200,$L176),3))</f>
        <v>NO APLICA</v>
      </c>
      <c r="N176" s="396"/>
    </row>
    <row r="177" spans="2:14">
      <c r="B177" s="131"/>
      <c r="C177" s="131"/>
      <c r="E177" s="132"/>
      <c r="F177" s="163" t="str">
        <f>IF(OR(D177="",E177=""),"",ROUND(D177/LOOKUP(E177,#REF!,#REF!),3))</f>
        <v/>
      </c>
      <c r="K177" s="474"/>
      <c r="L177" s="138">
        <v>2</v>
      </c>
      <c r="M177" s="396" t="str">
        <f t="shared" si="17"/>
        <v>NO APLICA</v>
      </c>
      <c r="N177" s="396"/>
    </row>
    <row r="178" spans="2:14">
      <c r="B178" s="131"/>
      <c r="C178" s="131"/>
      <c r="E178" s="132"/>
      <c r="F178" s="163" t="str">
        <f>IF(OR(D178="",E178=""),"",ROUND(D178/LOOKUP(E178,#REF!,#REF!),3))</f>
        <v/>
      </c>
      <c r="K178" s="474"/>
      <c r="L178" s="138">
        <v>3</v>
      </c>
      <c r="M178" s="396" t="str">
        <f t="shared" si="17"/>
        <v>NO APLICA</v>
      </c>
      <c r="N178" s="396"/>
    </row>
    <row r="179" spans="2:14">
      <c r="B179" s="131"/>
      <c r="C179" s="131"/>
      <c r="E179" s="132"/>
      <c r="F179" s="163" t="str">
        <f>IF(OR(D179="",E179=""),"",ROUND(D179/LOOKUP(E179,#REF!,#REF!),3))</f>
        <v/>
      </c>
      <c r="K179" s="474"/>
      <c r="L179" s="138">
        <v>4</v>
      </c>
      <c r="M179" s="396" t="str">
        <f t="shared" si="17"/>
        <v>NO APLICA</v>
      </c>
      <c r="N179" s="396"/>
    </row>
    <row r="180" spans="2:14">
      <c r="B180" s="131"/>
      <c r="C180" s="131"/>
      <c r="E180" s="132"/>
      <c r="F180" s="163" t="str">
        <f>IF(OR(D180="",E180=""),"",ROUND(D180/LOOKUP(E180,#REF!,#REF!),3))</f>
        <v/>
      </c>
      <c r="K180" s="474"/>
      <c r="L180" s="138">
        <v>5</v>
      </c>
      <c r="M180" s="396" t="str">
        <f t="shared" si="17"/>
        <v>NO APLICA</v>
      </c>
      <c r="N180" s="396"/>
    </row>
    <row r="181" spans="2:14">
      <c r="B181" s="131"/>
      <c r="C181" s="131"/>
      <c r="E181" s="132"/>
      <c r="F181" s="163" t="str">
        <f>IF(OR(D181="",E181=""),"",ROUND(D181/LOOKUP(E181,#REF!,#REF!),3))</f>
        <v/>
      </c>
      <c r="K181" s="474"/>
      <c r="L181" s="138">
        <v>6</v>
      </c>
      <c r="M181" s="396" t="str">
        <f t="shared" si="17"/>
        <v>NO APLICA</v>
      </c>
      <c r="N181" s="396"/>
    </row>
    <row r="182" spans="2:14">
      <c r="B182" s="131"/>
      <c r="C182" s="131"/>
      <c r="E182" s="132"/>
      <c r="F182" s="163" t="str">
        <f>IF(OR(D182="",E182=""),"",ROUND(D182/LOOKUP(E182,#REF!,#REF!),3))</f>
        <v/>
      </c>
      <c r="K182" s="474"/>
      <c r="L182" s="138">
        <v>7</v>
      </c>
      <c r="M182" s="396" t="str">
        <f t="shared" si="17"/>
        <v>NO APLICA</v>
      </c>
      <c r="N182" s="396"/>
    </row>
    <row r="183" spans="2:14">
      <c r="B183" s="131"/>
      <c r="C183" s="131"/>
      <c r="E183" s="132"/>
      <c r="F183" s="163" t="str">
        <f>IF(OR(D183="",E183=""),"",ROUND(D183/LOOKUP(E183,#REF!,#REF!),3))</f>
        <v/>
      </c>
      <c r="K183" s="474"/>
      <c r="L183" s="138">
        <v>8</v>
      </c>
      <c r="M183" s="396" t="str">
        <f t="shared" si="17"/>
        <v>NO APLICA</v>
      </c>
      <c r="N183" s="396"/>
    </row>
    <row r="184" spans="2:14">
      <c r="B184" s="131"/>
      <c r="C184" s="131"/>
      <c r="E184" s="132"/>
      <c r="F184" s="163" t="str">
        <f>IF(OR(D184="",E184=""),"",ROUND(D184/LOOKUP(E184,#REF!,#REF!),3))</f>
        <v/>
      </c>
      <c r="K184" s="474"/>
      <c r="L184" s="138">
        <v>9</v>
      </c>
      <c r="M184" s="396" t="str">
        <f t="shared" si="17"/>
        <v>NO APLICA</v>
      </c>
      <c r="N184" s="396"/>
    </row>
    <row r="185" spans="2:14">
      <c r="B185" s="131"/>
      <c r="C185" s="131"/>
      <c r="E185" s="132"/>
      <c r="F185" s="163" t="str">
        <f>IF(OR(D185="",E185=""),"",ROUND(D185/LOOKUP(E185,#REF!,#REF!),3))</f>
        <v/>
      </c>
      <c r="K185" s="474"/>
      <c r="L185" s="138">
        <v>10</v>
      </c>
      <c r="M185" s="396" t="str">
        <f t="shared" si="17"/>
        <v>NO APLICA</v>
      </c>
      <c r="N185" s="396"/>
    </row>
    <row r="186" spans="2:14">
      <c r="B186" s="131"/>
      <c r="C186" s="131"/>
      <c r="E186" s="132"/>
      <c r="F186" s="163" t="str">
        <f>IF(OR(D186="",E186=""),"",ROUND(D186/LOOKUP(E186,#REF!,#REF!),3))</f>
        <v/>
      </c>
      <c r="K186" s="474">
        <v>19</v>
      </c>
      <c r="L186" s="138">
        <v>1</v>
      </c>
      <c r="M186" s="396" t="str">
        <f t="shared" ref="M186:M195" si="18">IF(SUMIFS($F$5:$F$1200,$B$5:$B$1200,$K$186,$C$5:$C$1200,$L186)=0,"NO APLICA",ROUND(SUMIFS($F$5:$F$1200,$B$5:$B$1200,$K$186,$C$5:$C$1200,$L186),3))</f>
        <v>NO APLICA</v>
      </c>
      <c r="N186" s="396"/>
    </row>
    <row r="187" spans="2:14">
      <c r="B187" s="131"/>
      <c r="C187" s="131"/>
      <c r="E187" s="132"/>
      <c r="F187" s="163" t="str">
        <f>IF(OR(D187="",E187=""),"",ROUND(D187/LOOKUP(E187,#REF!,#REF!),3))</f>
        <v/>
      </c>
      <c r="K187" s="474"/>
      <c r="L187" s="138">
        <v>2</v>
      </c>
      <c r="M187" s="396" t="str">
        <f t="shared" si="18"/>
        <v>NO APLICA</v>
      </c>
      <c r="N187" s="396"/>
    </row>
    <row r="188" spans="2:14">
      <c r="B188" s="131"/>
      <c r="C188" s="131"/>
      <c r="E188" s="132"/>
      <c r="F188" s="163" t="str">
        <f>IF(OR(D188="",E188=""),"",ROUND(D188/LOOKUP(E188,#REF!,#REF!),3))</f>
        <v/>
      </c>
      <c r="K188" s="474"/>
      <c r="L188" s="138">
        <v>3</v>
      </c>
      <c r="M188" s="396" t="str">
        <f t="shared" si="18"/>
        <v>NO APLICA</v>
      </c>
      <c r="N188" s="396"/>
    </row>
    <row r="189" spans="2:14">
      <c r="B189" s="131"/>
      <c r="C189" s="131"/>
      <c r="E189" s="132"/>
      <c r="F189" s="163" t="str">
        <f>IF(OR(D189="",E189=""),"",ROUND(D189/LOOKUP(E189,#REF!,#REF!),3))</f>
        <v/>
      </c>
      <c r="K189" s="474"/>
      <c r="L189" s="138">
        <v>4</v>
      </c>
      <c r="M189" s="396" t="str">
        <f t="shared" si="18"/>
        <v>NO APLICA</v>
      </c>
      <c r="N189" s="396"/>
    </row>
    <row r="190" spans="2:14">
      <c r="B190" s="131"/>
      <c r="C190" s="131"/>
      <c r="E190" s="132"/>
      <c r="F190" s="163" t="str">
        <f>IF(OR(D190="",E190=""),"",ROUND(D190/LOOKUP(E190,#REF!,#REF!),3))</f>
        <v/>
      </c>
      <c r="K190" s="474"/>
      <c r="L190" s="138">
        <v>5</v>
      </c>
      <c r="M190" s="396" t="str">
        <f t="shared" si="18"/>
        <v>NO APLICA</v>
      </c>
      <c r="N190" s="396"/>
    </row>
    <row r="191" spans="2:14">
      <c r="B191" s="131"/>
      <c r="C191" s="131"/>
      <c r="E191" s="132"/>
      <c r="F191" s="163" t="str">
        <f>IF(OR(D191="",E191=""),"",ROUND(D191/LOOKUP(E191,#REF!,#REF!),3))</f>
        <v/>
      </c>
      <c r="K191" s="474"/>
      <c r="L191" s="138">
        <v>6</v>
      </c>
      <c r="M191" s="396" t="str">
        <f t="shared" si="18"/>
        <v>NO APLICA</v>
      </c>
      <c r="N191" s="396"/>
    </row>
    <row r="192" spans="2:14">
      <c r="B192" s="131"/>
      <c r="C192" s="131"/>
      <c r="E192" s="132"/>
      <c r="F192" s="163" t="str">
        <f>IF(OR(D192="",E192=""),"",ROUND(D192/LOOKUP(E192,#REF!,#REF!),3))</f>
        <v/>
      </c>
      <c r="K192" s="474"/>
      <c r="L192" s="138">
        <v>7</v>
      </c>
      <c r="M192" s="396" t="str">
        <f t="shared" si="18"/>
        <v>NO APLICA</v>
      </c>
      <c r="N192" s="396"/>
    </row>
    <row r="193" spans="2:14">
      <c r="B193" s="131"/>
      <c r="C193" s="131"/>
      <c r="E193" s="132"/>
      <c r="F193" s="163" t="str">
        <f>IF(OR(D193="",E193=""),"",ROUND(D193/LOOKUP(E193,#REF!,#REF!),3))</f>
        <v/>
      </c>
      <c r="K193" s="474"/>
      <c r="L193" s="138">
        <v>8</v>
      </c>
      <c r="M193" s="396" t="str">
        <f t="shared" si="18"/>
        <v>NO APLICA</v>
      </c>
      <c r="N193" s="396"/>
    </row>
    <row r="194" spans="2:14">
      <c r="B194" s="131"/>
      <c r="C194" s="131"/>
      <c r="E194" s="132"/>
      <c r="F194" s="163" t="str">
        <f>IF(OR(D194="",E194=""),"",ROUND(D194/LOOKUP(E194,#REF!,#REF!),3))</f>
        <v/>
      </c>
      <c r="K194" s="474"/>
      <c r="L194" s="138">
        <v>9</v>
      </c>
      <c r="M194" s="396" t="str">
        <f t="shared" si="18"/>
        <v>NO APLICA</v>
      </c>
      <c r="N194" s="396"/>
    </row>
    <row r="195" spans="2:14">
      <c r="B195" s="131"/>
      <c r="C195" s="131"/>
      <c r="E195" s="132"/>
      <c r="F195" s="163" t="str">
        <f>IF(OR(D195="",E195=""),"",ROUND(D195/LOOKUP(E195,#REF!,#REF!),3))</f>
        <v/>
      </c>
      <c r="K195" s="474"/>
      <c r="L195" s="138">
        <v>10</v>
      </c>
      <c r="M195" s="396" t="str">
        <f t="shared" si="18"/>
        <v>NO APLICA</v>
      </c>
      <c r="N195" s="396"/>
    </row>
    <row r="196" spans="2:14">
      <c r="B196" s="131"/>
      <c r="C196" s="131"/>
      <c r="E196" s="132"/>
      <c r="F196" s="163" t="str">
        <f>IF(OR(D196="",E196=""),"",ROUND(D196/LOOKUP(E196,#REF!,#REF!),3))</f>
        <v/>
      </c>
      <c r="K196" s="474">
        <v>20</v>
      </c>
      <c r="L196" s="138">
        <v>1</v>
      </c>
      <c r="M196" s="396" t="str">
        <f t="shared" ref="M196:M205" si="19">IF(SUMIFS($F$5:$F$1200,$B$5:$B$1200,$K$196,$C$5:$C$1200,$L196)=0,"NO APLICA",ROUND(SUMIFS($F$5:$F$1200,$B$5:$B$1200,$K$196,$C$5:$C$1200,$L196),3))</f>
        <v>NO APLICA</v>
      </c>
      <c r="N196" s="396"/>
    </row>
    <row r="197" spans="2:14">
      <c r="B197" s="131"/>
      <c r="C197" s="131"/>
      <c r="E197" s="132"/>
      <c r="F197" s="163" t="str">
        <f>IF(OR(D197="",E197=""),"",ROUND(D197/LOOKUP(E197,#REF!,#REF!),3))</f>
        <v/>
      </c>
      <c r="K197" s="474"/>
      <c r="L197" s="138">
        <v>2</v>
      </c>
      <c r="M197" s="396" t="str">
        <f t="shared" si="19"/>
        <v>NO APLICA</v>
      </c>
      <c r="N197" s="396"/>
    </row>
    <row r="198" spans="2:14">
      <c r="B198" s="131"/>
      <c r="C198" s="131"/>
      <c r="E198" s="132"/>
      <c r="F198" s="163" t="str">
        <f>IF(OR(D198="",E198=""),"",ROUND(D198/LOOKUP(E198,#REF!,#REF!),3))</f>
        <v/>
      </c>
      <c r="K198" s="474"/>
      <c r="L198" s="138">
        <v>3</v>
      </c>
      <c r="M198" s="396" t="str">
        <f t="shared" si="19"/>
        <v>NO APLICA</v>
      </c>
      <c r="N198" s="396"/>
    </row>
    <row r="199" spans="2:14">
      <c r="B199" s="131"/>
      <c r="C199" s="131"/>
      <c r="E199" s="132"/>
      <c r="F199" s="163" t="str">
        <f>IF(OR(D199="",E199=""),"",ROUND(D199/LOOKUP(E199,#REF!,#REF!),3))</f>
        <v/>
      </c>
      <c r="K199" s="474"/>
      <c r="L199" s="138">
        <v>4</v>
      </c>
      <c r="M199" s="396" t="str">
        <f t="shared" si="19"/>
        <v>NO APLICA</v>
      </c>
      <c r="N199" s="396"/>
    </row>
    <row r="200" spans="2:14">
      <c r="B200" s="131"/>
      <c r="C200" s="131"/>
      <c r="E200" s="132"/>
      <c r="F200" s="163" t="str">
        <f>IF(OR(D200="",E200=""),"",ROUND(D200/LOOKUP(E200,#REF!,#REF!),3))</f>
        <v/>
      </c>
      <c r="K200" s="474"/>
      <c r="L200" s="138">
        <v>5</v>
      </c>
      <c r="M200" s="396" t="str">
        <f t="shared" si="19"/>
        <v>NO APLICA</v>
      </c>
      <c r="N200" s="396"/>
    </row>
    <row r="201" spans="2:14">
      <c r="B201" s="131"/>
      <c r="C201" s="131"/>
      <c r="E201" s="132"/>
      <c r="F201" s="163" t="str">
        <f>IF(OR(D201="",E201=""),"",ROUND(D201/LOOKUP(E201,#REF!,#REF!),3))</f>
        <v/>
      </c>
      <c r="K201" s="474"/>
      <c r="L201" s="138">
        <v>6</v>
      </c>
      <c r="M201" s="396" t="str">
        <f t="shared" si="19"/>
        <v>NO APLICA</v>
      </c>
      <c r="N201" s="396"/>
    </row>
    <row r="202" spans="2:14">
      <c r="B202" s="131"/>
      <c r="C202" s="131"/>
      <c r="E202" s="132"/>
      <c r="F202" s="163" t="str">
        <f>IF(OR(D202="",E202=""),"",ROUND(D202/LOOKUP(E202,#REF!,#REF!),3))</f>
        <v/>
      </c>
      <c r="K202" s="474"/>
      <c r="L202" s="138">
        <v>7</v>
      </c>
      <c r="M202" s="396" t="str">
        <f t="shared" si="19"/>
        <v>NO APLICA</v>
      </c>
      <c r="N202" s="396"/>
    </row>
    <row r="203" spans="2:14">
      <c r="B203" s="131"/>
      <c r="C203" s="131"/>
      <c r="E203" s="132"/>
      <c r="F203" s="163" t="str">
        <f>IF(OR(D203="",E203=""),"",ROUND(D203/LOOKUP(E203,#REF!,#REF!),3))</f>
        <v/>
      </c>
      <c r="K203" s="474"/>
      <c r="L203" s="138">
        <v>8</v>
      </c>
      <c r="M203" s="396" t="str">
        <f t="shared" si="19"/>
        <v>NO APLICA</v>
      </c>
      <c r="N203" s="396"/>
    </row>
    <row r="204" spans="2:14">
      <c r="B204" s="131"/>
      <c r="C204" s="131"/>
      <c r="E204" s="132"/>
      <c r="F204" s="163" t="str">
        <f>IF(OR(D204="",E204=""),"",ROUND(D204/LOOKUP(E204,#REF!,#REF!),3))</f>
        <v/>
      </c>
      <c r="K204" s="474"/>
      <c r="L204" s="138">
        <v>9</v>
      </c>
      <c r="M204" s="396" t="str">
        <f t="shared" si="19"/>
        <v>NO APLICA</v>
      </c>
      <c r="N204" s="396"/>
    </row>
    <row r="205" spans="2:14">
      <c r="B205" s="131"/>
      <c r="C205" s="131"/>
      <c r="E205" s="132"/>
      <c r="F205" s="163" t="str">
        <f>IF(OR(D205="",E205=""),"",ROUND(D205/LOOKUP(E205,#REF!,#REF!),3))</f>
        <v/>
      </c>
      <c r="K205" s="474"/>
      <c r="L205" s="138">
        <v>10</v>
      </c>
      <c r="M205" s="396" t="str">
        <f t="shared" si="19"/>
        <v>NO APLICA</v>
      </c>
      <c r="N205" s="396"/>
    </row>
    <row r="206" spans="2:14">
      <c r="B206" s="131"/>
      <c r="C206" s="131"/>
      <c r="E206" s="132"/>
      <c r="F206" s="163" t="str">
        <f>IF(OR(D206="",E206=""),"",ROUND(D206/LOOKUP(E206,#REF!,#REF!),3))</f>
        <v/>
      </c>
      <c r="K206" s="474">
        <v>21</v>
      </c>
      <c r="L206" s="138">
        <v>1</v>
      </c>
      <c r="M206" s="396" t="str">
        <f t="shared" ref="M206:M215" si="20">IF(SUMIFS($F$5:$F$1200,$B$5:$B$1200,$K$206,$C$5:$C$1200,$L206)=0,"NO APLICA",ROUND(SUMIFS($F$5:$F$1200,$B$5:$B$1200,$K$206,$C$5:$C$1200,$L206),3))</f>
        <v>NO APLICA</v>
      </c>
      <c r="N206" s="396"/>
    </row>
    <row r="207" spans="2:14">
      <c r="B207" s="131"/>
      <c r="C207" s="131"/>
      <c r="E207" s="132"/>
      <c r="F207" s="163" t="str">
        <f>IF(OR(D207="",E207=""),"",ROUND(D207/LOOKUP(E207,#REF!,#REF!),3))</f>
        <v/>
      </c>
      <c r="K207" s="474"/>
      <c r="L207" s="138">
        <v>2</v>
      </c>
      <c r="M207" s="396" t="str">
        <f t="shared" si="20"/>
        <v>NO APLICA</v>
      </c>
      <c r="N207" s="396"/>
    </row>
    <row r="208" spans="2:14">
      <c r="B208" s="131"/>
      <c r="C208" s="131"/>
      <c r="E208" s="132"/>
      <c r="F208" s="163" t="str">
        <f>IF(OR(D208="",E208=""),"",ROUND(D208/LOOKUP(E208,#REF!,#REF!),3))</f>
        <v/>
      </c>
      <c r="K208" s="474"/>
      <c r="L208" s="138">
        <v>3</v>
      </c>
      <c r="M208" s="396" t="str">
        <f t="shared" si="20"/>
        <v>NO APLICA</v>
      </c>
      <c r="N208" s="396"/>
    </row>
    <row r="209" spans="2:14">
      <c r="B209" s="131"/>
      <c r="C209" s="131"/>
      <c r="E209" s="132"/>
      <c r="F209" s="163" t="str">
        <f>IF(OR(D209="",E209=""),"",ROUND(D209/LOOKUP(E209,#REF!,#REF!),3))</f>
        <v/>
      </c>
      <c r="K209" s="474"/>
      <c r="L209" s="138">
        <v>4</v>
      </c>
      <c r="M209" s="396" t="str">
        <f t="shared" si="20"/>
        <v>NO APLICA</v>
      </c>
      <c r="N209" s="396"/>
    </row>
    <row r="210" spans="2:14">
      <c r="B210" s="131"/>
      <c r="C210" s="131"/>
      <c r="E210" s="132"/>
      <c r="F210" s="163" t="str">
        <f>IF(OR(D210="",E210=""),"",ROUND(D210/LOOKUP(E210,#REF!,#REF!),3))</f>
        <v/>
      </c>
      <c r="K210" s="474"/>
      <c r="L210" s="138">
        <v>5</v>
      </c>
      <c r="M210" s="396" t="str">
        <f t="shared" si="20"/>
        <v>NO APLICA</v>
      </c>
      <c r="N210" s="396"/>
    </row>
    <row r="211" spans="2:14">
      <c r="B211" s="131"/>
      <c r="C211" s="131"/>
      <c r="E211" s="132"/>
      <c r="F211" s="163" t="str">
        <f>IF(OR(D211="",E211=""),"",ROUND(D211/LOOKUP(E211,#REF!,#REF!),3))</f>
        <v/>
      </c>
      <c r="K211" s="474"/>
      <c r="L211" s="138">
        <v>6</v>
      </c>
      <c r="M211" s="396" t="str">
        <f t="shared" si="20"/>
        <v>NO APLICA</v>
      </c>
      <c r="N211" s="396"/>
    </row>
    <row r="212" spans="2:14">
      <c r="B212" s="131"/>
      <c r="C212" s="131"/>
      <c r="E212" s="132"/>
      <c r="F212" s="163" t="str">
        <f>IF(OR(D212="",E212=""),"",ROUND(D212/LOOKUP(E212,#REF!,#REF!),3))</f>
        <v/>
      </c>
      <c r="K212" s="474"/>
      <c r="L212" s="138">
        <v>7</v>
      </c>
      <c r="M212" s="396" t="str">
        <f t="shared" si="20"/>
        <v>NO APLICA</v>
      </c>
      <c r="N212" s="396"/>
    </row>
    <row r="213" spans="2:14">
      <c r="B213" s="131"/>
      <c r="C213" s="131"/>
      <c r="E213" s="132"/>
      <c r="F213" s="163" t="str">
        <f>IF(OR(D213="",E213=""),"",ROUND(D213/LOOKUP(E213,#REF!,#REF!),3))</f>
        <v/>
      </c>
      <c r="K213" s="474"/>
      <c r="L213" s="138">
        <v>8</v>
      </c>
      <c r="M213" s="396" t="str">
        <f t="shared" si="20"/>
        <v>NO APLICA</v>
      </c>
      <c r="N213" s="396"/>
    </row>
    <row r="214" spans="2:14">
      <c r="B214" s="131"/>
      <c r="C214" s="131"/>
      <c r="E214" s="132"/>
      <c r="F214" s="163" t="str">
        <f>IF(OR(D214="",E214=""),"",ROUND(D214/LOOKUP(E214,#REF!,#REF!),3))</f>
        <v/>
      </c>
      <c r="K214" s="474"/>
      <c r="L214" s="138">
        <v>9</v>
      </c>
      <c r="M214" s="396" t="str">
        <f t="shared" si="20"/>
        <v>NO APLICA</v>
      </c>
      <c r="N214" s="396"/>
    </row>
    <row r="215" spans="2:14">
      <c r="B215" s="131"/>
      <c r="C215" s="131"/>
      <c r="E215" s="132"/>
      <c r="F215" s="163" t="str">
        <f>IF(OR(D215="",E215=""),"",ROUND(D215/LOOKUP(E215,#REF!,#REF!),3))</f>
        <v/>
      </c>
      <c r="K215" s="474"/>
      <c r="L215" s="138">
        <v>10</v>
      </c>
      <c r="M215" s="396" t="str">
        <f t="shared" si="20"/>
        <v>NO APLICA</v>
      </c>
      <c r="N215" s="396"/>
    </row>
    <row r="216" spans="2:14">
      <c r="B216" s="131"/>
      <c r="C216" s="131"/>
      <c r="E216" s="132"/>
      <c r="F216" s="163" t="str">
        <f>IF(OR(D216="",E216=""),"",ROUND(D216/LOOKUP(E216,#REF!,#REF!),3))</f>
        <v/>
      </c>
      <c r="K216" s="474">
        <v>22</v>
      </c>
      <c r="L216" s="138">
        <v>1</v>
      </c>
      <c r="M216" s="396" t="str">
        <f t="shared" ref="M216:M225" si="21">IF(SUMIFS($F$5:$F$1200,$B$5:$B$1200,$K$216,$C$5:$C$1200,$L216)=0,"NO APLICA",ROUND(SUMIFS($F$5:$F$1200,$B$5:$B$1200,$K$216,$C$5:$C$1200,$L216),3))</f>
        <v>NO APLICA</v>
      </c>
      <c r="N216" s="396"/>
    </row>
    <row r="217" spans="2:14">
      <c r="B217" s="131"/>
      <c r="C217" s="131"/>
      <c r="E217" s="132"/>
      <c r="F217" s="163" t="str">
        <f>IF(OR(D217="",E217=""),"",ROUND(D217/LOOKUP(E217,#REF!,#REF!),3))</f>
        <v/>
      </c>
      <c r="K217" s="474"/>
      <c r="L217" s="138">
        <v>2</v>
      </c>
      <c r="M217" s="396" t="str">
        <f t="shared" si="21"/>
        <v>NO APLICA</v>
      </c>
      <c r="N217" s="396"/>
    </row>
    <row r="218" spans="2:14">
      <c r="B218" s="131"/>
      <c r="C218" s="131"/>
      <c r="E218" s="132"/>
      <c r="F218" s="163" t="str">
        <f>IF(OR(D218="",E218=""),"",ROUND(D218/LOOKUP(E218,#REF!,#REF!),3))</f>
        <v/>
      </c>
      <c r="K218" s="474"/>
      <c r="L218" s="138">
        <v>3</v>
      </c>
      <c r="M218" s="396" t="str">
        <f t="shared" si="21"/>
        <v>NO APLICA</v>
      </c>
      <c r="N218" s="396"/>
    </row>
    <row r="219" spans="2:14">
      <c r="B219" s="131"/>
      <c r="C219" s="131"/>
      <c r="E219" s="132"/>
      <c r="F219" s="163" t="str">
        <f>IF(OR(D219="",E219=""),"",ROUND(D219/LOOKUP(E219,#REF!,#REF!),3))</f>
        <v/>
      </c>
      <c r="K219" s="474"/>
      <c r="L219" s="138">
        <v>4</v>
      </c>
      <c r="M219" s="396" t="str">
        <f t="shared" si="21"/>
        <v>NO APLICA</v>
      </c>
      <c r="N219" s="396"/>
    </row>
    <row r="220" spans="2:14">
      <c r="B220" s="131"/>
      <c r="C220" s="131"/>
      <c r="E220" s="132"/>
      <c r="F220" s="163" t="str">
        <f>IF(OR(D220="",E220=""),"",ROUND(D220/LOOKUP(E220,#REF!,#REF!),3))</f>
        <v/>
      </c>
      <c r="K220" s="474"/>
      <c r="L220" s="138">
        <v>5</v>
      </c>
      <c r="M220" s="396" t="str">
        <f t="shared" si="21"/>
        <v>NO APLICA</v>
      </c>
      <c r="N220" s="396"/>
    </row>
    <row r="221" spans="2:14">
      <c r="B221" s="131"/>
      <c r="C221" s="131"/>
      <c r="E221" s="132"/>
      <c r="F221" s="163" t="str">
        <f>IF(OR(D221="",E221=""),"",ROUND(D221/LOOKUP(E221,#REF!,#REF!),3))</f>
        <v/>
      </c>
      <c r="K221" s="474"/>
      <c r="L221" s="138">
        <v>6</v>
      </c>
      <c r="M221" s="396" t="str">
        <f t="shared" si="21"/>
        <v>NO APLICA</v>
      </c>
      <c r="N221" s="396"/>
    </row>
    <row r="222" spans="2:14">
      <c r="B222" s="131"/>
      <c r="C222" s="131"/>
      <c r="E222" s="132"/>
      <c r="F222" s="163" t="str">
        <f>IF(OR(D222="",E222=""),"",ROUND(D222/LOOKUP(E222,#REF!,#REF!),3))</f>
        <v/>
      </c>
      <c r="K222" s="474"/>
      <c r="L222" s="138">
        <v>7</v>
      </c>
      <c r="M222" s="396" t="str">
        <f t="shared" si="21"/>
        <v>NO APLICA</v>
      </c>
      <c r="N222" s="396"/>
    </row>
    <row r="223" spans="2:14">
      <c r="B223" s="131"/>
      <c r="C223" s="131"/>
      <c r="E223" s="132"/>
      <c r="F223" s="163" t="str">
        <f>IF(OR(D223="",E223=""),"",ROUND(D223/LOOKUP(E223,#REF!,#REF!),3))</f>
        <v/>
      </c>
      <c r="K223" s="474"/>
      <c r="L223" s="138">
        <v>8</v>
      </c>
      <c r="M223" s="396" t="str">
        <f t="shared" si="21"/>
        <v>NO APLICA</v>
      </c>
      <c r="N223" s="396"/>
    </row>
    <row r="224" spans="2:14">
      <c r="B224" s="131"/>
      <c r="C224" s="131"/>
      <c r="E224" s="132"/>
      <c r="F224" s="163" t="str">
        <f>IF(OR(D224="",E224=""),"",ROUND(D224/LOOKUP(E224,#REF!,#REF!),3))</f>
        <v/>
      </c>
      <c r="K224" s="474"/>
      <c r="L224" s="138">
        <v>9</v>
      </c>
      <c r="M224" s="396" t="str">
        <f t="shared" si="21"/>
        <v>NO APLICA</v>
      </c>
      <c r="N224" s="396"/>
    </row>
    <row r="225" spans="2:14">
      <c r="B225" s="131"/>
      <c r="C225" s="131"/>
      <c r="E225" s="132"/>
      <c r="F225" s="163" t="str">
        <f>IF(OR(D225="",E225=""),"",ROUND(D225/LOOKUP(E225,#REF!,#REF!),3))</f>
        <v/>
      </c>
      <c r="K225" s="474"/>
      <c r="L225" s="138">
        <v>10</v>
      </c>
      <c r="M225" s="396" t="str">
        <f t="shared" si="21"/>
        <v>NO APLICA</v>
      </c>
      <c r="N225" s="396"/>
    </row>
    <row r="226" spans="2:14">
      <c r="B226" s="131"/>
      <c r="C226" s="131"/>
      <c r="E226" s="132"/>
      <c r="F226" s="163" t="str">
        <f>IF(OR(D226="",E226=""),"",ROUND(D226/LOOKUP(E226,#REF!,#REF!),3))</f>
        <v/>
      </c>
      <c r="K226" s="474">
        <v>23</v>
      </c>
      <c r="L226" s="138">
        <v>1</v>
      </c>
      <c r="M226" s="396" t="str">
        <f t="shared" ref="M226:M235" si="22">IF(SUMIFS($F$5:$F$1200,$B$5:$B$1200,$K$226,$C$5:$C$1200,$L226)=0,"NO APLICA",ROUND(SUMIFS($F$5:$F$1200,$B$5:$B$1200,$K$226,$C$5:$C$1200,$L226),3))</f>
        <v>NO APLICA</v>
      </c>
      <c r="N226" s="396"/>
    </row>
    <row r="227" spans="2:14">
      <c r="B227" s="131"/>
      <c r="C227" s="131"/>
      <c r="E227" s="132"/>
      <c r="F227" s="163" t="str">
        <f>IF(OR(D227="",E227=""),"",ROUND(D227/LOOKUP(E227,#REF!,#REF!),3))</f>
        <v/>
      </c>
      <c r="K227" s="474"/>
      <c r="L227" s="138">
        <v>2</v>
      </c>
      <c r="M227" s="396" t="str">
        <f t="shared" si="22"/>
        <v>NO APLICA</v>
      </c>
      <c r="N227" s="396"/>
    </row>
    <row r="228" spans="2:14">
      <c r="B228" s="131"/>
      <c r="C228" s="131"/>
      <c r="E228" s="132"/>
      <c r="F228" s="163" t="str">
        <f>IF(OR(D228="",E228=""),"",ROUND(D228/LOOKUP(E228,#REF!,#REF!),3))</f>
        <v/>
      </c>
      <c r="K228" s="474"/>
      <c r="L228" s="138">
        <v>3</v>
      </c>
      <c r="M228" s="396" t="str">
        <f t="shared" si="22"/>
        <v>NO APLICA</v>
      </c>
      <c r="N228" s="396"/>
    </row>
    <row r="229" spans="2:14">
      <c r="B229" s="131"/>
      <c r="C229" s="131"/>
      <c r="E229" s="132"/>
      <c r="F229" s="163" t="str">
        <f>IF(OR(D229="",E229=""),"",ROUND(D229/LOOKUP(E229,#REF!,#REF!),3))</f>
        <v/>
      </c>
      <c r="K229" s="474"/>
      <c r="L229" s="138">
        <v>4</v>
      </c>
      <c r="M229" s="396" t="str">
        <f t="shared" si="22"/>
        <v>NO APLICA</v>
      </c>
      <c r="N229" s="396"/>
    </row>
    <row r="230" spans="2:14">
      <c r="B230" s="131"/>
      <c r="C230" s="131"/>
      <c r="E230" s="132"/>
      <c r="F230" s="163" t="str">
        <f>IF(OR(D230="",E230=""),"",ROUND(D230/LOOKUP(E230,#REF!,#REF!),3))</f>
        <v/>
      </c>
      <c r="K230" s="474"/>
      <c r="L230" s="138">
        <v>5</v>
      </c>
      <c r="M230" s="396" t="str">
        <f t="shared" si="22"/>
        <v>NO APLICA</v>
      </c>
      <c r="N230" s="396"/>
    </row>
    <row r="231" spans="2:14">
      <c r="B231" s="131"/>
      <c r="C231" s="131"/>
      <c r="E231" s="132"/>
      <c r="F231" s="163" t="str">
        <f>IF(OR(D231="",E231=""),"",ROUND(D231/LOOKUP(E231,#REF!,#REF!),3))</f>
        <v/>
      </c>
      <c r="K231" s="474"/>
      <c r="L231" s="138">
        <v>6</v>
      </c>
      <c r="M231" s="396" t="str">
        <f t="shared" si="22"/>
        <v>NO APLICA</v>
      </c>
      <c r="N231" s="396"/>
    </row>
    <row r="232" spans="2:14">
      <c r="B232" s="131"/>
      <c r="C232" s="131"/>
      <c r="E232" s="132"/>
      <c r="F232" s="163" t="str">
        <f>IF(OR(D232="",E232=""),"",ROUND(D232/LOOKUP(E232,#REF!,#REF!),3))</f>
        <v/>
      </c>
      <c r="K232" s="474"/>
      <c r="L232" s="138">
        <v>7</v>
      </c>
      <c r="M232" s="396" t="str">
        <f t="shared" si="22"/>
        <v>NO APLICA</v>
      </c>
      <c r="N232" s="396"/>
    </row>
    <row r="233" spans="2:14">
      <c r="B233" s="131"/>
      <c r="C233" s="131"/>
      <c r="E233" s="132"/>
      <c r="F233" s="163" t="str">
        <f>IF(OR(D233="",E233=""),"",ROUND(D233/LOOKUP(E233,#REF!,#REF!),3))</f>
        <v/>
      </c>
      <c r="K233" s="474"/>
      <c r="L233" s="138">
        <v>8</v>
      </c>
      <c r="M233" s="396" t="str">
        <f t="shared" si="22"/>
        <v>NO APLICA</v>
      </c>
      <c r="N233" s="396"/>
    </row>
    <row r="234" spans="2:14">
      <c r="B234" s="131"/>
      <c r="C234" s="131"/>
      <c r="E234" s="132"/>
      <c r="F234" s="163" t="str">
        <f>IF(OR(D234="",E234=""),"",ROUND(D234/LOOKUP(E234,#REF!,#REF!),3))</f>
        <v/>
      </c>
      <c r="K234" s="474"/>
      <c r="L234" s="138">
        <v>9</v>
      </c>
      <c r="M234" s="396" t="str">
        <f t="shared" si="22"/>
        <v>NO APLICA</v>
      </c>
      <c r="N234" s="396"/>
    </row>
    <row r="235" spans="2:14">
      <c r="B235" s="131"/>
      <c r="C235" s="131"/>
      <c r="E235" s="132"/>
      <c r="F235" s="163" t="str">
        <f>IF(OR(D235="",E235=""),"",ROUND(D235/LOOKUP(E235,#REF!,#REF!),3))</f>
        <v/>
      </c>
      <c r="K235" s="474"/>
      <c r="L235" s="138">
        <v>10</v>
      </c>
      <c r="M235" s="396" t="str">
        <f t="shared" si="22"/>
        <v>NO APLICA</v>
      </c>
      <c r="N235" s="396"/>
    </row>
    <row r="236" spans="2:14">
      <c r="B236" s="131"/>
      <c r="C236" s="131"/>
      <c r="E236" s="132"/>
      <c r="F236" s="163" t="str">
        <f>IF(OR(D236="",E236=""),"",ROUND(D236/LOOKUP(E236,#REF!,#REF!),3))</f>
        <v/>
      </c>
      <c r="K236" s="474">
        <v>24</v>
      </c>
      <c r="L236" s="138">
        <v>1</v>
      </c>
      <c r="M236" s="396" t="str">
        <f t="shared" ref="M236:M245" si="23">IF(SUMIFS($F$5:$F$1200,$B$5:$B$1200,$K$236,$C$5:$C$1200,$L236)=0,"NO APLICA",ROUND(SUMIFS($F$5:$F$1200,$B$5:$B$1200,$K$236,$C$5:$C$1200,$L236),3))</f>
        <v>NO APLICA</v>
      </c>
      <c r="N236" s="396"/>
    </row>
    <row r="237" spans="2:14">
      <c r="B237" s="131"/>
      <c r="C237" s="131"/>
      <c r="E237" s="132"/>
      <c r="F237" s="163" t="str">
        <f>IF(OR(D237="",E237=""),"",ROUND(D237/LOOKUP(E237,#REF!,#REF!),3))</f>
        <v/>
      </c>
      <c r="K237" s="474"/>
      <c r="L237" s="138">
        <v>2</v>
      </c>
      <c r="M237" s="396" t="str">
        <f t="shared" si="23"/>
        <v>NO APLICA</v>
      </c>
      <c r="N237" s="396"/>
    </row>
    <row r="238" spans="2:14">
      <c r="B238" s="131"/>
      <c r="C238" s="131"/>
      <c r="E238" s="132"/>
      <c r="F238" s="163" t="str">
        <f>IF(OR(D238="",E238=""),"",ROUND(D238/LOOKUP(E238,#REF!,#REF!),3))</f>
        <v/>
      </c>
      <c r="K238" s="474"/>
      <c r="L238" s="138">
        <v>3</v>
      </c>
      <c r="M238" s="396" t="str">
        <f t="shared" si="23"/>
        <v>NO APLICA</v>
      </c>
      <c r="N238" s="396"/>
    </row>
    <row r="239" spans="2:14">
      <c r="B239" s="131"/>
      <c r="C239" s="131"/>
      <c r="E239" s="132"/>
      <c r="F239" s="163" t="str">
        <f>IF(OR(D239="",E239=""),"",ROUND(D239/LOOKUP(E239,#REF!,#REF!),3))</f>
        <v/>
      </c>
      <c r="K239" s="474"/>
      <c r="L239" s="138">
        <v>4</v>
      </c>
      <c r="M239" s="396" t="str">
        <f t="shared" si="23"/>
        <v>NO APLICA</v>
      </c>
      <c r="N239" s="396"/>
    </row>
    <row r="240" spans="2:14">
      <c r="B240" s="131"/>
      <c r="C240" s="131"/>
      <c r="E240" s="132"/>
      <c r="F240" s="163" t="str">
        <f>IF(OR(D240="",E240=""),"",ROUND(D240/LOOKUP(E240,#REF!,#REF!),3))</f>
        <v/>
      </c>
      <c r="K240" s="474"/>
      <c r="L240" s="138">
        <v>5</v>
      </c>
      <c r="M240" s="396" t="str">
        <f t="shared" si="23"/>
        <v>NO APLICA</v>
      </c>
      <c r="N240" s="396"/>
    </row>
    <row r="241" spans="2:14">
      <c r="B241" s="131"/>
      <c r="C241" s="131"/>
      <c r="E241" s="132"/>
      <c r="F241" s="163" t="str">
        <f>IF(OR(D241="",E241=""),"",ROUND(D241/LOOKUP(E241,#REF!,#REF!),3))</f>
        <v/>
      </c>
      <c r="K241" s="474"/>
      <c r="L241" s="138">
        <v>6</v>
      </c>
      <c r="M241" s="396" t="str">
        <f t="shared" si="23"/>
        <v>NO APLICA</v>
      </c>
      <c r="N241" s="396"/>
    </row>
    <row r="242" spans="2:14">
      <c r="B242" s="131"/>
      <c r="C242" s="131"/>
      <c r="E242" s="132"/>
      <c r="F242" s="163" t="str">
        <f>IF(OR(D242="",E242=""),"",ROUND(D242/LOOKUP(E242,#REF!,#REF!),3))</f>
        <v/>
      </c>
      <c r="K242" s="474"/>
      <c r="L242" s="138">
        <v>7</v>
      </c>
      <c r="M242" s="396" t="str">
        <f t="shared" si="23"/>
        <v>NO APLICA</v>
      </c>
      <c r="N242" s="396"/>
    </row>
    <row r="243" spans="2:14">
      <c r="B243" s="131"/>
      <c r="C243" s="131"/>
      <c r="E243" s="132"/>
      <c r="F243" s="163" t="str">
        <f>IF(OR(D243="",E243=""),"",ROUND(D243/LOOKUP(E243,#REF!,#REF!),3))</f>
        <v/>
      </c>
      <c r="K243" s="474"/>
      <c r="L243" s="138">
        <v>8</v>
      </c>
      <c r="M243" s="396" t="str">
        <f t="shared" si="23"/>
        <v>NO APLICA</v>
      </c>
      <c r="N243" s="396"/>
    </row>
    <row r="244" spans="2:14">
      <c r="B244" s="131"/>
      <c r="C244" s="131"/>
      <c r="E244" s="132"/>
      <c r="F244" s="163" t="str">
        <f>IF(OR(D244="",E244=""),"",ROUND(D244/LOOKUP(E244,#REF!,#REF!),3))</f>
        <v/>
      </c>
      <c r="K244" s="474"/>
      <c r="L244" s="138">
        <v>9</v>
      </c>
      <c r="M244" s="396" t="str">
        <f t="shared" si="23"/>
        <v>NO APLICA</v>
      </c>
      <c r="N244" s="396"/>
    </row>
    <row r="245" spans="2:14">
      <c r="B245" s="131"/>
      <c r="C245" s="131"/>
      <c r="E245" s="132"/>
      <c r="F245" s="163" t="str">
        <f>IF(OR(D245="",E245=""),"",ROUND(D245/LOOKUP(E245,#REF!,#REF!),3))</f>
        <v/>
      </c>
      <c r="K245" s="474"/>
      <c r="L245" s="138">
        <v>10</v>
      </c>
      <c r="M245" s="396" t="str">
        <f t="shared" si="23"/>
        <v>NO APLICA</v>
      </c>
      <c r="N245" s="396"/>
    </row>
    <row r="246" spans="2:14">
      <c r="B246" s="131"/>
      <c r="C246" s="131"/>
      <c r="E246" s="132"/>
      <c r="F246" s="163" t="str">
        <f>IF(OR(D246="",E246=""),"",ROUND(D246/LOOKUP(E246,#REF!,#REF!),3))</f>
        <v/>
      </c>
      <c r="K246" s="474">
        <v>25</v>
      </c>
      <c r="L246" s="138">
        <v>1</v>
      </c>
      <c r="M246" s="476" t="str">
        <f t="shared" ref="M246:M255" si="24">IF(SUMIFS($F$5:$F$1200,$B$5:$B$1200,$K$246,$C$5:$C$1200,$L246)=0,"NO APLICA",ROUND(SUMIFS($F$5:$F$1200,$B$5:$B$1200,$K$246,$C$5:$C$1200,$L246),3))</f>
        <v>NO APLICA</v>
      </c>
      <c r="N246" s="477"/>
    </row>
    <row r="247" spans="2:14">
      <c r="B247" s="131"/>
      <c r="C247" s="131"/>
      <c r="E247" s="132"/>
      <c r="F247" s="163" t="str">
        <f>IF(OR(D247="",E247=""),"",ROUND(D247/LOOKUP(E247,#REF!,#REF!),3))</f>
        <v/>
      </c>
      <c r="K247" s="474"/>
      <c r="L247" s="138">
        <v>2</v>
      </c>
      <c r="M247" s="476" t="str">
        <f t="shared" si="24"/>
        <v>NO APLICA</v>
      </c>
      <c r="N247" s="477"/>
    </row>
    <row r="248" spans="2:14">
      <c r="B248" s="131"/>
      <c r="C248" s="131"/>
      <c r="E248" s="132"/>
      <c r="F248" s="163" t="str">
        <f>IF(OR(D248="",E248=""),"",ROUND(D248/LOOKUP(E248,#REF!,#REF!),3))</f>
        <v/>
      </c>
      <c r="K248" s="474"/>
      <c r="L248" s="138">
        <v>3</v>
      </c>
      <c r="M248" s="476" t="str">
        <f t="shared" si="24"/>
        <v>NO APLICA</v>
      </c>
      <c r="N248" s="477"/>
    </row>
    <row r="249" spans="2:14">
      <c r="B249" s="131"/>
      <c r="C249" s="131"/>
      <c r="E249" s="132"/>
      <c r="F249" s="163" t="str">
        <f>IF(OR(D249="",E249=""),"",ROUND(D249/LOOKUP(E249,#REF!,#REF!),3))</f>
        <v/>
      </c>
      <c r="K249" s="474"/>
      <c r="L249" s="138">
        <v>4</v>
      </c>
      <c r="M249" s="476" t="str">
        <f t="shared" si="24"/>
        <v>NO APLICA</v>
      </c>
      <c r="N249" s="477"/>
    </row>
    <row r="250" spans="2:14">
      <c r="B250" s="131"/>
      <c r="C250" s="131"/>
      <c r="E250" s="132"/>
      <c r="F250" s="163" t="str">
        <f>IF(OR(D250="",E250=""),"",ROUND(D250/LOOKUP(E250,#REF!,#REF!),3))</f>
        <v/>
      </c>
      <c r="K250" s="474"/>
      <c r="L250" s="138">
        <v>5</v>
      </c>
      <c r="M250" s="476" t="str">
        <f t="shared" si="24"/>
        <v>NO APLICA</v>
      </c>
      <c r="N250" s="477"/>
    </row>
    <row r="251" spans="2:14">
      <c r="B251" s="131"/>
      <c r="C251" s="131"/>
      <c r="E251" s="132"/>
      <c r="F251" s="163" t="str">
        <f>IF(OR(D251="",E251=""),"",ROUND(D251/LOOKUP(E251,#REF!,#REF!),3))</f>
        <v/>
      </c>
      <c r="K251" s="474"/>
      <c r="L251" s="138">
        <v>6</v>
      </c>
      <c r="M251" s="476" t="str">
        <f t="shared" si="24"/>
        <v>NO APLICA</v>
      </c>
      <c r="N251" s="477"/>
    </row>
    <row r="252" spans="2:14">
      <c r="B252" s="131"/>
      <c r="C252" s="131"/>
      <c r="E252" s="132"/>
      <c r="F252" s="163" t="str">
        <f>IF(OR(D252="",E252=""),"",ROUND(D252/LOOKUP(E252,#REF!,#REF!),3))</f>
        <v/>
      </c>
      <c r="K252" s="474"/>
      <c r="L252" s="138">
        <v>7</v>
      </c>
      <c r="M252" s="476" t="str">
        <f t="shared" si="24"/>
        <v>NO APLICA</v>
      </c>
      <c r="N252" s="477"/>
    </row>
    <row r="253" spans="2:14">
      <c r="B253" s="131"/>
      <c r="C253" s="131"/>
      <c r="E253" s="132"/>
      <c r="F253" s="163" t="str">
        <f>IF(OR(D253="",E253=""),"",ROUND(D253/LOOKUP(E253,#REF!,#REF!),3))</f>
        <v/>
      </c>
      <c r="K253" s="474"/>
      <c r="L253" s="138">
        <v>8</v>
      </c>
      <c r="M253" s="476" t="str">
        <f t="shared" si="24"/>
        <v>NO APLICA</v>
      </c>
      <c r="N253" s="477"/>
    </row>
    <row r="254" spans="2:14">
      <c r="B254" s="131"/>
      <c r="C254" s="131"/>
      <c r="E254" s="132"/>
      <c r="F254" s="163" t="str">
        <f>IF(OR(D254="",E254=""),"",ROUND(D254/LOOKUP(E254,#REF!,#REF!),3))</f>
        <v/>
      </c>
      <c r="K254" s="474"/>
      <c r="L254" s="138">
        <v>9</v>
      </c>
      <c r="M254" s="476" t="str">
        <f t="shared" si="24"/>
        <v>NO APLICA</v>
      </c>
      <c r="N254" s="477"/>
    </row>
    <row r="255" spans="2:14">
      <c r="B255" s="131"/>
      <c r="C255" s="131"/>
      <c r="E255" s="132"/>
      <c r="F255" s="163" t="str">
        <f>IF(OR(D255="",E255=""),"",ROUND(D255/LOOKUP(E255,#REF!,#REF!),3))</f>
        <v/>
      </c>
      <c r="K255" s="474"/>
      <c r="L255" s="138">
        <v>10</v>
      </c>
      <c r="M255" s="396" t="str">
        <f t="shared" si="24"/>
        <v>NO APLICA</v>
      </c>
      <c r="N255" s="396"/>
    </row>
    <row r="256" spans="2:14">
      <c r="B256" s="131"/>
      <c r="C256" s="131"/>
      <c r="E256" s="132"/>
      <c r="F256" s="163" t="str">
        <f>IF(OR(D256="",E256=""),"",ROUND(D256/LOOKUP(E256,#REF!,#REF!),3))</f>
        <v/>
      </c>
      <c r="K256" s="474">
        <v>26</v>
      </c>
      <c r="L256" s="138">
        <v>1</v>
      </c>
      <c r="M256" s="396" t="str">
        <f t="shared" ref="M256:M265" si="25">IF(SUMIFS($F$5:$F$1200,$B$5:$B$1200,$K$256,$C$5:$C$1200,$L256)=0,"NO APLICA",ROUND(SUMIFS($F$5:$F$1200,$B$5:$B$1200,$K$256,$C$5:$C$1200,$L256),3))</f>
        <v>NO APLICA</v>
      </c>
      <c r="N256" s="396"/>
    </row>
    <row r="257" spans="2:14">
      <c r="B257" s="131"/>
      <c r="C257" s="131"/>
      <c r="E257" s="132"/>
      <c r="F257" s="163" t="str">
        <f>IF(OR(D257="",E257=""),"",ROUND(D257/LOOKUP(E257,#REF!,#REF!),3))</f>
        <v/>
      </c>
      <c r="K257" s="474"/>
      <c r="L257" s="138">
        <v>2</v>
      </c>
      <c r="M257" s="396" t="str">
        <f t="shared" si="25"/>
        <v>NO APLICA</v>
      </c>
      <c r="N257" s="396"/>
    </row>
    <row r="258" spans="2:14">
      <c r="B258" s="131"/>
      <c r="C258" s="131"/>
      <c r="E258" s="132"/>
      <c r="F258" s="163" t="str">
        <f>IF(OR(D258="",E258=""),"",ROUND(D258/LOOKUP(E258,#REF!,#REF!),3))</f>
        <v/>
      </c>
      <c r="K258" s="474"/>
      <c r="L258" s="138">
        <v>3</v>
      </c>
      <c r="M258" s="396" t="str">
        <f t="shared" si="25"/>
        <v>NO APLICA</v>
      </c>
      <c r="N258" s="396"/>
    </row>
    <row r="259" spans="2:14">
      <c r="B259" s="131"/>
      <c r="C259" s="131"/>
      <c r="E259" s="132"/>
      <c r="F259" s="163" t="str">
        <f>IF(OR(D259="",E259=""),"",ROUND(D259/LOOKUP(E259,#REF!,#REF!),3))</f>
        <v/>
      </c>
      <c r="K259" s="474"/>
      <c r="L259" s="138">
        <v>4</v>
      </c>
      <c r="M259" s="396" t="str">
        <f t="shared" si="25"/>
        <v>NO APLICA</v>
      </c>
      <c r="N259" s="396"/>
    </row>
    <row r="260" spans="2:14">
      <c r="B260" s="131"/>
      <c r="C260" s="131"/>
      <c r="E260" s="132"/>
      <c r="F260" s="163" t="str">
        <f>IF(OR(D260="",E260=""),"",ROUND(D260/LOOKUP(E260,#REF!,#REF!),3))</f>
        <v/>
      </c>
      <c r="K260" s="474"/>
      <c r="L260" s="138">
        <v>5</v>
      </c>
      <c r="M260" s="396" t="str">
        <f t="shared" si="25"/>
        <v>NO APLICA</v>
      </c>
      <c r="N260" s="396"/>
    </row>
    <row r="261" spans="2:14">
      <c r="B261" s="131"/>
      <c r="C261" s="131"/>
      <c r="E261" s="132"/>
      <c r="F261" s="163" t="str">
        <f>IF(OR(D261="",E261=""),"",ROUND(D261/LOOKUP(E261,#REF!,#REF!),3))</f>
        <v/>
      </c>
      <c r="K261" s="474"/>
      <c r="L261" s="138">
        <v>6</v>
      </c>
      <c r="M261" s="396" t="str">
        <f t="shared" si="25"/>
        <v>NO APLICA</v>
      </c>
      <c r="N261" s="396"/>
    </row>
    <row r="262" spans="2:14">
      <c r="B262" s="131"/>
      <c r="C262" s="131"/>
      <c r="E262" s="132"/>
      <c r="F262" s="163" t="str">
        <f>IF(OR(D262="",E262=""),"",ROUND(D262/LOOKUP(E262,#REF!,#REF!),3))</f>
        <v/>
      </c>
      <c r="K262" s="474"/>
      <c r="L262" s="138">
        <v>7</v>
      </c>
      <c r="M262" s="396" t="str">
        <f t="shared" si="25"/>
        <v>NO APLICA</v>
      </c>
      <c r="N262" s="396"/>
    </row>
    <row r="263" spans="2:14">
      <c r="B263" s="131"/>
      <c r="C263" s="131"/>
      <c r="E263" s="132"/>
      <c r="F263" s="163" t="str">
        <f>IF(OR(D263="",E263=""),"",ROUND(D263/LOOKUP(E263,#REF!,#REF!),3))</f>
        <v/>
      </c>
      <c r="K263" s="474"/>
      <c r="L263" s="138">
        <v>8</v>
      </c>
      <c r="M263" s="396" t="str">
        <f t="shared" si="25"/>
        <v>NO APLICA</v>
      </c>
      <c r="N263" s="396"/>
    </row>
    <row r="264" spans="2:14">
      <c r="B264" s="131"/>
      <c r="C264" s="131"/>
      <c r="E264" s="132"/>
      <c r="F264" s="163" t="str">
        <f>IF(OR(D264="",E264=""),"",ROUND(D264/LOOKUP(E264,#REF!,#REF!),3))</f>
        <v/>
      </c>
      <c r="K264" s="474"/>
      <c r="L264" s="138">
        <v>9</v>
      </c>
      <c r="M264" s="396" t="str">
        <f t="shared" si="25"/>
        <v>NO APLICA</v>
      </c>
      <c r="N264" s="396"/>
    </row>
    <row r="265" spans="2:14">
      <c r="B265" s="131"/>
      <c r="C265" s="131"/>
      <c r="E265" s="132"/>
      <c r="F265" s="163" t="str">
        <f>IF(OR(D265="",E265=""),"",ROUND(D265/LOOKUP(E265,#REF!,#REF!),3))</f>
        <v/>
      </c>
      <c r="K265" s="474"/>
      <c r="L265" s="138">
        <v>10</v>
      </c>
      <c r="M265" s="396" t="str">
        <f t="shared" si="25"/>
        <v>NO APLICA</v>
      </c>
      <c r="N265" s="396"/>
    </row>
    <row r="266" spans="2:14">
      <c r="B266" s="131"/>
      <c r="C266" s="131"/>
      <c r="E266" s="132"/>
      <c r="F266" s="163" t="str">
        <f>IF(OR(D266="",E266=""),"",ROUND(D266/LOOKUP(E266,#REF!,#REF!),3))</f>
        <v/>
      </c>
      <c r="K266" s="474">
        <v>27</v>
      </c>
      <c r="L266" s="138">
        <v>1</v>
      </c>
      <c r="M266" s="396" t="str">
        <f t="shared" ref="M266:M275" si="26">IF(SUMIFS($F$5:$F$1200,$B$5:$B$1200,$K$266,$C$5:$C$1200,$L266)=0,"NO APLICA",ROUND(SUMIFS($F$5:$F$1200,$B$5:$B$1200,$K$266,$C$5:$C$1200,$L266),3))</f>
        <v>NO APLICA</v>
      </c>
      <c r="N266" s="396"/>
    </row>
    <row r="267" spans="2:14">
      <c r="B267" s="131"/>
      <c r="C267" s="131"/>
      <c r="E267" s="132"/>
      <c r="F267" s="163" t="str">
        <f>IF(OR(D267="",E267=""),"",ROUND(D267/LOOKUP(E267,#REF!,#REF!),3))</f>
        <v/>
      </c>
      <c r="K267" s="474"/>
      <c r="L267" s="138">
        <v>2</v>
      </c>
      <c r="M267" s="396" t="str">
        <f t="shared" si="26"/>
        <v>NO APLICA</v>
      </c>
      <c r="N267" s="396"/>
    </row>
    <row r="268" spans="2:14">
      <c r="B268" s="131"/>
      <c r="C268" s="131"/>
      <c r="E268" s="132"/>
      <c r="F268" s="163" t="str">
        <f>IF(OR(D268="",E268=""),"",ROUND(D268/LOOKUP(E268,#REF!,#REF!),3))</f>
        <v/>
      </c>
      <c r="K268" s="474"/>
      <c r="L268" s="138">
        <v>3</v>
      </c>
      <c r="M268" s="396" t="str">
        <f t="shared" si="26"/>
        <v>NO APLICA</v>
      </c>
      <c r="N268" s="396"/>
    </row>
    <row r="269" spans="2:14">
      <c r="B269" s="131"/>
      <c r="C269" s="131"/>
      <c r="E269" s="132"/>
      <c r="F269" s="163" t="str">
        <f>IF(OR(D269="",E269=""),"",ROUND(D269/LOOKUP(E269,#REF!,#REF!),3))</f>
        <v/>
      </c>
      <c r="K269" s="474"/>
      <c r="L269" s="138">
        <v>4</v>
      </c>
      <c r="M269" s="396" t="str">
        <f t="shared" si="26"/>
        <v>NO APLICA</v>
      </c>
      <c r="N269" s="396"/>
    </row>
    <row r="270" spans="2:14">
      <c r="B270" s="131"/>
      <c r="C270" s="131"/>
      <c r="E270" s="132"/>
      <c r="F270" s="163" t="str">
        <f>IF(OR(D270="",E270=""),"",ROUND(D270/LOOKUP(E270,#REF!,#REF!),3))</f>
        <v/>
      </c>
      <c r="K270" s="474"/>
      <c r="L270" s="138">
        <v>5</v>
      </c>
      <c r="M270" s="396" t="str">
        <f t="shared" si="26"/>
        <v>NO APLICA</v>
      </c>
      <c r="N270" s="396"/>
    </row>
    <row r="271" spans="2:14">
      <c r="B271" s="131"/>
      <c r="C271" s="131"/>
      <c r="E271" s="132"/>
      <c r="F271" s="163" t="str">
        <f>IF(OR(D271="",E271=""),"",ROUND(D271/LOOKUP(E271,#REF!,#REF!),3))</f>
        <v/>
      </c>
      <c r="K271" s="474"/>
      <c r="L271" s="138">
        <v>6</v>
      </c>
      <c r="M271" s="396" t="str">
        <f t="shared" si="26"/>
        <v>NO APLICA</v>
      </c>
      <c r="N271" s="396"/>
    </row>
    <row r="272" spans="2:14">
      <c r="B272" s="131"/>
      <c r="C272" s="131"/>
      <c r="E272" s="132"/>
      <c r="F272" s="163" t="str">
        <f>IF(OR(D272="",E272=""),"",ROUND(D272/LOOKUP(E272,#REF!,#REF!),3))</f>
        <v/>
      </c>
      <c r="K272" s="474"/>
      <c r="L272" s="138">
        <v>7</v>
      </c>
      <c r="M272" s="396" t="str">
        <f t="shared" si="26"/>
        <v>NO APLICA</v>
      </c>
      <c r="N272" s="396"/>
    </row>
    <row r="273" spans="2:14">
      <c r="B273" s="131"/>
      <c r="C273" s="131"/>
      <c r="E273" s="132"/>
      <c r="F273" s="163" t="str">
        <f>IF(OR(D273="",E273=""),"",ROUND(D273/LOOKUP(E273,#REF!,#REF!),3))</f>
        <v/>
      </c>
      <c r="K273" s="474"/>
      <c r="L273" s="138">
        <v>8</v>
      </c>
      <c r="M273" s="396" t="str">
        <f t="shared" si="26"/>
        <v>NO APLICA</v>
      </c>
      <c r="N273" s="396"/>
    </row>
    <row r="274" spans="2:14">
      <c r="B274" s="131"/>
      <c r="C274" s="131"/>
      <c r="E274" s="132"/>
      <c r="F274" s="163" t="str">
        <f>IF(OR(D274="",E274=""),"",ROUND(D274/LOOKUP(E274,#REF!,#REF!),3))</f>
        <v/>
      </c>
      <c r="K274" s="474"/>
      <c r="L274" s="138">
        <v>9</v>
      </c>
      <c r="M274" s="396" t="str">
        <f t="shared" si="26"/>
        <v>NO APLICA</v>
      </c>
      <c r="N274" s="396"/>
    </row>
    <row r="275" spans="2:14">
      <c r="B275" s="131"/>
      <c r="C275" s="131"/>
      <c r="E275" s="132"/>
      <c r="F275" s="163" t="str">
        <f>IF(OR(D275="",E275=""),"",ROUND(D275/LOOKUP(E275,#REF!,#REF!),3))</f>
        <v/>
      </c>
      <c r="K275" s="474"/>
      <c r="L275" s="138">
        <v>10</v>
      </c>
      <c r="M275" s="396" t="str">
        <f t="shared" si="26"/>
        <v>NO APLICA</v>
      </c>
      <c r="N275" s="396"/>
    </row>
    <row r="276" spans="2:14">
      <c r="B276" s="131"/>
      <c r="C276" s="131"/>
      <c r="E276" s="132"/>
      <c r="F276" s="163" t="str">
        <f>IF(OR(D276="",E276=""),"",ROUND(D276/LOOKUP(E276,#REF!,#REF!),3))</f>
        <v/>
      </c>
      <c r="K276" s="474">
        <v>28</v>
      </c>
      <c r="L276" s="138">
        <v>1</v>
      </c>
      <c r="M276" s="396" t="str">
        <f t="shared" ref="M276:M285" si="27">IF(SUMIFS($F$5:$F$1200,$B$5:$B$1200,$K$276,$C$5:$C$1200,$L276)=0,"NO APLICA",ROUND(SUMIFS($F$5:$F$1200,$B$5:$B$1200,$K$276,$C$5:$C$1200,$L276),3))</f>
        <v>NO APLICA</v>
      </c>
      <c r="N276" s="396"/>
    </row>
    <row r="277" spans="2:14">
      <c r="B277" s="131"/>
      <c r="C277" s="131"/>
      <c r="E277" s="132"/>
      <c r="F277" s="163" t="str">
        <f>IF(OR(D277="",E277=""),"",ROUND(D277/LOOKUP(E277,#REF!,#REF!),3))</f>
        <v/>
      </c>
      <c r="K277" s="474"/>
      <c r="L277" s="138">
        <v>2</v>
      </c>
      <c r="M277" s="396" t="str">
        <f t="shared" si="27"/>
        <v>NO APLICA</v>
      </c>
      <c r="N277" s="396"/>
    </row>
    <row r="278" spans="2:14">
      <c r="B278" s="131"/>
      <c r="C278" s="131"/>
      <c r="E278" s="132"/>
      <c r="F278" s="163" t="str">
        <f>IF(OR(D278="",E278=""),"",ROUND(D278/LOOKUP(E278,#REF!,#REF!),3))</f>
        <v/>
      </c>
      <c r="K278" s="474"/>
      <c r="L278" s="138">
        <v>3</v>
      </c>
      <c r="M278" s="396" t="str">
        <f t="shared" si="27"/>
        <v>NO APLICA</v>
      </c>
      <c r="N278" s="396"/>
    </row>
    <row r="279" spans="2:14">
      <c r="B279" s="131"/>
      <c r="C279" s="131"/>
      <c r="E279" s="132"/>
      <c r="F279" s="163" t="str">
        <f>IF(OR(D279="",E279=""),"",ROUND(D279/LOOKUP(E279,#REF!,#REF!),3))</f>
        <v/>
      </c>
      <c r="K279" s="474"/>
      <c r="L279" s="138">
        <v>4</v>
      </c>
      <c r="M279" s="396" t="str">
        <f t="shared" si="27"/>
        <v>NO APLICA</v>
      </c>
      <c r="N279" s="396"/>
    </row>
    <row r="280" spans="2:14">
      <c r="B280" s="131"/>
      <c r="C280" s="131"/>
      <c r="E280" s="132"/>
      <c r="F280" s="163" t="str">
        <f>IF(OR(D280="",E280=""),"",ROUND(D280/LOOKUP(E280,#REF!,#REF!),3))</f>
        <v/>
      </c>
      <c r="K280" s="474"/>
      <c r="L280" s="138">
        <v>5</v>
      </c>
      <c r="M280" s="396" t="str">
        <f t="shared" si="27"/>
        <v>NO APLICA</v>
      </c>
      <c r="N280" s="396"/>
    </row>
    <row r="281" spans="2:14">
      <c r="B281" s="131"/>
      <c r="C281" s="131"/>
      <c r="E281" s="132"/>
      <c r="F281" s="163" t="str">
        <f>IF(OR(D281="",E281=""),"",ROUND(D281/LOOKUP(E281,#REF!,#REF!),3))</f>
        <v/>
      </c>
      <c r="K281" s="474"/>
      <c r="L281" s="138">
        <v>6</v>
      </c>
      <c r="M281" s="396" t="str">
        <f t="shared" si="27"/>
        <v>NO APLICA</v>
      </c>
      <c r="N281" s="396"/>
    </row>
    <row r="282" spans="2:14">
      <c r="B282" s="131"/>
      <c r="C282" s="131"/>
      <c r="E282" s="132"/>
      <c r="F282" s="163" t="str">
        <f>IF(OR(D282="",E282=""),"",ROUND(D282/LOOKUP(E282,#REF!,#REF!),3))</f>
        <v/>
      </c>
      <c r="K282" s="474"/>
      <c r="L282" s="138">
        <v>7</v>
      </c>
      <c r="M282" s="396" t="str">
        <f t="shared" si="27"/>
        <v>NO APLICA</v>
      </c>
      <c r="N282" s="396"/>
    </row>
    <row r="283" spans="2:14">
      <c r="B283" s="131"/>
      <c r="C283" s="131"/>
      <c r="E283" s="132"/>
      <c r="F283" s="163" t="str">
        <f>IF(OR(D283="",E283=""),"",ROUND(D283/LOOKUP(E283,#REF!,#REF!),3))</f>
        <v/>
      </c>
      <c r="K283" s="474"/>
      <c r="L283" s="138">
        <v>8</v>
      </c>
      <c r="M283" s="396" t="str">
        <f t="shared" si="27"/>
        <v>NO APLICA</v>
      </c>
      <c r="N283" s="396"/>
    </row>
    <row r="284" spans="2:14">
      <c r="B284" s="131"/>
      <c r="C284" s="131"/>
      <c r="E284" s="132"/>
      <c r="F284" s="163" t="str">
        <f>IF(OR(D284="",E284=""),"",ROUND(D284/LOOKUP(E284,#REF!,#REF!),3))</f>
        <v/>
      </c>
      <c r="K284" s="474"/>
      <c r="L284" s="138">
        <v>9</v>
      </c>
      <c r="M284" s="396" t="str">
        <f t="shared" si="27"/>
        <v>NO APLICA</v>
      </c>
      <c r="N284" s="396"/>
    </row>
    <row r="285" spans="2:14">
      <c r="B285" s="131"/>
      <c r="C285" s="131"/>
      <c r="E285" s="132"/>
      <c r="F285" s="163" t="str">
        <f>IF(OR(D285="",E285=""),"",ROUND(D285/LOOKUP(E285,#REF!,#REF!),3))</f>
        <v/>
      </c>
      <c r="K285" s="474"/>
      <c r="L285" s="138">
        <v>10</v>
      </c>
      <c r="M285" s="396" t="str">
        <f t="shared" si="27"/>
        <v>NO APLICA</v>
      </c>
      <c r="N285" s="396"/>
    </row>
    <row r="286" spans="2:14">
      <c r="B286" s="131"/>
      <c r="C286" s="131"/>
      <c r="E286" s="132"/>
      <c r="F286" s="163" t="str">
        <f>IF(OR(D286="",E286=""),"",ROUND(D286/LOOKUP(E286,#REF!,#REF!),3))</f>
        <v/>
      </c>
      <c r="K286" s="474">
        <v>29</v>
      </c>
      <c r="L286" s="138">
        <v>1</v>
      </c>
      <c r="M286" s="396" t="str">
        <f t="shared" ref="M286:M295" si="28">IF(SUMIFS($F$5:$F$1200,$B$5:$B$1200,$K$286,$C$5:$C$1200,$L286)=0,"NO APLICA",ROUND(SUMIFS($F$5:$F$1200,$B$5:$B$1200,$K$286,$C$5:$C$1200,$L286),3))</f>
        <v>NO APLICA</v>
      </c>
      <c r="N286" s="396"/>
    </row>
    <row r="287" spans="2:14">
      <c r="B287" s="131"/>
      <c r="C287" s="131"/>
      <c r="E287" s="132"/>
      <c r="F287" s="163" t="str">
        <f>IF(OR(D287="",E287=""),"",ROUND(D287/LOOKUP(E287,#REF!,#REF!),3))</f>
        <v/>
      </c>
      <c r="K287" s="474"/>
      <c r="L287" s="138">
        <v>2</v>
      </c>
      <c r="M287" s="396" t="str">
        <f t="shared" si="28"/>
        <v>NO APLICA</v>
      </c>
      <c r="N287" s="396"/>
    </row>
    <row r="288" spans="2:14">
      <c r="B288" s="131"/>
      <c r="C288" s="131"/>
      <c r="E288" s="132"/>
      <c r="F288" s="163" t="str">
        <f>IF(OR(D288="",E288=""),"",ROUND(D288/LOOKUP(E288,#REF!,#REF!),3))</f>
        <v/>
      </c>
      <c r="K288" s="474"/>
      <c r="L288" s="138">
        <v>3</v>
      </c>
      <c r="M288" s="396" t="str">
        <f t="shared" si="28"/>
        <v>NO APLICA</v>
      </c>
      <c r="N288" s="396"/>
    </row>
    <row r="289" spans="2:14">
      <c r="B289" s="131"/>
      <c r="C289" s="131"/>
      <c r="E289" s="132"/>
      <c r="F289" s="163" t="str">
        <f>IF(OR(D289="",E289=""),"",ROUND(D289/LOOKUP(E289,#REF!,#REF!),3))</f>
        <v/>
      </c>
      <c r="K289" s="474"/>
      <c r="L289" s="138">
        <v>4</v>
      </c>
      <c r="M289" s="396" t="str">
        <f t="shared" si="28"/>
        <v>NO APLICA</v>
      </c>
      <c r="N289" s="396"/>
    </row>
    <row r="290" spans="2:14">
      <c r="B290" s="131"/>
      <c r="C290" s="131"/>
      <c r="E290" s="132"/>
      <c r="F290" s="163" t="str">
        <f>IF(OR(D290="",E290=""),"",ROUND(D290/LOOKUP(E290,#REF!,#REF!),3))</f>
        <v/>
      </c>
      <c r="K290" s="474"/>
      <c r="L290" s="138">
        <v>5</v>
      </c>
      <c r="M290" s="396" t="str">
        <f t="shared" si="28"/>
        <v>NO APLICA</v>
      </c>
      <c r="N290" s="396"/>
    </row>
    <row r="291" spans="2:14">
      <c r="B291" s="131"/>
      <c r="C291" s="131"/>
      <c r="E291" s="132"/>
      <c r="F291" s="163" t="str">
        <f>IF(OR(D291="",E291=""),"",ROUND(D291/LOOKUP(E291,#REF!,#REF!),3))</f>
        <v/>
      </c>
      <c r="K291" s="474"/>
      <c r="L291" s="138">
        <v>6</v>
      </c>
      <c r="M291" s="396" t="str">
        <f t="shared" si="28"/>
        <v>NO APLICA</v>
      </c>
      <c r="N291" s="396"/>
    </row>
    <row r="292" spans="2:14">
      <c r="B292" s="131"/>
      <c r="C292" s="131"/>
      <c r="E292" s="132"/>
      <c r="F292" s="163" t="str">
        <f>IF(OR(D292="",E292=""),"",ROUND(D292/LOOKUP(E292,#REF!,#REF!),3))</f>
        <v/>
      </c>
      <c r="K292" s="474"/>
      <c r="L292" s="138">
        <v>7</v>
      </c>
      <c r="M292" s="396" t="str">
        <f t="shared" si="28"/>
        <v>NO APLICA</v>
      </c>
      <c r="N292" s="396"/>
    </row>
    <row r="293" spans="2:14">
      <c r="B293" s="131"/>
      <c r="C293" s="131"/>
      <c r="E293" s="132"/>
      <c r="F293" s="163" t="str">
        <f>IF(OR(D293="",E293=""),"",ROUND(D293/LOOKUP(E293,#REF!,#REF!),3))</f>
        <v/>
      </c>
      <c r="K293" s="474"/>
      <c r="L293" s="138">
        <v>8</v>
      </c>
      <c r="M293" s="396" t="str">
        <f t="shared" si="28"/>
        <v>NO APLICA</v>
      </c>
      <c r="N293" s="396"/>
    </row>
    <row r="294" spans="2:14">
      <c r="B294" s="131"/>
      <c r="C294" s="131"/>
      <c r="E294" s="132"/>
      <c r="F294" s="163" t="str">
        <f>IF(OR(D294="",E294=""),"",ROUND(D294/LOOKUP(E294,#REF!,#REF!),3))</f>
        <v/>
      </c>
      <c r="K294" s="474"/>
      <c r="L294" s="138">
        <v>9</v>
      </c>
      <c r="M294" s="396" t="str">
        <f t="shared" si="28"/>
        <v>NO APLICA</v>
      </c>
      <c r="N294" s="396"/>
    </row>
    <row r="295" spans="2:14">
      <c r="B295" s="131"/>
      <c r="C295" s="131"/>
      <c r="E295" s="132"/>
      <c r="F295" s="163" t="str">
        <f>IF(OR(D295="",E295=""),"",ROUND(D295/LOOKUP(E295,#REF!,#REF!),3))</f>
        <v/>
      </c>
      <c r="K295" s="474"/>
      <c r="L295" s="138">
        <v>10</v>
      </c>
      <c r="M295" s="396" t="str">
        <f t="shared" si="28"/>
        <v>NO APLICA</v>
      </c>
      <c r="N295" s="396"/>
    </row>
    <row r="296" spans="2:14">
      <c r="B296" s="131"/>
      <c r="C296" s="131"/>
      <c r="E296" s="132"/>
      <c r="F296" s="163" t="str">
        <f>IF(OR(D296="",E296=""),"",ROUND(D296/LOOKUP(E296,#REF!,#REF!),3))</f>
        <v/>
      </c>
      <c r="K296" s="474">
        <v>30</v>
      </c>
      <c r="L296" s="138">
        <v>1</v>
      </c>
      <c r="M296" s="396" t="str">
        <f t="shared" ref="M296:M305" si="29">IF(SUMIFS($F$5:$F$1200,$B$5:$B$1200,$K$296,$C$5:$C$1200,$L296)=0,"NO APLICA",ROUND(SUMIFS($F$5:$F$1200,$B$5:$B$1200,$K$296,$C$5:$C$1200,$L296),3))</f>
        <v>NO APLICA</v>
      </c>
      <c r="N296" s="396"/>
    </row>
    <row r="297" spans="2:14">
      <c r="B297" s="131"/>
      <c r="C297" s="131"/>
      <c r="E297" s="132"/>
      <c r="F297" s="163" t="str">
        <f>IF(OR(D297="",E297=""),"",ROUND(D297/LOOKUP(E297,#REF!,#REF!),3))</f>
        <v/>
      </c>
      <c r="K297" s="474"/>
      <c r="L297" s="138">
        <v>2</v>
      </c>
      <c r="M297" s="396" t="str">
        <f t="shared" si="29"/>
        <v>NO APLICA</v>
      </c>
      <c r="N297" s="396"/>
    </row>
    <row r="298" spans="2:14">
      <c r="B298" s="131"/>
      <c r="C298" s="131"/>
      <c r="E298" s="132"/>
      <c r="F298" s="163" t="str">
        <f>IF(OR(D298="",E298=""),"",ROUND(D298/LOOKUP(E298,#REF!,#REF!),3))</f>
        <v/>
      </c>
      <c r="K298" s="474"/>
      <c r="L298" s="138">
        <v>3</v>
      </c>
      <c r="M298" s="396" t="str">
        <f t="shared" si="29"/>
        <v>NO APLICA</v>
      </c>
      <c r="N298" s="396"/>
    </row>
    <row r="299" spans="2:14">
      <c r="B299" s="131"/>
      <c r="C299" s="131"/>
      <c r="E299" s="132"/>
      <c r="F299" s="163" t="str">
        <f>IF(OR(D299="",E299=""),"",ROUND(D299/LOOKUP(E299,#REF!,#REF!),3))</f>
        <v/>
      </c>
      <c r="K299" s="474"/>
      <c r="L299" s="138">
        <v>4</v>
      </c>
      <c r="M299" s="396" t="str">
        <f t="shared" si="29"/>
        <v>NO APLICA</v>
      </c>
      <c r="N299" s="396"/>
    </row>
    <row r="300" spans="2:14">
      <c r="B300" s="131"/>
      <c r="C300" s="131"/>
      <c r="E300" s="132"/>
      <c r="F300" s="163" t="str">
        <f>IF(OR(D300="",E300=""),"",ROUND(D300/LOOKUP(E300,#REF!,#REF!),3))</f>
        <v/>
      </c>
      <c r="K300" s="474"/>
      <c r="L300" s="138">
        <v>5</v>
      </c>
      <c r="M300" s="396" t="str">
        <f t="shared" si="29"/>
        <v>NO APLICA</v>
      </c>
      <c r="N300" s="396"/>
    </row>
    <row r="301" spans="2:14">
      <c r="B301" s="131"/>
      <c r="C301" s="131"/>
      <c r="E301" s="132"/>
      <c r="F301" s="163" t="str">
        <f>IF(OR(D301="",E301=""),"",ROUND(D301/LOOKUP(E301,#REF!,#REF!),3))</f>
        <v/>
      </c>
      <c r="K301" s="474"/>
      <c r="L301" s="138">
        <v>6</v>
      </c>
      <c r="M301" s="396" t="str">
        <f t="shared" si="29"/>
        <v>NO APLICA</v>
      </c>
      <c r="N301" s="396"/>
    </row>
    <row r="302" spans="2:14">
      <c r="B302" s="131"/>
      <c r="C302" s="131"/>
      <c r="E302" s="132"/>
      <c r="F302" s="163" t="str">
        <f>IF(OR(D302="",E302=""),"",ROUND(D302/LOOKUP(E302,#REF!,#REF!),3))</f>
        <v/>
      </c>
      <c r="K302" s="474"/>
      <c r="L302" s="138">
        <v>7</v>
      </c>
      <c r="M302" s="396" t="str">
        <f t="shared" si="29"/>
        <v>NO APLICA</v>
      </c>
      <c r="N302" s="396"/>
    </row>
    <row r="303" spans="2:14">
      <c r="B303" s="131"/>
      <c r="C303" s="131"/>
      <c r="E303" s="132"/>
      <c r="F303" s="163" t="str">
        <f>IF(OR(D303="",E303=""),"",ROUND(D303/LOOKUP(E303,#REF!,#REF!),3))</f>
        <v/>
      </c>
      <c r="K303" s="474"/>
      <c r="L303" s="138">
        <v>8</v>
      </c>
      <c r="M303" s="396" t="str">
        <f t="shared" si="29"/>
        <v>NO APLICA</v>
      </c>
      <c r="N303" s="396"/>
    </row>
    <row r="304" spans="2:14">
      <c r="B304" s="131"/>
      <c r="C304" s="131"/>
      <c r="E304" s="132"/>
      <c r="F304" s="163" t="str">
        <f>IF(OR(D304="",E304=""),"",ROUND(D304/LOOKUP(E304,#REF!,#REF!),3))</f>
        <v/>
      </c>
      <c r="K304" s="474"/>
      <c r="L304" s="138">
        <v>9</v>
      </c>
      <c r="M304" s="396" t="str">
        <f t="shared" si="29"/>
        <v>NO APLICA</v>
      </c>
      <c r="N304" s="396"/>
    </row>
    <row r="305" spans="2:14">
      <c r="B305" s="131"/>
      <c r="C305" s="131"/>
      <c r="E305" s="132"/>
      <c r="F305" s="163" t="str">
        <f>IF(OR(D305="",E305=""),"",ROUND(D305/LOOKUP(E305,#REF!,#REF!),3))</f>
        <v/>
      </c>
      <c r="K305" s="474"/>
      <c r="L305" s="138">
        <v>10</v>
      </c>
      <c r="M305" s="396" t="str">
        <f t="shared" si="29"/>
        <v>NO APLICA</v>
      </c>
      <c r="N305" s="396"/>
    </row>
    <row r="306" spans="2:14">
      <c r="B306" s="131"/>
      <c r="C306" s="131"/>
      <c r="E306" s="132"/>
      <c r="F306" s="163" t="str">
        <f>IF(OR(D306="",E306=""),"",ROUND(D306/LOOKUP(E306,#REF!,#REF!),3))</f>
        <v/>
      </c>
      <c r="K306" s="474">
        <v>31</v>
      </c>
      <c r="L306" s="138">
        <v>1</v>
      </c>
      <c r="M306" s="396" t="str">
        <f t="shared" ref="M306:M315" si="30">IF(SUMIFS($F$5:$F$1200,$B$5:$B$1200,$K$306,$C$5:$C$1200,$L306)=0,"NO APLICA",ROUND(SUMIFS($F$5:$F$1200,$B$5:$B$1200,$K$306,$C$5:$C$1200,$L306),3))</f>
        <v>NO APLICA</v>
      </c>
      <c r="N306" s="396"/>
    </row>
    <row r="307" spans="2:14">
      <c r="B307" s="131"/>
      <c r="C307" s="131"/>
      <c r="E307" s="132"/>
      <c r="F307" s="163" t="str">
        <f>IF(OR(D307="",E307=""),"",ROUND(D307/LOOKUP(E307,#REF!,#REF!),3))</f>
        <v/>
      </c>
      <c r="K307" s="474"/>
      <c r="L307" s="138">
        <v>2</v>
      </c>
      <c r="M307" s="396" t="str">
        <f t="shared" si="30"/>
        <v>NO APLICA</v>
      </c>
      <c r="N307" s="396"/>
    </row>
    <row r="308" spans="2:14">
      <c r="B308" s="131"/>
      <c r="C308" s="131"/>
      <c r="E308" s="132"/>
      <c r="F308" s="163" t="str">
        <f>IF(OR(D308="",E308=""),"",ROUND(D308/LOOKUP(E308,#REF!,#REF!),3))</f>
        <v/>
      </c>
      <c r="K308" s="474"/>
      <c r="L308" s="138">
        <v>3</v>
      </c>
      <c r="M308" s="396" t="str">
        <f t="shared" si="30"/>
        <v>NO APLICA</v>
      </c>
      <c r="N308" s="396"/>
    </row>
    <row r="309" spans="2:14">
      <c r="B309" s="131"/>
      <c r="C309" s="131"/>
      <c r="E309" s="132"/>
      <c r="F309" s="163" t="str">
        <f>IF(OR(D309="",E309=""),"",ROUND(D309/LOOKUP(E309,#REF!,#REF!),3))</f>
        <v/>
      </c>
      <c r="K309" s="474"/>
      <c r="L309" s="138">
        <v>4</v>
      </c>
      <c r="M309" s="396" t="str">
        <f t="shared" si="30"/>
        <v>NO APLICA</v>
      </c>
      <c r="N309" s="396"/>
    </row>
    <row r="310" spans="2:14">
      <c r="B310" s="131"/>
      <c r="C310" s="131"/>
      <c r="E310" s="132"/>
      <c r="F310" s="163" t="str">
        <f>IF(OR(D310="",E310=""),"",ROUND(D310/LOOKUP(E310,#REF!,#REF!),3))</f>
        <v/>
      </c>
      <c r="K310" s="474"/>
      <c r="L310" s="138">
        <v>5</v>
      </c>
      <c r="M310" s="396" t="str">
        <f t="shared" si="30"/>
        <v>NO APLICA</v>
      </c>
      <c r="N310" s="396"/>
    </row>
    <row r="311" spans="2:14">
      <c r="B311" s="131"/>
      <c r="C311" s="131"/>
      <c r="E311" s="132"/>
      <c r="F311" s="163" t="str">
        <f>IF(OR(D311="",E311=""),"",ROUND(D311/LOOKUP(E311,#REF!,#REF!),3))</f>
        <v/>
      </c>
      <c r="K311" s="474"/>
      <c r="L311" s="138">
        <v>6</v>
      </c>
      <c r="M311" s="396" t="str">
        <f t="shared" si="30"/>
        <v>NO APLICA</v>
      </c>
      <c r="N311" s="396"/>
    </row>
    <row r="312" spans="2:14">
      <c r="B312" s="131"/>
      <c r="C312" s="131"/>
      <c r="E312" s="132"/>
      <c r="F312" s="163" t="str">
        <f>IF(OR(D312="",E312=""),"",ROUND(D312/LOOKUP(E312,#REF!,#REF!),3))</f>
        <v/>
      </c>
      <c r="K312" s="474"/>
      <c r="L312" s="138">
        <v>7</v>
      </c>
      <c r="M312" s="396" t="str">
        <f t="shared" si="30"/>
        <v>NO APLICA</v>
      </c>
      <c r="N312" s="396"/>
    </row>
    <row r="313" spans="2:14">
      <c r="B313" s="131"/>
      <c r="C313" s="131"/>
      <c r="E313" s="132"/>
      <c r="F313" s="163" t="str">
        <f>IF(OR(D313="",E313=""),"",ROUND(D313/LOOKUP(E313,#REF!,#REF!),3))</f>
        <v/>
      </c>
      <c r="K313" s="474"/>
      <c r="L313" s="138">
        <v>8</v>
      </c>
      <c r="M313" s="396" t="str">
        <f t="shared" si="30"/>
        <v>NO APLICA</v>
      </c>
      <c r="N313" s="396"/>
    </row>
    <row r="314" spans="2:14">
      <c r="B314" s="131"/>
      <c r="C314" s="131"/>
      <c r="E314" s="132"/>
      <c r="F314" s="163" t="str">
        <f>IF(OR(D314="",E314=""),"",ROUND(D314/LOOKUP(E314,#REF!,#REF!),3))</f>
        <v/>
      </c>
      <c r="K314" s="474"/>
      <c r="L314" s="138">
        <v>9</v>
      </c>
      <c r="M314" s="396" t="str">
        <f t="shared" si="30"/>
        <v>NO APLICA</v>
      </c>
      <c r="N314" s="396"/>
    </row>
    <row r="315" spans="2:14">
      <c r="B315" s="131"/>
      <c r="C315" s="131"/>
      <c r="E315" s="132"/>
      <c r="F315" s="163" t="str">
        <f>IF(OR(D315="",E315=""),"",ROUND(D315/LOOKUP(E315,#REF!,#REF!),3))</f>
        <v/>
      </c>
      <c r="K315" s="474"/>
      <c r="L315" s="138">
        <v>10</v>
      </c>
      <c r="M315" s="396" t="str">
        <f t="shared" si="30"/>
        <v>NO APLICA</v>
      </c>
      <c r="N315" s="396"/>
    </row>
    <row r="316" spans="2:14">
      <c r="B316" s="131"/>
      <c r="C316" s="131"/>
      <c r="E316" s="132"/>
      <c r="F316" s="163" t="str">
        <f>IF(OR(D316="",E316=""),"",ROUND(D316/LOOKUP(E316,#REF!,#REF!),3))</f>
        <v/>
      </c>
      <c r="K316" s="474">
        <v>32</v>
      </c>
      <c r="L316" s="138">
        <v>1</v>
      </c>
      <c r="M316" s="396" t="str">
        <f t="shared" ref="M316:M325" si="31">IF(SUMIFS($F$5:$F$1200,$B$5:$B$1200,$K$316,$C$5:$C$1200,$L316)=0,"NO APLICA",ROUND(SUMIFS($F$5:$F$1200,$B$5:$B$1200,$K$316,$C$5:$C$1200,$L316),3))</f>
        <v>NO APLICA</v>
      </c>
      <c r="N316" s="396"/>
    </row>
    <row r="317" spans="2:14">
      <c r="B317" s="131"/>
      <c r="C317" s="131"/>
      <c r="E317" s="132"/>
      <c r="F317" s="163" t="str">
        <f>IF(OR(D317="",E317=""),"",ROUND(D317/LOOKUP(E317,#REF!,#REF!),3))</f>
        <v/>
      </c>
      <c r="K317" s="474"/>
      <c r="L317" s="138">
        <v>2</v>
      </c>
      <c r="M317" s="396" t="str">
        <f t="shared" si="31"/>
        <v>NO APLICA</v>
      </c>
      <c r="N317" s="396"/>
    </row>
    <row r="318" spans="2:14">
      <c r="B318" s="131"/>
      <c r="C318" s="131"/>
      <c r="E318" s="132"/>
      <c r="F318" s="163" t="str">
        <f>IF(OR(D318="",E318=""),"",ROUND(D318/LOOKUP(E318,#REF!,#REF!),3))</f>
        <v/>
      </c>
      <c r="K318" s="474"/>
      <c r="L318" s="138">
        <v>3</v>
      </c>
      <c r="M318" s="396" t="str">
        <f t="shared" si="31"/>
        <v>NO APLICA</v>
      </c>
      <c r="N318" s="396"/>
    </row>
    <row r="319" spans="2:14">
      <c r="B319" s="131"/>
      <c r="C319" s="131"/>
      <c r="E319" s="132"/>
      <c r="F319" s="163" t="str">
        <f>IF(OR(D319="",E319=""),"",ROUND(D319/LOOKUP(E319,#REF!,#REF!),3))</f>
        <v/>
      </c>
      <c r="K319" s="474"/>
      <c r="L319" s="138">
        <v>4</v>
      </c>
      <c r="M319" s="396" t="str">
        <f t="shared" si="31"/>
        <v>NO APLICA</v>
      </c>
      <c r="N319" s="396"/>
    </row>
    <row r="320" spans="2:14">
      <c r="B320" s="131"/>
      <c r="C320" s="131"/>
      <c r="E320" s="132"/>
      <c r="F320" s="163" t="str">
        <f>IF(OR(D320="",E320=""),"",ROUND(D320/LOOKUP(E320,#REF!,#REF!),3))</f>
        <v/>
      </c>
      <c r="K320" s="474"/>
      <c r="L320" s="138">
        <v>5</v>
      </c>
      <c r="M320" s="396" t="str">
        <f t="shared" si="31"/>
        <v>NO APLICA</v>
      </c>
      <c r="N320" s="396"/>
    </row>
    <row r="321" spans="2:14">
      <c r="B321" s="131"/>
      <c r="C321" s="131"/>
      <c r="E321" s="132"/>
      <c r="F321" s="163" t="str">
        <f>IF(OR(D321="",E321=""),"",ROUND(D321/LOOKUP(E321,#REF!,#REF!),3))</f>
        <v/>
      </c>
      <c r="K321" s="474"/>
      <c r="L321" s="138">
        <v>6</v>
      </c>
      <c r="M321" s="396" t="str">
        <f t="shared" si="31"/>
        <v>NO APLICA</v>
      </c>
      <c r="N321" s="396"/>
    </row>
    <row r="322" spans="2:14">
      <c r="B322" s="131"/>
      <c r="C322" s="131"/>
      <c r="E322" s="132"/>
      <c r="F322" s="163" t="str">
        <f>IF(OR(D322="",E322=""),"",ROUND(D322/LOOKUP(E322,#REF!,#REF!),3))</f>
        <v/>
      </c>
      <c r="K322" s="474"/>
      <c r="L322" s="138">
        <v>7</v>
      </c>
      <c r="M322" s="396" t="str">
        <f t="shared" si="31"/>
        <v>NO APLICA</v>
      </c>
      <c r="N322" s="396"/>
    </row>
    <row r="323" spans="2:14">
      <c r="B323" s="131"/>
      <c r="C323" s="131"/>
      <c r="E323" s="132"/>
      <c r="F323" s="163" t="str">
        <f>IF(OR(D323="",E323=""),"",ROUND(D323/LOOKUP(E323,#REF!,#REF!),3))</f>
        <v/>
      </c>
      <c r="K323" s="474"/>
      <c r="L323" s="138">
        <v>8</v>
      </c>
      <c r="M323" s="396" t="str">
        <f t="shared" si="31"/>
        <v>NO APLICA</v>
      </c>
      <c r="N323" s="396"/>
    </row>
    <row r="324" spans="2:14">
      <c r="B324" s="131"/>
      <c r="C324" s="131"/>
      <c r="E324" s="132"/>
      <c r="F324" s="163" t="str">
        <f>IF(OR(D324="",E324=""),"",ROUND(D324/LOOKUP(E324,#REF!,#REF!),3))</f>
        <v/>
      </c>
      <c r="K324" s="474"/>
      <c r="L324" s="138">
        <v>9</v>
      </c>
      <c r="M324" s="396" t="str">
        <f t="shared" si="31"/>
        <v>NO APLICA</v>
      </c>
      <c r="N324" s="396"/>
    </row>
    <row r="325" spans="2:14">
      <c r="B325" s="131"/>
      <c r="C325" s="131"/>
      <c r="E325" s="132"/>
      <c r="F325" s="163" t="str">
        <f>IF(OR(D325="",E325=""),"",ROUND(D325/LOOKUP(E325,#REF!,#REF!),3))</f>
        <v/>
      </c>
      <c r="K325" s="474"/>
      <c r="L325" s="138">
        <v>10</v>
      </c>
      <c r="M325" s="396" t="str">
        <f t="shared" si="31"/>
        <v>NO APLICA</v>
      </c>
      <c r="N325" s="396"/>
    </row>
    <row r="326" spans="2:14">
      <c r="B326" s="131"/>
      <c r="C326" s="131"/>
      <c r="E326" s="132"/>
      <c r="F326" s="163" t="str">
        <f>IF(OR(D326="",E326=""),"",ROUND(D326/LOOKUP(E326,#REF!,#REF!),3))</f>
        <v/>
      </c>
      <c r="K326" s="474">
        <v>33</v>
      </c>
      <c r="L326" s="138">
        <v>1</v>
      </c>
      <c r="M326" s="396" t="str">
        <f t="shared" ref="M326:M335" si="32">IF(SUMIFS($F$5:$F$1200,$B$5:$B$1200,$K$326,$C$5:$C$1200,$L326)=0,"NO APLICA",ROUND(SUMIFS($F$5:$F$1200,$B$5:$B$1200,$K$326,$C$5:$C$1200,$L326),3))</f>
        <v>NO APLICA</v>
      </c>
      <c r="N326" s="396"/>
    </row>
    <row r="327" spans="2:14">
      <c r="B327" s="131"/>
      <c r="C327" s="131"/>
      <c r="E327" s="132"/>
      <c r="F327" s="163" t="str">
        <f>IF(OR(D327="",E327=""),"",ROUND(D327/LOOKUP(E327,#REF!,#REF!),3))</f>
        <v/>
      </c>
      <c r="K327" s="474"/>
      <c r="L327" s="138">
        <v>2</v>
      </c>
      <c r="M327" s="396" t="str">
        <f t="shared" si="32"/>
        <v>NO APLICA</v>
      </c>
      <c r="N327" s="396"/>
    </row>
    <row r="328" spans="2:14">
      <c r="B328" s="131"/>
      <c r="C328" s="131"/>
      <c r="E328" s="132"/>
      <c r="F328" s="163" t="str">
        <f>IF(OR(D328="",E328=""),"",ROUND(D328/LOOKUP(E328,#REF!,#REF!),3))</f>
        <v/>
      </c>
      <c r="K328" s="474"/>
      <c r="L328" s="138">
        <v>3</v>
      </c>
      <c r="M328" s="396" t="str">
        <f t="shared" si="32"/>
        <v>NO APLICA</v>
      </c>
      <c r="N328" s="396"/>
    </row>
    <row r="329" spans="2:14">
      <c r="B329" s="131"/>
      <c r="C329" s="131"/>
      <c r="E329" s="132"/>
      <c r="F329" s="163" t="str">
        <f>IF(OR(D329="",E329=""),"",ROUND(D329/LOOKUP(E329,#REF!,#REF!),3))</f>
        <v/>
      </c>
      <c r="K329" s="474"/>
      <c r="L329" s="138">
        <v>4</v>
      </c>
      <c r="M329" s="396" t="str">
        <f t="shared" si="32"/>
        <v>NO APLICA</v>
      </c>
      <c r="N329" s="396"/>
    </row>
    <row r="330" spans="2:14">
      <c r="B330" s="131"/>
      <c r="C330" s="131"/>
      <c r="E330" s="132"/>
      <c r="F330" s="163" t="str">
        <f>IF(OR(D330="",E330=""),"",ROUND(D330/LOOKUP(E330,#REF!,#REF!),3))</f>
        <v/>
      </c>
      <c r="K330" s="474"/>
      <c r="L330" s="138">
        <v>5</v>
      </c>
      <c r="M330" s="396" t="str">
        <f t="shared" si="32"/>
        <v>NO APLICA</v>
      </c>
      <c r="N330" s="396"/>
    </row>
    <row r="331" spans="2:14">
      <c r="B331" s="131"/>
      <c r="C331" s="131"/>
      <c r="E331" s="132"/>
      <c r="F331" s="163" t="str">
        <f>IF(OR(D331="",E331=""),"",ROUND(D331/LOOKUP(E331,#REF!,#REF!),3))</f>
        <v/>
      </c>
      <c r="K331" s="474"/>
      <c r="L331" s="138">
        <v>6</v>
      </c>
      <c r="M331" s="396" t="str">
        <f t="shared" si="32"/>
        <v>NO APLICA</v>
      </c>
      <c r="N331" s="396"/>
    </row>
    <row r="332" spans="2:14">
      <c r="B332" s="131"/>
      <c r="C332" s="131"/>
      <c r="E332" s="132"/>
      <c r="F332" s="163" t="str">
        <f>IF(OR(D332="",E332=""),"",ROUND(D332/LOOKUP(E332,#REF!,#REF!),3))</f>
        <v/>
      </c>
      <c r="K332" s="474"/>
      <c r="L332" s="138">
        <v>7</v>
      </c>
      <c r="M332" s="396" t="str">
        <f t="shared" si="32"/>
        <v>NO APLICA</v>
      </c>
      <c r="N332" s="396"/>
    </row>
    <row r="333" spans="2:14">
      <c r="B333" s="131"/>
      <c r="C333" s="131"/>
      <c r="E333" s="132"/>
      <c r="F333" s="163" t="str">
        <f>IF(OR(D333="",E333=""),"",ROUND(D333/LOOKUP(E333,#REF!,#REF!),3))</f>
        <v/>
      </c>
      <c r="K333" s="474"/>
      <c r="L333" s="138">
        <v>8</v>
      </c>
      <c r="M333" s="396" t="str">
        <f t="shared" si="32"/>
        <v>NO APLICA</v>
      </c>
      <c r="N333" s="396"/>
    </row>
    <row r="334" spans="2:14">
      <c r="B334" s="131"/>
      <c r="C334" s="131"/>
      <c r="E334" s="132"/>
      <c r="F334" s="163" t="str">
        <f>IF(OR(D334="",E334=""),"",ROUND(D334/LOOKUP(E334,#REF!,#REF!),3))</f>
        <v/>
      </c>
      <c r="K334" s="474"/>
      <c r="L334" s="138">
        <v>9</v>
      </c>
      <c r="M334" s="396" t="str">
        <f t="shared" si="32"/>
        <v>NO APLICA</v>
      </c>
      <c r="N334" s="396"/>
    </row>
    <row r="335" spans="2:14">
      <c r="B335" s="131"/>
      <c r="C335" s="131"/>
      <c r="E335" s="132"/>
      <c r="F335" s="163" t="str">
        <f>IF(OR(D335="",E335=""),"",ROUND(D335/LOOKUP(E335,#REF!,#REF!),3))</f>
        <v/>
      </c>
      <c r="K335" s="474"/>
      <c r="L335" s="138">
        <v>10</v>
      </c>
      <c r="M335" s="396" t="str">
        <f t="shared" si="32"/>
        <v>NO APLICA</v>
      </c>
      <c r="N335" s="396"/>
    </row>
    <row r="336" spans="2:14">
      <c r="B336" s="131"/>
      <c r="C336" s="131"/>
      <c r="E336" s="132"/>
      <c r="F336" s="163" t="str">
        <f>IF(OR(D336="",E336=""),"",ROUND(D336/LOOKUP(E336,#REF!,#REF!),3))</f>
        <v/>
      </c>
      <c r="K336" s="474">
        <v>34</v>
      </c>
      <c r="L336" s="138">
        <v>1</v>
      </c>
      <c r="M336" s="396" t="str">
        <f t="shared" ref="M336:M345" si="33">IF(SUMIFS($F$5:$F$1200,$B$5:$B$1200,$K$336,$C$5:$C$1200,$L336)=0,"NO APLICA",ROUND(SUMIFS($F$5:$F$1200,$B$5:$B$1200,$K$336,$C$5:$C$1200,$L336),3))</f>
        <v>NO APLICA</v>
      </c>
      <c r="N336" s="396"/>
    </row>
    <row r="337" spans="2:14">
      <c r="B337" s="131"/>
      <c r="C337" s="131"/>
      <c r="E337" s="132"/>
      <c r="F337" s="163" t="str">
        <f>IF(OR(D337="",E337=""),"",ROUND(D337/LOOKUP(E337,#REF!,#REF!),3))</f>
        <v/>
      </c>
      <c r="K337" s="474"/>
      <c r="L337" s="138">
        <v>2</v>
      </c>
      <c r="M337" s="396" t="str">
        <f t="shared" si="33"/>
        <v>NO APLICA</v>
      </c>
      <c r="N337" s="396"/>
    </row>
    <row r="338" spans="2:14">
      <c r="B338" s="131"/>
      <c r="C338" s="131"/>
      <c r="E338" s="132"/>
      <c r="F338" s="163" t="str">
        <f>IF(OR(D338="",E338=""),"",ROUND(D338/LOOKUP(E338,#REF!,#REF!),3))</f>
        <v/>
      </c>
      <c r="K338" s="474"/>
      <c r="L338" s="138">
        <v>3</v>
      </c>
      <c r="M338" s="396" t="str">
        <f t="shared" si="33"/>
        <v>NO APLICA</v>
      </c>
      <c r="N338" s="396"/>
    </row>
    <row r="339" spans="2:14">
      <c r="B339" s="131"/>
      <c r="C339" s="131"/>
      <c r="E339" s="132"/>
      <c r="F339" s="163" t="str">
        <f>IF(OR(D339="",E339=""),"",ROUND(D339/LOOKUP(E339,#REF!,#REF!),3))</f>
        <v/>
      </c>
      <c r="K339" s="474"/>
      <c r="L339" s="138">
        <v>4</v>
      </c>
      <c r="M339" s="396" t="str">
        <f t="shared" si="33"/>
        <v>NO APLICA</v>
      </c>
      <c r="N339" s="396"/>
    </row>
    <row r="340" spans="2:14">
      <c r="B340" s="131"/>
      <c r="C340" s="131"/>
      <c r="E340" s="132"/>
      <c r="F340" s="163" t="str">
        <f>IF(OR(D340="",E340=""),"",ROUND(D340/LOOKUP(E340,#REF!,#REF!),3))</f>
        <v/>
      </c>
      <c r="K340" s="474"/>
      <c r="L340" s="138">
        <v>5</v>
      </c>
      <c r="M340" s="396" t="str">
        <f t="shared" si="33"/>
        <v>NO APLICA</v>
      </c>
      <c r="N340" s="396"/>
    </row>
    <row r="341" spans="2:14">
      <c r="B341" s="131"/>
      <c r="C341" s="131"/>
      <c r="E341" s="132"/>
      <c r="F341" s="163" t="str">
        <f>IF(OR(D341="",E341=""),"",ROUND(D341/LOOKUP(E341,#REF!,#REF!),3))</f>
        <v/>
      </c>
      <c r="K341" s="474"/>
      <c r="L341" s="138">
        <v>6</v>
      </c>
      <c r="M341" s="396" t="str">
        <f t="shared" si="33"/>
        <v>NO APLICA</v>
      </c>
      <c r="N341" s="396"/>
    </row>
    <row r="342" spans="2:14">
      <c r="B342" s="131"/>
      <c r="C342" s="131"/>
      <c r="E342" s="132"/>
      <c r="F342" s="163" t="str">
        <f>IF(OR(D342="",E342=""),"",ROUND(D342/LOOKUP(E342,#REF!,#REF!),3))</f>
        <v/>
      </c>
      <c r="K342" s="474"/>
      <c r="L342" s="138">
        <v>7</v>
      </c>
      <c r="M342" s="396" t="str">
        <f t="shared" si="33"/>
        <v>NO APLICA</v>
      </c>
      <c r="N342" s="396"/>
    </row>
    <row r="343" spans="2:14">
      <c r="B343" s="131"/>
      <c r="C343" s="131"/>
      <c r="E343" s="132"/>
      <c r="F343" s="163" t="str">
        <f>IF(OR(D343="",E343=""),"",ROUND(D343/LOOKUP(E343,#REF!,#REF!),3))</f>
        <v/>
      </c>
      <c r="K343" s="474"/>
      <c r="L343" s="138">
        <v>8</v>
      </c>
      <c r="M343" s="396" t="str">
        <f t="shared" si="33"/>
        <v>NO APLICA</v>
      </c>
      <c r="N343" s="396"/>
    </row>
    <row r="344" spans="2:14">
      <c r="B344" s="131"/>
      <c r="C344" s="131"/>
      <c r="E344" s="132"/>
      <c r="F344" s="163" t="str">
        <f>IF(OR(D344="",E344=""),"",ROUND(D344/LOOKUP(E344,#REF!,#REF!),3))</f>
        <v/>
      </c>
      <c r="K344" s="474"/>
      <c r="L344" s="138">
        <v>9</v>
      </c>
      <c r="M344" s="396" t="str">
        <f t="shared" si="33"/>
        <v>NO APLICA</v>
      </c>
      <c r="N344" s="396"/>
    </row>
    <row r="345" spans="2:14">
      <c r="B345" s="131"/>
      <c r="C345" s="131"/>
      <c r="E345" s="132"/>
      <c r="F345" s="163" t="str">
        <f>IF(OR(D345="",E345=""),"",ROUND(D345/LOOKUP(E345,#REF!,#REF!),3))</f>
        <v/>
      </c>
      <c r="K345" s="474"/>
      <c r="L345" s="138">
        <v>10</v>
      </c>
      <c r="M345" s="396" t="str">
        <f t="shared" si="33"/>
        <v>NO APLICA</v>
      </c>
      <c r="N345" s="396"/>
    </row>
    <row r="346" spans="2:14">
      <c r="B346" s="131"/>
      <c r="C346" s="131"/>
      <c r="E346" s="132"/>
      <c r="F346" s="163" t="str">
        <f>IF(OR(D346="",E346=""),"",ROUND(D346/LOOKUP(E346,#REF!,#REF!),3))</f>
        <v/>
      </c>
      <c r="K346" s="474">
        <v>35</v>
      </c>
      <c r="L346" s="138">
        <v>1</v>
      </c>
      <c r="M346" s="396" t="str">
        <f t="shared" ref="M346:M355" si="34">IF(SUMIFS($F$5:$F$1200,$B$5:$B$1200,$K$346,$C$5:$C$1200,$L346)=0,"NO APLICA",ROUND(SUMIFS($F$5:$F$1200,$B$5:$B$1200,$K$346,$C$5:$C$1200,$L346),3))</f>
        <v>NO APLICA</v>
      </c>
      <c r="N346" s="396"/>
    </row>
    <row r="347" spans="2:14">
      <c r="B347" s="131"/>
      <c r="C347" s="131"/>
      <c r="E347" s="132"/>
      <c r="F347" s="163" t="str">
        <f>IF(OR(D347="",E347=""),"",ROUND(D347/LOOKUP(E347,#REF!,#REF!),3))</f>
        <v/>
      </c>
      <c r="K347" s="474"/>
      <c r="L347" s="138">
        <v>2</v>
      </c>
      <c r="M347" s="396" t="str">
        <f t="shared" si="34"/>
        <v>NO APLICA</v>
      </c>
      <c r="N347" s="396"/>
    </row>
    <row r="348" spans="2:14">
      <c r="B348" s="131"/>
      <c r="C348" s="131"/>
      <c r="E348" s="132"/>
      <c r="F348" s="163" t="str">
        <f>IF(OR(D348="",E348=""),"",ROUND(D348/LOOKUP(E348,#REF!,#REF!),3))</f>
        <v/>
      </c>
      <c r="K348" s="474"/>
      <c r="L348" s="138">
        <v>3</v>
      </c>
      <c r="M348" s="396" t="str">
        <f t="shared" si="34"/>
        <v>NO APLICA</v>
      </c>
      <c r="N348" s="396"/>
    </row>
    <row r="349" spans="2:14">
      <c r="B349" s="131"/>
      <c r="C349" s="131"/>
      <c r="E349" s="132"/>
      <c r="F349" s="163" t="str">
        <f>IF(OR(D349="",E349=""),"",ROUND(D349/LOOKUP(E349,#REF!,#REF!),3))</f>
        <v/>
      </c>
      <c r="K349" s="474"/>
      <c r="L349" s="138">
        <v>4</v>
      </c>
      <c r="M349" s="396" t="str">
        <f t="shared" si="34"/>
        <v>NO APLICA</v>
      </c>
      <c r="N349" s="396"/>
    </row>
    <row r="350" spans="2:14">
      <c r="B350" s="131"/>
      <c r="C350" s="131"/>
      <c r="E350" s="132"/>
      <c r="F350" s="163" t="str">
        <f>IF(OR(D350="",E350=""),"",ROUND(D350/LOOKUP(E350,#REF!,#REF!),3))</f>
        <v/>
      </c>
      <c r="K350" s="474"/>
      <c r="L350" s="138">
        <v>5</v>
      </c>
      <c r="M350" s="396" t="str">
        <f t="shared" si="34"/>
        <v>NO APLICA</v>
      </c>
      <c r="N350" s="396"/>
    </row>
    <row r="351" spans="2:14">
      <c r="B351" s="131"/>
      <c r="C351" s="131"/>
      <c r="E351" s="132"/>
      <c r="F351" s="163" t="str">
        <f>IF(OR(D351="",E351=""),"",ROUND(D351/LOOKUP(E351,#REF!,#REF!),3))</f>
        <v/>
      </c>
      <c r="K351" s="474"/>
      <c r="L351" s="138">
        <v>6</v>
      </c>
      <c r="M351" s="396" t="str">
        <f t="shared" si="34"/>
        <v>NO APLICA</v>
      </c>
      <c r="N351" s="396"/>
    </row>
    <row r="352" spans="2:14">
      <c r="B352" s="131"/>
      <c r="C352" s="131"/>
      <c r="E352" s="132"/>
      <c r="F352" s="163" t="str">
        <f>IF(OR(D352="",E352=""),"",ROUND(D352/LOOKUP(E352,#REF!,#REF!),3))</f>
        <v/>
      </c>
      <c r="K352" s="474"/>
      <c r="L352" s="138">
        <v>7</v>
      </c>
      <c r="M352" s="396" t="str">
        <f t="shared" si="34"/>
        <v>NO APLICA</v>
      </c>
      <c r="N352" s="396"/>
    </row>
    <row r="353" spans="2:14">
      <c r="B353" s="131"/>
      <c r="C353" s="131"/>
      <c r="E353" s="132"/>
      <c r="F353" s="163" t="str">
        <f>IF(OR(D353="",E353=""),"",ROUND(D353/LOOKUP(E353,#REF!,#REF!),3))</f>
        <v/>
      </c>
      <c r="K353" s="474"/>
      <c r="L353" s="138">
        <v>8</v>
      </c>
      <c r="M353" s="396" t="str">
        <f t="shared" si="34"/>
        <v>NO APLICA</v>
      </c>
      <c r="N353" s="396"/>
    </row>
    <row r="354" spans="2:14">
      <c r="B354" s="131"/>
      <c r="C354" s="131"/>
      <c r="E354" s="132"/>
      <c r="F354" s="163" t="str">
        <f>IF(OR(D354="",E354=""),"",ROUND(D354/LOOKUP(E354,#REF!,#REF!),3))</f>
        <v/>
      </c>
      <c r="K354" s="474"/>
      <c r="L354" s="138">
        <v>9</v>
      </c>
      <c r="M354" s="396" t="str">
        <f t="shared" si="34"/>
        <v>NO APLICA</v>
      </c>
      <c r="N354" s="396"/>
    </row>
    <row r="355" spans="2:14">
      <c r="B355" s="131"/>
      <c r="C355" s="131"/>
      <c r="E355" s="132"/>
      <c r="F355" s="163" t="str">
        <f>IF(OR(D355="",E355=""),"",ROUND(D355/LOOKUP(E355,#REF!,#REF!),3))</f>
        <v/>
      </c>
      <c r="K355" s="474"/>
      <c r="L355" s="138">
        <v>10</v>
      </c>
      <c r="M355" s="396" t="str">
        <f t="shared" si="34"/>
        <v>NO APLICA</v>
      </c>
      <c r="N355" s="396"/>
    </row>
    <row r="356" spans="2:14">
      <c r="B356" s="131"/>
      <c r="C356" s="131"/>
      <c r="E356" s="132"/>
      <c r="F356" s="163" t="str">
        <f>IF(OR(D356="",E356=""),"",ROUND(D356/LOOKUP(E356,#REF!,#REF!),3))</f>
        <v/>
      </c>
      <c r="K356" s="474">
        <v>36</v>
      </c>
      <c r="L356" s="138">
        <v>1</v>
      </c>
      <c r="M356" s="396" t="str">
        <f t="shared" ref="M356:M365" si="35">IF(SUMIFS($F$5:$F$1200,$B$5:$B$1200,$K$356,$C$5:$C$1200,$L356)=0,"NO APLICA",ROUND(SUMIFS($F$5:$F$1200,$B$5:$B$1200,$K$356,$C$5:$C$1200,$L356),3))</f>
        <v>NO APLICA</v>
      </c>
      <c r="N356" s="396"/>
    </row>
    <row r="357" spans="2:14">
      <c r="B357" s="131"/>
      <c r="C357" s="131"/>
      <c r="E357" s="132"/>
      <c r="F357" s="163" t="str">
        <f>IF(OR(D357="",E357=""),"",ROUND(D357/LOOKUP(E357,#REF!,#REF!),3))</f>
        <v/>
      </c>
      <c r="K357" s="474"/>
      <c r="L357" s="138">
        <v>2</v>
      </c>
      <c r="M357" s="396" t="str">
        <f t="shared" si="35"/>
        <v>NO APLICA</v>
      </c>
      <c r="N357" s="396"/>
    </row>
    <row r="358" spans="2:14">
      <c r="B358" s="131"/>
      <c r="C358" s="131"/>
      <c r="E358" s="132"/>
      <c r="F358" s="163" t="str">
        <f>IF(OR(D358="",E358=""),"",ROUND(D358/LOOKUP(E358,#REF!,#REF!),3))</f>
        <v/>
      </c>
      <c r="K358" s="474"/>
      <c r="L358" s="138">
        <v>3</v>
      </c>
      <c r="M358" s="396" t="str">
        <f t="shared" si="35"/>
        <v>NO APLICA</v>
      </c>
      <c r="N358" s="396"/>
    </row>
    <row r="359" spans="2:14">
      <c r="B359" s="131"/>
      <c r="C359" s="131"/>
      <c r="E359" s="132"/>
      <c r="F359" s="163" t="str">
        <f>IF(OR(D359="",E359=""),"",ROUND(D359/LOOKUP(E359,#REF!,#REF!),3))</f>
        <v/>
      </c>
      <c r="K359" s="474"/>
      <c r="L359" s="138">
        <v>4</v>
      </c>
      <c r="M359" s="396" t="str">
        <f t="shared" si="35"/>
        <v>NO APLICA</v>
      </c>
      <c r="N359" s="396"/>
    </row>
    <row r="360" spans="2:14">
      <c r="B360" s="131"/>
      <c r="C360" s="131"/>
      <c r="E360" s="132"/>
      <c r="F360" s="163" t="str">
        <f>IF(OR(D360="",E360=""),"",ROUND(D360/LOOKUP(E360,#REF!,#REF!),3))</f>
        <v/>
      </c>
      <c r="K360" s="474"/>
      <c r="L360" s="138">
        <v>5</v>
      </c>
      <c r="M360" s="396" t="str">
        <f t="shared" si="35"/>
        <v>NO APLICA</v>
      </c>
      <c r="N360" s="396"/>
    </row>
    <row r="361" spans="2:14">
      <c r="B361" s="131"/>
      <c r="C361" s="131"/>
      <c r="E361" s="132"/>
      <c r="F361" s="163" t="str">
        <f>IF(OR(D361="",E361=""),"",ROUND(D361/LOOKUP(E361,#REF!,#REF!),3))</f>
        <v/>
      </c>
      <c r="K361" s="474"/>
      <c r="L361" s="138">
        <v>6</v>
      </c>
      <c r="M361" s="396" t="str">
        <f t="shared" si="35"/>
        <v>NO APLICA</v>
      </c>
      <c r="N361" s="396"/>
    </row>
    <row r="362" spans="2:14">
      <c r="B362" s="131"/>
      <c r="C362" s="131"/>
      <c r="E362" s="132"/>
      <c r="F362" s="163" t="str">
        <f>IF(OR(D362="",E362=""),"",ROUND(D362/LOOKUP(E362,#REF!,#REF!),3))</f>
        <v/>
      </c>
      <c r="K362" s="474"/>
      <c r="L362" s="138">
        <v>7</v>
      </c>
      <c r="M362" s="396" t="str">
        <f t="shared" si="35"/>
        <v>NO APLICA</v>
      </c>
      <c r="N362" s="396"/>
    </row>
    <row r="363" spans="2:14">
      <c r="B363" s="131"/>
      <c r="C363" s="131"/>
      <c r="E363" s="132"/>
      <c r="F363" s="163" t="str">
        <f>IF(OR(D363="",E363=""),"",ROUND(D363/LOOKUP(E363,#REF!,#REF!),3))</f>
        <v/>
      </c>
      <c r="K363" s="474"/>
      <c r="L363" s="138">
        <v>8</v>
      </c>
      <c r="M363" s="396" t="str">
        <f t="shared" si="35"/>
        <v>NO APLICA</v>
      </c>
      <c r="N363" s="396"/>
    </row>
    <row r="364" spans="2:14">
      <c r="B364" s="131"/>
      <c r="C364" s="131"/>
      <c r="E364" s="132"/>
      <c r="F364" s="163" t="str">
        <f>IF(OR(D364="",E364=""),"",ROUND(D364/LOOKUP(E364,#REF!,#REF!),3))</f>
        <v/>
      </c>
      <c r="K364" s="474"/>
      <c r="L364" s="138">
        <v>9</v>
      </c>
      <c r="M364" s="396" t="str">
        <f t="shared" si="35"/>
        <v>NO APLICA</v>
      </c>
      <c r="N364" s="396"/>
    </row>
    <row r="365" spans="2:14">
      <c r="B365" s="131"/>
      <c r="C365" s="131"/>
      <c r="E365" s="132"/>
      <c r="F365" s="163" t="str">
        <f>IF(OR(D365="",E365=""),"",ROUND(D365/LOOKUP(E365,#REF!,#REF!),3))</f>
        <v/>
      </c>
      <c r="K365" s="474"/>
      <c r="L365" s="138">
        <v>10</v>
      </c>
      <c r="M365" s="396" t="str">
        <f t="shared" si="35"/>
        <v>NO APLICA</v>
      </c>
      <c r="N365" s="396"/>
    </row>
    <row r="366" spans="2:14">
      <c r="B366" s="131"/>
      <c r="C366" s="131"/>
      <c r="E366" s="132"/>
      <c r="F366" s="163" t="str">
        <f>IF(OR(D366="",E366=""),"",ROUND(D366/LOOKUP(E366,#REF!,#REF!),3))</f>
        <v/>
      </c>
      <c r="K366" s="474">
        <v>37</v>
      </c>
      <c r="L366" s="138">
        <v>1</v>
      </c>
      <c r="M366" s="396" t="str">
        <f t="shared" ref="M366:M375" si="36">IF(SUMIFS($F$5:$F$1200,$B$5:$B$1200,$K$366,$C$5:$C$1200,$L366)=0,"NO APLICA",ROUND(SUMIFS($F$5:$F$1200,$B$5:$B$1200,$K$366,$C$5:$C$1200,$L366),3))</f>
        <v>NO APLICA</v>
      </c>
      <c r="N366" s="396"/>
    </row>
    <row r="367" spans="2:14">
      <c r="B367" s="131"/>
      <c r="C367" s="131"/>
      <c r="E367" s="132"/>
      <c r="F367" s="163" t="str">
        <f>IF(OR(D367="",E367=""),"",ROUND(D367/LOOKUP(E367,#REF!,#REF!),3))</f>
        <v/>
      </c>
      <c r="K367" s="474"/>
      <c r="L367" s="138">
        <v>2</v>
      </c>
      <c r="M367" s="396" t="str">
        <f t="shared" si="36"/>
        <v>NO APLICA</v>
      </c>
      <c r="N367" s="396"/>
    </row>
    <row r="368" spans="2:14">
      <c r="B368" s="131"/>
      <c r="C368" s="131"/>
      <c r="E368" s="132"/>
      <c r="F368" s="163" t="str">
        <f>IF(OR(D368="",E368=""),"",ROUND(D368/LOOKUP(E368,#REF!,#REF!),3))</f>
        <v/>
      </c>
      <c r="K368" s="474"/>
      <c r="L368" s="138">
        <v>3</v>
      </c>
      <c r="M368" s="396" t="str">
        <f t="shared" si="36"/>
        <v>NO APLICA</v>
      </c>
      <c r="N368" s="396"/>
    </row>
    <row r="369" spans="2:14">
      <c r="B369" s="131"/>
      <c r="C369" s="131"/>
      <c r="E369" s="132"/>
      <c r="F369" s="163" t="str">
        <f>IF(OR(D369="",E369=""),"",ROUND(D369/LOOKUP(E369,#REF!,#REF!),3))</f>
        <v/>
      </c>
      <c r="K369" s="474"/>
      <c r="L369" s="138">
        <v>4</v>
      </c>
      <c r="M369" s="396" t="str">
        <f t="shared" si="36"/>
        <v>NO APLICA</v>
      </c>
      <c r="N369" s="396"/>
    </row>
    <row r="370" spans="2:14">
      <c r="B370" s="131"/>
      <c r="C370" s="131"/>
      <c r="E370" s="132"/>
      <c r="F370" s="163" t="str">
        <f>IF(OR(D370="",E370=""),"",ROUND(D370/LOOKUP(E370,#REF!,#REF!),3))</f>
        <v/>
      </c>
      <c r="K370" s="474"/>
      <c r="L370" s="138">
        <v>5</v>
      </c>
      <c r="M370" s="396" t="str">
        <f t="shared" si="36"/>
        <v>NO APLICA</v>
      </c>
      <c r="N370" s="396"/>
    </row>
    <row r="371" spans="2:14">
      <c r="B371" s="131"/>
      <c r="C371" s="131"/>
      <c r="E371" s="132"/>
      <c r="F371" s="163" t="str">
        <f>IF(OR(D371="",E371=""),"",ROUND(D371/LOOKUP(E371,#REF!,#REF!),3))</f>
        <v/>
      </c>
      <c r="K371" s="474"/>
      <c r="L371" s="138">
        <v>6</v>
      </c>
      <c r="M371" s="396" t="str">
        <f t="shared" si="36"/>
        <v>NO APLICA</v>
      </c>
      <c r="N371" s="396"/>
    </row>
    <row r="372" spans="2:14">
      <c r="B372" s="131"/>
      <c r="C372" s="131"/>
      <c r="E372" s="132"/>
      <c r="F372" s="163" t="str">
        <f>IF(OR(D372="",E372=""),"",ROUND(D372/LOOKUP(E372,#REF!,#REF!),3))</f>
        <v/>
      </c>
      <c r="K372" s="474"/>
      <c r="L372" s="138">
        <v>7</v>
      </c>
      <c r="M372" s="396" t="str">
        <f t="shared" si="36"/>
        <v>NO APLICA</v>
      </c>
      <c r="N372" s="396"/>
    </row>
    <row r="373" spans="2:14">
      <c r="B373" s="131"/>
      <c r="C373" s="131"/>
      <c r="E373" s="132"/>
      <c r="F373" s="163" t="str">
        <f>IF(OR(D373="",E373=""),"",ROUND(D373/LOOKUP(E373,#REF!,#REF!),3))</f>
        <v/>
      </c>
      <c r="K373" s="474"/>
      <c r="L373" s="138">
        <v>8</v>
      </c>
      <c r="M373" s="396" t="str">
        <f t="shared" si="36"/>
        <v>NO APLICA</v>
      </c>
      <c r="N373" s="396"/>
    </row>
    <row r="374" spans="2:14">
      <c r="B374" s="131"/>
      <c r="C374" s="131"/>
      <c r="E374" s="132"/>
      <c r="F374" s="163" t="str">
        <f>IF(OR(D374="",E374=""),"",ROUND(D374/LOOKUP(E374,#REF!,#REF!),3))</f>
        <v/>
      </c>
      <c r="K374" s="474"/>
      <c r="L374" s="138">
        <v>9</v>
      </c>
      <c r="M374" s="396" t="str">
        <f t="shared" si="36"/>
        <v>NO APLICA</v>
      </c>
      <c r="N374" s="396"/>
    </row>
    <row r="375" spans="2:14">
      <c r="B375" s="131"/>
      <c r="C375" s="131"/>
      <c r="E375" s="132"/>
      <c r="F375" s="163" t="str">
        <f>IF(OR(D375="",E375=""),"",ROUND(D375/LOOKUP(E375,#REF!,#REF!),3))</f>
        <v/>
      </c>
      <c r="K375" s="474"/>
      <c r="L375" s="138">
        <v>10</v>
      </c>
      <c r="M375" s="396" t="str">
        <f t="shared" si="36"/>
        <v>NO APLICA</v>
      </c>
      <c r="N375" s="396"/>
    </row>
    <row r="376" spans="2:14">
      <c r="B376" s="131"/>
      <c r="C376" s="131"/>
      <c r="E376" s="132"/>
      <c r="F376" s="163" t="str">
        <f>IF(OR(D376="",E376=""),"",ROUND(D376/LOOKUP(E376,#REF!,#REF!),3))</f>
        <v/>
      </c>
      <c r="K376" s="474">
        <v>38</v>
      </c>
      <c r="L376" s="138">
        <v>1</v>
      </c>
      <c r="M376" s="396" t="str">
        <f t="shared" ref="M376:M385" si="37">IF(SUMIFS($F$5:$F$1200,$B$5:$B$1200,$K$376,$C$5:$C$1200,$L376)=0,"NO APLICA",ROUND(SUMIFS($F$5:$F$1200,$B$5:$B$1200,$K$376,$C$5:$C$1200,$L376),3))</f>
        <v>NO APLICA</v>
      </c>
      <c r="N376" s="396"/>
    </row>
    <row r="377" spans="2:14">
      <c r="B377" s="131"/>
      <c r="C377" s="131"/>
      <c r="E377" s="132"/>
      <c r="F377" s="163" t="str">
        <f>IF(OR(D377="",E377=""),"",ROUND(D377/LOOKUP(E377,#REF!,#REF!),3))</f>
        <v/>
      </c>
      <c r="K377" s="474"/>
      <c r="L377" s="138">
        <v>2</v>
      </c>
      <c r="M377" s="396" t="str">
        <f t="shared" si="37"/>
        <v>NO APLICA</v>
      </c>
      <c r="N377" s="396"/>
    </row>
    <row r="378" spans="2:14">
      <c r="B378" s="131"/>
      <c r="C378" s="131"/>
      <c r="E378" s="132"/>
      <c r="F378" s="163" t="str">
        <f>IF(OR(D378="",E378=""),"",ROUND(D378/LOOKUP(E378,#REF!,#REF!),3))</f>
        <v/>
      </c>
      <c r="K378" s="474"/>
      <c r="L378" s="138">
        <v>3</v>
      </c>
      <c r="M378" s="396" t="str">
        <f t="shared" si="37"/>
        <v>NO APLICA</v>
      </c>
      <c r="N378" s="396"/>
    </row>
    <row r="379" spans="2:14">
      <c r="B379" s="131"/>
      <c r="C379" s="131"/>
      <c r="E379" s="132"/>
      <c r="F379" s="163" t="str">
        <f>IF(OR(D379="",E379=""),"",ROUND(D379/LOOKUP(E379,#REF!,#REF!),3))</f>
        <v/>
      </c>
      <c r="K379" s="474"/>
      <c r="L379" s="138">
        <v>4</v>
      </c>
      <c r="M379" s="396" t="str">
        <f t="shared" si="37"/>
        <v>NO APLICA</v>
      </c>
      <c r="N379" s="396"/>
    </row>
    <row r="380" spans="2:14">
      <c r="B380" s="131"/>
      <c r="C380" s="131"/>
      <c r="E380" s="132"/>
      <c r="F380" s="163" t="str">
        <f>IF(OR(D380="",E380=""),"",ROUND(D380/LOOKUP(E380,#REF!,#REF!),3))</f>
        <v/>
      </c>
      <c r="K380" s="474"/>
      <c r="L380" s="138">
        <v>5</v>
      </c>
      <c r="M380" s="396" t="str">
        <f t="shared" si="37"/>
        <v>NO APLICA</v>
      </c>
      <c r="N380" s="396"/>
    </row>
    <row r="381" spans="2:14">
      <c r="B381" s="131"/>
      <c r="C381" s="131"/>
      <c r="E381" s="132"/>
      <c r="F381" s="163" t="str">
        <f>IF(OR(D381="",E381=""),"",ROUND(D381/LOOKUP(E381,#REF!,#REF!),3))</f>
        <v/>
      </c>
      <c r="K381" s="474"/>
      <c r="L381" s="138">
        <v>6</v>
      </c>
      <c r="M381" s="396" t="str">
        <f t="shared" si="37"/>
        <v>NO APLICA</v>
      </c>
      <c r="N381" s="396"/>
    </row>
    <row r="382" spans="2:14">
      <c r="B382" s="131"/>
      <c r="C382" s="131"/>
      <c r="E382" s="132"/>
      <c r="F382" s="163" t="str">
        <f>IF(OR(D382="",E382=""),"",ROUND(D382/LOOKUP(E382,#REF!,#REF!),3))</f>
        <v/>
      </c>
      <c r="K382" s="474"/>
      <c r="L382" s="138">
        <v>7</v>
      </c>
      <c r="M382" s="396" t="str">
        <f t="shared" si="37"/>
        <v>NO APLICA</v>
      </c>
      <c r="N382" s="396"/>
    </row>
    <row r="383" spans="2:14">
      <c r="B383" s="131"/>
      <c r="C383" s="131"/>
      <c r="E383" s="132"/>
      <c r="F383" s="163" t="str">
        <f>IF(OR(D383="",E383=""),"",ROUND(D383/LOOKUP(E383,#REF!,#REF!),3))</f>
        <v/>
      </c>
      <c r="K383" s="474"/>
      <c r="L383" s="138">
        <v>8</v>
      </c>
      <c r="M383" s="396" t="str">
        <f t="shared" si="37"/>
        <v>NO APLICA</v>
      </c>
      <c r="N383" s="396"/>
    </row>
    <row r="384" spans="2:14">
      <c r="B384" s="131"/>
      <c r="C384" s="131"/>
      <c r="E384" s="132"/>
      <c r="F384" s="163" t="str">
        <f>IF(OR(D384="",E384=""),"",ROUND(D384/LOOKUP(E384,#REF!,#REF!),3))</f>
        <v/>
      </c>
      <c r="K384" s="474"/>
      <c r="L384" s="138">
        <v>9</v>
      </c>
      <c r="M384" s="396" t="str">
        <f t="shared" si="37"/>
        <v>NO APLICA</v>
      </c>
      <c r="N384" s="396"/>
    </row>
    <row r="385" spans="2:14">
      <c r="B385" s="131"/>
      <c r="C385" s="131"/>
      <c r="E385" s="132"/>
      <c r="F385" s="163" t="str">
        <f>IF(OR(D385="",E385=""),"",ROUND(D385/LOOKUP(E385,#REF!,#REF!),3))</f>
        <v/>
      </c>
      <c r="K385" s="474"/>
      <c r="L385" s="138">
        <v>10</v>
      </c>
      <c r="M385" s="396" t="str">
        <f t="shared" si="37"/>
        <v>NO APLICA</v>
      </c>
      <c r="N385" s="396"/>
    </row>
    <row r="386" spans="2:14">
      <c r="B386" s="131"/>
      <c r="C386" s="131"/>
      <c r="E386" s="132"/>
      <c r="F386" s="163" t="str">
        <f>IF(OR(D386="",E386=""),"",ROUND(D386/LOOKUP(E386,#REF!,#REF!),3))</f>
        <v/>
      </c>
      <c r="K386" s="474">
        <v>39</v>
      </c>
      <c r="L386" s="138">
        <v>1</v>
      </c>
      <c r="M386" s="396" t="str">
        <f>IF(SUMIFS($F$5:$F$1200,$B$5:$B$1200,$K$386,$C$5:$C$1200,$L386)=0,"NO APLICA",ROUND(SUMIFS($F$5:$F$1200,$B$5:$B$1200,$K$386,$C$5:$C$1200,$L386),3))</f>
        <v>NO APLICA</v>
      </c>
      <c r="N386" s="396"/>
    </row>
    <row r="387" spans="2:14">
      <c r="B387" s="131"/>
      <c r="C387" s="131"/>
      <c r="E387" s="132"/>
      <c r="F387" s="163" t="str">
        <f>IF(OR(D387="",E387=""),"",ROUND(D387/LOOKUP(E387,#REF!,#REF!),3))</f>
        <v/>
      </c>
      <c r="K387" s="474"/>
      <c r="L387" s="138">
        <v>2</v>
      </c>
      <c r="M387" s="396" t="str">
        <f>IF(SUMIFS($F$5:$F$1200,$B$5:$B$1200,$K386,$C$5:$C$1200,$L387)=0,"NO APLICA",SUMIFS($F$5:$F$1200,$B$5:$B$1200,$K386,$C$5:$C$1200,$L387))</f>
        <v>NO APLICA</v>
      </c>
      <c r="N387" s="396"/>
    </row>
    <row r="388" spans="2:14">
      <c r="B388" s="131"/>
      <c r="C388" s="131"/>
      <c r="E388" s="132"/>
      <c r="F388" s="163" t="str">
        <f>IF(OR(D388="",E388=""),"",ROUND(D388/LOOKUP(E388,#REF!,#REF!),3))</f>
        <v/>
      </c>
      <c r="K388" s="474"/>
      <c r="L388" s="138">
        <v>3</v>
      </c>
      <c r="M388" s="396" t="str">
        <f>IF(SUMIFS($F$5:$F$1200,$B$5:$B$1200,$K386,$C$5:$C$1200,$L388)=0,"NO APLICA",SUMIFS($F$5:$F$1200,$B$5:$B$1200,$K386,$C$5:$C$1200,$L388))</f>
        <v>NO APLICA</v>
      </c>
      <c r="N388" s="396"/>
    </row>
    <row r="389" spans="2:14">
      <c r="B389" s="131"/>
      <c r="C389" s="131"/>
      <c r="E389" s="132"/>
      <c r="F389" s="163" t="str">
        <f>IF(OR(D389="",E389=""),"",ROUND(D389/LOOKUP(E389,#REF!,#REF!),3))</f>
        <v/>
      </c>
      <c r="K389" s="474"/>
      <c r="L389" s="138">
        <v>4</v>
      </c>
      <c r="M389" s="396" t="str">
        <f>IF(SUMIFS($F$5:$F$1200,$B$5:$B$1200,$K386,$C$5:$C$1200,$L389)=0,"NO APLICA",SUMIFS($F$5:$F$1200,$B$5:$B$1200,$K386,$C$5:$C$1200,$L389))</f>
        <v>NO APLICA</v>
      </c>
      <c r="N389" s="396"/>
    </row>
    <row r="390" spans="2:14">
      <c r="B390" s="131"/>
      <c r="C390" s="131"/>
      <c r="E390" s="132"/>
      <c r="F390" s="163" t="str">
        <f>IF(OR(D390="",E390=""),"",ROUND(D390/LOOKUP(E390,#REF!,#REF!),3))</f>
        <v/>
      </c>
      <c r="K390" s="474"/>
      <c r="L390" s="138">
        <v>5</v>
      </c>
      <c r="M390" s="396" t="str">
        <f>IF(SUMIFS($F$5:$F$1200,$B$5:$B$1200,$K386,$C$5:$C$1200,$L390)=0,"NO APLICA",SUMIFS($F$5:$F$1200,$B$5:$B$1200,$K386,$C$5:$C$1200,$L390))</f>
        <v>NO APLICA</v>
      </c>
      <c r="N390" s="396"/>
    </row>
    <row r="391" spans="2:14">
      <c r="B391" s="131"/>
      <c r="C391" s="131"/>
      <c r="E391" s="132"/>
      <c r="F391" s="163" t="str">
        <f>IF(OR(D391="",E391=""),"",ROUND(D391/LOOKUP(E391,#REF!,#REF!),3))</f>
        <v/>
      </c>
      <c r="K391" s="474"/>
      <c r="L391" s="138">
        <v>6</v>
      </c>
      <c r="M391" s="396" t="str">
        <f>IF(SUMIFS($F$5:$F$1200,$B$5:$B$1200,$K386,$C$5:$C$1200,$L391)=0,"NO APLICA",SUMIFS($F$5:$F$1200,$B$5:$B$1200,$K386,$C$5:$C$1200,$L391))</f>
        <v>NO APLICA</v>
      </c>
      <c r="N391" s="396"/>
    </row>
    <row r="392" spans="2:14">
      <c r="B392" s="131"/>
      <c r="C392" s="131"/>
      <c r="E392" s="132"/>
      <c r="F392" s="163" t="str">
        <f>IF(OR(D392="",E392=""),"",ROUND(D392/LOOKUP(E392,#REF!,#REF!),3))</f>
        <v/>
      </c>
      <c r="K392" s="474"/>
      <c r="L392" s="138">
        <v>7</v>
      </c>
      <c r="M392" s="396" t="str">
        <f>IF(SUMIFS($F$5:$F$1200,$B$5:$B$1200,$K386,$C$5:$C$1200,$L392)=0,"NO APLICA",SUMIFS($F$5:$F$1200,$B$5:$B$1200,$K386,$C$5:$C$1200,$L392))</f>
        <v>NO APLICA</v>
      </c>
      <c r="N392" s="396"/>
    </row>
    <row r="393" spans="2:14">
      <c r="B393" s="131"/>
      <c r="C393" s="131"/>
      <c r="E393" s="132"/>
      <c r="F393" s="163" t="str">
        <f>IF(OR(D393="",E393=""),"",ROUND(D393/LOOKUP(E393,#REF!,#REF!),3))</f>
        <v/>
      </c>
      <c r="K393" s="474"/>
      <c r="L393" s="138">
        <v>8</v>
      </c>
      <c r="M393" s="396" t="str">
        <f>IF(SUMIFS($F$5:$F$1200,$B$5:$B$1200,$K386,$C$5:$C$1200,$L393)=0,"NO APLICA",SUMIFS($F$5:$F$1200,$B$5:$B$1200,$K386,$C$5:$C$1200,$L393))</f>
        <v>NO APLICA</v>
      </c>
      <c r="N393" s="396"/>
    </row>
    <row r="394" spans="2:14">
      <c r="B394" s="131"/>
      <c r="C394" s="131"/>
      <c r="E394" s="132"/>
      <c r="F394" s="163" t="str">
        <f>IF(OR(D394="",E394=""),"",ROUND(D394/LOOKUP(E394,#REF!,#REF!),3))</f>
        <v/>
      </c>
      <c r="K394" s="474"/>
      <c r="L394" s="138">
        <v>9</v>
      </c>
      <c r="M394" s="396" t="str">
        <f>IF(SUMIFS($F$5:$F$1200,$B$5:$B$1200,$K386,$C$5:$C$1200,$L394)=0,"NO APLICA",SUMIFS($F$5:$F$1200,$B$5:$B$1200,$K386,$C$5:$C$1200,$L394))</f>
        <v>NO APLICA</v>
      </c>
      <c r="N394" s="396"/>
    </row>
    <row r="395" spans="2:14">
      <c r="B395" s="131"/>
      <c r="C395" s="131"/>
      <c r="E395" s="132"/>
      <c r="F395" s="163" t="str">
        <f>IF(OR(D395="",E395=""),"",ROUND(D395/LOOKUP(E395,#REF!,#REF!),3))</f>
        <v/>
      </c>
      <c r="K395" s="474"/>
      <c r="L395" s="138">
        <v>10</v>
      </c>
      <c r="M395" s="396" t="str">
        <f>IF(SUMIFS($F$5:$F$1200,$B$5:$B$1200,$K386,$C$5:$C$1200,$L395)=0,"NO APLICA",SUMIFS($F$5:$F$1200,$B$5:$B$1200,$K386,$C$5:$C$1200,$L395))</f>
        <v>NO APLICA</v>
      </c>
      <c r="N395" s="396"/>
    </row>
    <row r="396" spans="2:14">
      <c r="B396" s="131"/>
      <c r="C396" s="131"/>
      <c r="E396" s="132"/>
      <c r="F396" s="163" t="str">
        <f>IF(OR(D396="",E396=""),"",ROUND(D396/LOOKUP(E396,#REF!,#REF!),3))</f>
        <v/>
      </c>
      <c r="K396" s="474">
        <v>40</v>
      </c>
      <c r="L396" s="138">
        <v>1</v>
      </c>
      <c r="M396" s="396" t="str">
        <f>IF(SUMIFS($F$5:$F$1200,$B$5:$B$1200,$K$396,$C$5:$C$1200,$L396)=0,"NO APLICA",ROUND(SUMIFS($F$5:$F$1200,$B$5:$B$1200,$K$396,$C$5:$C$1200,$L396),3))</f>
        <v>NO APLICA</v>
      </c>
      <c r="N396" s="396"/>
    </row>
    <row r="397" spans="2:14">
      <c r="B397" s="131"/>
      <c r="C397" s="131"/>
      <c r="E397" s="132"/>
      <c r="F397" s="163" t="str">
        <f>IF(OR(D397="",E397=""),"",ROUND(D397/LOOKUP(E397,#REF!,#REF!),3))</f>
        <v/>
      </c>
      <c r="K397" s="474"/>
      <c r="L397" s="138">
        <v>2</v>
      </c>
      <c r="M397" s="396" t="str">
        <f>IF(SUMIFS($F$5:$F$1200,$B$5:$B$1200,$K396,$C$5:$C$1200,$L397)=0,"NO APLICA",SUMIFS($F$5:$F$1200,$B$5:$B$1200,$K396,$C$5:$C$1200,$L397))</f>
        <v>NO APLICA</v>
      </c>
      <c r="N397" s="396"/>
    </row>
    <row r="398" spans="2:14">
      <c r="B398" s="131"/>
      <c r="C398" s="131"/>
      <c r="E398" s="132"/>
      <c r="F398" s="163" t="str">
        <f>IF(OR(D398="",E398=""),"",ROUND(D398/LOOKUP(E398,#REF!,#REF!),3))</f>
        <v/>
      </c>
      <c r="K398" s="474"/>
      <c r="L398" s="138">
        <v>3</v>
      </c>
      <c r="M398" s="396" t="str">
        <f>IF(SUMIFS($F$5:$F$1200,$B$5:$B$1200,$K396,$C$5:$C$1200,$L398)=0,"NO APLICA",SUMIFS($F$5:$F$1200,$B$5:$B$1200,$K396,$C$5:$C$1200,$L398))</f>
        <v>NO APLICA</v>
      </c>
      <c r="N398" s="396"/>
    </row>
    <row r="399" spans="2:14">
      <c r="B399" s="131"/>
      <c r="C399" s="131"/>
      <c r="E399" s="132"/>
      <c r="F399" s="163" t="str">
        <f>IF(OR(D399="",E399=""),"",ROUND(D399/LOOKUP(E399,#REF!,#REF!),3))</f>
        <v/>
      </c>
      <c r="K399" s="474"/>
      <c r="L399" s="138">
        <v>4</v>
      </c>
      <c r="M399" s="396" t="str">
        <f>IF(SUMIFS($F$5:$F$1200,$B$5:$B$1200,$K396,$C$5:$C$1200,$L399)=0,"NO APLICA",SUMIFS($F$5:$F$1200,$B$5:$B$1200,$K396,$C$5:$C$1200,$L399))</f>
        <v>NO APLICA</v>
      </c>
      <c r="N399" s="396"/>
    </row>
    <row r="400" spans="2:14">
      <c r="B400" s="131"/>
      <c r="C400" s="131"/>
      <c r="E400" s="132"/>
      <c r="F400" s="163" t="str">
        <f>IF(OR(D400="",E400=""),"",ROUND(D400/LOOKUP(E400,#REF!,#REF!),3))</f>
        <v/>
      </c>
      <c r="K400" s="474"/>
      <c r="L400" s="138">
        <v>5</v>
      </c>
      <c r="M400" s="396" t="str">
        <f>IF(SUMIFS($F$5:$F$1200,$B$5:$B$1200,$K396,$C$5:$C$1200,$L400)=0,"NO APLICA",SUMIFS($F$5:$F$1200,$B$5:$B$1200,$K396,$C$5:$C$1200,$L400))</f>
        <v>NO APLICA</v>
      </c>
      <c r="N400" s="396"/>
    </row>
    <row r="401" spans="2:14">
      <c r="B401" s="131"/>
      <c r="C401" s="131"/>
      <c r="E401" s="132"/>
      <c r="F401" s="163" t="str">
        <f>IF(OR(D401="",E401=""),"",ROUND(D401/LOOKUP(E401,#REF!,#REF!),3))</f>
        <v/>
      </c>
      <c r="K401" s="474"/>
      <c r="L401" s="138">
        <v>6</v>
      </c>
      <c r="M401" s="396" t="str">
        <f>IF(SUMIFS($F$5:$F$1200,$B$5:$B$1200,$K396,$C$5:$C$1200,$L401)=0,"NO APLICA",SUMIFS($F$5:$F$1200,$B$5:$B$1200,$K396,$C$5:$C$1200,$L401))</f>
        <v>NO APLICA</v>
      </c>
      <c r="N401" s="396"/>
    </row>
    <row r="402" spans="2:14">
      <c r="B402" s="131"/>
      <c r="C402" s="131"/>
      <c r="E402" s="132"/>
      <c r="F402" s="163" t="str">
        <f>IF(OR(D402="",E402=""),"",ROUND(D402/LOOKUP(E402,#REF!,#REF!),3))</f>
        <v/>
      </c>
      <c r="K402" s="474"/>
      <c r="L402" s="138">
        <v>7</v>
      </c>
      <c r="M402" s="396" t="str">
        <f>IF(SUMIFS($F$5:$F$1200,$B$5:$B$1200,$K396,$C$5:$C$1200,$L402)=0,"NO APLICA",SUMIFS($F$5:$F$1200,$B$5:$B$1200,$K396,$C$5:$C$1200,$L402))</f>
        <v>NO APLICA</v>
      </c>
      <c r="N402" s="396"/>
    </row>
    <row r="403" spans="2:14">
      <c r="B403" s="131"/>
      <c r="C403" s="131"/>
      <c r="E403" s="132"/>
      <c r="F403" s="163" t="str">
        <f>IF(OR(D403="",E403=""),"",ROUND(D403/LOOKUP(E403,#REF!,#REF!),3))</f>
        <v/>
      </c>
      <c r="K403" s="474"/>
      <c r="L403" s="138">
        <v>8</v>
      </c>
      <c r="M403" s="396" t="str">
        <f>IF(SUMIFS($F$5:$F$1200,$B$5:$B$1200,$K396,$C$5:$C$1200,$L403)=0,"NO APLICA",SUMIFS($F$5:$F$1200,$B$5:$B$1200,$K396,$C$5:$C$1200,$L403))</f>
        <v>NO APLICA</v>
      </c>
      <c r="N403" s="396"/>
    </row>
    <row r="404" spans="2:14">
      <c r="B404" s="131"/>
      <c r="C404" s="131"/>
      <c r="E404" s="132"/>
      <c r="F404" s="163" t="str">
        <f>IF(OR(D404="",E404=""),"",ROUND(D404/LOOKUP(E404,#REF!,#REF!),3))</f>
        <v/>
      </c>
      <c r="K404" s="474"/>
      <c r="L404" s="138">
        <v>9</v>
      </c>
      <c r="M404" s="396" t="str">
        <f>IF(SUMIFS($F$5:$F$1200,$B$5:$B$1200,$K396,$C$5:$C$1200,$L404)=0,"NO APLICA",SUMIFS($F$5:$F$1200,$B$5:$B$1200,$K396,$C$5:$C$1200,$L404))</f>
        <v>NO APLICA</v>
      </c>
      <c r="N404" s="396"/>
    </row>
    <row r="405" spans="2:14">
      <c r="B405" s="131"/>
      <c r="C405" s="131"/>
      <c r="E405" s="132"/>
      <c r="F405" s="163" t="str">
        <f>IF(OR(D405="",E405=""),"",ROUND(D405/LOOKUP(E405,#REF!,#REF!),3))</f>
        <v/>
      </c>
      <c r="K405" s="474"/>
      <c r="L405" s="138">
        <v>10</v>
      </c>
      <c r="M405" s="396" t="str">
        <f>IF(SUMIFS($F$5:$F$1200,$B$5:$B$1200,$K396,$C$5:$C$1200,$L405)=0,"NO APLICA",SUMIFS($F$5:$F$1200,$B$5:$B$1200,$K396,$C$5:$C$1200,$L405))</f>
        <v>NO APLICA</v>
      </c>
      <c r="N405" s="396"/>
    </row>
    <row r="406" spans="2:14">
      <c r="B406" s="131"/>
      <c r="C406" s="131"/>
      <c r="E406" s="132"/>
      <c r="F406" s="163" t="str">
        <f>IF(OR(D406="",E406=""),"",ROUND(D406/LOOKUP(E406,#REF!,#REF!),3))</f>
        <v/>
      </c>
      <c r="K406" s="474">
        <v>41</v>
      </c>
      <c r="L406" s="138">
        <v>1</v>
      </c>
      <c r="M406" s="396" t="str">
        <f t="shared" ref="M406:M415" si="38">IF(SUMIFS($F$5:$F$1200,$B$5:$B$1200,$K$406,$C$5:$C$1200,$L406)=0,"NO APLICA",ROUND(SUMIFS($F$5:$F$1200,$B$5:$B$1200,$K$406,$C$5:$C$1200,$L406),3))</f>
        <v>NO APLICA</v>
      </c>
      <c r="N406" s="396"/>
    </row>
    <row r="407" spans="2:14">
      <c r="B407" s="131"/>
      <c r="C407" s="131"/>
      <c r="E407" s="132"/>
      <c r="F407" s="163" t="str">
        <f>IF(OR(D407="",E407=""),"",ROUND(D407/LOOKUP(E407,#REF!,#REF!),3))</f>
        <v/>
      </c>
      <c r="K407" s="474"/>
      <c r="L407" s="138">
        <v>2</v>
      </c>
      <c r="M407" s="396" t="str">
        <f t="shared" si="38"/>
        <v>NO APLICA</v>
      </c>
      <c r="N407" s="396"/>
    </row>
    <row r="408" spans="2:14">
      <c r="B408" s="131"/>
      <c r="C408" s="131"/>
      <c r="E408" s="132"/>
      <c r="F408" s="163" t="str">
        <f>IF(OR(D408="",E408=""),"",ROUND(D408/LOOKUP(E408,#REF!,#REF!),3))</f>
        <v/>
      </c>
      <c r="K408" s="474"/>
      <c r="L408" s="138">
        <v>3</v>
      </c>
      <c r="M408" s="396" t="str">
        <f t="shared" si="38"/>
        <v>NO APLICA</v>
      </c>
      <c r="N408" s="396"/>
    </row>
    <row r="409" spans="2:14">
      <c r="B409" s="131"/>
      <c r="C409" s="131"/>
      <c r="E409" s="132"/>
      <c r="F409" s="163" t="str">
        <f>IF(OR(D409="",E409=""),"",ROUND(D409/LOOKUP(E409,#REF!,#REF!),3))</f>
        <v/>
      </c>
      <c r="K409" s="474"/>
      <c r="L409" s="138">
        <v>4</v>
      </c>
      <c r="M409" s="396" t="str">
        <f t="shared" si="38"/>
        <v>NO APLICA</v>
      </c>
      <c r="N409" s="396"/>
    </row>
    <row r="410" spans="2:14">
      <c r="B410" s="131"/>
      <c r="C410" s="131"/>
      <c r="E410" s="132"/>
      <c r="F410" s="163" t="str">
        <f>IF(OR(D410="",E410=""),"",ROUND(D410/LOOKUP(E410,#REF!,#REF!),3))</f>
        <v/>
      </c>
      <c r="K410" s="474"/>
      <c r="L410" s="138">
        <v>5</v>
      </c>
      <c r="M410" s="396" t="str">
        <f t="shared" si="38"/>
        <v>NO APLICA</v>
      </c>
      <c r="N410" s="396"/>
    </row>
    <row r="411" spans="2:14">
      <c r="B411" s="131"/>
      <c r="C411" s="131"/>
      <c r="E411" s="132"/>
      <c r="F411" s="163" t="str">
        <f>IF(OR(D411="",E411=""),"",ROUND(D411/LOOKUP(E411,#REF!,#REF!),3))</f>
        <v/>
      </c>
      <c r="K411" s="474"/>
      <c r="L411" s="138">
        <v>6</v>
      </c>
      <c r="M411" s="396" t="str">
        <f t="shared" si="38"/>
        <v>NO APLICA</v>
      </c>
      <c r="N411" s="396"/>
    </row>
    <row r="412" spans="2:14">
      <c r="B412" s="131"/>
      <c r="C412" s="131"/>
      <c r="E412" s="132"/>
      <c r="F412" s="163" t="str">
        <f>IF(OR(D412="",E412=""),"",ROUND(D412/LOOKUP(E412,#REF!,#REF!),3))</f>
        <v/>
      </c>
      <c r="K412" s="474"/>
      <c r="L412" s="138">
        <v>7</v>
      </c>
      <c r="M412" s="396" t="str">
        <f t="shared" si="38"/>
        <v>NO APLICA</v>
      </c>
      <c r="N412" s="396"/>
    </row>
    <row r="413" spans="2:14">
      <c r="B413" s="131"/>
      <c r="C413" s="131"/>
      <c r="E413" s="132"/>
      <c r="F413" s="163" t="str">
        <f>IF(OR(D413="",E413=""),"",ROUND(D413/LOOKUP(E413,#REF!,#REF!),3))</f>
        <v/>
      </c>
      <c r="K413" s="474"/>
      <c r="L413" s="138">
        <v>8</v>
      </c>
      <c r="M413" s="396" t="str">
        <f t="shared" si="38"/>
        <v>NO APLICA</v>
      </c>
      <c r="N413" s="396"/>
    </row>
    <row r="414" spans="2:14">
      <c r="B414" s="131"/>
      <c r="C414" s="131"/>
      <c r="E414" s="132"/>
      <c r="F414" s="163" t="str">
        <f>IF(OR(D414="",E414=""),"",ROUND(D414/LOOKUP(E414,#REF!,#REF!),3))</f>
        <v/>
      </c>
      <c r="K414" s="474"/>
      <c r="L414" s="138">
        <v>9</v>
      </c>
      <c r="M414" s="396" t="str">
        <f t="shared" si="38"/>
        <v>NO APLICA</v>
      </c>
      <c r="N414" s="396"/>
    </row>
    <row r="415" spans="2:14">
      <c r="B415" s="131"/>
      <c r="C415" s="131"/>
      <c r="E415" s="132"/>
      <c r="F415" s="163" t="str">
        <f>IF(OR(D415="",E415=""),"",ROUND(D415/LOOKUP(E415,#REF!,#REF!),3))</f>
        <v/>
      </c>
      <c r="K415" s="474"/>
      <c r="L415" s="138">
        <v>10</v>
      </c>
      <c r="M415" s="396" t="str">
        <f t="shared" si="38"/>
        <v>NO APLICA</v>
      </c>
      <c r="N415" s="396"/>
    </row>
    <row r="416" spans="2:14">
      <c r="B416" s="131"/>
      <c r="C416" s="131"/>
      <c r="E416" s="132"/>
      <c r="F416" s="163" t="str">
        <f>IF(OR(D416="",E416=""),"",ROUND(D416/LOOKUP(E416,#REF!,#REF!),3))</f>
        <v/>
      </c>
      <c r="K416" s="474">
        <v>42</v>
      </c>
      <c r="L416" s="138">
        <v>1</v>
      </c>
      <c r="M416" s="396" t="str">
        <f t="shared" ref="M416:M425" si="39">IF(SUMIFS($F$5:$F$1200,$B$5:$B$1200,$K$416,$C$5:$C$1200,$L416)=0,"NO APLICA",ROUND(SUMIFS($F$5:$F$1200,$B$5:$B$1200,$K$416,$C$5:$C$1200,$L416),3))</f>
        <v>NO APLICA</v>
      </c>
      <c r="N416" s="396"/>
    </row>
    <row r="417" spans="2:14">
      <c r="B417" s="131"/>
      <c r="C417" s="131"/>
      <c r="E417" s="132"/>
      <c r="F417" s="163" t="str">
        <f>IF(OR(D417="",E417=""),"",ROUND(D417/LOOKUP(E417,#REF!,#REF!),3))</f>
        <v/>
      </c>
      <c r="K417" s="474"/>
      <c r="L417" s="138">
        <v>2</v>
      </c>
      <c r="M417" s="396" t="str">
        <f t="shared" si="39"/>
        <v>NO APLICA</v>
      </c>
      <c r="N417" s="396"/>
    </row>
    <row r="418" spans="2:14">
      <c r="B418" s="131"/>
      <c r="C418" s="131"/>
      <c r="E418" s="132"/>
      <c r="F418" s="163" t="str">
        <f>IF(OR(D418="",E418=""),"",ROUND(D418/LOOKUP(E418,#REF!,#REF!),3))</f>
        <v/>
      </c>
      <c r="K418" s="474"/>
      <c r="L418" s="138">
        <v>3</v>
      </c>
      <c r="M418" s="396" t="str">
        <f t="shared" si="39"/>
        <v>NO APLICA</v>
      </c>
      <c r="N418" s="396"/>
    </row>
    <row r="419" spans="2:14">
      <c r="B419" s="131"/>
      <c r="C419" s="131"/>
      <c r="E419" s="132"/>
      <c r="F419" s="163" t="str">
        <f>IF(OR(D419="",E419=""),"",ROUND(D419/LOOKUP(E419,#REF!,#REF!),3))</f>
        <v/>
      </c>
      <c r="K419" s="474"/>
      <c r="L419" s="138">
        <v>4</v>
      </c>
      <c r="M419" s="396" t="str">
        <f t="shared" si="39"/>
        <v>NO APLICA</v>
      </c>
      <c r="N419" s="396"/>
    </row>
    <row r="420" spans="2:14">
      <c r="B420" s="131"/>
      <c r="C420" s="131"/>
      <c r="E420" s="132"/>
      <c r="F420" s="163" t="str">
        <f>IF(OR(D420="",E420=""),"",ROUND(D420/LOOKUP(E420,#REF!,#REF!),3))</f>
        <v/>
      </c>
      <c r="K420" s="474"/>
      <c r="L420" s="138">
        <v>5</v>
      </c>
      <c r="M420" s="396" t="str">
        <f t="shared" si="39"/>
        <v>NO APLICA</v>
      </c>
      <c r="N420" s="396"/>
    </row>
    <row r="421" spans="2:14">
      <c r="B421" s="131"/>
      <c r="C421" s="131"/>
      <c r="E421" s="132"/>
      <c r="F421" s="163" t="str">
        <f>IF(OR(D421="",E421=""),"",ROUND(D421/LOOKUP(E421,#REF!,#REF!),3))</f>
        <v/>
      </c>
      <c r="K421" s="474"/>
      <c r="L421" s="138">
        <v>6</v>
      </c>
      <c r="M421" s="396" t="str">
        <f t="shared" si="39"/>
        <v>NO APLICA</v>
      </c>
      <c r="N421" s="396"/>
    </row>
    <row r="422" spans="2:14">
      <c r="B422" s="131"/>
      <c r="C422" s="131"/>
      <c r="E422" s="132"/>
      <c r="F422" s="163" t="str">
        <f>IF(OR(D422="",E422=""),"",ROUND(D422/LOOKUP(E422,#REF!,#REF!),3))</f>
        <v/>
      </c>
      <c r="K422" s="474"/>
      <c r="L422" s="138">
        <v>7</v>
      </c>
      <c r="M422" s="396" t="str">
        <f t="shared" si="39"/>
        <v>NO APLICA</v>
      </c>
      <c r="N422" s="396"/>
    </row>
    <row r="423" spans="2:14">
      <c r="B423" s="131"/>
      <c r="C423" s="131"/>
      <c r="E423" s="132"/>
      <c r="F423" s="163" t="str">
        <f>IF(OR(D423="",E423=""),"",ROUND(D423/LOOKUP(E423,#REF!,#REF!),3))</f>
        <v/>
      </c>
      <c r="K423" s="474"/>
      <c r="L423" s="138">
        <v>8</v>
      </c>
      <c r="M423" s="396" t="str">
        <f t="shared" si="39"/>
        <v>NO APLICA</v>
      </c>
      <c r="N423" s="396"/>
    </row>
    <row r="424" spans="2:14">
      <c r="B424" s="131"/>
      <c r="C424" s="131"/>
      <c r="E424" s="132"/>
      <c r="F424" s="163" t="str">
        <f>IF(OR(D424="",E424=""),"",ROUND(D424/LOOKUP(E424,#REF!,#REF!),3))</f>
        <v/>
      </c>
      <c r="K424" s="474"/>
      <c r="L424" s="138">
        <v>9</v>
      </c>
      <c r="M424" s="396" t="str">
        <f t="shared" si="39"/>
        <v>NO APLICA</v>
      </c>
      <c r="N424" s="396"/>
    </row>
    <row r="425" spans="2:14">
      <c r="B425" s="131"/>
      <c r="C425" s="131"/>
      <c r="E425" s="132"/>
      <c r="F425" s="163" t="str">
        <f>IF(OR(D425="",E425=""),"",ROUND(D425/LOOKUP(E425,#REF!,#REF!),3))</f>
        <v/>
      </c>
      <c r="K425" s="474"/>
      <c r="L425" s="138">
        <v>10</v>
      </c>
      <c r="M425" s="396" t="str">
        <f t="shared" si="39"/>
        <v>NO APLICA</v>
      </c>
      <c r="N425" s="396"/>
    </row>
    <row r="426" spans="2:14">
      <c r="B426" s="131"/>
      <c r="C426" s="131"/>
      <c r="E426" s="132"/>
      <c r="F426" s="163" t="str">
        <f>IF(OR(D426="",E426=""),"",ROUND(D426/LOOKUP(E426,#REF!,#REF!),3))</f>
        <v/>
      </c>
      <c r="K426" s="474">
        <v>43</v>
      </c>
      <c r="L426" s="138">
        <v>1</v>
      </c>
      <c r="M426" s="396" t="str">
        <f t="shared" ref="M426:M435" si="40">IF(SUMIFS($F$5:$F$1200,$B$5:$B$1200,$K$426,$C$5:$C$1200,$L426)=0,"NO APLICA",ROUND(SUMIFS($F$5:$F$1200,$B$5:$B$1200,$K$426,$C$5:$C$1200,$L426),3))</f>
        <v>NO APLICA</v>
      </c>
      <c r="N426" s="396"/>
    </row>
    <row r="427" spans="2:14">
      <c r="B427" s="131"/>
      <c r="C427" s="131"/>
      <c r="E427" s="132"/>
      <c r="F427" s="163" t="str">
        <f>IF(OR(D427="",E427=""),"",ROUND(D427/LOOKUP(E427,#REF!,#REF!),3))</f>
        <v/>
      </c>
      <c r="K427" s="474"/>
      <c r="L427" s="138">
        <v>2</v>
      </c>
      <c r="M427" s="396" t="str">
        <f t="shared" si="40"/>
        <v>NO APLICA</v>
      </c>
      <c r="N427" s="396"/>
    </row>
    <row r="428" spans="2:14">
      <c r="B428" s="131"/>
      <c r="C428" s="131"/>
      <c r="E428" s="132"/>
      <c r="F428" s="163" t="str">
        <f>IF(OR(D428="",E428=""),"",ROUND(D428/LOOKUP(E428,#REF!,#REF!),3))</f>
        <v/>
      </c>
      <c r="K428" s="474"/>
      <c r="L428" s="138">
        <v>3</v>
      </c>
      <c r="M428" s="396" t="str">
        <f t="shared" si="40"/>
        <v>NO APLICA</v>
      </c>
      <c r="N428" s="396"/>
    </row>
    <row r="429" spans="2:14">
      <c r="B429" s="131"/>
      <c r="C429" s="131"/>
      <c r="E429" s="132"/>
      <c r="F429" s="163" t="str">
        <f>IF(OR(D429="",E429=""),"",ROUND(D429/LOOKUP(E429,#REF!,#REF!),3))</f>
        <v/>
      </c>
      <c r="K429" s="474"/>
      <c r="L429" s="138">
        <v>4</v>
      </c>
      <c r="M429" s="396" t="str">
        <f t="shared" si="40"/>
        <v>NO APLICA</v>
      </c>
      <c r="N429" s="396"/>
    </row>
    <row r="430" spans="2:14">
      <c r="B430" s="131"/>
      <c r="C430" s="131"/>
      <c r="E430" s="132"/>
      <c r="F430" s="163" t="str">
        <f>IF(OR(D430="",E430=""),"",ROUND(D430/LOOKUP(E430,#REF!,#REF!),3))</f>
        <v/>
      </c>
      <c r="K430" s="474"/>
      <c r="L430" s="138">
        <v>5</v>
      </c>
      <c r="M430" s="396" t="str">
        <f t="shared" si="40"/>
        <v>NO APLICA</v>
      </c>
      <c r="N430" s="396"/>
    </row>
    <row r="431" spans="2:14">
      <c r="B431" s="131"/>
      <c r="C431" s="131"/>
      <c r="E431" s="132"/>
      <c r="F431" s="163" t="str">
        <f>IF(OR(D431="",E431=""),"",ROUND(D431/LOOKUP(E431,#REF!,#REF!),3))</f>
        <v/>
      </c>
      <c r="K431" s="474"/>
      <c r="L431" s="138">
        <v>6</v>
      </c>
      <c r="M431" s="396" t="str">
        <f t="shared" si="40"/>
        <v>NO APLICA</v>
      </c>
      <c r="N431" s="396"/>
    </row>
    <row r="432" spans="2:14">
      <c r="B432" s="131"/>
      <c r="C432" s="131"/>
      <c r="E432" s="132"/>
      <c r="F432" s="163" t="str">
        <f>IF(OR(D432="",E432=""),"",ROUND(D432/LOOKUP(E432,#REF!,#REF!),3))</f>
        <v/>
      </c>
      <c r="K432" s="474"/>
      <c r="L432" s="138">
        <v>7</v>
      </c>
      <c r="M432" s="396" t="str">
        <f t="shared" si="40"/>
        <v>NO APLICA</v>
      </c>
      <c r="N432" s="396"/>
    </row>
    <row r="433" spans="2:14">
      <c r="B433" s="131"/>
      <c r="C433" s="131"/>
      <c r="E433" s="132"/>
      <c r="F433" s="163" t="str">
        <f>IF(OR(D433="",E433=""),"",ROUND(D433/LOOKUP(E433,#REF!,#REF!),3))</f>
        <v/>
      </c>
      <c r="K433" s="474"/>
      <c r="L433" s="138">
        <v>8</v>
      </c>
      <c r="M433" s="396" t="str">
        <f t="shared" si="40"/>
        <v>NO APLICA</v>
      </c>
      <c r="N433" s="396"/>
    </row>
    <row r="434" spans="2:14">
      <c r="B434" s="131"/>
      <c r="C434" s="131"/>
      <c r="E434" s="132"/>
      <c r="F434" s="163" t="str">
        <f>IF(OR(D434="",E434=""),"",ROUND(D434/LOOKUP(E434,#REF!,#REF!),3))</f>
        <v/>
      </c>
      <c r="K434" s="474"/>
      <c r="L434" s="138">
        <v>9</v>
      </c>
      <c r="M434" s="396" t="str">
        <f t="shared" si="40"/>
        <v>NO APLICA</v>
      </c>
      <c r="N434" s="396"/>
    </row>
    <row r="435" spans="2:14">
      <c r="B435" s="131"/>
      <c r="C435" s="131"/>
      <c r="E435" s="132"/>
      <c r="F435" s="163" t="str">
        <f>IF(OR(D435="",E435=""),"",ROUND(D435/LOOKUP(E435,#REF!,#REF!),3))</f>
        <v/>
      </c>
      <c r="K435" s="474"/>
      <c r="L435" s="138">
        <v>10</v>
      </c>
      <c r="M435" s="396" t="str">
        <f t="shared" si="40"/>
        <v>NO APLICA</v>
      </c>
      <c r="N435" s="396"/>
    </row>
    <row r="436" spans="2:14">
      <c r="B436" s="131"/>
      <c r="C436" s="131"/>
      <c r="E436" s="132"/>
      <c r="F436" s="163" t="str">
        <f>IF(OR(D436="",E436=""),"",ROUND(D436/LOOKUP(E436,#REF!,#REF!),3))</f>
        <v/>
      </c>
      <c r="K436" s="474">
        <v>44</v>
      </c>
      <c r="L436" s="138">
        <v>1</v>
      </c>
      <c r="M436" s="396" t="str">
        <f t="shared" ref="M436:M445" si="41">IF(SUMIFS($F$5:$F$1200,$B$5:$B$1200,$K$436,$C$5:$C$1200,$L436)=0,"NO APLICA",ROUND(SUMIFS($F$5:$F$1200,$B$5:$B$1200,$K$436,$C$5:$C$1200,$L436),3))</f>
        <v>NO APLICA</v>
      </c>
      <c r="N436" s="396"/>
    </row>
    <row r="437" spans="2:14">
      <c r="B437" s="131"/>
      <c r="C437" s="131"/>
      <c r="E437" s="132"/>
      <c r="F437" s="163" t="str">
        <f>IF(OR(D437="",E437=""),"",ROUND(D437/LOOKUP(E437,#REF!,#REF!),3))</f>
        <v/>
      </c>
      <c r="K437" s="474"/>
      <c r="L437" s="138">
        <v>2</v>
      </c>
      <c r="M437" s="396" t="str">
        <f t="shared" si="41"/>
        <v>NO APLICA</v>
      </c>
      <c r="N437" s="396"/>
    </row>
    <row r="438" spans="2:14">
      <c r="B438" s="131"/>
      <c r="C438" s="131"/>
      <c r="E438" s="132"/>
      <c r="F438" s="163" t="str">
        <f>IF(OR(D438="",E438=""),"",ROUND(D438/LOOKUP(E438,#REF!,#REF!),3))</f>
        <v/>
      </c>
      <c r="K438" s="474"/>
      <c r="L438" s="138">
        <v>3</v>
      </c>
      <c r="M438" s="396" t="str">
        <f t="shared" si="41"/>
        <v>NO APLICA</v>
      </c>
      <c r="N438" s="396"/>
    </row>
    <row r="439" spans="2:14">
      <c r="B439" s="131"/>
      <c r="C439" s="131"/>
      <c r="E439" s="132"/>
      <c r="F439" s="163" t="str">
        <f>IF(OR(D439="",E439=""),"",ROUND(D439/LOOKUP(E439,#REF!,#REF!),3))</f>
        <v/>
      </c>
      <c r="K439" s="474"/>
      <c r="L439" s="138">
        <v>4</v>
      </c>
      <c r="M439" s="396" t="str">
        <f t="shared" si="41"/>
        <v>NO APLICA</v>
      </c>
      <c r="N439" s="396"/>
    </row>
    <row r="440" spans="2:14">
      <c r="B440" s="131"/>
      <c r="C440" s="131"/>
      <c r="E440" s="132"/>
      <c r="F440" s="163" t="str">
        <f>IF(OR(D440="",E440=""),"",ROUND(D440/LOOKUP(E440,#REF!,#REF!),3))</f>
        <v/>
      </c>
      <c r="K440" s="474"/>
      <c r="L440" s="138">
        <v>5</v>
      </c>
      <c r="M440" s="396" t="str">
        <f t="shared" si="41"/>
        <v>NO APLICA</v>
      </c>
      <c r="N440" s="396"/>
    </row>
    <row r="441" spans="2:14">
      <c r="B441" s="131"/>
      <c r="C441" s="131"/>
      <c r="E441" s="132"/>
      <c r="F441" s="163" t="str">
        <f>IF(OR(D441="",E441=""),"",ROUND(D441/LOOKUP(E441,#REF!,#REF!),3))</f>
        <v/>
      </c>
      <c r="K441" s="474"/>
      <c r="L441" s="138">
        <v>6</v>
      </c>
      <c r="M441" s="396" t="str">
        <f t="shared" si="41"/>
        <v>NO APLICA</v>
      </c>
      <c r="N441" s="396"/>
    </row>
    <row r="442" spans="2:14">
      <c r="B442" s="131"/>
      <c r="C442" s="131"/>
      <c r="E442" s="132"/>
      <c r="F442" s="163" t="str">
        <f>IF(OR(D442="",E442=""),"",ROUND(D442/LOOKUP(E442,#REF!,#REF!),3))</f>
        <v/>
      </c>
      <c r="K442" s="474"/>
      <c r="L442" s="138">
        <v>7</v>
      </c>
      <c r="M442" s="396" t="str">
        <f t="shared" si="41"/>
        <v>NO APLICA</v>
      </c>
      <c r="N442" s="396"/>
    </row>
    <row r="443" spans="2:14">
      <c r="B443" s="131"/>
      <c r="C443" s="131"/>
      <c r="E443" s="132"/>
      <c r="F443" s="163" t="str">
        <f>IF(OR(D443="",E443=""),"",ROUND(D443/LOOKUP(E443,#REF!,#REF!),3))</f>
        <v/>
      </c>
      <c r="K443" s="474"/>
      <c r="L443" s="138">
        <v>8</v>
      </c>
      <c r="M443" s="396" t="str">
        <f t="shared" si="41"/>
        <v>NO APLICA</v>
      </c>
      <c r="N443" s="396"/>
    </row>
    <row r="444" spans="2:14">
      <c r="B444" s="131"/>
      <c r="C444" s="131"/>
      <c r="E444" s="132"/>
      <c r="F444" s="163" t="str">
        <f>IF(OR(D444="",E444=""),"",ROUND(D444/LOOKUP(E444,#REF!,#REF!),3))</f>
        <v/>
      </c>
      <c r="K444" s="474"/>
      <c r="L444" s="138">
        <v>9</v>
      </c>
      <c r="M444" s="396" t="str">
        <f t="shared" si="41"/>
        <v>NO APLICA</v>
      </c>
      <c r="N444" s="396"/>
    </row>
    <row r="445" spans="2:14">
      <c r="B445" s="131"/>
      <c r="C445" s="131"/>
      <c r="E445" s="132"/>
      <c r="F445" s="163" t="str">
        <f>IF(OR(D445="",E445=""),"",ROUND(D445/LOOKUP(E445,#REF!,#REF!),3))</f>
        <v/>
      </c>
      <c r="K445" s="474"/>
      <c r="L445" s="138">
        <v>10</v>
      </c>
      <c r="M445" s="396" t="str">
        <f t="shared" si="41"/>
        <v>NO APLICA</v>
      </c>
      <c r="N445" s="396"/>
    </row>
    <row r="446" spans="2:14">
      <c r="B446" s="131"/>
      <c r="C446" s="131"/>
      <c r="E446" s="132"/>
      <c r="F446" s="163" t="str">
        <f>IF(OR(D446="",E446=""),"",ROUND(D446/LOOKUP(E446,#REF!,#REF!),3))</f>
        <v/>
      </c>
      <c r="K446" s="474">
        <v>45</v>
      </c>
      <c r="L446" s="138">
        <v>1</v>
      </c>
      <c r="M446" s="396" t="str">
        <f t="shared" ref="M446:M455" si="42">IF(SUMIFS($F$5:$F$1200,$B$5:$B$1200,$K$446,$C$5:$C$1200,$L446)=0,"NO APLICA",ROUND(SUMIFS($F$5:$F$1200,$B$5:$B$1200,$K$446,$C$5:$C$1200,$L446),3))</f>
        <v>NO APLICA</v>
      </c>
      <c r="N446" s="396"/>
    </row>
    <row r="447" spans="2:14">
      <c r="B447" s="131"/>
      <c r="C447" s="131"/>
      <c r="E447" s="132"/>
      <c r="F447" s="163" t="str">
        <f>IF(OR(D447="",E447=""),"",ROUND(D447/LOOKUP(E447,#REF!,#REF!),3))</f>
        <v/>
      </c>
      <c r="K447" s="474"/>
      <c r="L447" s="138">
        <v>2</v>
      </c>
      <c r="M447" s="396" t="str">
        <f t="shared" si="42"/>
        <v>NO APLICA</v>
      </c>
      <c r="N447" s="396"/>
    </row>
    <row r="448" spans="2:14">
      <c r="B448" s="131"/>
      <c r="C448" s="131"/>
      <c r="E448" s="132"/>
      <c r="F448" s="163" t="str">
        <f>IF(OR(D448="",E448=""),"",ROUND(D448/LOOKUP(E448,#REF!,#REF!),3))</f>
        <v/>
      </c>
      <c r="K448" s="474"/>
      <c r="L448" s="138">
        <v>3</v>
      </c>
      <c r="M448" s="396" t="str">
        <f t="shared" si="42"/>
        <v>NO APLICA</v>
      </c>
      <c r="N448" s="396"/>
    </row>
    <row r="449" spans="2:14">
      <c r="B449" s="131"/>
      <c r="C449" s="131"/>
      <c r="E449" s="132"/>
      <c r="F449" s="163" t="str">
        <f>IF(OR(D449="",E449=""),"",ROUND(D449/LOOKUP(E449,#REF!,#REF!),3))</f>
        <v/>
      </c>
      <c r="K449" s="474"/>
      <c r="L449" s="138">
        <v>4</v>
      </c>
      <c r="M449" s="396" t="str">
        <f t="shared" si="42"/>
        <v>NO APLICA</v>
      </c>
      <c r="N449" s="396"/>
    </row>
    <row r="450" spans="2:14">
      <c r="B450" s="131"/>
      <c r="C450" s="131"/>
      <c r="E450" s="132"/>
      <c r="F450" s="163" t="str">
        <f>IF(OR(D450="",E450=""),"",ROUND(D450/LOOKUP(E450,#REF!,#REF!),3))</f>
        <v/>
      </c>
      <c r="K450" s="474"/>
      <c r="L450" s="138">
        <v>5</v>
      </c>
      <c r="M450" s="396" t="str">
        <f t="shared" si="42"/>
        <v>NO APLICA</v>
      </c>
      <c r="N450" s="396"/>
    </row>
    <row r="451" spans="2:14">
      <c r="B451" s="131"/>
      <c r="C451" s="131"/>
      <c r="E451" s="132"/>
      <c r="F451" s="163" t="str">
        <f>IF(OR(D451="",E451=""),"",ROUND(D451/LOOKUP(E451,#REF!,#REF!),3))</f>
        <v/>
      </c>
      <c r="K451" s="474"/>
      <c r="L451" s="138">
        <v>6</v>
      </c>
      <c r="M451" s="396" t="str">
        <f t="shared" si="42"/>
        <v>NO APLICA</v>
      </c>
      <c r="N451" s="396"/>
    </row>
    <row r="452" spans="2:14">
      <c r="B452" s="131"/>
      <c r="C452" s="131"/>
      <c r="E452" s="132"/>
      <c r="F452" s="163" t="str">
        <f>IF(OR(D452="",E452=""),"",ROUND(D452/LOOKUP(E452,#REF!,#REF!),3))</f>
        <v/>
      </c>
      <c r="K452" s="474"/>
      <c r="L452" s="138">
        <v>7</v>
      </c>
      <c r="M452" s="396" t="str">
        <f t="shared" si="42"/>
        <v>NO APLICA</v>
      </c>
      <c r="N452" s="396"/>
    </row>
    <row r="453" spans="2:14">
      <c r="B453" s="131"/>
      <c r="C453" s="131"/>
      <c r="E453" s="132"/>
      <c r="F453" s="163" t="str">
        <f>IF(OR(D453="",E453=""),"",ROUND(D453/LOOKUP(E453,#REF!,#REF!),3))</f>
        <v/>
      </c>
      <c r="K453" s="474"/>
      <c r="L453" s="138">
        <v>8</v>
      </c>
      <c r="M453" s="396" t="str">
        <f t="shared" si="42"/>
        <v>NO APLICA</v>
      </c>
      <c r="N453" s="396"/>
    </row>
    <row r="454" spans="2:14">
      <c r="B454" s="131"/>
      <c r="C454" s="131"/>
      <c r="E454" s="132"/>
      <c r="F454" s="163" t="str">
        <f>IF(OR(D454="",E454=""),"",ROUND(D454/LOOKUP(E454,#REF!,#REF!),3))</f>
        <v/>
      </c>
      <c r="K454" s="474"/>
      <c r="L454" s="138">
        <v>9</v>
      </c>
      <c r="M454" s="396" t="str">
        <f t="shared" si="42"/>
        <v>NO APLICA</v>
      </c>
      <c r="N454" s="396"/>
    </row>
    <row r="455" spans="2:14">
      <c r="B455" s="131"/>
      <c r="C455" s="131"/>
      <c r="E455" s="132"/>
      <c r="F455" s="163" t="str">
        <f>IF(OR(D455="",E455=""),"",ROUND(D455/LOOKUP(E455,#REF!,#REF!),3))</f>
        <v/>
      </c>
      <c r="K455" s="474"/>
      <c r="L455" s="138">
        <v>10</v>
      </c>
      <c r="M455" s="396" t="str">
        <f t="shared" si="42"/>
        <v>NO APLICA</v>
      </c>
      <c r="N455" s="396"/>
    </row>
    <row r="456" spans="2:14">
      <c r="B456" s="131"/>
      <c r="C456" s="131"/>
      <c r="E456" s="132"/>
      <c r="F456" s="163" t="str">
        <f>IF(OR(D456="",E456=""),"",ROUND(D456/LOOKUP(E456,#REF!,#REF!),3))</f>
        <v/>
      </c>
      <c r="K456" s="474">
        <v>46</v>
      </c>
      <c r="L456" s="138">
        <v>1</v>
      </c>
      <c r="M456" s="476" t="str">
        <f t="shared" ref="M456:M465" si="43">IF(SUMIFS($F$5:$F$1200,$B$5:$B$1200,$K$456,$C$5:$C$1200,$L456)=0,"NO APLICA",ROUND(SUMIFS($F$5:$F$1200,$B$5:$B$1200,$K$456,$C$5:$C$1200,$L456),3))</f>
        <v>NO APLICA</v>
      </c>
      <c r="N456" s="477"/>
    </row>
    <row r="457" spans="2:14">
      <c r="B457" s="131"/>
      <c r="C457" s="131"/>
      <c r="E457" s="132"/>
      <c r="F457" s="163" t="str">
        <f>IF(OR(D457="",E457=""),"",ROUND(D457/LOOKUP(E457,#REF!,#REF!),3))</f>
        <v/>
      </c>
      <c r="K457" s="474"/>
      <c r="L457" s="138">
        <v>2</v>
      </c>
      <c r="M457" s="476" t="str">
        <f t="shared" si="43"/>
        <v>NO APLICA</v>
      </c>
      <c r="N457" s="477"/>
    </row>
    <row r="458" spans="2:14">
      <c r="B458" s="131"/>
      <c r="C458" s="131"/>
      <c r="E458" s="132"/>
      <c r="F458" s="163" t="str">
        <f>IF(OR(D458="",E458=""),"",ROUND(D458/LOOKUP(E458,#REF!,#REF!),3))</f>
        <v/>
      </c>
      <c r="K458" s="474"/>
      <c r="L458" s="138">
        <v>3</v>
      </c>
      <c r="M458" s="476" t="str">
        <f t="shared" si="43"/>
        <v>NO APLICA</v>
      </c>
      <c r="N458" s="477"/>
    </row>
    <row r="459" spans="2:14">
      <c r="B459" s="131"/>
      <c r="C459" s="131"/>
      <c r="E459" s="132"/>
      <c r="F459" s="163" t="str">
        <f>IF(OR(D459="",E459=""),"",ROUND(D459/LOOKUP(E459,#REF!,#REF!),3))</f>
        <v/>
      </c>
      <c r="K459" s="474"/>
      <c r="L459" s="138">
        <v>4</v>
      </c>
      <c r="M459" s="476" t="str">
        <f t="shared" si="43"/>
        <v>NO APLICA</v>
      </c>
      <c r="N459" s="477"/>
    </row>
    <row r="460" spans="2:14">
      <c r="B460" s="131"/>
      <c r="C460" s="131"/>
      <c r="E460" s="132"/>
      <c r="F460" s="163" t="str">
        <f>IF(OR(D460="",E460=""),"",ROUND(D460/LOOKUP(E460,#REF!,#REF!),3))</f>
        <v/>
      </c>
      <c r="K460" s="474"/>
      <c r="L460" s="138">
        <v>5</v>
      </c>
      <c r="M460" s="476" t="str">
        <f t="shared" si="43"/>
        <v>NO APLICA</v>
      </c>
      <c r="N460" s="477"/>
    </row>
    <row r="461" spans="2:14">
      <c r="B461" s="131"/>
      <c r="C461" s="131"/>
      <c r="E461" s="132"/>
      <c r="F461" s="163" t="str">
        <f>IF(OR(D461="",E461=""),"",ROUND(D461/LOOKUP(E461,#REF!,#REF!),3))</f>
        <v/>
      </c>
      <c r="K461" s="474"/>
      <c r="L461" s="138">
        <v>6</v>
      </c>
      <c r="M461" s="476" t="str">
        <f t="shared" si="43"/>
        <v>NO APLICA</v>
      </c>
      <c r="N461" s="477"/>
    </row>
    <row r="462" spans="2:14">
      <c r="B462" s="131"/>
      <c r="C462" s="131"/>
      <c r="E462" s="132"/>
      <c r="F462" s="163" t="str">
        <f>IF(OR(D462="",E462=""),"",ROUND(D462/LOOKUP(E462,#REF!,#REF!),3))</f>
        <v/>
      </c>
      <c r="K462" s="474"/>
      <c r="L462" s="138">
        <v>7</v>
      </c>
      <c r="M462" s="476" t="str">
        <f t="shared" si="43"/>
        <v>NO APLICA</v>
      </c>
      <c r="N462" s="477"/>
    </row>
    <row r="463" spans="2:14">
      <c r="B463" s="131"/>
      <c r="C463" s="131"/>
      <c r="E463" s="132"/>
      <c r="F463" s="163" t="str">
        <f>IF(OR(D463="",E463=""),"",ROUND(D463/LOOKUP(E463,#REF!,#REF!),3))</f>
        <v/>
      </c>
      <c r="K463" s="474"/>
      <c r="L463" s="138">
        <v>8</v>
      </c>
      <c r="M463" s="476" t="str">
        <f t="shared" si="43"/>
        <v>NO APLICA</v>
      </c>
      <c r="N463" s="477"/>
    </row>
    <row r="464" spans="2:14">
      <c r="B464" s="131"/>
      <c r="C464" s="131"/>
      <c r="E464" s="132"/>
      <c r="F464" s="163" t="str">
        <f>IF(OR(D464="",E464=""),"",ROUND(D464/LOOKUP(E464,#REF!,#REF!),3))</f>
        <v/>
      </c>
      <c r="K464" s="474"/>
      <c r="L464" s="138">
        <v>9</v>
      </c>
      <c r="M464" s="476" t="str">
        <f t="shared" si="43"/>
        <v>NO APLICA</v>
      </c>
      <c r="N464" s="477"/>
    </row>
    <row r="465" spans="2:14">
      <c r="B465" s="131"/>
      <c r="C465" s="131"/>
      <c r="E465" s="132"/>
      <c r="F465" s="163" t="str">
        <f>IF(OR(D465="",E465=""),"",ROUND(D465/LOOKUP(E465,#REF!,#REF!),3))</f>
        <v/>
      </c>
      <c r="K465" s="474"/>
      <c r="L465" s="138">
        <v>10</v>
      </c>
      <c r="M465" s="396" t="str">
        <f t="shared" si="43"/>
        <v>NO APLICA</v>
      </c>
      <c r="N465" s="396"/>
    </row>
    <row r="466" spans="2:14">
      <c r="B466" s="131"/>
      <c r="C466" s="131"/>
      <c r="E466" s="132"/>
      <c r="F466" s="163" t="str">
        <f>IF(OR(D466="",E466=""),"",ROUND(D466/LOOKUP(E466,#REF!,#REF!),3))</f>
        <v/>
      </c>
      <c r="K466" s="474">
        <v>47</v>
      </c>
      <c r="L466" s="138">
        <v>1</v>
      </c>
      <c r="M466" s="396" t="str">
        <f t="shared" ref="M466:M475" si="44">IF(SUMIFS($F$5:$F$1200,$B$5:$B$1200,$K$466,$C$5:$C$1200,$L466)=0,"NO APLICA",ROUND(SUMIFS($F$5:$F$1200,$B$5:$B$1200,$K$466,$C$5:$C$1200,$L466),3))</f>
        <v>NO APLICA</v>
      </c>
      <c r="N466" s="396"/>
    </row>
    <row r="467" spans="2:14">
      <c r="B467" s="131"/>
      <c r="C467" s="131"/>
      <c r="E467" s="132"/>
      <c r="F467" s="163" t="str">
        <f>IF(OR(D467="",E467=""),"",ROUND(D467/LOOKUP(E467,#REF!,#REF!),3))</f>
        <v/>
      </c>
      <c r="K467" s="474"/>
      <c r="L467" s="138">
        <v>2</v>
      </c>
      <c r="M467" s="396" t="str">
        <f t="shared" si="44"/>
        <v>NO APLICA</v>
      </c>
      <c r="N467" s="396"/>
    </row>
    <row r="468" spans="2:14">
      <c r="B468" s="131"/>
      <c r="C468" s="131"/>
      <c r="E468" s="132"/>
      <c r="F468" s="163" t="str">
        <f>IF(OR(D468="",E468=""),"",ROUND(D468/LOOKUP(E468,#REF!,#REF!),3))</f>
        <v/>
      </c>
      <c r="K468" s="474"/>
      <c r="L468" s="138">
        <v>3</v>
      </c>
      <c r="M468" s="396" t="str">
        <f t="shared" si="44"/>
        <v>NO APLICA</v>
      </c>
      <c r="N468" s="396"/>
    </row>
    <row r="469" spans="2:14">
      <c r="B469" s="131"/>
      <c r="C469" s="131"/>
      <c r="E469" s="132"/>
      <c r="F469" s="163" t="str">
        <f>IF(OR(D469="",E469=""),"",ROUND(D469/LOOKUP(E469,#REF!,#REF!),3))</f>
        <v/>
      </c>
      <c r="K469" s="474"/>
      <c r="L469" s="138">
        <v>4</v>
      </c>
      <c r="M469" s="396" t="str">
        <f t="shared" si="44"/>
        <v>NO APLICA</v>
      </c>
      <c r="N469" s="396"/>
    </row>
    <row r="470" spans="2:14">
      <c r="B470" s="131"/>
      <c r="C470" s="131"/>
      <c r="E470" s="132"/>
      <c r="F470" s="163" t="str">
        <f>IF(OR(D470="",E470=""),"",ROUND(D470/LOOKUP(E470,#REF!,#REF!),3))</f>
        <v/>
      </c>
      <c r="K470" s="474"/>
      <c r="L470" s="138">
        <v>5</v>
      </c>
      <c r="M470" s="396" t="str">
        <f t="shared" si="44"/>
        <v>NO APLICA</v>
      </c>
      <c r="N470" s="396"/>
    </row>
    <row r="471" spans="2:14">
      <c r="B471" s="131"/>
      <c r="C471" s="131"/>
      <c r="E471" s="132"/>
      <c r="F471" s="163" t="str">
        <f>IF(OR(D471="",E471=""),"",ROUND(D471/LOOKUP(E471,#REF!,#REF!),3))</f>
        <v/>
      </c>
      <c r="K471" s="474"/>
      <c r="L471" s="138">
        <v>6</v>
      </c>
      <c r="M471" s="396" t="str">
        <f t="shared" si="44"/>
        <v>NO APLICA</v>
      </c>
      <c r="N471" s="396"/>
    </row>
    <row r="472" spans="2:14">
      <c r="B472" s="131"/>
      <c r="C472" s="131"/>
      <c r="E472" s="132"/>
      <c r="F472" s="163" t="str">
        <f>IF(OR(D472="",E472=""),"",ROUND(D472/LOOKUP(E472,#REF!,#REF!),3))</f>
        <v/>
      </c>
      <c r="K472" s="474"/>
      <c r="L472" s="138">
        <v>7</v>
      </c>
      <c r="M472" s="396" t="str">
        <f t="shared" si="44"/>
        <v>NO APLICA</v>
      </c>
      <c r="N472" s="396"/>
    </row>
    <row r="473" spans="2:14">
      <c r="B473" s="131"/>
      <c r="C473" s="131"/>
      <c r="E473" s="132"/>
      <c r="F473" s="163" t="str">
        <f>IF(OR(D473="",E473=""),"",ROUND(D473/LOOKUP(E473,#REF!,#REF!),3))</f>
        <v/>
      </c>
      <c r="K473" s="474"/>
      <c r="L473" s="138">
        <v>8</v>
      </c>
      <c r="M473" s="396" t="str">
        <f t="shared" si="44"/>
        <v>NO APLICA</v>
      </c>
      <c r="N473" s="396"/>
    </row>
    <row r="474" spans="2:14">
      <c r="B474" s="131"/>
      <c r="C474" s="131"/>
      <c r="E474" s="132"/>
      <c r="F474" s="163" t="str">
        <f>IF(OR(D474="",E474=""),"",ROUND(D474/LOOKUP(E474,#REF!,#REF!),3))</f>
        <v/>
      </c>
      <c r="K474" s="474"/>
      <c r="L474" s="138">
        <v>9</v>
      </c>
      <c r="M474" s="396" t="str">
        <f t="shared" si="44"/>
        <v>NO APLICA</v>
      </c>
      <c r="N474" s="396"/>
    </row>
    <row r="475" spans="2:14">
      <c r="B475" s="131"/>
      <c r="C475" s="131"/>
      <c r="E475" s="132"/>
      <c r="F475" s="163" t="str">
        <f>IF(OR(D475="",E475=""),"",ROUND(D475/LOOKUP(E475,#REF!,#REF!),3))</f>
        <v/>
      </c>
      <c r="K475" s="474"/>
      <c r="L475" s="138">
        <v>10</v>
      </c>
      <c r="M475" s="396" t="str">
        <f t="shared" si="44"/>
        <v>NO APLICA</v>
      </c>
      <c r="N475" s="396"/>
    </row>
    <row r="476" spans="2:14">
      <c r="B476" s="131"/>
      <c r="C476" s="131"/>
      <c r="E476" s="132"/>
      <c r="F476" s="163" t="str">
        <f>IF(OR(D476="",E476=""),"",ROUND(D476/LOOKUP(E476,#REF!,#REF!),3))</f>
        <v/>
      </c>
      <c r="K476" s="474">
        <v>48</v>
      </c>
      <c r="L476" s="138">
        <v>1</v>
      </c>
      <c r="M476" s="396" t="str">
        <f t="shared" ref="M476:M485" si="45">IF(SUMIFS($F$5:$F$1200,$B$5:$B$1200,$K$476,$C$5:$C$1200,$L476)=0,"NO APLICA",ROUND(SUMIFS($F$5:$F$1200,$B$5:$B$1200,$K$476,$C$5:$C$1200,$L476),3))</f>
        <v>NO APLICA</v>
      </c>
      <c r="N476" s="396"/>
    </row>
    <row r="477" spans="2:14">
      <c r="B477" s="131"/>
      <c r="C477" s="131"/>
      <c r="E477" s="132"/>
      <c r="F477" s="163" t="str">
        <f>IF(OR(D477="",E477=""),"",ROUND(D477/LOOKUP(E477,#REF!,#REF!),3))</f>
        <v/>
      </c>
      <c r="K477" s="474"/>
      <c r="L477" s="138">
        <v>2</v>
      </c>
      <c r="M477" s="396" t="str">
        <f t="shared" si="45"/>
        <v>NO APLICA</v>
      </c>
      <c r="N477" s="396"/>
    </row>
    <row r="478" spans="2:14">
      <c r="B478" s="131"/>
      <c r="C478" s="131"/>
      <c r="E478" s="132"/>
      <c r="F478" s="163" t="str">
        <f>IF(OR(D478="",E478=""),"",ROUND(D478/LOOKUP(E478,#REF!,#REF!),3))</f>
        <v/>
      </c>
      <c r="K478" s="474"/>
      <c r="L478" s="138">
        <v>3</v>
      </c>
      <c r="M478" s="396" t="str">
        <f t="shared" si="45"/>
        <v>NO APLICA</v>
      </c>
      <c r="N478" s="396"/>
    </row>
    <row r="479" spans="2:14">
      <c r="B479" s="131"/>
      <c r="C479" s="131"/>
      <c r="E479" s="132"/>
      <c r="F479" s="163" t="str">
        <f>IF(OR(D479="",E479=""),"",ROUND(D479/LOOKUP(E479,#REF!,#REF!),3))</f>
        <v/>
      </c>
      <c r="K479" s="474"/>
      <c r="L479" s="138">
        <v>4</v>
      </c>
      <c r="M479" s="396" t="str">
        <f t="shared" si="45"/>
        <v>NO APLICA</v>
      </c>
      <c r="N479" s="396"/>
    </row>
    <row r="480" spans="2:14">
      <c r="B480" s="131"/>
      <c r="C480" s="131"/>
      <c r="E480" s="132"/>
      <c r="F480" s="163" t="str">
        <f>IF(OR(D480="",E480=""),"",ROUND(D480/LOOKUP(E480,#REF!,#REF!),3))</f>
        <v/>
      </c>
      <c r="K480" s="474"/>
      <c r="L480" s="138">
        <v>5</v>
      </c>
      <c r="M480" s="396" t="str">
        <f t="shared" si="45"/>
        <v>NO APLICA</v>
      </c>
      <c r="N480" s="396"/>
    </row>
    <row r="481" spans="2:14">
      <c r="B481" s="131"/>
      <c r="C481" s="131"/>
      <c r="E481" s="132"/>
      <c r="F481" s="163" t="str">
        <f>IF(OR(D481="",E481=""),"",ROUND(D481/LOOKUP(E481,#REF!,#REF!),3))</f>
        <v/>
      </c>
      <c r="K481" s="474"/>
      <c r="L481" s="138">
        <v>6</v>
      </c>
      <c r="M481" s="396" t="str">
        <f t="shared" si="45"/>
        <v>NO APLICA</v>
      </c>
      <c r="N481" s="396"/>
    </row>
    <row r="482" spans="2:14">
      <c r="B482" s="131"/>
      <c r="C482" s="131"/>
      <c r="E482" s="132"/>
      <c r="F482" s="163" t="str">
        <f>IF(OR(D482="",E482=""),"",ROUND(D482/LOOKUP(E482,#REF!,#REF!),3))</f>
        <v/>
      </c>
      <c r="K482" s="474"/>
      <c r="L482" s="138">
        <v>7</v>
      </c>
      <c r="M482" s="396" t="str">
        <f t="shared" si="45"/>
        <v>NO APLICA</v>
      </c>
      <c r="N482" s="396"/>
    </row>
    <row r="483" spans="2:14">
      <c r="B483" s="131"/>
      <c r="C483" s="131"/>
      <c r="E483" s="132"/>
      <c r="F483" s="163" t="str">
        <f>IF(OR(D483="",E483=""),"",ROUND(D483/LOOKUP(E483,#REF!,#REF!),3))</f>
        <v/>
      </c>
      <c r="K483" s="474"/>
      <c r="L483" s="138">
        <v>8</v>
      </c>
      <c r="M483" s="396" t="str">
        <f t="shared" si="45"/>
        <v>NO APLICA</v>
      </c>
      <c r="N483" s="396"/>
    </row>
    <row r="484" spans="2:14">
      <c r="B484" s="131"/>
      <c r="C484" s="131"/>
      <c r="E484" s="132"/>
      <c r="F484" s="163" t="str">
        <f>IF(OR(D484="",E484=""),"",ROUND(D484/LOOKUP(E484,#REF!,#REF!),3))</f>
        <v/>
      </c>
      <c r="K484" s="474"/>
      <c r="L484" s="138">
        <v>9</v>
      </c>
      <c r="M484" s="396" t="str">
        <f t="shared" si="45"/>
        <v>NO APLICA</v>
      </c>
      <c r="N484" s="396"/>
    </row>
    <row r="485" spans="2:14">
      <c r="B485" s="131"/>
      <c r="C485" s="131"/>
      <c r="E485" s="132"/>
      <c r="F485" s="163" t="str">
        <f>IF(OR(D485="",E485=""),"",ROUND(D485/LOOKUP(E485,#REF!,#REF!),3))</f>
        <v/>
      </c>
      <c r="K485" s="474"/>
      <c r="L485" s="138">
        <v>10</v>
      </c>
      <c r="M485" s="396" t="str">
        <f t="shared" si="45"/>
        <v>NO APLICA</v>
      </c>
      <c r="N485" s="396"/>
    </row>
    <row r="486" spans="2:14">
      <c r="B486" s="131"/>
      <c r="C486" s="131"/>
      <c r="E486" s="132"/>
      <c r="F486" s="163" t="str">
        <f>IF(OR(D486="",E486=""),"",ROUND(D486/LOOKUP(E486,#REF!,#REF!),3))</f>
        <v/>
      </c>
      <c r="K486" s="474">
        <v>49</v>
      </c>
      <c r="L486" s="138">
        <v>1</v>
      </c>
      <c r="M486" s="396" t="str">
        <f t="shared" ref="M486:M495" si="46">IF(SUMIFS($F$5:$F$1200,$B$5:$B$1200,$K$486,$C$5:$C$1200,$L486)=0,"NO APLICA",ROUND(SUMIFS($F$5:$F$1200,$B$5:$B$1200,$K$486,$C$5:$C$1200,$L486),3))</f>
        <v>NO APLICA</v>
      </c>
      <c r="N486" s="396"/>
    </row>
    <row r="487" spans="2:14">
      <c r="B487" s="131"/>
      <c r="C487" s="131"/>
      <c r="E487" s="132"/>
      <c r="F487" s="163" t="str">
        <f>IF(OR(D487="",E487=""),"",ROUND(D487/LOOKUP(E487,#REF!,#REF!),3))</f>
        <v/>
      </c>
      <c r="K487" s="474"/>
      <c r="L487" s="138">
        <v>2</v>
      </c>
      <c r="M487" s="396" t="str">
        <f t="shared" si="46"/>
        <v>NO APLICA</v>
      </c>
      <c r="N487" s="396"/>
    </row>
    <row r="488" spans="2:14">
      <c r="B488" s="131"/>
      <c r="C488" s="131"/>
      <c r="E488" s="132"/>
      <c r="F488" s="163" t="str">
        <f>IF(OR(D488="",E488=""),"",ROUND(D488/LOOKUP(E488,#REF!,#REF!),3))</f>
        <v/>
      </c>
      <c r="K488" s="474"/>
      <c r="L488" s="138">
        <v>3</v>
      </c>
      <c r="M488" s="396" t="str">
        <f t="shared" si="46"/>
        <v>NO APLICA</v>
      </c>
      <c r="N488" s="396"/>
    </row>
    <row r="489" spans="2:14">
      <c r="B489" s="131"/>
      <c r="C489" s="131"/>
      <c r="E489" s="132"/>
      <c r="F489" s="163" t="str">
        <f>IF(OR(D489="",E489=""),"",ROUND(D489/LOOKUP(E489,#REF!,#REF!),3))</f>
        <v/>
      </c>
      <c r="K489" s="474"/>
      <c r="L489" s="138">
        <v>4</v>
      </c>
      <c r="M489" s="396" t="str">
        <f t="shared" si="46"/>
        <v>NO APLICA</v>
      </c>
      <c r="N489" s="396"/>
    </row>
    <row r="490" spans="2:14">
      <c r="B490" s="131"/>
      <c r="C490" s="131"/>
      <c r="E490" s="132"/>
      <c r="F490" s="163" t="str">
        <f>IF(OR(D490="",E490=""),"",ROUND(D490/LOOKUP(E490,#REF!,#REF!),3))</f>
        <v/>
      </c>
      <c r="K490" s="474"/>
      <c r="L490" s="138">
        <v>5</v>
      </c>
      <c r="M490" s="396" t="str">
        <f t="shared" si="46"/>
        <v>NO APLICA</v>
      </c>
      <c r="N490" s="396"/>
    </row>
    <row r="491" spans="2:14">
      <c r="B491" s="131"/>
      <c r="C491" s="131"/>
      <c r="E491" s="132"/>
      <c r="F491" s="163" t="str">
        <f>IF(OR(D491="",E491=""),"",ROUND(D491/LOOKUP(E491,#REF!,#REF!),3))</f>
        <v/>
      </c>
      <c r="K491" s="474"/>
      <c r="L491" s="138">
        <v>6</v>
      </c>
      <c r="M491" s="396" t="str">
        <f t="shared" si="46"/>
        <v>NO APLICA</v>
      </c>
      <c r="N491" s="396"/>
    </row>
    <row r="492" spans="2:14">
      <c r="B492" s="131"/>
      <c r="C492" s="131"/>
      <c r="E492" s="132"/>
      <c r="F492" s="163" t="str">
        <f>IF(OR(D492="",E492=""),"",ROUND(D492/LOOKUP(E492,#REF!,#REF!),3))</f>
        <v/>
      </c>
      <c r="K492" s="474"/>
      <c r="L492" s="138">
        <v>7</v>
      </c>
      <c r="M492" s="396" t="str">
        <f t="shared" si="46"/>
        <v>NO APLICA</v>
      </c>
      <c r="N492" s="396"/>
    </row>
    <row r="493" spans="2:14">
      <c r="B493" s="131"/>
      <c r="C493" s="131"/>
      <c r="E493" s="132"/>
      <c r="F493" s="163" t="str">
        <f>IF(OR(D493="",E493=""),"",ROUND(D493/LOOKUP(E493,#REF!,#REF!),3))</f>
        <v/>
      </c>
      <c r="K493" s="474"/>
      <c r="L493" s="138">
        <v>8</v>
      </c>
      <c r="M493" s="396" t="str">
        <f t="shared" si="46"/>
        <v>NO APLICA</v>
      </c>
      <c r="N493" s="396"/>
    </row>
    <row r="494" spans="2:14">
      <c r="B494" s="131"/>
      <c r="C494" s="131"/>
      <c r="E494" s="132"/>
      <c r="F494" s="163" t="str">
        <f>IF(OR(D494="",E494=""),"",ROUND(D494/LOOKUP(E494,#REF!,#REF!),3))</f>
        <v/>
      </c>
      <c r="K494" s="474"/>
      <c r="L494" s="138">
        <v>9</v>
      </c>
      <c r="M494" s="396" t="str">
        <f t="shared" si="46"/>
        <v>NO APLICA</v>
      </c>
      <c r="N494" s="396"/>
    </row>
    <row r="495" spans="2:14">
      <c r="B495" s="131"/>
      <c r="C495" s="131"/>
      <c r="E495" s="132"/>
      <c r="F495" s="163" t="str">
        <f>IF(OR(D495="",E495=""),"",ROUND(D495/LOOKUP(E495,#REF!,#REF!),3))</f>
        <v/>
      </c>
      <c r="K495" s="474"/>
      <c r="L495" s="138">
        <v>10</v>
      </c>
      <c r="M495" s="396" t="str">
        <f t="shared" si="46"/>
        <v>NO APLICA</v>
      </c>
      <c r="N495" s="396"/>
    </row>
    <row r="496" spans="2:14">
      <c r="B496" s="131"/>
      <c r="C496" s="131"/>
      <c r="E496" s="132"/>
      <c r="F496" s="163" t="str">
        <f>IF(OR(D496="",E496=""),"",ROUND(D496/LOOKUP(E496,#REF!,#REF!),3))</f>
        <v/>
      </c>
      <c r="K496" s="474">
        <v>50</v>
      </c>
      <c r="L496" s="138">
        <v>1</v>
      </c>
      <c r="M496" s="396" t="str">
        <f t="shared" ref="M496:M505" si="47">IF(SUMIFS($F$5:$F$1200,$B$5:$B$1200,$K$496,$C$5:$C$1200,$L496)=0,"NO APLICA",ROUND(SUMIFS($F$5:$F$1200,$B$5:$B$1200,$K$496,$C$5:$C$1200,$L496),3))</f>
        <v>NO APLICA</v>
      </c>
      <c r="N496" s="396"/>
    </row>
    <row r="497" spans="2:14">
      <c r="B497" s="131"/>
      <c r="C497" s="131"/>
      <c r="E497" s="132"/>
      <c r="F497" s="163" t="str">
        <f>IF(OR(D497="",E497=""),"",ROUND(D497/LOOKUP(E497,#REF!,#REF!),3))</f>
        <v/>
      </c>
      <c r="K497" s="474"/>
      <c r="L497" s="138">
        <v>2</v>
      </c>
      <c r="M497" s="396" t="str">
        <f t="shared" si="47"/>
        <v>NO APLICA</v>
      </c>
      <c r="N497" s="396"/>
    </row>
    <row r="498" spans="2:14">
      <c r="B498" s="131"/>
      <c r="C498" s="131"/>
      <c r="E498" s="132"/>
      <c r="F498" s="163" t="str">
        <f>IF(OR(D498="",E498=""),"",ROUND(D498/LOOKUP(E498,#REF!,#REF!),3))</f>
        <v/>
      </c>
      <c r="K498" s="474"/>
      <c r="L498" s="138">
        <v>3</v>
      </c>
      <c r="M498" s="396" t="str">
        <f t="shared" si="47"/>
        <v>NO APLICA</v>
      </c>
      <c r="N498" s="396"/>
    </row>
    <row r="499" spans="2:14">
      <c r="B499" s="131"/>
      <c r="C499" s="131"/>
      <c r="E499" s="132"/>
      <c r="F499" s="163" t="str">
        <f>IF(OR(D499="",E499=""),"",ROUND(D499/LOOKUP(E499,#REF!,#REF!),3))</f>
        <v/>
      </c>
      <c r="K499" s="474"/>
      <c r="L499" s="138">
        <v>4</v>
      </c>
      <c r="M499" s="396" t="str">
        <f t="shared" si="47"/>
        <v>NO APLICA</v>
      </c>
      <c r="N499" s="396"/>
    </row>
    <row r="500" spans="2:14">
      <c r="B500" s="131"/>
      <c r="C500" s="131"/>
      <c r="E500" s="132"/>
      <c r="F500" s="163" t="str">
        <f>IF(OR(D500="",E500=""),"",ROUND(D500/LOOKUP(E500,#REF!,#REF!),3))</f>
        <v/>
      </c>
      <c r="K500" s="474"/>
      <c r="L500" s="138">
        <v>5</v>
      </c>
      <c r="M500" s="396" t="str">
        <f t="shared" si="47"/>
        <v>NO APLICA</v>
      </c>
      <c r="N500" s="396"/>
    </row>
    <row r="501" spans="2:14">
      <c r="B501" s="131"/>
      <c r="C501" s="131"/>
      <c r="E501" s="132"/>
      <c r="F501" s="163" t="str">
        <f>IF(OR(D501="",E501=""),"",ROUND(D501/LOOKUP(E501,#REF!,#REF!),3))</f>
        <v/>
      </c>
      <c r="K501" s="474"/>
      <c r="L501" s="138">
        <v>6</v>
      </c>
      <c r="M501" s="396" t="str">
        <f t="shared" si="47"/>
        <v>NO APLICA</v>
      </c>
      <c r="N501" s="396"/>
    </row>
    <row r="502" spans="2:14">
      <c r="B502" s="131"/>
      <c r="C502" s="131"/>
      <c r="E502" s="132"/>
      <c r="F502" s="163" t="str">
        <f>IF(OR(D502="",E502=""),"",ROUND(D502/LOOKUP(E502,#REF!,#REF!),3))</f>
        <v/>
      </c>
      <c r="K502" s="474"/>
      <c r="L502" s="138">
        <v>7</v>
      </c>
      <c r="M502" s="396" t="str">
        <f t="shared" si="47"/>
        <v>NO APLICA</v>
      </c>
      <c r="N502" s="396"/>
    </row>
    <row r="503" spans="2:14">
      <c r="B503" s="131"/>
      <c r="C503" s="131"/>
      <c r="E503" s="132"/>
      <c r="F503" s="163" t="str">
        <f>IF(OR(D503="",E503=""),"",ROUND(D503/LOOKUP(E503,#REF!,#REF!),3))</f>
        <v/>
      </c>
      <c r="K503" s="474"/>
      <c r="L503" s="138">
        <v>8</v>
      </c>
      <c r="M503" s="396" t="str">
        <f t="shared" si="47"/>
        <v>NO APLICA</v>
      </c>
      <c r="N503" s="396"/>
    </row>
    <row r="504" spans="2:14">
      <c r="B504" s="131"/>
      <c r="C504" s="131"/>
      <c r="E504" s="132"/>
      <c r="F504" s="163" t="str">
        <f>IF(OR(D504="",E504=""),"",ROUND(D504/LOOKUP(E504,#REF!,#REF!),3))</f>
        <v/>
      </c>
      <c r="K504" s="474"/>
      <c r="L504" s="138">
        <v>9</v>
      </c>
      <c r="M504" s="396" t="str">
        <f t="shared" si="47"/>
        <v>NO APLICA</v>
      </c>
      <c r="N504" s="396"/>
    </row>
    <row r="505" spans="2:14">
      <c r="B505" s="131"/>
      <c r="C505" s="131"/>
      <c r="E505" s="132"/>
      <c r="F505" s="163" t="str">
        <f>IF(OR(D505="",E505=""),"",ROUND(D505/LOOKUP(E505,#REF!,#REF!),3))</f>
        <v/>
      </c>
      <c r="K505" s="474"/>
      <c r="L505" s="138">
        <v>10</v>
      </c>
      <c r="M505" s="396" t="str">
        <f t="shared" si="47"/>
        <v>NO APLICA</v>
      </c>
      <c r="N505" s="396"/>
    </row>
    <row r="506" spans="2:14">
      <c r="B506" s="131"/>
      <c r="C506" s="131"/>
      <c r="E506" s="132"/>
      <c r="F506" s="163" t="str">
        <f>IF(OR(D506="",E506=""),"",ROUND(D506/LOOKUP(E506,#REF!,#REF!),3))</f>
        <v/>
      </c>
      <c r="K506" s="474">
        <v>51</v>
      </c>
      <c r="L506" s="138">
        <v>1</v>
      </c>
      <c r="M506" s="396" t="str">
        <f t="shared" ref="M506:M515" si="48">IF(SUMIFS($F$5:$F$1200,$B$5:$B$1200,$K$506,$C$5:$C$1200,$L506)=0,"NO APLICA",ROUND(SUMIFS($F$5:$F$1200,$B$5:$B$1200,$K$506,$C$5:$C$1200,$L506),3))</f>
        <v>NO APLICA</v>
      </c>
      <c r="N506" s="396"/>
    </row>
    <row r="507" spans="2:14">
      <c r="B507" s="131"/>
      <c r="C507" s="131"/>
      <c r="E507" s="132"/>
      <c r="F507" s="163" t="str">
        <f>IF(OR(D507="",E507=""),"",ROUND(D507/LOOKUP(E507,#REF!,#REF!),3))</f>
        <v/>
      </c>
      <c r="K507" s="474"/>
      <c r="L507" s="138">
        <v>2</v>
      </c>
      <c r="M507" s="396" t="str">
        <f t="shared" si="48"/>
        <v>NO APLICA</v>
      </c>
      <c r="N507" s="396"/>
    </row>
    <row r="508" spans="2:14">
      <c r="B508" s="131"/>
      <c r="C508" s="131"/>
      <c r="E508" s="132"/>
      <c r="F508" s="163" t="str">
        <f>IF(OR(D508="",E508=""),"",ROUND(D508/LOOKUP(E508,#REF!,#REF!),3))</f>
        <v/>
      </c>
      <c r="K508" s="474"/>
      <c r="L508" s="138">
        <v>3</v>
      </c>
      <c r="M508" s="396" t="str">
        <f t="shared" si="48"/>
        <v>NO APLICA</v>
      </c>
      <c r="N508" s="396"/>
    </row>
    <row r="509" spans="2:14">
      <c r="B509" s="131"/>
      <c r="C509" s="131"/>
      <c r="E509" s="132"/>
      <c r="F509" s="163" t="str">
        <f>IF(OR(D509="",E509=""),"",ROUND(D509/LOOKUP(E509,#REF!,#REF!),3))</f>
        <v/>
      </c>
      <c r="K509" s="474"/>
      <c r="L509" s="138">
        <v>4</v>
      </c>
      <c r="M509" s="396" t="str">
        <f t="shared" si="48"/>
        <v>NO APLICA</v>
      </c>
      <c r="N509" s="396"/>
    </row>
    <row r="510" spans="2:14">
      <c r="B510" s="131"/>
      <c r="C510" s="131"/>
      <c r="E510" s="132"/>
      <c r="F510" s="163" t="str">
        <f>IF(OR(D510="",E510=""),"",ROUND(D510/LOOKUP(E510,#REF!,#REF!),3))</f>
        <v/>
      </c>
      <c r="K510" s="474"/>
      <c r="L510" s="138">
        <v>5</v>
      </c>
      <c r="M510" s="396" t="str">
        <f t="shared" si="48"/>
        <v>NO APLICA</v>
      </c>
      <c r="N510" s="396"/>
    </row>
    <row r="511" spans="2:14">
      <c r="B511" s="131"/>
      <c r="C511" s="131"/>
      <c r="E511" s="132"/>
      <c r="F511" s="163" t="str">
        <f>IF(OR(D511="",E511=""),"",ROUND(D511/LOOKUP(E511,#REF!,#REF!),3))</f>
        <v/>
      </c>
      <c r="K511" s="474"/>
      <c r="L511" s="138">
        <v>6</v>
      </c>
      <c r="M511" s="396" t="str">
        <f t="shared" si="48"/>
        <v>NO APLICA</v>
      </c>
      <c r="N511" s="396"/>
    </row>
    <row r="512" spans="2:14">
      <c r="B512" s="131"/>
      <c r="C512" s="131"/>
      <c r="E512" s="132"/>
      <c r="F512" s="163" t="str">
        <f>IF(OR(D512="",E512=""),"",ROUND(D512/LOOKUP(E512,#REF!,#REF!),3))</f>
        <v/>
      </c>
      <c r="K512" s="474"/>
      <c r="L512" s="138">
        <v>7</v>
      </c>
      <c r="M512" s="396" t="str">
        <f t="shared" si="48"/>
        <v>NO APLICA</v>
      </c>
      <c r="N512" s="396"/>
    </row>
    <row r="513" spans="2:14">
      <c r="B513" s="131"/>
      <c r="C513" s="131"/>
      <c r="E513" s="132"/>
      <c r="F513" s="163" t="str">
        <f>IF(OR(D513="",E513=""),"",ROUND(D513/LOOKUP(E513,#REF!,#REF!),3))</f>
        <v/>
      </c>
      <c r="K513" s="474"/>
      <c r="L513" s="138">
        <v>8</v>
      </c>
      <c r="M513" s="396" t="str">
        <f t="shared" si="48"/>
        <v>NO APLICA</v>
      </c>
      <c r="N513" s="396"/>
    </row>
    <row r="514" spans="2:14">
      <c r="B514" s="131"/>
      <c r="C514" s="131"/>
      <c r="E514" s="132"/>
      <c r="F514" s="163" t="str">
        <f>IF(OR(D514="",E514=""),"",ROUND(D514/LOOKUP(E514,#REF!,#REF!),3))</f>
        <v/>
      </c>
      <c r="K514" s="474"/>
      <c r="L514" s="138">
        <v>9</v>
      </c>
      <c r="M514" s="396" t="str">
        <f t="shared" si="48"/>
        <v>NO APLICA</v>
      </c>
      <c r="N514" s="396"/>
    </row>
    <row r="515" spans="2:14">
      <c r="B515" s="131"/>
      <c r="C515" s="131"/>
      <c r="E515" s="132"/>
      <c r="F515" s="163" t="str">
        <f>IF(OR(D515="",E515=""),"",ROUND(D515/LOOKUP(E515,#REF!,#REF!),3))</f>
        <v/>
      </c>
      <c r="K515" s="474"/>
      <c r="L515" s="138">
        <v>10</v>
      </c>
      <c r="M515" s="396" t="str">
        <f t="shared" si="48"/>
        <v>NO APLICA</v>
      </c>
      <c r="N515" s="396"/>
    </row>
    <row r="516" spans="2:14">
      <c r="B516" s="131"/>
      <c r="C516" s="131"/>
      <c r="E516" s="132"/>
      <c r="F516" s="163" t="str">
        <f>IF(OR(D516="",E516=""),"",ROUND(D516/LOOKUP(E516,#REF!,#REF!),3))</f>
        <v/>
      </c>
      <c r="K516" s="474">
        <v>52</v>
      </c>
      <c r="L516" s="138">
        <v>1</v>
      </c>
      <c r="M516" s="396" t="str">
        <f t="shared" ref="M516:M525" si="49">IF(SUMIFS($F$5:$F$1200,$B$5:$B$1200,$K$516,$C$5:$C$1200,$L516)=0,"NO APLICA",ROUND(SUMIFS($F$5:$F$1200,$B$5:$B$1200,$K$516,$C$5:$C$1200,$L516),3))</f>
        <v>NO APLICA</v>
      </c>
      <c r="N516" s="396"/>
    </row>
    <row r="517" spans="2:14">
      <c r="B517" s="131"/>
      <c r="C517" s="131"/>
      <c r="E517" s="132"/>
      <c r="F517" s="163" t="str">
        <f>IF(OR(D517="",E517=""),"",ROUND(D517/LOOKUP(E517,#REF!,#REF!),3))</f>
        <v/>
      </c>
      <c r="K517" s="474"/>
      <c r="L517" s="138">
        <v>2</v>
      </c>
      <c r="M517" s="396" t="str">
        <f t="shared" si="49"/>
        <v>NO APLICA</v>
      </c>
      <c r="N517" s="396"/>
    </row>
    <row r="518" spans="2:14">
      <c r="B518" s="131"/>
      <c r="C518" s="131"/>
      <c r="E518" s="132"/>
      <c r="F518" s="163" t="str">
        <f>IF(OR(D518="",E518=""),"",ROUND(D518/LOOKUP(E518,#REF!,#REF!),3))</f>
        <v/>
      </c>
      <c r="K518" s="474"/>
      <c r="L518" s="138">
        <v>3</v>
      </c>
      <c r="M518" s="396" t="str">
        <f t="shared" si="49"/>
        <v>NO APLICA</v>
      </c>
      <c r="N518" s="396"/>
    </row>
    <row r="519" spans="2:14">
      <c r="B519" s="131"/>
      <c r="C519" s="131"/>
      <c r="E519" s="132"/>
      <c r="F519" s="163" t="str">
        <f>IF(OR(D519="",E519=""),"",ROUND(D519/LOOKUP(E519,#REF!,#REF!),3))</f>
        <v/>
      </c>
      <c r="K519" s="474"/>
      <c r="L519" s="138">
        <v>4</v>
      </c>
      <c r="M519" s="396" t="str">
        <f t="shared" si="49"/>
        <v>NO APLICA</v>
      </c>
      <c r="N519" s="396"/>
    </row>
    <row r="520" spans="2:14">
      <c r="B520" s="131"/>
      <c r="C520" s="131"/>
      <c r="E520" s="132"/>
      <c r="F520" s="163" t="str">
        <f>IF(OR(D520="",E520=""),"",ROUND(D520/LOOKUP(E520,#REF!,#REF!),3))</f>
        <v/>
      </c>
      <c r="K520" s="474"/>
      <c r="L520" s="138">
        <v>5</v>
      </c>
      <c r="M520" s="396" t="str">
        <f t="shared" si="49"/>
        <v>NO APLICA</v>
      </c>
      <c r="N520" s="396"/>
    </row>
    <row r="521" spans="2:14">
      <c r="B521" s="131"/>
      <c r="C521" s="131"/>
      <c r="E521" s="132"/>
      <c r="F521" s="163" t="str">
        <f>IF(OR(D521="",E521=""),"",ROUND(D521/LOOKUP(E521,#REF!,#REF!),3))</f>
        <v/>
      </c>
      <c r="K521" s="474"/>
      <c r="L521" s="138">
        <v>6</v>
      </c>
      <c r="M521" s="396" t="str">
        <f t="shared" si="49"/>
        <v>NO APLICA</v>
      </c>
      <c r="N521" s="396"/>
    </row>
    <row r="522" spans="2:14">
      <c r="B522" s="131"/>
      <c r="C522" s="131"/>
      <c r="E522" s="132"/>
      <c r="F522" s="163" t="str">
        <f>IF(OR(D522="",E522=""),"",ROUND(D522/LOOKUP(E522,#REF!,#REF!),3))</f>
        <v/>
      </c>
      <c r="K522" s="474"/>
      <c r="L522" s="138">
        <v>7</v>
      </c>
      <c r="M522" s="396" t="str">
        <f t="shared" si="49"/>
        <v>NO APLICA</v>
      </c>
      <c r="N522" s="396"/>
    </row>
    <row r="523" spans="2:14">
      <c r="B523" s="131"/>
      <c r="C523" s="131"/>
      <c r="E523" s="132"/>
      <c r="F523" s="163" t="str">
        <f>IF(OR(D523="",E523=""),"",ROUND(D523/LOOKUP(E523,#REF!,#REF!),3))</f>
        <v/>
      </c>
      <c r="K523" s="474"/>
      <c r="L523" s="138">
        <v>8</v>
      </c>
      <c r="M523" s="396" t="str">
        <f t="shared" si="49"/>
        <v>NO APLICA</v>
      </c>
      <c r="N523" s="396"/>
    </row>
    <row r="524" spans="2:14">
      <c r="B524" s="131"/>
      <c r="C524" s="131"/>
      <c r="E524" s="132"/>
      <c r="F524" s="163" t="str">
        <f>IF(OR(D524="",E524=""),"",ROUND(D524/LOOKUP(E524,#REF!,#REF!),3))</f>
        <v/>
      </c>
      <c r="K524" s="474"/>
      <c r="L524" s="138">
        <v>9</v>
      </c>
      <c r="M524" s="396" t="str">
        <f t="shared" si="49"/>
        <v>NO APLICA</v>
      </c>
      <c r="N524" s="396"/>
    </row>
    <row r="525" spans="2:14">
      <c r="B525" s="131"/>
      <c r="C525" s="131"/>
      <c r="E525" s="132"/>
      <c r="F525" s="163" t="str">
        <f>IF(OR(D525="",E525=""),"",ROUND(D525/LOOKUP(E525,#REF!,#REF!),3))</f>
        <v/>
      </c>
      <c r="K525" s="474"/>
      <c r="L525" s="138">
        <v>10</v>
      </c>
      <c r="M525" s="396" t="str">
        <f t="shared" si="49"/>
        <v>NO APLICA</v>
      </c>
      <c r="N525" s="396"/>
    </row>
    <row r="526" spans="2:14">
      <c r="B526" s="131"/>
      <c r="C526" s="131"/>
      <c r="E526" s="132"/>
      <c r="F526" s="163" t="str">
        <f>IF(OR(D526="",E526=""),"",ROUND(D526/LOOKUP(E526,#REF!,#REF!),3))</f>
        <v/>
      </c>
      <c r="K526" s="474">
        <v>53</v>
      </c>
      <c r="L526" s="138">
        <v>1</v>
      </c>
      <c r="M526" s="396" t="str">
        <f t="shared" ref="M526:M535" si="50">IF(SUMIFS($F$5:$F$1200,$B$5:$B$1200,$K$526,$C$5:$C$1200,$L526)=0,"NO APLICA",ROUND(SUMIFS($F$5:$F$1200,$B$5:$B$1200,$K$526,$C$5:$C$1200,$L526),3))</f>
        <v>NO APLICA</v>
      </c>
      <c r="N526" s="396"/>
    </row>
    <row r="527" spans="2:14">
      <c r="B527" s="131"/>
      <c r="C527" s="131"/>
      <c r="E527" s="132"/>
      <c r="F527" s="163" t="str">
        <f>IF(OR(D527="",E527=""),"",ROUND(D527/LOOKUP(E527,#REF!,#REF!),3))</f>
        <v/>
      </c>
      <c r="K527" s="474"/>
      <c r="L527" s="138">
        <v>2</v>
      </c>
      <c r="M527" s="396" t="str">
        <f t="shared" si="50"/>
        <v>NO APLICA</v>
      </c>
      <c r="N527" s="396"/>
    </row>
    <row r="528" spans="2:14">
      <c r="B528" s="131"/>
      <c r="C528" s="131"/>
      <c r="E528" s="132"/>
      <c r="F528" s="163" t="str">
        <f>IF(OR(D528="",E528=""),"",ROUND(D528/LOOKUP(E528,#REF!,#REF!),3))</f>
        <v/>
      </c>
      <c r="K528" s="474"/>
      <c r="L528" s="138">
        <v>3</v>
      </c>
      <c r="M528" s="396" t="str">
        <f t="shared" si="50"/>
        <v>NO APLICA</v>
      </c>
      <c r="N528" s="396"/>
    </row>
    <row r="529" spans="2:14">
      <c r="B529" s="131"/>
      <c r="C529" s="131"/>
      <c r="E529" s="132"/>
      <c r="F529" s="163" t="str">
        <f>IF(OR(D529="",E529=""),"",ROUND(D529/LOOKUP(E529,#REF!,#REF!),3))</f>
        <v/>
      </c>
      <c r="K529" s="474"/>
      <c r="L529" s="138">
        <v>4</v>
      </c>
      <c r="M529" s="396" t="str">
        <f t="shared" si="50"/>
        <v>NO APLICA</v>
      </c>
      <c r="N529" s="396"/>
    </row>
    <row r="530" spans="2:14">
      <c r="B530" s="131"/>
      <c r="C530" s="131"/>
      <c r="E530" s="132"/>
      <c r="F530" s="163" t="str">
        <f>IF(OR(D530="",E530=""),"",ROUND(D530/LOOKUP(E530,#REF!,#REF!),3))</f>
        <v/>
      </c>
      <c r="K530" s="474"/>
      <c r="L530" s="138">
        <v>5</v>
      </c>
      <c r="M530" s="396" t="str">
        <f t="shared" si="50"/>
        <v>NO APLICA</v>
      </c>
      <c r="N530" s="396"/>
    </row>
    <row r="531" spans="2:14">
      <c r="B531" s="131"/>
      <c r="C531" s="131"/>
      <c r="E531" s="132"/>
      <c r="F531" s="163" t="str">
        <f>IF(OR(D531="",E531=""),"",ROUND(D531/LOOKUP(E531,#REF!,#REF!),3))</f>
        <v/>
      </c>
      <c r="K531" s="474"/>
      <c r="L531" s="138">
        <v>6</v>
      </c>
      <c r="M531" s="396" t="str">
        <f t="shared" si="50"/>
        <v>NO APLICA</v>
      </c>
      <c r="N531" s="396"/>
    </row>
    <row r="532" spans="2:14">
      <c r="B532" s="131"/>
      <c r="C532" s="131"/>
      <c r="E532" s="132"/>
      <c r="F532" s="163" t="str">
        <f>IF(OR(D532="",E532=""),"",ROUND(D532/LOOKUP(E532,#REF!,#REF!),3))</f>
        <v/>
      </c>
      <c r="K532" s="474"/>
      <c r="L532" s="138">
        <v>7</v>
      </c>
      <c r="M532" s="396" t="str">
        <f t="shared" si="50"/>
        <v>NO APLICA</v>
      </c>
      <c r="N532" s="396"/>
    </row>
    <row r="533" spans="2:14">
      <c r="B533" s="131"/>
      <c r="C533" s="131"/>
      <c r="E533" s="132"/>
      <c r="F533" s="163" t="str">
        <f>IF(OR(D533="",E533=""),"",ROUND(D533/LOOKUP(E533,#REF!,#REF!),3))</f>
        <v/>
      </c>
      <c r="K533" s="474"/>
      <c r="L533" s="138">
        <v>8</v>
      </c>
      <c r="M533" s="396" t="str">
        <f t="shared" si="50"/>
        <v>NO APLICA</v>
      </c>
      <c r="N533" s="396"/>
    </row>
    <row r="534" spans="2:14">
      <c r="B534" s="131"/>
      <c r="C534" s="131"/>
      <c r="E534" s="132"/>
      <c r="F534" s="163" t="str">
        <f>IF(OR(D534="",E534=""),"",ROUND(D534/LOOKUP(E534,#REF!,#REF!),3))</f>
        <v/>
      </c>
      <c r="K534" s="474"/>
      <c r="L534" s="138">
        <v>9</v>
      </c>
      <c r="M534" s="396" t="str">
        <f t="shared" si="50"/>
        <v>NO APLICA</v>
      </c>
      <c r="N534" s="396"/>
    </row>
    <row r="535" spans="2:14">
      <c r="B535" s="131"/>
      <c r="C535" s="131"/>
      <c r="E535" s="132"/>
      <c r="F535" s="163" t="str">
        <f>IF(OR(D535="",E535=""),"",ROUND(D535/LOOKUP(E535,#REF!,#REF!),3))</f>
        <v/>
      </c>
      <c r="K535" s="474"/>
      <c r="L535" s="138">
        <v>10</v>
      </c>
      <c r="M535" s="396" t="str">
        <f t="shared" si="50"/>
        <v>NO APLICA</v>
      </c>
      <c r="N535" s="396"/>
    </row>
    <row r="536" spans="2:14">
      <c r="B536" s="131"/>
      <c r="C536" s="131"/>
      <c r="E536" s="132"/>
      <c r="F536" s="163" t="str">
        <f>IF(OR(D536="",E536=""),"",ROUND(D536/LOOKUP(E536,#REF!,#REF!),3))</f>
        <v/>
      </c>
      <c r="K536" s="474">
        <v>54</v>
      </c>
      <c r="L536" s="138">
        <v>1</v>
      </c>
      <c r="M536" s="396" t="str">
        <f t="shared" ref="M536:M545" si="51">IF(SUMIFS($F$5:$F$1200,$B$5:$B$1200,$K$536,$C$5:$C$1200,$L536)=0,"NO APLICA",ROUND(SUMIFS($F$5:$F$1200,$B$5:$B$1200,$K$536,$C$5:$C$1200,$L536),3))</f>
        <v>NO APLICA</v>
      </c>
      <c r="N536" s="396"/>
    </row>
    <row r="537" spans="2:14">
      <c r="B537" s="131"/>
      <c r="C537" s="131"/>
      <c r="E537" s="132"/>
      <c r="F537" s="163" t="str">
        <f>IF(OR(D537="",E537=""),"",ROUND(D537/LOOKUP(E537,#REF!,#REF!),3))</f>
        <v/>
      </c>
      <c r="K537" s="474"/>
      <c r="L537" s="138">
        <v>2</v>
      </c>
      <c r="M537" s="396" t="str">
        <f t="shared" si="51"/>
        <v>NO APLICA</v>
      </c>
      <c r="N537" s="396"/>
    </row>
    <row r="538" spans="2:14">
      <c r="B538" s="131"/>
      <c r="C538" s="131"/>
      <c r="E538" s="132"/>
      <c r="F538" s="163" t="str">
        <f>IF(OR(D538="",E538=""),"",ROUND(D538/LOOKUP(E538,#REF!,#REF!),3))</f>
        <v/>
      </c>
      <c r="K538" s="474"/>
      <c r="L538" s="138">
        <v>3</v>
      </c>
      <c r="M538" s="396" t="str">
        <f t="shared" si="51"/>
        <v>NO APLICA</v>
      </c>
      <c r="N538" s="396"/>
    </row>
    <row r="539" spans="2:14">
      <c r="B539" s="131"/>
      <c r="C539" s="131"/>
      <c r="E539" s="132"/>
      <c r="F539" s="163" t="str">
        <f>IF(OR(D539="",E539=""),"",ROUND(D539/LOOKUP(E539,#REF!,#REF!),3))</f>
        <v/>
      </c>
      <c r="K539" s="474"/>
      <c r="L539" s="138">
        <v>4</v>
      </c>
      <c r="M539" s="396" t="str">
        <f t="shared" si="51"/>
        <v>NO APLICA</v>
      </c>
      <c r="N539" s="396"/>
    </row>
    <row r="540" spans="2:14">
      <c r="B540" s="131"/>
      <c r="C540" s="131"/>
      <c r="E540" s="132"/>
      <c r="F540" s="163" t="str">
        <f>IF(OR(D540="",E540=""),"",ROUND(D540/LOOKUP(E540,#REF!,#REF!),3))</f>
        <v/>
      </c>
      <c r="K540" s="474"/>
      <c r="L540" s="138">
        <v>5</v>
      </c>
      <c r="M540" s="396" t="str">
        <f t="shared" si="51"/>
        <v>NO APLICA</v>
      </c>
      <c r="N540" s="396"/>
    </row>
    <row r="541" spans="2:14">
      <c r="B541" s="131"/>
      <c r="C541" s="131"/>
      <c r="E541" s="132"/>
      <c r="F541" s="163" t="str">
        <f>IF(OR(D541="",E541=""),"",ROUND(D541/LOOKUP(E541,#REF!,#REF!),3))</f>
        <v/>
      </c>
      <c r="K541" s="474"/>
      <c r="L541" s="138">
        <v>6</v>
      </c>
      <c r="M541" s="396" t="str">
        <f t="shared" si="51"/>
        <v>NO APLICA</v>
      </c>
      <c r="N541" s="396"/>
    </row>
    <row r="542" spans="2:14">
      <c r="B542" s="131"/>
      <c r="C542" s="131"/>
      <c r="E542" s="132"/>
      <c r="F542" s="163" t="str">
        <f>IF(OR(D542="",E542=""),"",ROUND(D542/LOOKUP(E542,#REF!,#REF!),3))</f>
        <v/>
      </c>
      <c r="K542" s="474"/>
      <c r="L542" s="138">
        <v>7</v>
      </c>
      <c r="M542" s="396" t="str">
        <f t="shared" si="51"/>
        <v>NO APLICA</v>
      </c>
      <c r="N542" s="396"/>
    </row>
    <row r="543" spans="2:14">
      <c r="B543" s="131"/>
      <c r="C543" s="131"/>
      <c r="E543" s="132"/>
      <c r="F543" s="163" t="str">
        <f>IF(OR(D543="",E543=""),"",ROUND(D543/LOOKUP(E543,#REF!,#REF!),3))</f>
        <v/>
      </c>
      <c r="K543" s="474"/>
      <c r="L543" s="138">
        <v>8</v>
      </c>
      <c r="M543" s="396" t="str">
        <f t="shared" si="51"/>
        <v>NO APLICA</v>
      </c>
      <c r="N543" s="396"/>
    </row>
    <row r="544" spans="2:14">
      <c r="B544" s="131"/>
      <c r="C544" s="131"/>
      <c r="E544" s="132"/>
      <c r="F544" s="163" t="str">
        <f>IF(OR(D544="",E544=""),"",ROUND(D544/LOOKUP(E544,#REF!,#REF!),3))</f>
        <v/>
      </c>
      <c r="K544" s="474"/>
      <c r="L544" s="138">
        <v>9</v>
      </c>
      <c r="M544" s="396" t="str">
        <f t="shared" si="51"/>
        <v>NO APLICA</v>
      </c>
      <c r="N544" s="396"/>
    </row>
    <row r="545" spans="2:14">
      <c r="B545" s="131"/>
      <c r="C545" s="131"/>
      <c r="E545" s="132"/>
      <c r="F545" s="163" t="str">
        <f>IF(OR(D545="",E545=""),"",ROUND(D545/LOOKUP(E545,#REF!,#REF!),3))</f>
        <v/>
      </c>
      <c r="K545" s="474"/>
      <c r="L545" s="138">
        <v>10</v>
      </c>
      <c r="M545" s="396" t="str">
        <f t="shared" si="51"/>
        <v>NO APLICA</v>
      </c>
      <c r="N545" s="396"/>
    </row>
    <row r="546" spans="2:14">
      <c r="B546" s="131"/>
      <c r="C546" s="131"/>
      <c r="E546" s="132"/>
      <c r="F546" s="163" t="str">
        <f>IF(OR(D546="",E546=""),"",ROUND(D546/LOOKUP(E546,#REF!,#REF!),3))</f>
        <v/>
      </c>
      <c r="K546" s="474">
        <v>55</v>
      </c>
      <c r="L546" s="138">
        <v>1</v>
      </c>
      <c r="M546" s="396" t="str">
        <f t="shared" ref="M546:M555" si="52">IF(SUMIFS($F$5:$F$1200,$B$5:$B$1200,$K$546,$C$5:$C$1200,$L546)=0,"NO APLICA",ROUND(SUMIFS($F$5:$F$1200,$B$5:$B$1200,$K$546,$C$5:$C$1200,$L546),3))</f>
        <v>NO APLICA</v>
      </c>
      <c r="N546" s="396"/>
    </row>
    <row r="547" spans="2:14">
      <c r="B547" s="131"/>
      <c r="C547" s="131"/>
      <c r="E547" s="132"/>
      <c r="F547" s="163" t="str">
        <f>IF(OR(D547="",E547=""),"",ROUND(D547/LOOKUP(E547,#REF!,#REF!),3))</f>
        <v/>
      </c>
      <c r="K547" s="474"/>
      <c r="L547" s="138">
        <v>2</v>
      </c>
      <c r="M547" s="396" t="str">
        <f t="shared" si="52"/>
        <v>NO APLICA</v>
      </c>
      <c r="N547" s="396"/>
    </row>
    <row r="548" spans="2:14">
      <c r="B548" s="131"/>
      <c r="C548" s="131"/>
      <c r="E548" s="132"/>
      <c r="F548" s="163" t="str">
        <f>IF(OR(D548="",E548=""),"",ROUND(D548/LOOKUP(E548,#REF!,#REF!),3))</f>
        <v/>
      </c>
      <c r="K548" s="474"/>
      <c r="L548" s="138">
        <v>3</v>
      </c>
      <c r="M548" s="396" t="str">
        <f t="shared" si="52"/>
        <v>NO APLICA</v>
      </c>
      <c r="N548" s="396"/>
    </row>
    <row r="549" spans="2:14">
      <c r="B549" s="131"/>
      <c r="C549" s="131"/>
      <c r="E549" s="132"/>
      <c r="F549" s="163" t="str">
        <f>IF(OR(D549="",E549=""),"",ROUND(D549/LOOKUP(E549,#REF!,#REF!),3))</f>
        <v/>
      </c>
      <c r="K549" s="474"/>
      <c r="L549" s="138">
        <v>4</v>
      </c>
      <c r="M549" s="396" t="str">
        <f t="shared" si="52"/>
        <v>NO APLICA</v>
      </c>
      <c r="N549" s="396"/>
    </row>
    <row r="550" spans="2:14">
      <c r="B550" s="131"/>
      <c r="C550" s="131"/>
      <c r="E550" s="132"/>
      <c r="F550" s="163" t="str">
        <f>IF(OR(D550="",E550=""),"",ROUND(D550/LOOKUP(E550,#REF!,#REF!),3))</f>
        <v/>
      </c>
      <c r="K550" s="474"/>
      <c r="L550" s="138">
        <v>5</v>
      </c>
      <c r="M550" s="396" t="str">
        <f t="shared" si="52"/>
        <v>NO APLICA</v>
      </c>
      <c r="N550" s="396"/>
    </row>
    <row r="551" spans="2:14">
      <c r="B551" s="131"/>
      <c r="C551" s="131"/>
      <c r="E551" s="132"/>
      <c r="F551" s="163" t="str">
        <f>IF(OR(D551="",E551=""),"",ROUND(D551/LOOKUP(E551,#REF!,#REF!),3))</f>
        <v/>
      </c>
      <c r="K551" s="474"/>
      <c r="L551" s="138">
        <v>6</v>
      </c>
      <c r="M551" s="396" t="str">
        <f t="shared" si="52"/>
        <v>NO APLICA</v>
      </c>
      <c r="N551" s="396"/>
    </row>
    <row r="552" spans="2:14">
      <c r="B552" s="131"/>
      <c r="C552" s="131"/>
      <c r="E552" s="132"/>
      <c r="F552" s="163" t="str">
        <f>IF(OR(D552="",E552=""),"",ROUND(D552/LOOKUP(E552,#REF!,#REF!),3))</f>
        <v/>
      </c>
      <c r="K552" s="474"/>
      <c r="L552" s="138">
        <v>7</v>
      </c>
      <c r="M552" s="396" t="str">
        <f t="shared" si="52"/>
        <v>NO APLICA</v>
      </c>
      <c r="N552" s="396"/>
    </row>
    <row r="553" spans="2:14">
      <c r="B553" s="131"/>
      <c r="C553" s="131"/>
      <c r="E553" s="132"/>
      <c r="F553" s="163" t="str">
        <f>IF(OR(D553="",E553=""),"",ROUND(D553/LOOKUP(E553,#REF!,#REF!),3))</f>
        <v/>
      </c>
      <c r="K553" s="474"/>
      <c r="L553" s="138">
        <v>8</v>
      </c>
      <c r="M553" s="396" t="str">
        <f t="shared" si="52"/>
        <v>NO APLICA</v>
      </c>
      <c r="N553" s="396"/>
    </row>
    <row r="554" spans="2:14">
      <c r="B554" s="131"/>
      <c r="C554" s="131"/>
      <c r="E554" s="132"/>
      <c r="F554" s="163" t="str">
        <f>IF(OR(D554="",E554=""),"",ROUND(D554/LOOKUP(E554,#REF!,#REF!),3))</f>
        <v/>
      </c>
      <c r="K554" s="474"/>
      <c r="L554" s="138">
        <v>9</v>
      </c>
      <c r="M554" s="396" t="str">
        <f t="shared" si="52"/>
        <v>NO APLICA</v>
      </c>
      <c r="N554" s="396"/>
    </row>
    <row r="555" spans="2:14">
      <c r="B555" s="131"/>
      <c r="C555" s="131"/>
      <c r="E555" s="132"/>
      <c r="F555" s="163" t="str">
        <f>IF(OR(D555="",E555=""),"",ROUND(D555/LOOKUP(E555,#REF!,#REF!),3))</f>
        <v/>
      </c>
      <c r="K555" s="474"/>
      <c r="L555" s="138">
        <v>10</v>
      </c>
      <c r="M555" s="396" t="str">
        <f t="shared" si="52"/>
        <v>NO APLICA</v>
      </c>
      <c r="N555" s="396"/>
    </row>
    <row r="556" spans="2:14">
      <c r="B556" s="131"/>
      <c r="C556" s="131"/>
      <c r="E556" s="132"/>
      <c r="F556" s="163" t="str">
        <f>IF(OR(D556="",E556=""),"",ROUND(D556/LOOKUP(E556,#REF!,#REF!),3))</f>
        <v/>
      </c>
      <c r="K556" s="474">
        <v>56</v>
      </c>
      <c r="L556" s="138">
        <v>1</v>
      </c>
      <c r="M556" s="396" t="str">
        <f t="shared" ref="M556:M565" si="53">IF(SUMIFS($F$5:$F$1200,$B$5:$B$1200,$K$556,$C$5:$C$1200,$L556)=0,"NO APLICA",ROUND(SUMIFS($F$5:$F$1200,$B$5:$B$1200,$K$556,$C$5:$C$1200,$L556),3))</f>
        <v>NO APLICA</v>
      </c>
      <c r="N556" s="396"/>
    </row>
    <row r="557" spans="2:14">
      <c r="B557" s="131"/>
      <c r="C557" s="131"/>
      <c r="E557" s="132"/>
      <c r="F557" s="163" t="str">
        <f>IF(OR(D557="",E557=""),"",ROUND(D557/LOOKUP(E557,#REF!,#REF!),3))</f>
        <v/>
      </c>
      <c r="K557" s="474"/>
      <c r="L557" s="138">
        <v>2</v>
      </c>
      <c r="M557" s="396" t="str">
        <f t="shared" si="53"/>
        <v>NO APLICA</v>
      </c>
      <c r="N557" s="396"/>
    </row>
    <row r="558" spans="2:14">
      <c r="B558" s="131"/>
      <c r="C558" s="131"/>
      <c r="E558" s="132"/>
      <c r="F558" s="163" t="str">
        <f>IF(OR(D558="",E558=""),"",ROUND(D558/LOOKUP(E558,#REF!,#REF!),3))</f>
        <v/>
      </c>
      <c r="K558" s="474"/>
      <c r="L558" s="138">
        <v>3</v>
      </c>
      <c r="M558" s="396" t="str">
        <f t="shared" si="53"/>
        <v>NO APLICA</v>
      </c>
      <c r="N558" s="396"/>
    </row>
    <row r="559" spans="2:14">
      <c r="B559" s="131"/>
      <c r="C559" s="131"/>
      <c r="E559" s="132"/>
      <c r="F559" s="163" t="str">
        <f>IF(OR(D559="",E559=""),"",ROUND(D559/LOOKUP(E559,#REF!,#REF!),3))</f>
        <v/>
      </c>
      <c r="K559" s="474"/>
      <c r="L559" s="138">
        <v>4</v>
      </c>
      <c r="M559" s="396" t="str">
        <f t="shared" si="53"/>
        <v>NO APLICA</v>
      </c>
      <c r="N559" s="396"/>
    </row>
    <row r="560" spans="2:14">
      <c r="B560" s="131"/>
      <c r="C560" s="131"/>
      <c r="E560" s="132"/>
      <c r="F560" s="163" t="str">
        <f>IF(OR(D560="",E560=""),"",ROUND(D560/LOOKUP(E560,#REF!,#REF!),3))</f>
        <v/>
      </c>
      <c r="K560" s="474"/>
      <c r="L560" s="138">
        <v>5</v>
      </c>
      <c r="M560" s="396" t="str">
        <f t="shared" si="53"/>
        <v>NO APLICA</v>
      </c>
      <c r="N560" s="396"/>
    </row>
    <row r="561" spans="2:14">
      <c r="B561" s="131"/>
      <c r="C561" s="131"/>
      <c r="E561" s="132"/>
      <c r="F561" s="163" t="str">
        <f>IF(OR(D561="",E561=""),"",ROUND(D561/LOOKUP(E561,#REF!,#REF!),3))</f>
        <v/>
      </c>
      <c r="K561" s="474"/>
      <c r="L561" s="138">
        <v>6</v>
      </c>
      <c r="M561" s="396" t="str">
        <f t="shared" si="53"/>
        <v>NO APLICA</v>
      </c>
      <c r="N561" s="396"/>
    </row>
    <row r="562" spans="2:14">
      <c r="B562" s="131"/>
      <c r="C562" s="131"/>
      <c r="E562" s="132"/>
      <c r="F562" s="163" t="str">
        <f>IF(OR(D562="",E562=""),"",ROUND(D562/LOOKUP(E562,#REF!,#REF!),3))</f>
        <v/>
      </c>
      <c r="K562" s="474"/>
      <c r="L562" s="138">
        <v>7</v>
      </c>
      <c r="M562" s="396" t="str">
        <f t="shared" si="53"/>
        <v>NO APLICA</v>
      </c>
      <c r="N562" s="396"/>
    </row>
    <row r="563" spans="2:14">
      <c r="B563" s="131"/>
      <c r="C563" s="131"/>
      <c r="E563" s="132"/>
      <c r="F563" s="163" t="str">
        <f>IF(OR(D563="",E563=""),"",ROUND(D563/LOOKUP(E563,#REF!,#REF!),3))</f>
        <v/>
      </c>
      <c r="K563" s="474"/>
      <c r="L563" s="138">
        <v>8</v>
      </c>
      <c r="M563" s="396" t="str">
        <f t="shared" si="53"/>
        <v>NO APLICA</v>
      </c>
      <c r="N563" s="396"/>
    </row>
    <row r="564" spans="2:14">
      <c r="B564" s="131"/>
      <c r="C564" s="131"/>
      <c r="E564" s="132"/>
      <c r="F564" s="163" t="str">
        <f>IF(OR(D564="",E564=""),"",ROUND(D564/LOOKUP(E564,#REF!,#REF!),3))</f>
        <v/>
      </c>
      <c r="K564" s="474"/>
      <c r="L564" s="138">
        <v>9</v>
      </c>
      <c r="M564" s="396" t="str">
        <f t="shared" si="53"/>
        <v>NO APLICA</v>
      </c>
      <c r="N564" s="396"/>
    </row>
    <row r="565" spans="2:14">
      <c r="B565" s="131"/>
      <c r="C565" s="131"/>
      <c r="E565" s="132"/>
      <c r="F565" s="163" t="str">
        <f>IF(OR(D565="",E565=""),"",ROUND(D565/LOOKUP(E565,#REF!,#REF!),3))</f>
        <v/>
      </c>
      <c r="K565" s="474"/>
      <c r="L565" s="138">
        <v>10</v>
      </c>
      <c r="M565" s="396" t="str">
        <f t="shared" si="53"/>
        <v>NO APLICA</v>
      </c>
      <c r="N565" s="396"/>
    </row>
    <row r="566" spans="2:14">
      <c r="B566" s="131"/>
      <c r="C566" s="131"/>
      <c r="E566" s="132"/>
      <c r="F566" s="163" t="str">
        <f>IF(OR(D566="",E566=""),"",ROUND(D566/LOOKUP(E566,#REF!,#REF!),3))</f>
        <v/>
      </c>
      <c r="K566" s="474">
        <v>57</v>
      </c>
      <c r="L566" s="138">
        <v>1</v>
      </c>
      <c r="M566" s="396" t="str">
        <f t="shared" ref="M566:M575" si="54">IF(SUMIFS($F$5:$F$1200,$B$5:$B$1200,$K$566,$C$5:$C$1200,$L566)=0,"NO APLICA",ROUND(SUMIFS($F$5:$F$1200,$B$5:$B$1200,$K$566,$C$5:$C$1200,$L566),3))</f>
        <v>NO APLICA</v>
      </c>
      <c r="N566" s="396"/>
    </row>
    <row r="567" spans="2:14">
      <c r="B567" s="131"/>
      <c r="C567" s="131"/>
      <c r="E567" s="132"/>
      <c r="F567" s="163" t="str">
        <f>IF(OR(D567="",E567=""),"",ROUND(D567/LOOKUP(E567,#REF!,#REF!),3))</f>
        <v/>
      </c>
      <c r="K567" s="474"/>
      <c r="L567" s="138">
        <v>2</v>
      </c>
      <c r="M567" s="396" t="str">
        <f t="shared" si="54"/>
        <v>NO APLICA</v>
      </c>
      <c r="N567" s="396"/>
    </row>
    <row r="568" spans="2:14">
      <c r="B568" s="131"/>
      <c r="C568" s="131"/>
      <c r="E568" s="132"/>
      <c r="F568" s="163" t="str">
        <f>IF(OR(D568="",E568=""),"",ROUND(D568/LOOKUP(E568,#REF!,#REF!),3))</f>
        <v/>
      </c>
      <c r="K568" s="474"/>
      <c r="L568" s="138">
        <v>3</v>
      </c>
      <c r="M568" s="396" t="str">
        <f t="shared" si="54"/>
        <v>NO APLICA</v>
      </c>
      <c r="N568" s="396"/>
    </row>
    <row r="569" spans="2:14">
      <c r="B569" s="131"/>
      <c r="C569" s="131"/>
      <c r="E569" s="132"/>
      <c r="F569" s="163" t="str">
        <f>IF(OR(D569="",E569=""),"",ROUND(D569/LOOKUP(E569,#REF!,#REF!),3))</f>
        <v/>
      </c>
      <c r="K569" s="474"/>
      <c r="L569" s="138">
        <v>4</v>
      </c>
      <c r="M569" s="396" t="str">
        <f t="shared" si="54"/>
        <v>NO APLICA</v>
      </c>
      <c r="N569" s="396"/>
    </row>
    <row r="570" spans="2:14">
      <c r="B570" s="131"/>
      <c r="C570" s="131"/>
      <c r="E570" s="132"/>
      <c r="F570" s="163" t="str">
        <f>IF(OR(D570="",E570=""),"",ROUND(D570/LOOKUP(E570,#REF!,#REF!),3))</f>
        <v/>
      </c>
      <c r="K570" s="474"/>
      <c r="L570" s="138">
        <v>5</v>
      </c>
      <c r="M570" s="396" t="str">
        <f t="shared" si="54"/>
        <v>NO APLICA</v>
      </c>
      <c r="N570" s="396"/>
    </row>
    <row r="571" spans="2:14">
      <c r="B571" s="131"/>
      <c r="C571" s="131"/>
      <c r="E571" s="132"/>
      <c r="F571" s="163" t="str">
        <f>IF(OR(D571="",E571=""),"",ROUND(D571/LOOKUP(E571,#REF!,#REF!),3))</f>
        <v/>
      </c>
      <c r="K571" s="474"/>
      <c r="L571" s="138">
        <v>6</v>
      </c>
      <c r="M571" s="396" t="str">
        <f t="shared" si="54"/>
        <v>NO APLICA</v>
      </c>
      <c r="N571" s="396"/>
    </row>
    <row r="572" spans="2:14">
      <c r="B572" s="131"/>
      <c r="C572" s="131"/>
      <c r="E572" s="132"/>
      <c r="F572" s="163" t="str">
        <f>IF(OR(D572="",E572=""),"",ROUND(D572/LOOKUP(E572,#REF!,#REF!),3))</f>
        <v/>
      </c>
      <c r="K572" s="474"/>
      <c r="L572" s="138">
        <v>7</v>
      </c>
      <c r="M572" s="396" t="str">
        <f t="shared" si="54"/>
        <v>NO APLICA</v>
      </c>
      <c r="N572" s="396"/>
    </row>
    <row r="573" spans="2:14">
      <c r="B573" s="131"/>
      <c r="C573" s="131"/>
      <c r="E573" s="132"/>
      <c r="F573" s="163" t="str">
        <f>IF(OR(D573="",E573=""),"",ROUND(D573/LOOKUP(E573,#REF!,#REF!),3))</f>
        <v/>
      </c>
      <c r="K573" s="474"/>
      <c r="L573" s="138">
        <v>8</v>
      </c>
      <c r="M573" s="396" t="str">
        <f t="shared" si="54"/>
        <v>NO APLICA</v>
      </c>
      <c r="N573" s="396"/>
    </row>
    <row r="574" spans="2:14">
      <c r="B574" s="131"/>
      <c r="C574" s="131"/>
      <c r="E574" s="132"/>
      <c r="F574" s="163" t="str">
        <f>IF(OR(D574="",E574=""),"",ROUND(D574/LOOKUP(E574,#REF!,#REF!),3))</f>
        <v/>
      </c>
      <c r="K574" s="474"/>
      <c r="L574" s="138">
        <v>9</v>
      </c>
      <c r="M574" s="396" t="str">
        <f t="shared" si="54"/>
        <v>NO APLICA</v>
      </c>
      <c r="N574" s="396"/>
    </row>
    <row r="575" spans="2:14">
      <c r="B575" s="131"/>
      <c r="C575" s="131"/>
      <c r="E575" s="132"/>
      <c r="F575" s="163" t="str">
        <f>IF(OR(D575="",E575=""),"",ROUND(D575/LOOKUP(E575,#REF!,#REF!),3))</f>
        <v/>
      </c>
      <c r="K575" s="474"/>
      <c r="L575" s="138">
        <v>10</v>
      </c>
      <c r="M575" s="396" t="str">
        <f t="shared" si="54"/>
        <v>NO APLICA</v>
      </c>
      <c r="N575" s="396"/>
    </row>
    <row r="576" spans="2:14">
      <c r="B576" s="131"/>
      <c r="C576" s="131"/>
      <c r="E576" s="132"/>
      <c r="F576" s="163" t="str">
        <f>IF(OR(D576="",E576=""),"",ROUND(D576/LOOKUP(E576,#REF!,#REF!),3))</f>
        <v/>
      </c>
      <c r="K576" s="474">
        <v>58</v>
      </c>
      <c r="L576" s="138">
        <v>1</v>
      </c>
      <c r="M576" s="396" t="str">
        <f t="shared" ref="M576:M585" si="55">IF(SUMIFS($F$5:$F$1200,$B$5:$B$1200,$K$576,$C$5:$C$1200,$L576)=0,"NO APLICA",ROUND(SUMIFS($F$5:$F$1200,$B$5:$B$1200,$K$576,$C$5:$C$1200,$L576),3))</f>
        <v>NO APLICA</v>
      </c>
      <c r="N576" s="396"/>
    </row>
    <row r="577" spans="2:14">
      <c r="B577" s="131"/>
      <c r="C577" s="131"/>
      <c r="E577" s="132"/>
      <c r="F577" s="163" t="str">
        <f>IF(OR(D577="",E577=""),"",ROUND(D577/LOOKUP(E577,#REF!,#REF!),3))</f>
        <v/>
      </c>
      <c r="K577" s="474"/>
      <c r="L577" s="138">
        <v>2</v>
      </c>
      <c r="M577" s="396" t="str">
        <f t="shared" si="55"/>
        <v>NO APLICA</v>
      </c>
      <c r="N577" s="396"/>
    </row>
    <row r="578" spans="2:14">
      <c r="B578" s="131"/>
      <c r="C578" s="131"/>
      <c r="E578" s="132"/>
      <c r="F578" s="163" t="str">
        <f>IF(OR(D578="",E578=""),"",ROUND(D578/LOOKUP(E578,#REF!,#REF!),3))</f>
        <v/>
      </c>
      <c r="K578" s="474"/>
      <c r="L578" s="138">
        <v>3</v>
      </c>
      <c r="M578" s="396" t="str">
        <f t="shared" si="55"/>
        <v>NO APLICA</v>
      </c>
      <c r="N578" s="396"/>
    </row>
    <row r="579" spans="2:14">
      <c r="B579" s="131"/>
      <c r="C579" s="131"/>
      <c r="E579" s="132"/>
      <c r="F579" s="163" t="str">
        <f>IF(OR(D579="",E579=""),"",ROUND(D579/LOOKUP(E579,#REF!,#REF!),3))</f>
        <v/>
      </c>
      <c r="K579" s="474"/>
      <c r="L579" s="138">
        <v>4</v>
      </c>
      <c r="M579" s="396" t="str">
        <f t="shared" si="55"/>
        <v>NO APLICA</v>
      </c>
      <c r="N579" s="396"/>
    </row>
    <row r="580" spans="2:14">
      <c r="B580" s="131"/>
      <c r="C580" s="131"/>
      <c r="E580" s="132"/>
      <c r="F580" s="163" t="str">
        <f>IF(OR(D580="",E580=""),"",ROUND(D580/LOOKUP(E580,#REF!,#REF!),3))</f>
        <v/>
      </c>
      <c r="K580" s="474"/>
      <c r="L580" s="138">
        <v>5</v>
      </c>
      <c r="M580" s="396" t="str">
        <f t="shared" si="55"/>
        <v>NO APLICA</v>
      </c>
      <c r="N580" s="396"/>
    </row>
    <row r="581" spans="2:14">
      <c r="B581" s="131"/>
      <c r="C581" s="131"/>
      <c r="E581" s="132"/>
      <c r="F581" s="163" t="str">
        <f>IF(OR(D581="",E581=""),"",ROUND(D581/LOOKUP(E581,#REF!,#REF!),3))</f>
        <v/>
      </c>
      <c r="K581" s="474"/>
      <c r="L581" s="138">
        <v>6</v>
      </c>
      <c r="M581" s="396" t="str">
        <f t="shared" si="55"/>
        <v>NO APLICA</v>
      </c>
      <c r="N581" s="396"/>
    </row>
    <row r="582" spans="2:14">
      <c r="B582" s="131"/>
      <c r="C582" s="131"/>
      <c r="E582" s="132"/>
      <c r="F582" s="163" t="str">
        <f>IF(OR(D582="",E582=""),"",ROUND(D582/LOOKUP(E582,#REF!,#REF!),3))</f>
        <v/>
      </c>
      <c r="K582" s="474"/>
      <c r="L582" s="138">
        <v>7</v>
      </c>
      <c r="M582" s="396" t="str">
        <f t="shared" si="55"/>
        <v>NO APLICA</v>
      </c>
      <c r="N582" s="396"/>
    </row>
    <row r="583" spans="2:14">
      <c r="B583" s="131"/>
      <c r="C583" s="131"/>
      <c r="E583" s="132"/>
      <c r="F583" s="163" t="str">
        <f>IF(OR(D583="",E583=""),"",ROUND(D583/LOOKUP(E583,#REF!,#REF!),3))</f>
        <v/>
      </c>
      <c r="K583" s="474"/>
      <c r="L583" s="138">
        <v>8</v>
      </c>
      <c r="M583" s="396" t="str">
        <f t="shared" si="55"/>
        <v>NO APLICA</v>
      </c>
      <c r="N583" s="396"/>
    </row>
    <row r="584" spans="2:14">
      <c r="B584" s="131"/>
      <c r="C584" s="131"/>
      <c r="E584" s="132"/>
      <c r="F584" s="163" t="str">
        <f>IF(OR(D584="",E584=""),"",ROUND(D584/LOOKUP(E584,#REF!,#REF!),3))</f>
        <v/>
      </c>
      <c r="K584" s="474"/>
      <c r="L584" s="138">
        <v>9</v>
      </c>
      <c r="M584" s="396" t="str">
        <f t="shared" si="55"/>
        <v>NO APLICA</v>
      </c>
      <c r="N584" s="396"/>
    </row>
    <row r="585" spans="2:14">
      <c r="B585" s="131"/>
      <c r="C585" s="131"/>
      <c r="E585" s="132"/>
      <c r="F585" s="163" t="str">
        <f>IF(OR(D585="",E585=""),"",ROUND(D585/LOOKUP(E585,#REF!,#REF!),3))</f>
        <v/>
      </c>
      <c r="K585" s="474"/>
      <c r="L585" s="138">
        <v>10</v>
      </c>
      <c r="M585" s="396" t="str">
        <f t="shared" si="55"/>
        <v>NO APLICA</v>
      </c>
      <c r="N585" s="396"/>
    </row>
    <row r="586" spans="2:14">
      <c r="B586" s="131"/>
      <c r="C586" s="131"/>
      <c r="E586" s="132"/>
      <c r="F586" s="163" t="str">
        <f>IF(OR(D586="",E586=""),"",ROUND(D586/LOOKUP(E586,#REF!,#REF!),3))</f>
        <v/>
      </c>
      <c r="K586" s="474">
        <v>59</v>
      </c>
      <c r="L586" s="138">
        <v>1</v>
      </c>
      <c r="M586" s="396" t="str">
        <f t="shared" ref="M586:M595" si="56">IF(SUMIFS($F$5:$F$1200,$B$5:$B$1200,$K$586,$C$5:$C$1200,$L586)=0,"NO APLICA",ROUND(SUMIFS($F$5:$F$1200,$B$5:$B$1200,$K$586,$C$5:$C$1200,$L586),3))</f>
        <v>NO APLICA</v>
      </c>
      <c r="N586" s="396"/>
    </row>
    <row r="587" spans="2:14">
      <c r="B587" s="131"/>
      <c r="C587" s="131"/>
      <c r="E587" s="132"/>
      <c r="F587" s="163" t="str">
        <f>IF(OR(D587="",E587=""),"",ROUND(D587/LOOKUP(E587,#REF!,#REF!),3))</f>
        <v/>
      </c>
      <c r="K587" s="474"/>
      <c r="L587" s="138">
        <v>2</v>
      </c>
      <c r="M587" s="396" t="str">
        <f t="shared" si="56"/>
        <v>NO APLICA</v>
      </c>
      <c r="N587" s="396"/>
    </row>
    <row r="588" spans="2:14">
      <c r="B588" s="131"/>
      <c r="C588" s="131"/>
      <c r="E588" s="132"/>
      <c r="F588" s="163" t="str">
        <f>IF(OR(D588="",E588=""),"",ROUND(D588/LOOKUP(E588,#REF!,#REF!),3))</f>
        <v/>
      </c>
      <c r="K588" s="474"/>
      <c r="L588" s="138">
        <v>3</v>
      </c>
      <c r="M588" s="396" t="str">
        <f t="shared" si="56"/>
        <v>NO APLICA</v>
      </c>
      <c r="N588" s="396"/>
    </row>
    <row r="589" spans="2:14">
      <c r="B589" s="131"/>
      <c r="C589" s="131"/>
      <c r="E589" s="132"/>
      <c r="F589" s="163" t="str">
        <f>IF(OR(D589="",E589=""),"",ROUND(D589/LOOKUP(E589,#REF!,#REF!),3))</f>
        <v/>
      </c>
      <c r="K589" s="474"/>
      <c r="L589" s="138">
        <v>4</v>
      </c>
      <c r="M589" s="396" t="str">
        <f t="shared" si="56"/>
        <v>NO APLICA</v>
      </c>
      <c r="N589" s="396"/>
    </row>
    <row r="590" spans="2:14">
      <c r="B590" s="131"/>
      <c r="C590" s="131"/>
      <c r="E590" s="132"/>
      <c r="F590" s="163" t="str">
        <f>IF(OR(D590="",E590=""),"",ROUND(D590/LOOKUP(E590,#REF!,#REF!),3))</f>
        <v/>
      </c>
      <c r="K590" s="474"/>
      <c r="L590" s="138">
        <v>5</v>
      </c>
      <c r="M590" s="396" t="str">
        <f t="shared" si="56"/>
        <v>NO APLICA</v>
      </c>
      <c r="N590" s="396"/>
    </row>
    <row r="591" spans="2:14">
      <c r="B591" s="131"/>
      <c r="C591" s="131"/>
      <c r="E591" s="132"/>
      <c r="F591" s="163" t="str">
        <f>IF(OR(D591="",E591=""),"",ROUND(D591/LOOKUP(E591,#REF!,#REF!),3))</f>
        <v/>
      </c>
      <c r="K591" s="474"/>
      <c r="L591" s="138">
        <v>6</v>
      </c>
      <c r="M591" s="396" t="str">
        <f t="shared" si="56"/>
        <v>NO APLICA</v>
      </c>
      <c r="N591" s="396"/>
    </row>
    <row r="592" spans="2:14">
      <c r="B592" s="131"/>
      <c r="C592" s="131"/>
      <c r="E592" s="132"/>
      <c r="F592" s="163" t="str">
        <f>IF(OR(D592="",E592=""),"",ROUND(D592/LOOKUP(E592,#REF!,#REF!),3))</f>
        <v/>
      </c>
      <c r="K592" s="474"/>
      <c r="L592" s="138">
        <v>7</v>
      </c>
      <c r="M592" s="396" t="str">
        <f t="shared" si="56"/>
        <v>NO APLICA</v>
      </c>
      <c r="N592" s="396"/>
    </row>
    <row r="593" spans="2:14">
      <c r="B593" s="131"/>
      <c r="C593" s="131"/>
      <c r="E593" s="132"/>
      <c r="F593" s="163" t="str">
        <f>IF(OR(D593="",E593=""),"",ROUND(D593/LOOKUP(E593,#REF!,#REF!),3))</f>
        <v/>
      </c>
      <c r="K593" s="474"/>
      <c r="L593" s="138">
        <v>8</v>
      </c>
      <c r="M593" s="396" t="str">
        <f t="shared" si="56"/>
        <v>NO APLICA</v>
      </c>
      <c r="N593" s="396"/>
    </row>
    <row r="594" spans="2:14">
      <c r="B594" s="131"/>
      <c r="C594" s="131"/>
      <c r="E594" s="132"/>
      <c r="F594" s="163" t="str">
        <f>IF(OR(D594="",E594=""),"",ROUND(D594/LOOKUP(E594,#REF!,#REF!),3))</f>
        <v/>
      </c>
      <c r="K594" s="474"/>
      <c r="L594" s="138">
        <v>9</v>
      </c>
      <c r="M594" s="396" t="str">
        <f t="shared" si="56"/>
        <v>NO APLICA</v>
      </c>
      <c r="N594" s="396"/>
    </row>
    <row r="595" spans="2:14">
      <c r="B595" s="131"/>
      <c r="C595" s="131"/>
      <c r="E595" s="132"/>
      <c r="F595" s="163" t="str">
        <f>IF(OR(D595="",E595=""),"",ROUND(D595/LOOKUP(E595,#REF!,#REF!),3))</f>
        <v/>
      </c>
      <c r="K595" s="474"/>
      <c r="L595" s="138">
        <v>10</v>
      </c>
      <c r="M595" s="396" t="str">
        <f t="shared" si="56"/>
        <v>NO APLICA</v>
      </c>
      <c r="N595" s="396"/>
    </row>
    <row r="596" spans="2:14">
      <c r="B596" s="131"/>
      <c r="C596" s="131"/>
      <c r="E596" s="132"/>
      <c r="F596" s="163" t="str">
        <f>IF(OR(D596="",E596=""),"",ROUND(D596/LOOKUP(E596,#REF!,#REF!),3))</f>
        <v/>
      </c>
      <c r="K596" s="474">
        <v>60</v>
      </c>
      <c r="L596" s="138">
        <v>1</v>
      </c>
      <c r="M596" s="396" t="str">
        <f t="shared" ref="M596:M605" si="57">IF(SUMIFS($F$5:$F$1200,$B$5:$B$1200,$K$596,$C$5:$C$1200,$L596)=0,"NO APLICA",ROUND(SUMIFS($F$5:$F$1200,$B$5:$B$1200,$K$596,$C$5:$C$1200,$L596),3))</f>
        <v>NO APLICA</v>
      </c>
      <c r="N596" s="396"/>
    </row>
    <row r="597" spans="2:14">
      <c r="B597" s="131"/>
      <c r="C597" s="131"/>
      <c r="E597" s="132"/>
      <c r="F597" s="163" t="str">
        <f>IF(OR(D597="",E597=""),"",ROUND(D597/LOOKUP(E597,#REF!,#REF!),3))</f>
        <v/>
      </c>
      <c r="K597" s="474"/>
      <c r="L597" s="138">
        <v>2</v>
      </c>
      <c r="M597" s="396" t="str">
        <f t="shared" si="57"/>
        <v>NO APLICA</v>
      </c>
      <c r="N597" s="396"/>
    </row>
    <row r="598" spans="2:14">
      <c r="B598" s="131"/>
      <c r="C598" s="131"/>
      <c r="E598" s="132"/>
      <c r="F598" s="163" t="str">
        <f>IF(OR(D598="",E598=""),"",ROUND(D598/LOOKUP(E598,#REF!,#REF!),3))</f>
        <v/>
      </c>
      <c r="K598" s="474"/>
      <c r="L598" s="138">
        <v>3</v>
      </c>
      <c r="M598" s="396" t="str">
        <f t="shared" si="57"/>
        <v>NO APLICA</v>
      </c>
      <c r="N598" s="396"/>
    </row>
    <row r="599" spans="2:14">
      <c r="B599" s="131"/>
      <c r="C599" s="131"/>
      <c r="E599" s="132"/>
      <c r="F599" s="163" t="str">
        <f>IF(OR(D599="",E599=""),"",ROUND(D599/LOOKUP(E599,#REF!,#REF!),3))</f>
        <v/>
      </c>
      <c r="K599" s="474"/>
      <c r="L599" s="138">
        <v>4</v>
      </c>
      <c r="M599" s="396" t="str">
        <f t="shared" si="57"/>
        <v>NO APLICA</v>
      </c>
      <c r="N599" s="396"/>
    </row>
    <row r="600" spans="2:14">
      <c r="B600" s="131"/>
      <c r="C600" s="131"/>
      <c r="E600" s="132"/>
      <c r="F600" s="163" t="str">
        <f>IF(OR(D600="",E600=""),"",ROUND(D600/LOOKUP(E600,#REF!,#REF!),3))</f>
        <v/>
      </c>
      <c r="K600" s="474"/>
      <c r="L600" s="138">
        <v>5</v>
      </c>
      <c r="M600" s="396" t="str">
        <f t="shared" si="57"/>
        <v>NO APLICA</v>
      </c>
      <c r="N600" s="396"/>
    </row>
    <row r="601" spans="2:14">
      <c r="B601" s="131"/>
      <c r="C601" s="131"/>
      <c r="E601" s="132"/>
      <c r="F601" s="163" t="str">
        <f>IF(OR(D601="",E601=""),"",ROUND(D601/LOOKUP(E601,#REF!,#REF!),3))</f>
        <v/>
      </c>
      <c r="K601" s="474"/>
      <c r="L601" s="138">
        <v>6</v>
      </c>
      <c r="M601" s="396" t="str">
        <f t="shared" si="57"/>
        <v>NO APLICA</v>
      </c>
      <c r="N601" s="396"/>
    </row>
    <row r="602" spans="2:14">
      <c r="B602" s="131"/>
      <c r="C602" s="131"/>
      <c r="E602" s="132"/>
      <c r="F602" s="163" t="str">
        <f>IF(OR(D602="",E602=""),"",ROUND(D602/LOOKUP(E602,#REF!,#REF!),3))</f>
        <v/>
      </c>
      <c r="K602" s="474"/>
      <c r="L602" s="138">
        <v>7</v>
      </c>
      <c r="M602" s="396" t="str">
        <f t="shared" si="57"/>
        <v>NO APLICA</v>
      </c>
      <c r="N602" s="396"/>
    </row>
    <row r="603" spans="2:14">
      <c r="B603" s="131"/>
      <c r="C603" s="131"/>
      <c r="E603" s="132"/>
      <c r="F603" s="163" t="str">
        <f>IF(OR(D603="",E603=""),"",ROUND(D603/LOOKUP(E603,#REF!,#REF!),3))</f>
        <v/>
      </c>
      <c r="K603" s="474"/>
      <c r="L603" s="138">
        <v>8</v>
      </c>
      <c r="M603" s="396" t="str">
        <f t="shared" si="57"/>
        <v>NO APLICA</v>
      </c>
      <c r="N603" s="396"/>
    </row>
    <row r="604" spans="2:14">
      <c r="B604" s="131"/>
      <c r="C604" s="131"/>
      <c r="E604" s="132"/>
      <c r="F604" s="163" t="str">
        <f>IF(OR(D604="",E604=""),"",ROUND(D604/LOOKUP(E604,#REF!,#REF!),3))</f>
        <v/>
      </c>
      <c r="K604" s="474"/>
      <c r="L604" s="138">
        <v>9</v>
      </c>
      <c r="M604" s="396" t="str">
        <f t="shared" si="57"/>
        <v>NO APLICA</v>
      </c>
      <c r="N604" s="396"/>
    </row>
    <row r="605" spans="2:14">
      <c r="B605" s="131"/>
      <c r="C605" s="131"/>
      <c r="E605" s="132"/>
      <c r="F605" s="163" t="str">
        <f>IF(OR(D605="",E605=""),"",ROUND(D605/LOOKUP(E605,#REF!,#REF!),3))</f>
        <v/>
      </c>
      <c r="K605" s="474"/>
      <c r="L605" s="138">
        <v>10</v>
      </c>
      <c r="M605" s="396" t="str">
        <f t="shared" si="57"/>
        <v>NO APLICA</v>
      </c>
      <c r="N605" s="396"/>
    </row>
    <row r="606" spans="2:14">
      <c r="B606" s="131"/>
      <c r="C606" s="131"/>
      <c r="E606" s="132"/>
      <c r="F606" s="163" t="str">
        <f>IF(OR(D606="",E606=""),"",ROUND(D606/LOOKUP(E606,#REF!,#REF!),3))</f>
        <v/>
      </c>
      <c r="K606" s="474">
        <v>61</v>
      </c>
      <c r="L606" s="138">
        <v>1</v>
      </c>
      <c r="M606" s="396" t="str">
        <f t="shared" ref="M606:M615" si="58">IF(SUMIFS($F$5:$F$1200,$B$5:$B$1200,$K$606,$C$5:$C$1200,$L606)=0,"NO APLICA",ROUND(SUMIFS($F$5:$F$1200,$B$5:$B$1200,$K$606,$C$5:$C$1200,$L606),3))</f>
        <v>NO APLICA</v>
      </c>
      <c r="N606" s="396"/>
    </row>
    <row r="607" spans="2:14">
      <c r="B607" s="131"/>
      <c r="C607" s="131"/>
      <c r="E607" s="132"/>
      <c r="F607" s="163" t="str">
        <f>IF(OR(D607="",E607=""),"",ROUND(D607/LOOKUP(E607,#REF!,#REF!),3))</f>
        <v/>
      </c>
      <c r="K607" s="474"/>
      <c r="L607" s="138">
        <v>2</v>
      </c>
      <c r="M607" s="396" t="str">
        <f t="shared" si="58"/>
        <v>NO APLICA</v>
      </c>
      <c r="N607" s="396"/>
    </row>
    <row r="608" spans="2:14">
      <c r="B608" s="131"/>
      <c r="C608" s="131"/>
      <c r="E608" s="132"/>
      <c r="F608" s="163" t="str">
        <f>IF(OR(D608="",E608=""),"",ROUND(D608/LOOKUP(E608,#REF!,#REF!),3))</f>
        <v/>
      </c>
      <c r="K608" s="474"/>
      <c r="L608" s="138">
        <v>3</v>
      </c>
      <c r="M608" s="396" t="str">
        <f t="shared" si="58"/>
        <v>NO APLICA</v>
      </c>
      <c r="N608" s="396"/>
    </row>
    <row r="609" spans="2:14">
      <c r="B609" s="131"/>
      <c r="C609" s="131"/>
      <c r="E609" s="132"/>
      <c r="F609" s="163" t="str">
        <f>IF(OR(D609="",E609=""),"",ROUND(D609/LOOKUP(E609,#REF!,#REF!),3))</f>
        <v/>
      </c>
      <c r="K609" s="474"/>
      <c r="L609" s="138">
        <v>4</v>
      </c>
      <c r="M609" s="396" t="str">
        <f t="shared" si="58"/>
        <v>NO APLICA</v>
      </c>
      <c r="N609" s="396"/>
    </row>
    <row r="610" spans="2:14">
      <c r="B610" s="131"/>
      <c r="C610" s="131"/>
      <c r="E610" s="132"/>
      <c r="F610" s="163" t="str">
        <f>IF(OR(D610="",E610=""),"",ROUND(D610/LOOKUP(E610,#REF!,#REF!),3))</f>
        <v/>
      </c>
      <c r="K610" s="474"/>
      <c r="L610" s="138">
        <v>5</v>
      </c>
      <c r="M610" s="396" t="str">
        <f t="shared" si="58"/>
        <v>NO APLICA</v>
      </c>
      <c r="N610" s="396"/>
    </row>
    <row r="611" spans="2:14">
      <c r="B611" s="131"/>
      <c r="C611" s="131"/>
      <c r="E611" s="132"/>
      <c r="F611" s="163" t="str">
        <f>IF(OR(D611="",E611=""),"",ROUND(D611/LOOKUP(E611,#REF!,#REF!),3))</f>
        <v/>
      </c>
      <c r="K611" s="474"/>
      <c r="L611" s="138">
        <v>6</v>
      </c>
      <c r="M611" s="396" t="str">
        <f t="shared" si="58"/>
        <v>NO APLICA</v>
      </c>
      <c r="N611" s="396"/>
    </row>
    <row r="612" spans="2:14">
      <c r="B612" s="131"/>
      <c r="C612" s="131"/>
      <c r="E612" s="132"/>
      <c r="F612" s="163" t="str">
        <f>IF(OR(D612="",E612=""),"",ROUND(D612/LOOKUP(E612,#REF!,#REF!),3))</f>
        <v/>
      </c>
      <c r="K612" s="474"/>
      <c r="L612" s="138">
        <v>7</v>
      </c>
      <c r="M612" s="396" t="str">
        <f t="shared" si="58"/>
        <v>NO APLICA</v>
      </c>
      <c r="N612" s="396"/>
    </row>
    <row r="613" spans="2:14">
      <c r="B613" s="131"/>
      <c r="C613" s="131"/>
      <c r="E613" s="132"/>
      <c r="F613" s="163" t="str">
        <f>IF(OR(D613="",E613=""),"",ROUND(D613/LOOKUP(E613,#REF!,#REF!),3))</f>
        <v/>
      </c>
      <c r="K613" s="474"/>
      <c r="L613" s="138">
        <v>8</v>
      </c>
      <c r="M613" s="396" t="str">
        <f t="shared" si="58"/>
        <v>NO APLICA</v>
      </c>
      <c r="N613" s="396"/>
    </row>
    <row r="614" spans="2:14">
      <c r="B614" s="131"/>
      <c r="C614" s="131"/>
      <c r="E614" s="132"/>
      <c r="F614" s="163" t="str">
        <f>IF(OR(D614="",E614=""),"",ROUND(D614/LOOKUP(E614,#REF!,#REF!),3))</f>
        <v/>
      </c>
      <c r="K614" s="474"/>
      <c r="L614" s="138">
        <v>9</v>
      </c>
      <c r="M614" s="396" t="str">
        <f t="shared" si="58"/>
        <v>NO APLICA</v>
      </c>
      <c r="N614" s="396"/>
    </row>
    <row r="615" spans="2:14">
      <c r="B615" s="131"/>
      <c r="C615" s="131"/>
      <c r="E615" s="132"/>
      <c r="F615" s="163" t="str">
        <f>IF(OR(D615="",E615=""),"",ROUND(D615/LOOKUP(E615,#REF!,#REF!),3))</f>
        <v/>
      </c>
      <c r="K615" s="474"/>
      <c r="L615" s="138">
        <v>10</v>
      </c>
      <c r="M615" s="396" t="str">
        <f t="shared" si="58"/>
        <v>NO APLICA</v>
      </c>
      <c r="N615" s="396"/>
    </row>
    <row r="616" spans="2:14">
      <c r="B616" s="131"/>
      <c r="C616" s="131"/>
      <c r="E616" s="132"/>
      <c r="F616" s="163" t="str">
        <f>IF(OR(D616="",E616=""),"",ROUND(D616/LOOKUP(E616,#REF!,#REF!),3))</f>
        <v/>
      </c>
      <c r="K616" s="474">
        <v>62</v>
      </c>
      <c r="L616" s="138">
        <v>1</v>
      </c>
      <c r="M616" s="396" t="str">
        <f t="shared" ref="M616:M625" si="59">IF(SUMIFS($F$5:$F$1200,$B$5:$B$1200,$K$616,$C$5:$C$1200,$L616)=0,"NO APLICA",ROUND(SUMIFS($F$5:$F$1200,$B$5:$B$1200,$K$616,$C$5:$C$1200,$L616),3))</f>
        <v>NO APLICA</v>
      </c>
      <c r="N616" s="396"/>
    </row>
    <row r="617" spans="2:14">
      <c r="B617" s="131"/>
      <c r="C617" s="131"/>
      <c r="E617" s="132"/>
      <c r="F617" s="163" t="str">
        <f>IF(OR(D617="",E617=""),"",ROUND(D617/LOOKUP(E617,#REF!,#REF!),3))</f>
        <v/>
      </c>
      <c r="K617" s="474"/>
      <c r="L617" s="138">
        <v>2</v>
      </c>
      <c r="M617" s="396" t="str">
        <f t="shared" si="59"/>
        <v>NO APLICA</v>
      </c>
      <c r="N617" s="396"/>
    </row>
    <row r="618" spans="2:14">
      <c r="B618" s="131"/>
      <c r="C618" s="131"/>
      <c r="E618" s="132"/>
      <c r="F618" s="163" t="str">
        <f>IF(OR(D618="",E618=""),"",ROUND(D618/LOOKUP(E618,#REF!,#REF!),3))</f>
        <v/>
      </c>
      <c r="K618" s="474"/>
      <c r="L618" s="138">
        <v>3</v>
      </c>
      <c r="M618" s="396" t="str">
        <f t="shared" si="59"/>
        <v>NO APLICA</v>
      </c>
      <c r="N618" s="396"/>
    </row>
    <row r="619" spans="2:14">
      <c r="B619" s="131"/>
      <c r="C619" s="131"/>
      <c r="E619" s="132"/>
      <c r="F619" s="163" t="str">
        <f>IF(OR(D619="",E619=""),"",ROUND(D619/LOOKUP(E619,#REF!,#REF!),3))</f>
        <v/>
      </c>
      <c r="K619" s="474"/>
      <c r="L619" s="138">
        <v>4</v>
      </c>
      <c r="M619" s="396" t="str">
        <f t="shared" si="59"/>
        <v>NO APLICA</v>
      </c>
      <c r="N619" s="396"/>
    </row>
    <row r="620" spans="2:14">
      <c r="B620" s="131"/>
      <c r="C620" s="131"/>
      <c r="E620" s="132"/>
      <c r="F620" s="163" t="str">
        <f>IF(OR(D620="",E620=""),"",ROUND(D620/LOOKUP(E620,#REF!,#REF!),3))</f>
        <v/>
      </c>
      <c r="K620" s="474"/>
      <c r="L620" s="138">
        <v>5</v>
      </c>
      <c r="M620" s="396" t="str">
        <f t="shared" si="59"/>
        <v>NO APLICA</v>
      </c>
      <c r="N620" s="396"/>
    </row>
    <row r="621" spans="2:14">
      <c r="B621" s="131"/>
      <c r="C621" s="131"/>
      <c r="E621" s="132"/>
      <c r="F621" s="163" t="str">
        <f>IF(OR(D621="",E621=""),"",ROUND(D621/LOOKUP(E621,#REF!,#REF!),3))</f>
        <v/>
      </c>
      <c r="K621" s="474"/>
      <c r="L621" s="138">
        <v>6</v>
      </c>
      <c r="M621" s="396" t="str">
        <f t="shared" si="59"/>
        <v>NO APLICA</v>
      </c>
      <c r="N621" s="396"/>
    </row>
    <row r="622" spans="2:14">
      <c r="B622" s="131"/>
      <c r="C622" s="131"/>
      <c r="E622" s="132"/>
      <c r="F622" s="163" t="str">
        <f>IF(OR(D622="",E622=""),"",ROUND(D622/LOOKUP(E622,#REF!,#REF!),3))</f>
        <v/>
      </c>
      <c r="K622" s="474"/>
      <c r="L622" s="138">
        <v>7</v>
      </c>
      <c r="M622" s="396" t="str">
        <f t="shared" si="59"/>
        <v>NO APLICA</v>
      </c>
      <c r="N622" s="396"/>
    </row>
    <row r="623" spans="2:14">
      <c r="B623" s="131"/>
      <c r="C623" s="131"/>
      <c r="E623" s="132"/>
      <c r="F623" s="163" t="str">
        <f>IF(OR(D623="",E623=""),"",ROUND(D623/LOOKUP(E623,#REF!,#REF!),3))</f>
        <v/>
      </c>
      <c r="K623" s="474"/>
      <c r="L623" s="138">
        <v>8</v>
      </c>
      <c r="M623" s="396" t="str">
        <f t="shared" si="59"/>
        <v>NO APLICA</v>
      </c>
      <c r="N623" s="396"/>
    </row>
    <row r="624" spans="2:14">
      <c r="B624" s="131"/>
      <c r="C624" s="131"/>
      <c r="E624" s="132"/>
      <c r="F624" s="163" t="str">
        <f>IF(OR(D624="",E624=""),"",ROUND(D624/LOOKUP(E624,#REF!,#REF!),3))</f>
        <v/>
      </c>
      <c r="K624" s="474"/>
      <c r="L624" s="138">
        <v>9</v>
      </c>
      <c r="M624" s="396" t="str">
        <f t="shared" si="59"/>
        <v>NO APLICA</v>
      </c>
      <c r="N624" s="396"/>
    </row>
    <row r="625" spans="2:14">
      <c r="B625" s="131"/>
      <c r="C625" s="131"/>
      <c r="E625" s="132"/>
      <c r="F625" s="163" t="str">
        <f>IF(OR(D625="",E625=""),"",ROUND(D625/LOOKUP(E625,#REF!,#REF!),3))</f>
        <v/>
      </c>
      <c r="K625" s="474"/>
      <c r="L625" s="138">
        <v>10</v>
      </c>
      <c r="M625" s="396" t="str">
        <f t="shared" si="59"/>
        <v>NO APLICA</v>
      </c>
      <c r="N625" s="396"/>
    </row>
    <row r="626" spans="2:14">
      <c r="B626" s="131"/>
      <c r="C626" s="131"/>
      <c r="E626" s="132"/>
      <c r="F626" s="163" t="str">
        <f>IF(OR(D626="",E626=""),"",ROUND(D626/LOOKUP(E626,#REF!,#REF!),3))</f>
        <v/>
      </c>
      <c r="K626" s="474">
        <v>63</v>
      </c>
      <c r="L626" s="138">
        <v>1</v>
      </c>
      <c r="M626" s="396" t="str">
        <f t="shared" ref="M626:M635" si="60">IF(SUMIFS($F$5:$F$1200,$B$5:$B$1200,$K$626,$C$5:$C$1200,$L626)=0,"NO APLICA",ROUND(SUMIFS($F$5:$F$1200,$B$5:$B$1200,$K$626,$C$5:$C$1200,$L626),3))</f>
        <v>NO APLICA</v>
      </c>
      <c r="N626" s="396"/>
    </row>
    <row r="627" spans="2:14">
      <c r="B627" s="131"/>
      <c r="C627" s="131"/>
      <c r="E627" s="132"/>
      <c r="F627" s="163" t="str">
        <f>IF(OR(D627="",E627=""),"",ROUND(D627/LOOKUP(E627,#REF!,#REF!),3))</f>
        <v/>
      </c>
      <c r="K627" s="474"/>
      <c r="L627" s="138">
        <v>2</v>
      </c>
      <c r="M627" s="396" t="str">
        <f t="shared" si="60"/>
        <v>NO APLICA</v>
      </c>
      <c r="N627" s="396"/>
    </row>
    <row r="628" spans="2:14">
      <c r="B628" s="131"/>
      <c r="C628" s="131"/>
      <c r="E628" s="132"/>
      <c r="F628" s="163" t="str">
        <f>IF(OR(D628="",E628=""),"",ROUND(D628/LOOKUP(E628,#REF!,#REF!),3))</f>
        <v/>
      </c>
      <c r="K628" s="474"/>
      <c r="L628" s="138">
        <v>3</v>
      </c>
      <c r="M628" s="396" t="str">
        <f t="shared" si="60"/>
        <v>NO APLICA</v>
      </c>
      <c r="N628" s="396"/>
    </row>
    <row r="629" spans="2:14">
      <c r="B629" s="131"/>
      <c r="C629" s="131"/>
      <c r="E629" s="132"/>
      <c r="F629" s="163" t="str">
        <f>IF(OR(D629="",E629=""),"",ROUND(D629/LOOKUP(E629,#REF!,#REF!),3))</f>
        <v/>
      </c>
      <c r="K629" s="474"/>
      <c r="L629" s="138">
        <v>4</v>
      </c>
      <c r="M629" s="396" t="str">
        <f t="shared" si="60"/>
        <v>NO APLICA</v>
      </c>
      <c r="N629" s="396"/>
    </row>
    <row r="630" spans="2:14">
      <c r="B630" s="131"/>
      <c r="C630" s="131"/>
      <c r="E630" s="132"/>
      <c r="F630" s="163" t="str">
        <f>IF(OR(D630="",E630=""),"",ROUND(D630/LOOKUP(E630,#REF!,#REF!),3))</f>
        <v/>
      </c>
      <c r="K630" s="474"/>
      <c r="L630" s="138">
        <v>5</v>
      </c>
      <c r="M630" s="396" t="str">
        <f t="shared" si="60"/>
        <v>NO APLICA</v>
      </c>
      <c r="N630" s="396"/>
    </row>
    <row r="631" spans="2:14">
      <c r="B631" s="131"/>
      <c r="C631" s="131"/>
      <c r="E631" s="132"/>
      <c r="F631" s="163" t="str">
        <f>IF(OR(D631="",E631=""),"",ROUND(D631/LOOKUP(E631,#REF!,#REF!),3))</f>
        <v/>
      </c>
      <c r="K631" s="474"/>
      <c r="L631" s="138">
        <v>6</v>
      </c>
      <c r="M631" s="396" t="str">
        <f t="shared" si="60"/>
        <v>NO APLICA</v>
      </c>
      <c r="N631" s="396"/>
    </row>
    <row r="632" spans="2:14">
      <c r="B632" s="131"/>
      <c r="C632" s="131"/>
      <c r="E632" s="132"/>
      <c r="F632" s="163" t="str">
        <f>IF(OR(D632="",E632=""),"",ROUND(D632/LOOKUP(E632,#REF!,#REF!),3))</f>
        <v/>
      </c>
      <c r="K632" s="474"/>
      <c r="L632" s="138">
        <v>7</v>
      </c>
      <c r="M632" s="396" t="str">
        <f t="shared" si="60"/>
        <v>NO APLICA</v>
      </c>
      <c r="N632" s="396"/>
    </row>
    <row r="633" spans="2:14">
      <c r="B633" s="131"/>
      <c r="C633" s="131"/>
      <c r="E633" s="132"/>
      <c r="F633" s="163" t="str">
        <f>IF(OR(D633="",E633=""),"",ROUND(D633/LOOKUP(E633,#REF!,#REF!),3))</f>
        <v/>
      </c>
      <c r="K633" s="474"/>
      <c r="L633" s="138">
        <v>8</v>
      </c>
      <c r="M633" s="396" t="str">
        <f t="shared" si="60"/>
        <v>NO APLICA</v>
      </c>
      <c r="N633" s="396"/>
    </row>
    <row r="634" spans="2:14">
      <c r="B634" s="131"/>
      <c r="C634" s="131"/>
      <c r="E634" s="132"/>
      <c r="F634" s="163" t="str">
        <f>IF(OR(D634="",E634=""),"",ROUND(D634/LOOKUP(E634,#REF!,#REF!),3))</f>
        <v/>
      </c>
      <c r="K634" s="474"/>
      <c r="L634" s="138">
        <v>9</v>
      </c>
      <c r="M634" s="396" t="str">
        <f t="shared" si="60"/>
        <v>NO APLICA</v>
      </c>
      <c r="N634" s="396"/>
    </row>
    <row r="635" spans="2:14">
      <c r="B635" s="131"/>
      <c r="C635" s="131"/>
      <c r="E635" s="132"/>
      <c r="F635" s="163" t="str">
        <f>IF(OR(D635="",E635=""),"",ROUND(D635/LOOKUP(E635,#REF!,#REF!),3))</f>
        <v/>
      </c>
      <c r="K635" s="474"/>
      <c r="L635" s="138">
        <v>10</v>
      </c>
      <c r="M635" s="396" t="str">
        <f t="shared" si="60"/>
        <v>NO APLICA</v>
      </c>
      <c r="N635" s="396"/>
    </row>
    <row r="636" spans="2:14">
      <c r="B636" s="131"/>
      <c r="C636" s="131"/>
      <c r="E636" s="132"/>
      <c r="F636" s="163" t="str">
        <f>IF(OR(D636="",E636=""),"",ROUND(D636/LOOKUP(E636,#REF!,#REF!),3))</f>
        <v/>
      </c>
      <c r="K636" s="474">
        <v>64</v>
      </c>
      <c r="L636" s="138">
        <v>1</v>
      </c>
      <c r="M636" s="396" t="str">
        <f t="shared" ref="M636:M645" si="61">IF(SUMIFS($F$5:$F$1200,$B$5:$B$1200,$K$636,$C$5:$C$1200,$L636)=0,"NO APLICA",ROUND(SUMIFS($F$5:$F$1200,$B$5:$B$1200,$K$636,$C$5:$C$1200,$L636),3))</f>
        <v>NO APLICA</v>
      </c>
      <c r="N636" s="396"/>
    </row>
    <row r="637" spans="2:14">
      <c r="B637" s="131"/>
      <c r="C637" s="131"/>
      <c r="E637" s="132"/>
      <c r="F637" s="163" t="str">
        <f>IF(OR(D637="",E637=""),"",ROUND(D637/LOOKUP(E637,#REF!,#REF!),3))</f>
        <v/>
      </c>
      <c r="K637" s="474"/>
      <c r="L637" s="138">
        <v>2</v>
      </c>
      <c r="M637" s="396" t="str">
        <f t="shared" si="61"/>
        <v>NO APLICA</v>
      </c>
      <c r="N637" s="396"/>
    </row>
    <row r="638" spans="2:14">
      <c r="B638" s="131"/>
      <c r="C638" s="131"/>
      <c r="E638" s="132"/>
      <c r="F638" s="163" t="str">
        <f>IF(OR(D638="",E638=""),"",ROUND(D638/LOOKUP(E638,#REF!,#REF!),3))</f>
        <v/>
      </c>
      <c r="K638" s="474"/>
      <c r="L638" s="138">
        <v>3</v>
      </c>
      <c r="M638" s="396" t="str">
        <f t="shared" si="61"/>
        <v>NO APLICA</v>
      </c>
      <c r="N638" s="396"/>
    </row>
    <row r="639" spans="2:14">
      <c r="B639" s="131"/>
      <c r="C639" s="131"/>
      <c r="E639" s="132"/>
      <c r="F639" s="163" t="str">
        <f>IF(OR(D639="",E639=""),"",ROUND(D639/LOOKUP(E639,#REF!,#REF!),3))</f>
        <v/>
      </c>
      <c r="K639" s="474"/>
      <c r="L639" s="138">
        <v>4</v>
      </c>
      <c r="M639" s="396" t="str">
        <f t="shared" si="61"/>
        <v>NO APLICA</v>
      </c>
      <c r="N639" s="396"/>
    </row>
    <row r="640" spans="2:14">
      <c r="B640" s="131"/>
      <c r="C640" s="131"/>
      <c r="E640" s="132"/>
      <c r="F640" s="163" t="str">
        <f>IF(OR(D640="",E640=""),"",ROUND(D640/LOOKUP(E640,#REF!,#REF!),3))</f>
        <v/>
      </c>
      <c r="K640" s="474"/>
      <c r="L640" s="138">
        <v>5</v>
      </c>
      <c r="M640" s="396" t="str">
        <f t="shared" si="61"/>
        <v>NO APLICA</v>
      </c>
      <c r="N640" s="396"/>
    </row>
    <row r="641" spans="2:14">
      <c r="B641" s="131"/>
      <c r="C641" s="131"/>
      <c r="E641" s="132"/>
      <c r="F641" s="163" t="str">
        <f>IF(OR(D641="",E641=""),"",ROUND(D641/LOOKUP(E641,#REF!,#REF!),3))</f>
        <v/>
      </c>
      <c r="K641" s="474"/>
      <c r="L641" s="138">
        <v>6</v>
      </c>
      <c r="M641" s="396" t="str">
        <f t="shared" si="61"/>
        <v>NO APLICA</v>
      </c>
      <c r="N641" s="396"/>
    </row>
    <row r="642" spans="2:14">
      <c r="B642" s="131"/>
      <c r="C642" s="131"/>
      <c r="E642" s="132"/>
      <c r="F642" s="163" t="str">
        <f>IF(OR(D642="",E642=""),"",ROUND(D642/LOOKUP(E642,#REF!,#REF!),3))</f>
        <v/>
      </c>
      <c r="K642" s="474"/>
      <c r="L642" s="138">
        <v>7</v>
      </c>
      <c r="M642" s="396" t="str">
        <f t="shared" si="61"/>
        <v>NO APLICA</v>
      </c>
      <c r="N642" s="396"/>
    </row>
    <row r="643" spans="2:14">
      <c r="B643" s="131"/>
      <c r="C643" s="131"/>
      <c r="E643" s="132"/>
      <c r="F643" s="163" t="str">
        <f>IF(OR(D643="",E643=""),"",ROUND(D643/LOOKUP(E643,#REF!,#REF!),3))</f>
        <v/>
      </c>
      <c r="K643" s="474"/>
      <c r="L643" s="138">
        <v>8</v>
      </c>
      <c r="M643" s="396" t="str">
        <f t="shared" si="61"/>
        <v>NO APLICA</v>
      </c>
      <c r="N643" s="396"/>
    </row>
    <row r="644" spans="2:14">
      <c r="B644" s="131"/>
      <c r="C644" s="131"/>
      <c r="E644" s="132"/>
      <c r="F644" s="163" t="str">
        <f>IF(OR(D644="",E644=""),"",ROUND(D644/LOOKUP(E644,#REF!,#REF!),3))</f>
        <v/>
      </c>
      <c r="K644" s="474"/>
      <c r="L644" s="138">
        <v>9</v>
      </c>
      <c r="M644" s="396" t="str">
        <f t="shared" si="61"/>
        <v>NO APLICA</v>
      </c>
      <c r="N644" s="396"/>
    </row>
    <row r="645" spans="2:14">
      <c r="B645" s="131"/>
      <c r="C645" s="131"/>
      <c r="E645" s="132"/>
      <c r="F645" s="163" t="str">
        <f>IF(OR(D645="",E645=""),"",ROUND(D645/LOOKUP(E645,#REF!,#REF!),3))</f>
        <v/>
      </c>
      <c r="K645" s="474"/>
      <c r="L645" s="138">
        <v>10</v>
      </c>
      <c r="M645" s="396" t="str">
        <f t="shared" si="61"/>
        <v>NO APLICA</v>
      </c>
      <c r="N645" s="396"/>
    </row>
    <row r="646" spans="2:14">
      <c r="B646" s="131"/>
      <c r="C646" s="131"/>
      <c r="E646" s="132"/>
      <c r="F646" s="163" t="str">
        <f>IF(OR(D646="",E646=""),"",ROUND(D646/LOOKUP(E646,#REF!,#REF!),3))</f>
        <v/>
      </c>
      <c r="K646" s="474">
        <v>65</v>
      </c>
      <c r="L646" s="138">
        <v>1</v>
      </c>
      <c r="M646" s="396" t="str">
        <f t="shared" ref="M646:M655" si="62">IF(SUMIFS($F$5:$F$1200,$B$5:$B$1200,$K$646,$C$5:$C$1200,$L646)=0,"NO APLICA",ROUND(SUMIFS($F$5:$F$1200,$B$5:$B$1200,$K$646,$C$5:$C$1200,$L646),3))</f>
        <v>NO APLICA</v>
      </c>
      <c r="N646" s="396"/>
    </row>
    <row r="647" spans="2:14">
      <c r="B647" s="131"/>
      <c r="C647" s="131"/>
      <c r="E647" s="132"/>
      <c r="F647" s="163" t="str">
        <f>IF(OR(D647="",E647=""),"",ROUND(D647/LOOKUP(E647,#REF!,#REF!),3))</f>
        <v/>
      </c>
      <c r="K647" s="474"/>
      <c r="L647" s="138">
        <v>2</v>
      </c>
      <c r="M647" s="396" t="str">
        <f t="shared" si="62"/>
        <v>NO APLICA</v>
      </c>
      <c r="N647" s="396"/>
    </row>
    <row r="648" spans="2:14">
      <c r="B648" s="131"/>
      <c r="C648" s="131"/>
      <c r="E648" s="132"/>
      <c r="F648" s="163" t="str">
        <f>IF(OR(D648="",E648=""),"",ROUND(D648/LOOKUP(E648,#REF!,#REF!),3))</f>
        <v/>
      </c>
      <c r="K648" s="474"/>
      <c r="L648" s="138">
        <v>3</v>
      </c>
      <c r="M648" s="396" t="str">
        <f t="shared" si="62"/>
        <v>NO APLICA</v>
      </c>
      <c r="N648" s="396"/>
    </row>
    <row r="649" spans="2:14">
      <c r="B649" s="131"/>
      <c r="C649" s="131"/>
      <c r="E649" s="132"/>
      <c r="F649" s="163" t="str">
        <f>IF(OR(D649="",E649=""),"",ROUND(D649/LOOKUP(E649,#REF!,#REF!),3))</f>
        <v/>
      </c>
      <c r="K649" s="474"/>
      <c r="L649" s="138">
        <v>4</v>
      </c>
      <c r="M649" s="396" t="str">
        <f t="shared" si="62"/>
        <v>NO APLICA</v>
      </c>
      <c r="N649" s="396"/>
    </row>
    <row r="650" spans="2:14">
      <c r="B650" s="131"/>
      <c r="C650" s="131"/>
      <c r="E650" s="132"/>
      <c r="F650" s="163" t="str">
        <f>IF(OR(D650="",E650=""),"",ROUND(D650/LOOKUP(E650,#REF!,#REF!),3))</f>
        <v/>
      </c>
      <c r="K650" s="474"/>
      <c r="L650" s="138">
        <v>5</v>
      </c>
      <c r="M650" s="396" t="str">
        <f t="shared" si="62"/>
        <v>NO APLICA</v>
      </c>
      <c r="N650" s="396"/>
    </row>
    <row r="651" spans="2:14">
      <c r="B651" s="131"/>
      <c r="C651" s="131"/>
      <c r="E651" s="132"/>
      <c r="F651" s="163" t="str">
        <f>IF(OR(D651="",E651=""),"",ROUND(D651/LOOKUP(E651,#REF!,#REF!),3))</f>
        <v/>
      </c>
      <c r="K651" s="474"/>
      <c r="L651" s="138">
        <v>6</v>
      </c>
      <c r="M651" s="396" t="str">
        <f t="shared" si="62"/>
        <v>NO APLICA</v>
      </c>
      <c r="N651" s="396"/>
    </row>
    <row r="652" spans="2:14">
      <c r="B652" s="131"/>
      <c r="C652" s="131"/>
      <c r="E652" s="132"/>
      <c r="F652" s="163" t="str">
        <f>IF(OR(D652="",E652=""),"",ROUND(D652/LOOKUP(E652,#REF!,#REF!),3))</f>
        <v/>
      </c>
      <c r="K652" s="474"/>
      <c r="L652" s="138">
        <v>7</v>
      </c>
      <c r="M652" s="396" t="str">
        <f t="shared" si="62"/>
        <v>NO APLICA</v>
      </c>
      <c r="N652" s="396"/>
    </row>
    <row r="653" spans="2:14">
      <c r="B653" s="131"/>
      <c r="C653" s="131"/>
      <c r="E653" s="132"/>
      <c r="F653" s="163" t="str">
        <f>IF(OR(D653="",E653=""),"",ROUND(D653/LOOKUP(E653,#REF!,#REF!),3))</f>
        <v/>
      </c>
      <c r="K653" s="474"/>
      <c r="L653" s="138">
        <v>8</v>
      </c>
      <c r="M653" s="396" t="str">
        <f t="shared" si="62"/>
        <v>NO APLICA</v>
      </c>
      <c r="N653" s="396"/>
    </row>
    <row r="654" spans="2:14">
      <c r="B654" s="131"/>
      <c r="C654" s="131"/>
      <c r="E654" s="132"/>
      <c r="F654" s="163" t="str">
        <f>IF(OR(D654="",E654=""),"",ROUND(D654/LOOKUP(E654,#REF!,#REF!),3))</f>
        <v/>
      </c>
      <c r="K654" s="474"/>
      <c r="L654" s="138">
        <v>9</v>
      </c>
      <c r="M654" s="396" t="str">
        <f t="shared" si="62"/>
        <v>NO APLICA</v>
      </c>
      <c r="N654" s="396"/>
    </row>
    <row r="655" spans="2:14">
      <c r="B655" s="131"/>
      <c r="C655" s="131"/>
      <c r="E655" s="132"/>
      <c r="F655" s="163" t="str">
        <f>IF(OR(D655="",E655=""),"",ROUND(D655/LOOKUP(E655,#REF!,#REF!),3))</f>
        <v/>
      </c>
      <c r="K655" s="474"/>
      <c r="L655" s="138">
        <v>10</v>
      </c>
      <c r="M655" s="396" t="str">
        <f t="shared" si="62"/>
        <v>NO APLICA</v>
      </c>
      <c r="N655" s="396"/>
    </row>
    <row r="656" spans="2:14">
      <c r="B656" s="131"/>
      <c r="C656" s="131"/>
      <c r="E656" s="132"/>
      <c r="F656" s="163" t="str">
        <f>IF(OR(D656="",E656=""),"",ROUND(D656/LOOKUP(E656,#REF!,#REF!),3))</f>
        <v/>
      </c>
      <c r="K656" s="474">
        <v>66</v>
      </c>
      <c r="L656" s="138">
        <v>1</v>
      </c>
      <c r="M656" s="396" t="str">
        <f t="shared" ref="M656:M665" si="63">IF(SUMIFS($F$5:$F$1200,$B$5:$B$1200,$K$656,$C$5:$C$1200,$L656)=0,"NO APLICA",ROUND(SUMIFS($F$5:$F$1200,$B$5:$B$1200,$K$656,$C$5:$C$1200,$L656),3))</f>
        <v>NO APLICA</v>
      </c>
      <c r="N656" s="396"/>
    </row>
    <row r="657" spans="2:14">
      <c r="B657" s="131"/>
      <c r="C657" s="131"/>
      <c r="E657" s="132"/>
      <c r="F657" s="163" t="str">
        <f>IF(OR(D657="",E657=""),"",ROUND(D657/LOOKUP(E657,#REF!,#REF!),3))</f>
        <v/>
      </c>
      <c r="K657" s="474"/>
      <c r="L657" s="138">
        <v>2</v>
      </c>
      <c r="M657" s="396" t="str">
        <f t="shared" si="63"/>
        <v>NO APLICA</v>
      </c>
      <c r="N657" s="396"/>
    </row>
    <row r="658" spans="2:14">
      <c r="B658" s="131"/>
      <c r="C658" s="131"/>
      <c r="E658" s="132"/>
      <c r="F658" s="163" t="str">
        <f>IF(OR(D658="",E658=""),"",ROUND(D658/LOOKUP(E658,#REF!,#REF!),3))</f>
        <v/>
      </c>
      <c r="K658" s="474"/>
      <c r="L658" s="138">
        <v>3</v>
      </c>
      <c r="M658" s="396" t="str">
        <f t="shared" si="63"/>
        <v>NO APLICA</v>
      </c>
      <c r="N658" s="396"/>
    </row>
    <row r="659" spans="2:14">
      <c r="B659" s="131"/>
      <c r="C659" s="131"/>
      <c r="E659" s="132"/>
      <c r="F659" s="163" t="str">
        <f>IF(OR(D659="",E659=""),"",ROUND(D659/LOOKUP(E659,#REF!,#REF!),3))</f>
        <v/>
      </c>
      <c r="K659" s="474"/>
      <c r="L659" s="138">
        <v>4</v>
      </c>
      <c r="M659" s="396" t="str">
        <f t="shared" si="63"/>
        <v>NO APLICA</v>
      </c>
      <c r="N659" s="396"/>
    </row>
    <row r="660" spans="2:14">
      <c r="B660" s="131"/>
      <c r="C660" s="131"/>
      <c r="E660" s="132"/>
      <c r="F660" s="163" t="str">
        <f>IF(OR(D660="",E660=""),"",ROUND(D660/LOOKUP(E660,#REF!,#REF!),3))</f>
        <v/>
      </c>
      <c r="K660" s="474"/>
      <c r="L660" s="138">
        <v>5</v>
      </c>
      <c r="M660" s="396" t="str">
        <f t="shared" si="63"/>
        <v>NO APLICA</v>
      </c>
      <c r="N660" s="396"/>
    </row>
    <row r="661" spans="2:14">
      <c r="B661" s="131"/>
      <c r="C661" s="131"/>
      <c r="E661" s="132"/>
      <c r="F661" s="163" t="str">
        <f>IF(OR(D661="",E661=""),"",ROUND(D661/LOOKUP(E661,#REF!,#REF!),3))</f>
        <v/>
      </c>
      <c r="K661" s="474"/>
      <c r="L661" s="138">
        <v>6</v>
      </c>
      <c r="M661" s="396" t="str">
        <f t="shared" si="63"/>
        <v>NO APLICA</v>
      </c>
      <c r="N661" s="396"/>
    </row>
    <row r="662" spans="2:14">
      <c r="B662" s="131"/>
      <c r="C662" s="131"/>
      <c r="E662" s="132"/>
      <c r="F662" s="163" t="str">
        <f>IF(OR(D662="",E662=""),"",ROUND(D662/LOOKUP(E662,#REF!,#REF!),3))</f>
        <v/>
      </c>
      <c r="K662" s="474"/>
      <c r="L662" s="138">
        <v>7</v>
      </c>
      <c r="M662" s="396" t="str">
        <f t="shared" si="63"/>
        <v>NO APLICA</v>
      </c>
      <c r="N662" s="396"/>
    </row>
    <row r="663" spans="2:14">
      <c r="B663" s="131"/>
      <c r="C663" s="131"/>
      <c r="E663" s="132"/>
      <c r="F663" s="163" t="str">
        <f>IF(OR(D663="",E663=""),"",ROUND(D663/LOOKUP(E663,#REF!,#REF!),3))</f>
        <v/>
      </c>
      <c r="K663" s="474"/>
      <c r="L663" s="138">
        <v>8</v>
      </c>
      <c r="M663" s="396" t="str">
        <f t="shared" si="63"/>
        <v>NO APLICA</v>
      </c>
      <c r="N663" s="396"/>
    </row>
    <row r="664" spans="2:14">
      <c r="B664" s="131"/>
      <c r="C664" s="131"/>
      <c r="E664" s="132"/>
      <c r="F664" s="163" t="str">
        <f>IF(OR(D664="",E664=""),"",ROUND(D664/LOOKUP(E664,#REF!,#REF!),3))</f>
        <v/>
      </c>
      <c r="K664" s="474"/>
      <c r="L664" s="138">
        <v>9</v>
      </c>
      <c r="M664" s="396" t="str">
        <f t="shared" si="63"/>
        <v>NO APLICA</v>
      </c>
      <c r="N664" s="396"/>
    </row>
    <row r="665" spans="2:14">
      <c r="B665" s="131"/>
      <c r="C665" s="131"/>
      <c r="E665" s="132"/>
      <c r="F665" s="163" t="str">
        <f>IF(OR(D665="",E665=""),"",ROUND(D665/LOOKUP(E665,#REF!,#REF!),3))</f>
        <v/>
      </c>
      <c r="K665" s="474"/>
      <c r="L665" s="138">
        <v>10</v>
      </c>
      <c r="M665" s="396" t="str">
        <f t="shared" si="63"/>
        <v>NO APLICA</v>
      </c>
      <c r="N665" s="396"/>
    </row>
    <row r="666" spans="2:14">
      <c r="B666" s="131"/>
      <c r="C666" s="131"/>
      <c r="E666" s="132"/>
      <c r="F666" s="163" t="str">
        <f>IF(OR(D666="",E666=""),"",ROUND(D666/LOOKUP(E666,#REF!,#REF!),3))</f>
        <v/>
      </c>
      <c r="K666" s="474">
        <v>67</v>
      </c>
      <c r="L666" s="138">
        <v>1</v>
      </c>
      <c r="M666" s="396" t="str">
        <f t="shared" ref="M666:M675" si="64">IF(SUMIFS($F$5:$F$1200,$B$5:$B$1200,$K$666,$C$5:$C$1200,$L666)=0,"NO APLICA",ROUND(SUMIFS($F$5:$F$1200,$B$5:$B$1200,$K$666,$C$5:$C$1200,$L666),3))</f>
        <v>NO APLICA</v>
      </c>
      <c r="N666" s="396"/>
    </row>
    <row r="667" spans="2:14">
      <c r="B667" s="131"/>
      <c r="C667" s="131"/>
      <c r="E667" s="132"/>
      <c r="F667" s="163" t="str">
        <f>IF(OR(D667="",E667=""),"",ROUND(D667/LOOKUP(E667,#REF!,#REF!),3))</f>
        <v/>
      </c>
      <c r="K667" s="474"/>
      <c r="L667" s="138">
        <v>2</v>
      </c>
      <c r="M667" s="396" t="str">
        <f t="shared" si="64"/>
        <v>NO APLICA</v>
      </c>
      <c r="N667" s="396"/>
    </row>
    <row r="668" spans="2:14">
      <c r="B668" s="131"/>
      <c r="C668" s="131"/>
      <c r="E668" s="132"/>
      <c r="F668" s="163" t="str">
        <f>IF(OR(D668="",E668=""),"",ROUND(D668/LOOKUP(E668,#REF!,#REF!),3))</f>
        <v/>
      </c>
      <c r="K668" s="474"/>
      <c r="L668" s="138">
        <v>3</v>
      </c>
      <c r="M668" s="396" t="str">
        <f t="shared" si="64"/>
        <v>NO APLICA</v>
      </c>
      <c r="N668" s="396"/>
    </row>
    <row r="669" spans="2:14">
      <c r="B669" s="131"/>
      <c r="C669" s="131"/>
      <c r="E669" s="132"/>
      <c r="F669" s="163" t="str">
        <f>IF(OR(D669="",E669=""),"",ROUND(D669/LOOKUP(E669,#REF!,#REF!),3))</f>
        <v/>
      </c>
      <c r="K669" s="474"/>
      <c r="L669" s="138">
        <v>4</v>
      </c>
      <c r="M669" s="396" t="str">
        <f t="shared" si="64"/>
        <v>NO APLICA</v>
      </c>
      <c r="N669" s="396"/>
    </row>
    <row r="670" spans="2:14">
      <c r="B670" s="131"/>
      <c r="C670" s="131"/>
      <c r="E670" s="132"/>
      <c r="F670" s="163" t="str">
        <f>IF(OR(D670="",E670=""),"",ROUND(D670/LOOKUP(E670,#REF!,#REF!),3))</f>
        <v/>
      </c>
      <c r="K670" s="474"/>
      <c r="L670" s="138">
        <v>5</v>
      </c>
      <c r="M670" s="396" t="str">
        <f t="shared" si="64"/>
        <v>NO APLICA</v>
      </c>
      <c r="N670" s="396"/>
    </row>
    <row r="671" spans="2:14">
      <c r="B671" s="131"/>
      <c r="C671" s="131"/>
      <c r="E671" s="132"/>
      <c r="F671" s="163" t="str">
        <f>IF(OR(D671="",E671=""),"",ROUND(D671/LOOKUP(E671,#REF!,#REF!),3))</f>
        <v/>
      </c>
      <c r="K671" s="474"/>
      <c r="L671" s="138">
        <v>6</v>
      </c>
      <c r="M671" s="396" t="str">
        <f t="shared" si="64"/>
        <v>NO APLICA</v>
      </c>
      <c r="N671" s="396"/>
    </row>
    <row r="672" spans="2:14">
      <c r="B672" s="131"/>
      <c r="C672" s="131"/>
      <c r="E672" s="132"/>
      <c r="F672" s="163" t="str">
        <f>IF(OR(D672="",E672=""),"",ROUND(D672/LOOKUP(E672,#REF!,#REF!),3))</f>
        <v/>
      </c>
      <c r="K672" s="474"/>
      <c r="L672" s="138">
        <v>7</v>
      </c>
      <c r="M672" s="396" t="str">
        <f t="shared" si="64"/>
        <v>NO APLICA</v>
      </c>
      <c r="N672" s="396"/>
    </row>
    <row r="673" spans="2:14">
      <c r="B673" s="131"/>
      <c r="C673" s="131"/>
      <c r="E673" s="132"/>
      <c r="F673" s="163" t="str">
        <f>IF(OR(D673="",E673=""),"",ROUND(D673/LOOKUP(E673,#REF!,#REF!),3))</f>
        <v/>
      </c>
      <c r="K673" s="474"/>
      <c r="L673" s="138">
        <v>8</v>
      </c>
      <c r="M673" s="396" t="str">
        <f t="shared" si="64"/>
        <v>NO APLICA</v>
      </c>
      <c r="N673" s="396"/>
    </row>
    <row r="674" spans="2:14">
      <c r="B674" s="131"/>
      <c r="C674" s="131"/>
      <c r="E674" s="132"/>
      <c r="F674" s="163" t="str">
        <f>IF(OR(D674="",E674=""),"",ROUND(D674/LOOKUP(E674,#REF!,#REF!),3))</f>
        <v/>
      </c>
      <c r="K674" s="474"/>
      <c r="L674" s="138">
        <v>9</v>
      </c>
      <c r="M674" s="396" t="str">
        <f t="shared" si="64"/>
        <v>NO APLICA</v>
      </c>
      <c r="N674" s="396"/>
    </row>
    <row r="675" spans="2:14">
      <c r="B675" s="131"/>
      <c r="C675" s="131"/>
      <c r="E675" s="132"/>
      <c r="F675" s="163" t="str">
        <f>IF(OR(D675="",E675=""),"",ROUND(D675/LOOKUP(E675,#REF!,#REF!),3))</f>
        <v/>
      </c>
      <c r="K675" s="474"/>
      <c r="L675" s="138">
        <v>10</v>
      </c>
      <c r="M675" s="396" t="str">
        <f t="shared" si="64"/>
        <v>NO APLICA</v>
      </c>
      <c r="N675" s="396"/>
    </row>
    <row r="676" spans="2:14">
      <c r="B676" s="131"/>
      <c r="C676" s="131"/>
      <c r="E676" s="132"/>
      <c r="F676" s="163" t="str">
        <f>IF(OR(D676="",E676=""),"",ROUND(D676/LOOKUP(E676,#REF!,#REF!),3))</f>
        <v/>
      </c>
      <c r="K676" s="474">
        <v>68</v>
      </c>
      <c r="L676" s="138">
        <v>1</v>
      </c>
      <c r="M676" s="396" t="str">
        <f t="shared" ref="M676:M685" si="65">IF(SUMIFS($F$5:$F$1200,$B$5:$B$1200,$K$676,$C$5:$C$1200,$L676)=0,"NO APLICA",ROUND(SUMIFS($F$5:$F$1200,$B$5:$B$1200,$K$676,$C$5:$C$1200,$L676),3))</f>
        <v>NO APLICA</v>
      </c>
      <c r="N676" s="396"/>
    </row>
    <row r="677" spans="2:14">
      <c r="B677" s="131"/>
      <c r="C677" s="131"/>
      <c r="E677" s="132"/>
      <c r="F677" s="163" t="str">
        <f>IF(OR(D677="",E677=""),"",ROUND(D677/LOOKUP(E677,#REF!,#REF!),3))</f>
        <v/>
      </c>
      <c r="K677" s="474"/>
      <c r="L677" s="138">
        <v>2</v>
      </c>
      <c r="M677" s="396" t="str">
        <f t="shared" si="65"/>
        <v>NO APLICA</v>
      </c>
      <c r="N677" s="396"/>
    </row>
    <row r="678" spans="2:14">
      <c r="B678" s="131"/>
      <c r="C678" s="131"/>
      <c r="E678" s="132"/>
      <c r="F678" s="163" t="str">
        <f>IF(OR(D678="",E678=""),"",ROUND(D678/LOOKUP(E678,#REF!,#REF!),3))</f>
        <v/>
      </c>
      <c r="K678" s="474"/>
      <c r="L678" s="138">
        <v>3</v>
      </c>
      <c r="M678" s="396" t="str">
        <f t="shared" si="65"/>
        <v>NO APLICA</v>
      </c>
      <c r="N678" s="396"/>
    </row>
    <row r="679" spans="2:14">
      <c r="B679" s="131"/>
      <c r="C679" s="131"/>
      <c r="E679" s="132"/>
      <c r="F679" s="163" t="str">
        <f>IF(OR(D679="",E679=""),"",ROUND(D679/LOOKUP(E679,#REF!,#REF!),3))</f>
        <v/>
      </c>
      <c r="K679" s="474"/>
      <c r="L679" s="138">
        <v>4</v>
      </c>
      <c r="M679" s="396" t="str">
        <f t="shared" si="65"/>
        <v>NO APLICA</v>
      </c>
      <c r="N679" s="396"/>
    </row>
    <row r="680" spans="2:14">
      <c r="B680" s="131"/>
      <c r="C680" s="131"/>
      <c r="E680" s="132"/>
      <c r="F680" s="163" t="str">
        <f>IF(OR(D680="",E680=""),"",ROUND(D680/LOOKUP(E680,#REF!,#REF!),3))</f>
        <v/>
      </c>
      <c r="K680" s="474"/>
      <c r="L680" s="138">
        <v>5</v>
      </c>
      <c r="M680" s="396" t="str">
        <f t="shared" si="65"/>
        <v>NO APLICA</v>
      </c>
      <c r="N680" s="396"/>
    </row>
    <row r="681" spans="2:14">
      <c r="B681" s="131"/>
      <c r="C681" s="131"/>
      <c r="E681" s="132"/>
      <c r="F681" s="163" t="str">
        <f>IF(OR(D681="",E681=""),"",ROUND(D681/LOOKUP(E681,#REF!,#REF!),3))</f>
        <v/>
      </c>
      <c r="K681" s="474"/>
      <c r="L681" s="138">
        <v>6</v>
      </c>
      <c r="M681" s="396" t="str">
        <f t="shared" si="65"/>
        <v>NO APLICA</v>
      </c>
      <c r="N681" s="396"/>
    </row>
    <row r="682" spans="2:14">
      <c r="B682" s="131"/>
      <c r="C682" s="131"/>
      <c r="E682" s="132"/>
      <c r="F682" s="163" t="str">
        <f>IF(OR(D682="",E682=""),"",ROUND(D682/LOOKUP(E682,#REF!,#REF!),3))</f>
        <v/>
      </c>
      <c r="K682" s="474"/>
      <c r="L682" s="138">
        <v>7</v>
      </c>
      <c r="M682" s="396" t="str">
        <f t="shared" si="65"/>
        <v>NO APLICA</v>
      </c>
      <c r="N682" s="396"/>
    </row>
    <row r="683" spans="2:14">
      <c r="B683" s="131"/>
      <c r="C683" s="131"/>
      <c r="E683" s="132"/>
      <c r="F683" s="163" t="str">
        <f>IF(OR(D683="",E683=""),"",ROUND(D683/LOOKUP(E683,#REF!,#REF!),3))</f>
        <v/>
      </c>
      <c r="K683" s="474"/>
      <c r="L683" s="138">
        <v>8</v>
      </c>
      <c r="M683" s="396" t="str">
        <f t="shared" si="65"/>
        <v>NO APLICA</v>
      </c>
      <c r="N683" s="396"/>
    </row>
    <row r="684" spans="2:14">
      <c r="B684" s="131"/>
      <c r="C684" s="131"/>
      <c r="E684" s="132"/>
      <c r="F684" s="163" t="str">
        <f>IF(OR(D684="",E684=""),"",ROUND(D684/LOOKUP(E684,#REF!,#REF!),3))</f>
        <v/>
      </c>
      <c r="K684" s="474"/>
      <c r="L684" s="138">
        <v>9</v>
      </c>
      <c r="M684" s="396" t="str">
        <f t="shared" si="65"/>
        <v>NO APLICA</v>
      </c>
      <c r="N684" s="396"/>
    </row>
    <row r="685" spans="2:14">
      <c r="B685" s="131"/>
      <c r="C685" s="131"/>
      <c r="E685" s="132"/>
      <c r="F685" s="163" t="str">
        <f>IF(OR(D685="",E685=""),"",ROUND(D685/LOOKUP(E685,#REF!,#REF!),3))</f>
        <v/>
      </c>
      <c r="K685" s="474"/>
      <c r="L685" s="138">
        <v>10</v>
      </c>
      <c r="M685" s="396" t="str">
        <f t="shared" si="65"/>
        <v>NO APLICA</v>
      </c>
      <c r="N685" s="396"/>
    </row>
    <row r="686" spans="2:14">
      <c r="B686" s="131"/>
      <c r="C686" s="131"/>
      <c r="E686" s="132"/>
      <c r="F686" s="163" t="str">
        <f>IF(OR(D686="",E686=""),"",ROUND(D686/LOOKUP(E686,#REF!,#REF!),3))</f>
        <v/>
      </c>
      <c r="K686" s="474">
        <v>69</v>
      </c>
      <c r="L686" s="138">
        <v>1</v>
      </c>
      <c r="M686" s="396" t="str">
        <f t="shared" ref="M686:M695" si="66">IF(SUMIFS($F$5:$F$1200,$B$5:$B$1200,$K$686,$C$5:$C$1200,$L686)=0,"NO APLICA",ROUND(SUMIFS($F$5:$F$1200,$B$5:$B$1200,$K$686,$C$5:$C$1200,$L686),3))</f>
        <v>NO APLICA</v>
      </c>
      <c r="N686" s="396"/>
    </row>
    <row r="687" spans="2:14">
      <c r="B687" s="131"/>
      <c r="C687" s="131"/>
      <c r="E687" s="132"/>
      <c r="F687" s="163" t="str">
        <f>IF(OR(D687="",E687=""),"",ROUND(D687/LOOKUP(E687,#REF!,#REF!),3))</f>
        <v/>
      </c>
      <c r="K687" s="474"/>
      <c r="L687" s="138">
        <v>2</v>
      </c>
      <c r="M687" s="396" t="str">
        <f t="shared" si="66"/>
        <v>NO APLICA</v>
      </c>
      <c r="N687" s="396"/>
    </row>
    <row r="688" spans="2:14">
      <c r="B688" s="131"/>
      <c r="C688" s="131"/>
      <c r="E688" s="132"/>
      <c r="F688" s="163" t="str">
        <f>IF(OR(D688="",E688=""),"",ROUND(D688/LOOKUP(E688,#REF!,#REF!),3))</f>
        <v/>
      </c>
      <c r="K688" s="474"/>
      <c r="L688" s="138">
        <v>3</v>
      </c>
      <c r="M688" s="396" t="str">
        <f t="shared" si="66"/>
        <v>NO APLICA</v>
      </c>
      <c r="N688" s="396"/>
    </row>
    <row r="689" spans="2:14">
      <c r="B689" s="131"/>
      <c r="C689" s="131"/>
      <c r="E689" s="132"/>
      <c r="F689" s="163" t="str">
        <f>IF(OR(D689="",E689=""),"",ROUND(D689/LOOKUP(E689,#REF!,#REF!),3))</f>
        <v/>
      </c>
      <c r="K689" s="474"/>
      <c r="L689" s="138">
        <v>4</v>
      </c>
      <c r="M689" s="396" t="str">
        <f t="shared" si="66"/>
        <v>NO APLICA</v>
      </c>
      <c r="N689" s="396"/>
    </row>
    <row r="690" spans="2:14">
      <c r="B690" s="131"/>
      <c r="C690" s="131"/>
      <c r="E690" s="132"/>
      <c r="F690" s="163" t="str">
        <f>IF(OR(D690="",E690=""),"",ROUND(D690/LOOKUP(E690,#REF!,#REF!),3))</f>
        <v/>
      </c>
      <c r="K690" s="474"/>
      <c r="L690" s="138">
        <v>5</v>
      </c>
      <c r="M690" s="396" t="str">
        <f t="shared" si="66"/>
        <v>NO APLICA</v>
      </c>
      <c r="N690" s="396"/>
    </row>
    <row r="691" spans="2:14">
      <c r="B691" s="131"/>
      <c r="C691" s="131"/>
      <c r="E691" s="132"/>
      <c r="F691" s="163" t="str">
        <f>IF(OR(D691="",E691=""),"",ROUND(D691/LOOKUP(E691,#REF!,#REF!),3))</f>
        <v/>
      </c>
      <c r="K691" s="474"/>
      <c r="L691" s="138">
        <v>6</v>
      </c>
      <c r="M691" s="396" t="str">
        <f t="shared" si="66"/>
        <v>NO APLICA</v>
      </c>
      <c r="N691" s="396"/>
    </row>
    <row r="692" spans="2:14">
      <c r="B692" s="131"/>
      <c r="C692" s="131"/>
      <c r="E692" s="132"/>
      <c r="F692" s="163" t="str">
        <f>IF(OR(D692="",E692=""),"",ROUND(D692/LOOKUP(E692,#REF!,#REF!),3))</f>
        <v/>
      </c>
      <c r="K692" s="474"/>
      <c r="L692" s="138">
        <v>7</v>
      </c>
      <c r="M692" s="396" t="str">
        <f t="shared" si="66"/>
        <v>NO APLICA</v>
      </c>
      <c r="N692" s="396"/>
    </row>
    <row r="693" spans="2:14">
      <c r="B693" s="131"/>
      <c r="C693" s="131"/>
      <c r="E693" s="132"/>
      <c r="F693" s="163" t="str">
        <f>IF(OR(D693="",E693=""),"",ROUND(D693/LOOKUP(E693,#REF!,#REF!),3))</f>
        <v/>
      </c>
      <c r="K693" s="474"/>
      <c r="L693" s="138">
        <v>8</v>
      </c>
      <c r="M693" s="396" t="str">
        <f t="shared" si="66"/>
        <v>NO APLICA</v>
      </c>
      <c r="N693" s="396"/>
    </row>
    <row r="694" spans="2:14">
      <c r="B694" s="131"/>
      <c r="C694" s="131"/>
      <c r="E694" s="132"/>
      <c r="F694" s="163" t="str">
        <f>IF(OR(D694="",E694=""),"",ROUND(D694/LOOKUP(E694,#REF!,#REF!),3))</f>
        <v/>
      </c>
      <c r="K694" s="474"/>
      <c r="L694" s="138">
        <v>9</v>
      </c>
      <c r="M694" s="396" t="str">
        <f t="shared" si="66"/>
        <v>NO APLICA</v>
      </c>
      <c r="N694" s="396"/>
    </row>
    <row r="695" spans="2:14">
      <c r="B695" s="131"/>
      <c r="C695" s="131"/>
      <c r="E695" s="132"/>
      <c r="F695" s="163" t="str">
        <f>IF(OR(D695="",E695=""),"",ROUND(D695/LOOKUP(E695,#REF!,#REF!),3))</f>
        <v/>
      </c>
      <c r="K695" s="474"/>
      <c r="L695" s="138">
        <v>10</v>
      </c>
      <c r="M695" s="396" t="str">
        <f t="shared" si="66"/>
        <v>NO APLICA</v>
      </c>
      <c r="N695" s="396"/>
    </row>
    <row r="696" spans="2:14">
      <c r="B696" s="131"/>
      <c r="C696" s="131"/>
      <c r="E696" s="132"/>
      <c r="F696" s="163" t="str">
        <f>IF(OR(D696="",E696=""),"",ROUND(D696/LOOKUP(E696,#REF!,#REF!),3))</f>
        <v/>
      </c>
      <c r="K696" s="474">
        <v>70</v>
      </c>
      <c r="L696" s="138">
        <v>1</v>
      </c>
      <c r="M696" s="396" t="str">
        <f t="shared" ref="M696:M705" si="67">IF(SUMIFS($F$5:$F$1200,$B$5:$B$1200,$K$696,$C$5:$C$1200,$L696)=0,"NO APLICA",ROUND(SUMIFS($F$5:$F$1200,$B$5:$B$1200,$K$696,$C$5:$C$1200,$L696),3))</f>
        <v>NO APLICA</v>
      </c>
      <c r="N696" s="396"/>
    </row>
    <row r="697" spans="2:14">
      <c r="B697" s="131"/>
      <c r="C697" s="131"/>
      <c r="E697" s="132"/>
      <c r="F697" s="163" t="str">
        <f>IF(OR(D697="",E697=""),"",ROUND(D697/LOOKUP(E697,#REF!,#REF!),3))</f>
        <v/>
      </c>
      <c r="K697" s="474"/>
      <c r="L697" s="138">
        <v>2</v>
      </c>
      <c r="M697" s="396" t="str">
        <f t="shared" si="67"/>
        <v>NO APLICA</v>
      </c>
      <c r="N697" s="396"/>
    </row>
    <row r="698" spans="2:14">
      <c r="B698" s="131"/>
      <c r="C698" s="131"/>
      <c r="E698" s="132"/>
      <c r="F698" s="163" t="str">
        <f>IF(OR(D698="",E698=""),"",ROUND(D698/LOOKUP(E698,#REF!,#REF!),3))</f>
        <v/>
      </c>
      <c r="K698" s="474"/>
      <c r="L698" s="138">
        <v>3</v>
      </c>
      <c r="M698" s="396" t="str">
        <f t="shared" si="67"/>
        <v>NO APLICA</v>
      </c>
      <c r="N698" s="396"/>
    </row>
    <row r="699" spans="2:14">
      <c r="B699" s="131"/>
      <c r="C699" s="131"/>
      <c r="E699" s="132"/>
      <c r="F699" s="163" t="str">
        <f>IF(OR(D699="",E699=""),"",ROUND(D699/LOOKUP(E699,#REF!,#REF!),3))</f>
        <v/>
      </c>
      <c r="K699" s="474"/>
      <c r="L699" s="138">
        <v>4</v>
      </c>
      <c r="M699" s="396" t="str">
        <f t="shared" si="67"/>
        <v>NO APLICA</v>
      </c>
      <c r="N699" s="396"/>
    </row>
    <row r="700" spans="2:14">
      <c r="B700" s="131"/>
      <c r="C700" s="131"/>
      <c r="E700" s="132"/>
      <c r="F700" s="163" t="str">
        <f>IF(OR(D700="",E700=""),"",ROUND(D700/LOOKUP(E700,#REF!,#REF!),3))</f>
        <v/>
      </c>
      <c r="K700" s="474"/>
      <c r="L700" s="138">
        <v>5</v>
      </c>
      <c r="M700" s="396" t="str">
        <f t="shared" si="67"/>
        <v>NO APLICA</v>
      </c>
      <c r="N700" s="396"/>
    </row>
    <row r="701" spans="2:14">
      <c r="B701" s="131"/>
      <c r="C701" s="131"/>
      <c r="E701" s="132"/>
      <c r="F701" s="163" t="str">
        <f>IF(OR(D701="",E701=""),"",ROUND(D701/LOOKUP(E701,#REF!,#REF!),3))</f>
        <v/>
      </c>
      <c r="K701" s="474"/>
      <c r="L701" s="138">
        <v>6</v>
      </c>
      <c r="M701" s="396" t="str">
        <f t="shared" si="67"/>
        <v>NO APLICA</v>
      </c>
      <c r="N701" s="396"/>
    </row>
    <row r="702" spans="2:14">
      <c r="B702" s="131"/>
      <c r="C702" s="131"/>
      <c r="E702" s="132"/>
      <c r="F702" s="163" t="str">
        <f>IF(OR(D702="",E702=""),"",ROUND(D702/LOOKUP(E702,#REF!,#REF!),3))</f>
        <v/>
      </c>
      <c r="K702" s="474"/>
      <c r="L702" s="138">
        <v>7</v>
      </c>
      <c r="M702" s="396" t="str">
        <f t="shared" si="67"/>
        <v>NO APLICA</v>
      </c>
      <c r="N702" s="396"/>
    </row>
    <row r="703" spans="2:14">
      <c r="B703" s="131"/>
      <c r="C703" s="131"/>
      <c r="E703" s="132"/>
      <c r="F703" s="163" t="str">
        <f>IF(OR(D703="",E703=""),"",ROUND(D703/LOOKUP(E703,#REF!,#REF!),3))</f>
        <v/>
      </c>
      <c r="K703" s="474"/>
      <c r="L703" s="138">
        <v>8</v>
      </c>
      <c r="M703" s="396" t="str">
        <f t="shared" si="67"/>
        <v>NO APLICA</v>
      </c>
      <c r="N703" s="396"/>
    </row>
    <row r="704" spans="2:14">
      <c r="B704" s="131"/>
      <c r="C704" s="131"/>
      <c r="E704" s="132"/>
      <c r="F704" s="163" t="str">
        <f>IF(OR(D704="",E704=""),"",ROUND(D704/LOOKUP(E704,#REF!,#REF!),3))</f>
        <v/>
      </c>
      <c r="K704" s="474"/>
      <c r="L704" s="138">
        <v>9</v>
      </c>
      <c r="M704" s="396" t="str">
        <f t="shared" si="67"/>
        <v>NO APLICA</v>
      </c>
      <c r="N704" s="396"/>
    </row>
    <row r="705" spans="2:14">
      <c r="B705" s="131"/>
      <c r="C705" s="131"/>
      <c r="E705" s="132"/>
      <c r="F705" s="163" t="str">
        <f>IF(OR(D705="",E705=""),"",ROUND(D705/LOOKUP(E705,#REF!,#REF!),3))</f>
        <v/>
      </c>
      <c r="K705" s="474"/>
      <c r="L705" s="138">
        <v>10</v>
      </c>
      <c r="M705" s="396" t="str">
        <f t="shared" si="67"/>
        <v>NO APLICA</v>
      </c>
      <c r="N705" s="396"/>
    </row>
    <row r="706" spans="2:14">
      <c r="B706" s="131"/>
      <c r="C706" s="131"/>
      <c r="E706" s="132"/>
      <c r="F706" s="163" t="str">
        <f>IF(OR(D706="",E706=""),"",ROUND(D706/LOOKUP(E706,#REF!,#REF!),3))</f>
        <v/>
      </c>
      <c r="K706" s="474">
        <v>71</v>
      </c>
      <c r="L706" s="138">
        <v>1</v>
      </c>
      <c r="M706" s="396" t="str">
        <f t="shared" ref="M706:M715" si="68">IF(SUMIFS($F$5:$F$1200,$B$5:$B$1200,$K$706,$C$5:$C$1200,$L706)=0,"NO APLICA",ROUND(SUMIFS($F$5:$F$1200,$B$5:$B$1200,$K$706,$C$5:$C$1200,$L706),3))</f>
        <v>NO APLICA</v>
      </c>
      <c r="N706" s="396"/>
    </row>
    <row r="707" spans="2:14">
      <c r="B707" s="131"/>
      <c r="C707" s="131"/>
      <c r="E707" s="132"/>
      <c r="F707" s="163" t="str">
        <f>IF(OR(D707="",E707=""),"",ROUND(D707/LOOKUP(E707,#REF!,#REF!),3))</f>
        <v/>
      </c>
      <c r="K707" s="474"/>
      <c r="L707" s="138">
        <v>2</v>
      </c>
      <c r="M707" s="396" t="str">
        <f t="shared" si="68"/>
        <v>NO APLICA</v>
      </c>
      <c r="N707" s="396"/>
    </row>
    <row r="708" spans="2:14">
      <c r="B708" s="131"/>
      <c r="C708" s="131"/>
      <c r="E708" s="132"/>
      <c r="F708" s="163" t="str">
        <f>IF(OR(D708="",E708=""),"",ROUND(D708/LOOKUP(E708,#REF!,#REF!),3))</f>
        <v/>
      </c>
      <c r="K708" s="474"/>
      <c r="L708" s="138">
        <v>3</v>
      </c>
      <c r="M708" s="396" t="str">
        <f t="shared" si="68"/>
        <v>NO APLICA</v>
      </c>
      <c r="N708" s="396"/>
    </row>
    <row r="709" spans="2:14">
      <c r="B709" s="131"/>
      <c r="C709" s="131"/>
      <c r="E709" s="132"/>
      <c r="F709" s="163" t="str">
        <f>IF(OR(D709="",E709=""),"",ROUND(D709/LOOKUP(E709,#REF!,#REF!),3))</f>
        <v/>
      </c>
      <c r="K709" s="474"/>
      <c r="L709" s="138">
        <v>4</v>
      </c>
      <c r="M709" s="396" t="str">
        <f t="shared" si="68"/>
        <v>NO APLICA</v>
      </c>
      <c r="N709" s="396"/>
    </row>
    <row r="710" spans="2:14">
      <c r="B710" s="131"/>
      <c r="C710" s="131"/>
      <c r="E710" s="132"/>
      <c r="F710" s="163" t="str">
        <f>IF(OR(D710="",E710=""),"",ROUND(D710/LOOKUP(E710,#REF!,#REF!),3))</f>
        <v/>
      </c>
      <c r="K710" s="474"/>
      <c r="L710" s="138">
        <v>5</v>
      </c>
      <c r="M710" s="396" t="str">
        <f t="shared" si="68"/>
        <v>NO APLICA</v>
      </c>
      <c r="N710" s="396"/>
    </row>
    <row r="711" spans="2:14">
      <c r="B711" s="131"/>
      <c r="C711" s="131"/>
      <c r="E711" s="132"/>
      <c r="F711" s="163" t="str">
        <f>IF(OR(D711="",E711=""),"",ROUND(D711/LOOKUP(E711,#REF!,#REF!),3))</f>
        <v/>
      </c>
      <c r="K711" s="474"/>
      <c r="L711" s="138">
        <v>6</v>
      </c>
      <c r="M711" s="396" t="str">
        <f t="shared" si="68"/>
        <v>NO APLICA</v>
      </c>
      <c r="N711" s="396"/>
    </row>
    <row r="712" spans="2:14">
      <c r="B712" s="131"/>
      <c r="C712" s="131"/>
      <c r="E712" s="132"/>
      <c r="F712" s="163" t="str">
        <f>IF(OR(D712="",E712=""),"",ROUND(D712/LOOKUP(E712,#REF!,#REF!),3))</f>
        <v/>
      </c>
      <c r="K712" s="474"/>
      <c r="L712" s="138">
        <v>7</v>
      </c>
      <c r="M712" s="396" t="str">
        <f t="shared" si="68"/>
        <v>NO APLICA</v>
      </c>
      <c r="N712" s="396"/>
    </row>
    <row r="713" spans="2:14">
      <c r="B713" s="131"/>
      <c r="C713" s="131"/>
      <c r="E713" s="132"/>
      <c r="F713" s="163" t="str">
        <f>IF(OR(D713="",E713=""),"",ROUND(D713/LOOKUP(E713,#REF!,#REF!),3))</f>
        <v/>
      </c>
      <c r="K713" s="474"/>
      <c r="L713" s="138">
        <v>8</v>
      </c>
      <c r="M713" s="396" t="str">
        <f t="shared" si="68"/>
        <v>NO APLICA</v>
      </c>
      <c r="N713" s="396"/>
    </row>
    <row r="714" spans="2:14">
      <c r="B714" s="131"/>
      <c r="C714" s="131"/>
      <c r="E714" s="132"/>
      <c r="F714" s="163" t="str">
        <f>IF(OR(D714="",E714=""),"",ROUND(D714/LOOKUP(E714,#REF!,#REF!),3))</f>
        <v/>
      </c>
      <c r="K714" s="474"/>
      <c r="L714" s="138">
        <v>9</v>
      </c>
      <c r="M714" s="396" t="str">
        <f t="shared" si="68"/>
        <v>NO APLICA</v>
      </c>
      <c r="N714" s="396"/>
    </row>
    <row r="715" spans="2:14">
      <c r="B715" s="131"/>
      <c r="C715" s="131"/>
      <c r="E715" s="132"/>
      <c r="F715" s="163" t="str">
        <f>IF(OR(D715="",E715=""),"",ROUND(D715/LOOKUP(E715,#REF!,#REF!),3))</f>
        <v/>
      </c>
      <c r="K715" s="474"/>
      <c r="L715" s="138">
        <v>10</v>
      </c>
      <c r="M715" s="396" t="str">
        <f t="shared" si="68"/>
        <v>NO APLICA</v>
      </c>
      <c r="N715" s="396"/>
    </row>
    <row r="716" spans="2:14">
      <c r="B716" s="131"/>
      <c r="C716" s="131"/>
      <c r="E716" s="132"/>
      <c r="F716" s="163" t="str">
        <f>IF(OR(D716="",E716=""),"",ROUND(D716/LOOKUP(E716,#REF!,#REF!),3))</f>
        <v/>
      </c>
      <c r="K716" s="474">
        <v>72</v>
      </c>
      <c r="L716" s="138">
        <v>1</v>
      </c>
      <c r="M716" s="396" t="str">
        <f t="shared" ref="M716:M725" si="69">IF(SUMIFS($F$5:$F$1200,$B$5:$B$1200,$K$716,$C$5:$C$1200,$L716)=0,"NO APLICA",ROUND(SUMIFS($F$5:$F$1200,$B$5:$B$1200,$K$716,$C$5:$C$1200,$L716),3))</f>
        <v>NO APLICA</v>
      </c>
      <c r="N716" s="396"/>
    </row>
    <row r="717" spans="2:14">
      <c r="B717" s="131"/>
      <c r="C717" s="131"/>
      <c r="E717" s="132"/>
      <c r="F717" s="163" t="str">
        <f>IF(OR(D717="",E717=""),"",ROUND(D717/LOOKUP(E717,#REF!,#REF!),3))</f>
        <v/>
      </c>
      <c r="K717" s="474"/>
      <c r="L717" s="138">
        <v>2</v>
      </c>
      <c r="M717" s="396" t="str">
        <f t="shared" si="69"/>
        <v>NO APLICA</v>
      </c>
      <c r="N717" s="396"/>
    </row>
    <row r="718" spans="2:14">
      <c r="B718" s="131"/>
      <c r="C718" s="131"/>
      <c r="E718" s="132"/>
      <c r="F718" s="163" t="str">
        <f>IF(OR(D718="",E718=""),"",ROUND(D718/LOOKUP(E718,#REF!,#REF!),3))</f>
        <v/>
      </c>
      <c r="K718" s="474"/>
      <c r="L718" s="138">
        <v>3</v>
      </c>
      <c r="M718" s="396" t="str">
        <f t="shared" si="69"/>
        <v>NO APLICA</v>
      </c>
      <c r="N718" s="396"/>
    </row>
    <row r="719" spans="2:14">
      <c r="B719" s="131"/>
      <c r="C719" s="131"/>
      <c r="E719" s="132"/>
      <c r="F719" s="163" t="str">
        <f>IF(OR(D719="",E719=""),"",ROUND(D719/LOOKUP(E719,#REF!,#REF!),3))</f>
        <v/>
      </c>
      <c r="K719" s="474"/>
      <c r="L719" s="138">
        <v>4</v>
      </c>
      <c r="M719" s="396" t="str">
        <f t="shared" si="69"/>
        <v>NO APLICA</v>
      </c>
      <c r="N719" s="396"/>
    </row>
    <row r="720" spans="2:14">
      <c r="B720" s="131"/>
      <c r="C720" s="131"/>
      <c r="E720" s="132"/>
      <c r="F720" s="163" t="str">
        <f>IF(OR(D720="",E720=""),"",ROUND(D720/LOOKUP(E720,#REF!,#REF!),3))</f>
        <v/>
      </c>
      <c r="K720" s="474"/>
      <c r="L720" s="138">
        <v>5</v>
      </c>
      <c r="M720" s="396" t="str">
        <f t="shared" si="69"/>
        <v>NO APLICA</v>
      </c>
      <c r="N720" s="396"/>
    </row>
    <row r="721" spans="2:14">
      <c r="B721" s="131"/>
      <c r="C721" s="131"/>
      <c r="E721" s="132"/>
      <c r="F721" s="163" t="str">
        <f>IF(OR(D721="",E721=""),"",ROUND(D721/LOOKUP(E721,#REF!,#REF!),3))</f>
        <v/>
      </c>
      <c r="K721" s="474"/>
      <c r="L721" s="138">
        <v>6</v>
      </c>
      <c r="M721" s="396" t="str">
        <f t="shared" si="69"/>
        <v>NO APLICA</v>
      </c>
      <c r="N721" s="396"/>
    </row>
    <row r="722" spans="2:14">
      <c r="B722" s="131"/>
      <c r="C722" s="131"/>
      <c r="E722" s="132"/>
      <c r="F722" s="163" t="str">
        <f>IF(OR(D722="",E722=""),"",ROUND(D722/LOOKUP(E722,#REF!,#REF!),3))</f>
        <v/>
      </c>
      <c r="K722" s="474"/>
      <c r="L722" s="138">
        <v>7</v>
      </c>
      <c r="M722" s="396" t="str">
        <f t="shared" si="69"/>
        <v>NO APLICA</v>
      </c>
      <c r="N722" s="396"/>
    </row>
    <row r="723" spans="2:14">
      <c r="B723" s="131"/>
      <c r="C723" s="131"/>
      <c r="E723" s="132"/>
      <c r="F723" s="163" t="str">
        <f>IF(OR(D723="",E723=""),"",ROUND(D723/LOOKUP(E723,#REF!,#REF!),3))</f>
        <v/>
      </c>
      <c r="K723" s="474"/>
      <c r="L723" s="138">
        <v>8</v>
      </c>
      <c r="M723" s="396" t="str">
        <f t="shared" si="69"/>
        <v>NO APLICA</v>
      </c>
      <c r="N723" s="396"/>
    </row>
    <row r="724" spans="2:14">
      <c r="B724" s="131"/>
      <c r="C724" s="131"/>
      <c r="E724" s="132"/>
      <c r="F724" s="163" t="str">
        <f>IF(OR(D724="",E724=""),"",ROUND(D724/LOOKUP(E724,#REF!,#REF!),3))</f>
        <v/>
      </c>
      <c r="K724" s="474"/>
      <c r="L724" s="138">
        <v>9</v>
      </c>
      <c r="M724" s="396" t="str">
        <f t="shared" si="69"/>
        <v>NO APLICA</v>
      </c>
      <c r="N724" s="396"/>
    </row>
    <row r="725" spans="2:14">
      <c r="B725" s="131"/>
      <c r="C725" s="131"/>
      <c r="E725" s="132"/>
      <c r="F725" s="163" t="str">
        <f>IF(OR(D725="",E725=""),"",ROUND(D725/LOOKUP(E725,#REF!,#REF!),3))</f>
        <v/>
      </c>
      <c r="K725" s="474"/>
      <c r="L725" s="138">
        <v>10</v>
      </c>
      <c r="M725" s="396" t="str">
        <f t="shared" si="69"/>
        <v>NO APLICA</v>
      </c>
      <c r="N725" s="396"/>
    </row>
    <row r="726" spans="2:14">
      <c r="B726" s="131"/>
      <c r="C726" s="131"/>
      <c r="E726" s="132"/>
      <c r="F726" s="163" t="str">
        <f>IF(OR(D726="",E726=""),"",ROUND(D726/LOOKUP(E726,#REF!,#REF!),3))</f>
        <v/>
      </c>
      <c r="K726" s="474">
        <v>73</v>
      </c>
      <c r="L726" s="138">
        <v>1</v>
      </c>
      <c r="M726" s="396" t="str">
        <f t="shared" ref="M726:M735" si="70">IF(SUMIFS($F$5:$F$1200,$B$5:$B$1200,$K$726,$C$5:$C$1200,$L726)=0,"NO APLICA",ROUND(SUMIFS($F$5:$F$1200,$B$5:$B$1200,$K$726,$C$5:$C$1200,$L726),3))</f>
        <v>NO APLICA</v>
      </c>
      <c r="N726" s="396"/>
    </row>
    <row r="727" spans="2:14">
      <c r="B727" s="131"/>
      <c r="C727" s="131"/>
      <c r="E727" s="132"/>
      <c r="F727" s="163" t="str">
        <f>IF(OR(D727="",E727=""),"",ROUND(D727/LOOKUP(E727,#REF!,#REF!),3))</f>
        <v/>
      </c>
      <c r="K727" s="474"/>
      <c r="L727" s="138">
        <v>2</v>
      </c>
      <c r="M727" s="396" t="str">
        <f t="shared" si="70"/>
        <v>NO APLICA</v>
      </c>
      <c r="N727" s="396"/>
    </row>
    <row r="728" spans="2:14">
      <c r="B728" s="131"/>
      <c r="C728" s="131"/>
      <c r="E728" s="132"/>
      <c r="F728" s="163" t="str">
        <f>IF(OR(D728="",E728=""),"",ROUND(D728/LOOKUP(E728,#REF!,#REF!),3))</f>
        <v/>
      </c>
      <c r="K728" s="474"/>
      <c r="L728" s="138">
        <v>3</v>
      </c>
      <c r="M728" s="396" t="str">
        <f t="shared" si="70"/>
        <v>NO APLICA</v>
      </c>
      <c r="N728" s="396"/>
    </row>
    <row r="729" spans="2:14">
      <c r="B729" s="131"/>
      <c r="C729" s="131"/>
      <c r="E729" s="132"/>
      <c r="F729" s="163" t="str">
        <f>IF(OR(D729="",E729=""),"",ROUND(D729/LOOKUP(E729,#REF!,#REF!),3))</f>
        <v/>
      </c>
      <c r="K729" s="474"/>
      <c r="L729" s="138">
        <v>4</v>
      </c>
      <c r="M729" s="396" t="str">
        <f t="shared" si="70"/>
        <v>NO APLICA</v>
      </c>
      <c r="N729" s="396"/>
    </row>
    <row r="730" spans="2:14">
      <c r="B730" s="131"/>
      <c r="C730" s="131"/>
      <c r="E730" s="132"/>
      <c r="F730" s="163" t="str">
        <f>IF(OR(D730="",E730=""),"",ROUND(D730/LOOKUP(E730,#REF!,#REF!),3))</f>
        <v/>
      </c>
      <c r="K730" s="474"/>
      <c r="L730" s="138">
        <v>5</v>
      </c>
      <c r="M730" s="396" t="str">
        <f t="shared" si="70"/>
        <v>NO APLICA</v>
      </c>
      <c r="N730" s="396"/>
    </row>
    <row r="731" spans="2:14">
      <c r="B731" s="131"/>
      <c r="C731" s="131"/>
      <c r="E731" s="132"/>
      <c r="F731" s="163" t="str">
        <f>IF(OR(D731="",E731=""),"",ROUND(D731/LOOKUP(E731,#REF!,#REF!),3))</f>
        <v/>
      </c>
      <c r="K731" s="474"/>
      <c r="L731" s="138">
        <v>6</v>
      </c>
      <c r="M731" s="396" t="str">
        <f t="shared" si="70"/>
        <v>NO APLICA</v>
      </c>
      <c r="N731" s="396"/>
    </row>
    <row r="732" spans="2:14">
      <c r="B732" s="131"/>
      <c r="C732" s="131"/>
      <c r="E732" s="132"/>
      <c r="F732" s="163" t="str">
        <f>IF(OR(D732="",E732=""),"",ROUND(D732/LOOKUP(E732,#REF!,#REF!),3))</f>
        <v/>
      </c>
      <c r="K732" s="474"/>
      <c r="L732" s="138">
        <v>7</v>
      </c>
      <c r="M732" s="396" t="str">
        <f t="shared" si="70"/>
        <v>NO APLICA</v>
      </c>
      <c r="N732" s="396"/>
    </row>
    <row r="733" spans="2:14">
      <c r="B733" s="131"/>
      <c r="C733" s="131"/>
      <c r="E733" s="132"/>
      <c r="F733" s="163" t="str">
        <f>IF(OR(D733="",E733=""),"",ROUND(D733/LOOKUP(E733,#REF!,#REF!),3))</f>
        <v/>
      </c>
      <c r="K733" s="474"/>
      <c r="L733" s="138">
        <v>8</v>
      </c>
      <c r="M733" s="396" t="str">
        <f t="shared" si="70"/>
        <v>NO APLICA</v>
      </c>
      <c r="N733" s="396"/>
    </row>
    <row r="734" spans="2:14">
      <c r="B734" s="131"/>
      <c r="C734" s="131"/>
      <c r="E734" s="132"/>
      <c r="F734" s="163" t="str">
        <f>IF(OR(D734="",E734=""),"",ROUND(D734/LOOKUP(E734,#REF!,#REF!),3))</f>
        <v/>
      </c>
      <c r="K734" s="474"/>
      <c r="L734" s="138">
        <v>9</v>
      </c>
      <c r="M734" s="396" t="str">
        <f t="shared" si="70"/>
        <v>NO APLICA</v>
      </c>
      <c r="N734" s="396"/>
    </row>
    <row r="735" spans="2:14">
      <c r="B735" s="131"/>
      <c r="C735" s="131"/>
      <c r="E735" s="132"/>
      <c r="F735" s="163" t="str">
        <f>IF(OR(D735="",E735=""),"",ROUND(D735/LOOKUP(E735,#REF!,#REF!),3))</f>
        <v/>
      </c>
      <c r="K735" s="474"/>
      <c r="L735" s="138">
        <v>10</v>
      </c>
      <c r="M735" s="396" t="str">
        <f t="shared" si="70"/>
        <v>NO APLICA</v>
      </c>
      <c r="N735" s="396"/>
    </row>
    <row r="736" spans="2:14">
      <c r="B736" s="131"/>
      <c r="C736" s="131"/>
      <c r="E736" s="132"/>
      <c r="F736" s="163" t="str">
        <f>IF(OR(D736="",E736=""),"",ROUND(D736/LOOKUP(E736,#REF!,#REF!),3))</f>
        <v/>
      </c>
      <c r="K736" s="474">
        <v>74</v>
      </c>
      <c r="L736" s="138">
        <v>1</v>
      </c>
      <c r="M736" s="396" t="str">
        <f t="shared" ref="M736:M745" si="71">IF(SUMIFS($F$5:$F$1200,$B$5:$B$1200,$K$736,$C$5:$C$1200,$L736)=0,"NO APLICA",ROUND(SUMIFS($F$5:$F$1200,$B$5:$B$1200,$K$736,$C$5:$C$1200,$L736),3))</f>
        <v>NO APLICA</v>
      </c>
      <c r="N736" s="396"/>
    </row>
    <row r="737" spans="2:14">
      <c r="B737" s="131"/>
      <c r="C737" s="131"/>
      <c r="E737" s="132"/>
      <c r="F737" s="163" t="str">
        <f>IF(OR(D737="",E737=""),"",ROUND(D737/LOOKUP(E737,#REF!,#REF!),3))</f>
        <v/>
      </c>
      <c r="K737" s="474"/>
      <c r="L737" s="138">
        <v>2</v>
      </c>
      <c r="M737" s="396" t="str">
        <f t="shared" si="71"/>
        <v>NO APLICA</v>
      </c>
      <c r="N737" s="396"/>
    </row>
    <row r="738" spans="2:14">
      <c r="B738" s="131"/>
      <c r="C738" s="131"/>
      <c r="E738" s="132"/>
      <c r="F738" s="163" t="str">
        <f>IF(OR(D738="",E738=""),"",ROUND(D738/LOOKUP(E738,#REF!,#REF!),3))</f>
        <v/>
      </c>
      <c r="K738" s="474"/>
      <c r="L738" s="138">
        <v>3</v>
      </c>
      <c r="M738" s="396" t="str">
        <f t="shared" si="71"/>
        <v>NO APLICA</v>
      </c>
      <c r="N738" s="396"/>
    </row>
    <row r="739" spans="2:14">
      <c r="B739" s="131"/>
      <c r="C739" s="131"/>
      <c r="E739" s="132"/>
      <c r="F739" s="163" t="str">
        <f>IF(OR(D739="",E739=""),"",ROUND(D739/LOOKUP(E739,#REF!,#REF!),3))</f>
        <v/>
      </c>
      <c r="K739" s="474"/>
      <c r="L739" s="138">
        <v>4</v>
      </c>
      <c r="M739" s="396" t="str">
        <f t="shared" si="71"/>
        <v>NO APLICA</v>
      </c>
      <c r="N739" s="396"/>
    </row>
    <row r="740" spans="2:14">
      <c r="B740" s="131"/>
      <c r="C740" s="131"/>
      <c r="E740" s="132"/>
      <c r="F740" s="163" t="str">
        <f>IF(OR(D740="",E740=""),"",ROUND(D740/LOOKUP(E740,#REF!,#REF!),3))</f>
        <v/>
      </c>
      <c r="K740" s="474"/>
      <c r="L740" s="138">
        <v>5</v>
      </c>
      <c r="M740" s="396" t="str">
        <f t="shared" si="71"/>
        <v>NO APLICA</v>
      </c>
      <c r="N740" s="396"/>
    </row>
    <row r="741" spans="2:14">
      <c r="B741" s="131"/>
      <c r="C741" s="131"/>
      <c r="E741" s="132"/>
      <c r="F741" s="163" t="str">
        <f>IF(OR(D741="",E741=""),"",ROUND(D741/LOOKUP(E741,#REF!,#REF!),3))</f>
        <v/>
      </c>
      <c r="K741" s="474"/>
      <c r="L741" s="138">
        <v>6</v>
      </c>
      <c r="M741" s="396" t="str">
        <f t="shared" si="71"/>
        <v>NO APLICA</v>
      </c>
      <c r="N741" s="396"/>
    </row>
    <row r="742" spans="2:14">
      <c r="B742" s="131"/>
      <c r="C742" s="131"/>
      <c r="E742" s="132"/>
      <c r="F742" s="163" t="str">
        <f>IF(OR(D742="",E742=""),"",ROUND(D742/LOOKUP(E742,#REF!,#REF!),3))</f>
        <v/>
      </c>
      <c r="K742" s="474"/>
      <c r="L742" s="138">
        <v>7</v>
      </c>
      <c r="M742" s="396" t="str">
        <f t="shared" si="71"/>
        <v>NO APLICA</v>
      </c>
      <c r="N742" s="396"/>
    </row>
    <row r="743" spans="2:14">
      <c r="B743" s="131"/>
      <c r="C743" s="131"/>
      <c r="E743" s="132"/>
      <c r="F743" s="163" t="str">
        <f>IF(OR(D743="",E743=""),"",ROUND(D743/LOOKUP(E743,#REF!,#REF!),3))</f>
        <v/>
      </c>
      <c r="K743" s="474"/>
      <c r="L743" s="138">
        <v>8</v>
      </c>
      <c r="M743" s="396" t="str">
        <f t="shared" si="71"/>
        <v>NO APLICA</v>
      </c>
      <c r="N743" s="396"/>
    </row>
    <row r="744" spans="2:14">
      <c r="B744" s="131"/>
      <c r="C744" s="131"/>
      <c r="E744" s="132"/>
      <c r="F744" s="163" t="str">
        <f>IF(OR(D744="",E744=""),"",ROUND(D744/LOOKUP(E744,#REF!,#REF!),3))</f>
        <v/>
      </c>
      <c r="K744" s="474"/>
      <c r="L744" s="138">
        <v>9</v>
      </c>
      <c r="M744" s="396" t="str">
        <f t="shared" si="71"/>
        <v>NO APLICA</v>
      </c>
      <c r="N744" s="396"/>
    </row>
    <row r="745" spans="2:14">
      <c r="B745" s="131"/>
      <c r="C745" s="131"/>
      <c r="E745" s="132"/>
      <c r="F745" s="163" t="str">
        <f>IF(OR(D745="",E745=""),"",ROUND(D745/LOOKUP(E745,#REF!,#REF!),3))</f>
        <v/>
      </c>
      <c r="K745" s="474"/>
      <c r="L745" s="138">
        <v>10</v>
      </c>
      <c r="M745" s="396" t="str">
        <f t="shared" si="71"/>
        <v>NO APLICA</v>
      </c>
      <c r="N745" s="396"/>
    </row>
    <row r="746" spans="2:14">
      <c r="B746" s="131"/>
      <c r="C746" s="131"/>
      <c r="E746" s="132"/>
      <c r="F746" s="163" t="str">
        <f>IF(OR(D746="",E746=""),"",ROUND(D746/LOOKUP(E746,#REF!,#REF!),3))</f>
        <v/>
      </c>
      <c r="K746" s="474">
        <v>75</v>
      </c>
      <c r="L746" s="138">
        <v>1</v>
      </c>
      <c r="M746" s="396" t="str">
        <f t="shared" ref="M746:M755" si="72">IF(SUMIFS($F$5:$F$1200,$B$5:$B$1200,$K$746,$C$5:$C$1200,$L746)=0,"NO APLICA",ROUND(SUMIFS($F$5:$F$1200,$B$5:$B$1200,$K$746,$C$5:$C$1200,$L746),3))</f>
        <v>NO APLICA</v>
      </c>
      <c r="N746" s="396"/>
    </row>
    <row r="747" spans="2:14">
      <c r="B747" s="131"/>
      <c r="C747" s="131"/>
      <c r="E747" s="132"/>
      <c r="F747" s="163" t="str">
        <f>IF(OR(D747="",E747=""),"",ROUND(D747/LOOKUP(E747,#REF!,#REF!),3))</f>
        <v/>
      </c>
      <c r="K747" s="474"/>
      <c r="L747" s="138">
        <v>2</v>
      </c>
      <c r="M747" s="396" t="str">
        <f t="shared" si="72"/>
        <v>NO APLICA</v>
      </c>
      <c r="N747" s="396"/>
    </row>
    <row r="748" spans="2:14">
      <c r="B748" s="131"/>
      <c r="C748" s="131"/>
      <c r="E748" s="132"/>
      <c r="F748" s="163" t="str">
        <f>IF(OR(D748="",E748=""),"",ROUND(D748/LOOKUP(E748,#REF!,#REF!),3))</f>
        <v/>
      </c>
      <c r="K748" s="474"/>
      <c r="L748" s="138">
        <v>3</v>
      </c>
      <c r="M748" s="396" t="str">
        <f t="shared" si="72"/>
        <v>NO APLICA</v>
      </c>
      <c r="N748" s="396"/>
    </row>
    <row r="749" spans="2:14">
      <c r="B749" s="131"/>
      <c r="C749" s="131"/>
      <c r="E749" s="132"/>
      <c r="F749" s="163" t="str">
        <f>IF(OR(D749="",E749=""),"",ROUND(D749/LOOKUP(E749,#REF!,#REF!),3))</f>
        <v/>
      </c>
      <c r="K749" s="474"/>
      <c r="L749" s="138">
        <v>4</v>
      </c>
      <c r="M749" s="396" t="str">
        <f t="shared" si="72"/>
        <v>NO APLICA</v>
      </c>
      <c r="N749" s="396"/>
    </row>
    <row r="750" spans="2:14">
      <c r="B750" s="131"/>
      <c r="C750" s="131"/>
      <c r="E750" s="132"/>
      <c r="F750" s="163" t="str">
        <f>IF(OR(D750="",E750=""),"",ROUND(D750/LOOKUP(E750,#REF!,#REF!),3))</f>
        <v/>
      </c>
      <c r="K750" s="474"/>
      <c r="L750" s="138">
        <v>5</v>
      </c>
      <c r="M750" s="396" t="str">
        <f t="shared" si="72"/>
        <v>NO APLICA</v>
      </c>
      <c r="N750" s="396"/>
    </row>
    <row r="751" spans="2:14">
      <c r="B751" s="131"/>
      <c r="C751" s="131"/>
      <c r="E751" s="132"/>
      <c r="F751" s="163" t="str">
        <f>IF(OR(D751="",E751=""),"",ROUND(D751/LOOKUP(E751,#REF!,#REF!),3))</f>
        <v/>
      </c>
      <c r="K751" s="474"/>
      <c r="L751" s="138">
        <v>6</v>
      </c>
      <c r="M751" s="396" t="str">
        <f t="shared" si="72"/>
        <v>NO APLICA</v>
      </c>
      <c r="N751" s="396"/>
    </row>
    <row r="752" spans="2:14">
      <c r="B752" s="131"/>
      <c r="C752" s="131"/>
      <c r="E752" s="132"/>
      <c r="F752" s="163" t="str">
        <f>IF(OR(D752="",E752=""),"",ROUND(D752/LOOKUP(E752,#REF!,#REF!),3))</f>
        <v/>
      </c>
      <c r="K752" s="474"/>
      <c r="L752" s="138">
        <v>7</v>
      </c>
      <c r="M752" s="396" t="str">
        <f t="shared" si="72"/>
        <v>NO APLICA</v>
      </c>
      <c r="N752" s="396"/>
    </row>
    <row r="753" spans="2:14">
      <c r="B753" s="131"/>
      <c r="C753" s="131"/>
      <c r="E753" s="132"/>
      <c r="F753" s="163" t="str">
        <f>IF(OR(D753="",E753=""),"",ROUND(D753/LOOKUP(E753,#REF!,#REF!),3))</f>
        <v/>
      </c>
      <c r="K753" s="474"/>
      <c r="L753" s="138">
        <v>8</v>
      </c>
      <c r="M753" s="396" t="str">
        <f t="shared" si="72"/>
        <v>NO APLICA</v>
      </c>
      <c r="N753" s="396"/>
    </row>
    <row r="754" spans="2:14">
      <c r="B754" s="131"/>
      <c r="C754" s="131"/>
      <c r="E754" s="132"/>
      <c r="F754" s="163" t="str">
        <f>IF(OR(D754="",E754=""),"",ROUND(D754/LOOKUP(E754,#REF!,#REF!),3))</f>
        <v/>
      </c>
      <c r="K754" s="474"/>
      <c r="L754" s="138">
        <v>9</v>
      </c>
      <c r="M754" s="396" t="str">
        <f t="shared" si="72"/>
        <v>NO APLICA</v>
      </c>
      <c r="N754" s="396"/>
    </row>
    <row r="755" spans="2:14">
      <c r="B755" s="131"/>
      <c r="C755" s="131"/>
      <c r="E755" s="132"/>
      <c r="F755" s="163" t="str">
        <f>IF(OR(D755="",E755=""),"",ROUND(D755/LOOKUP(E755,#REF!,#REF!),3))</f>
        <v/>
      </c>
      <c r="K755" s="474"/>
      <c r="L755" s="138">
        <v>10</v>
      </c>
      <c r="M755" s="396" t="str">
        <f t="shared" si="72"/>
        <v>NO APLICA</v>
      </c>
      <c r="N755" s="396"/>
    </row>
    <row r="756" spans="2:14">
      <c r="B756" s="131"/>
      <c r="C756" s="131"/>
      <c r="E756" s="132"/>
      <c r="F756" s="163" t="str">
        <f>IF(OR(D756="",E756=""),"",ROUND(D756/LOOKUP(E756,#REF!,#REF!),3))</f>
        <v/>
      </c>
      <c r="K756" s="474">
        <v>76</v>
      </c>
      <c r="L756" s="138">
        <v>1</v>
      </c>
      <c r="M756" s="396" t="str">
        <f t="shared" ref="M756:M765" si="73">IF(SUMIFS($F$5:$F$1200,$B$5:$B$1200,$K$756,$C$5:$C$1200,$L756)=0,"NO APLICA",ROUND(SUMIFS($F$5:$F$1200,$B$5:$B$1200,$K$756,$C$5:$C$1200,$L756),3))</f>
        <v>NO APLICA</v>
      </c>
      <c r="N756" s="396"/>
    </row>
    <row r="757" spans="2:14">
      <c r="B757" s="131"/>
      <c r="C757" s="131"/>
      <c r="E757" s="132"/>
      <c r="F757" s="163" t="str">
        <f>IF(OR(D757="",E757=""),"",ROUND(D757/LOOKUP(E757,#REF!,#REF!),3))</f>
        <v/>
      </c>
      <c r="K757" s="474"/>
      <c r="L757" s="138">
        <v>2</v>
      </c>
      <c r="M757" s="396" t="str">
        <f t="shared" si="73"/>
        <v>NO APLICA</v>
      </c>
      <c r="N757" s="396"/>
    </row>
    <row r="758" spans="2:14">
      <c r="B758" s="131"/>
      <c r="C758" s="131"/>
      <c r="E758" s="132"/>
      <c r="F758" s="163" t="str">
        <f>IF(OR(D758="",E758=""),"",ROUND(D758/LOOKUP(E758,#REF!,#REF!),3))</f>
        <v/>
      </c>
      <c r="K758" s="474"/>
      <c r="L758" s="138">
        <v>3</v>
      </c>
      <c r="M758" s="396" t="str">
        <f t="shared" si="73"/>
        <v>NO APLICA</v>
      </c>
      <c r="N758" s="396"/>
    </row>
    <row r="759" spans="2:14">
      <c r="B759" s="131"/>
      <c r="C759" s="131"/>
      <c r="E759" s="132"/>
      <c r="F759" s="163" t="str">
        <f>IF(OR(D759="",E759=""),"",ROUND(D759/LOOKUP(E759,#REF!,#REF!),3))</f>
        <v/>
      </c>
      <c r="K759" s="474"/>
      <c r="L759" s="138">
        <v>4</v>
      </c>
      <c r="M759" s="396" t="str">
        <f t="shared" si="73"/>
        <v>NO APLICA</v>
      </c>
      <c r="N759" s="396"/>
    </row>
    <row r="760" spans="2:14">
      <c r="B760" s="131"/>
      <c r="C760" s="131"/>
      <c r="E760" s="132"/>
      <c r="F760" s="163" t="str">
        <f>IF(OR(D760="",E760=""),"",ROUND(D760/LOOKUP(E760,#REF!,#REF!),3))</f>
        <v/>
      </c>
      <c r="K760" s="474"/>
      <c r="L760" s="138">
        <v>5</v>
      </c>
      <c r="M760" s="396" t="str">
        <f t="shared" si="73"/>
        <v>NO APLICA</v>
      </c>
      <c r="N760" s="396"/>
    </row>
    <row r="761" spans="2:14">
      <c r="B761" s="131"/>
      <c r="C761" s="131"/>
      <c r="E761" s="132"/>
      <c r="F761" s="163" t="str">
        <f>IF(OR(D761="",E761=""),"",ROUND(D761/LOOKUP(E761,#REF!,#REF!),3))</f>
        <v/>
      </c>
      <c r="K761" s="474"/>
      <c r="L761" s="138">
        <v>6</v>
      </c>
      <c r="M761" s="396" t="str">
        <f t="shared" si="73"/>
        <v>NO APLICA</v>
      </c>
      <c r="N761" s="396"/>
    </row>
    <row r="762" spans="2:14">
      <c r="B762" s="131"/>
      <c r="C762" s="131"/>
      <c r="E762" s="132"/>
      <c r="F762" s="163" t="str">
        <f>IF(OR(D762="",E762=""),"",ROUND(D762/LOOKUP(E762,#REF!,#REF!),3))</f>
        <v/>
      </c>
      <c r="K762" s="474"/>
      <c r="L762" s="138">
        <v>7</v>
      </c>
      <c r="M762" s="396" t="str">
        <f t="shared" si="73"/>
        <v>NO APLICA</v>
      </c>
      <c r="N762" s="396"/>
    </row>
    <row r="763" spans="2:14">
      <c r="B763" s="131"/>
      <c r="C763" s="131"/>
      <c r="E763" s="132"/>
      <c r="F763" s="163" t="str">
        <f>IF(OR(D763="",E763=""),"",ROUND(D763/LOOKUP(E763,#REF!,#REF!),3))</f>
        <v/>
      </c>
      <c r="K763" s="474"/>
      <c r="L763" s="138">
        <v>8</v>
      </c>
      <c r="M763" s="396" t="str">
        <f t="shared" si="73"/>
        <v>NO APLICA</v>
      </c>
      <c r="N763" s="396"/>
    </row>
    <row r="764" spans="2:14">
      <c r="B764" s="131"/>
      <c r="C764" s="131"/>
      <c r="E764" s="132"/>
      <c r="F764" s="163" t="str">
        <f>IF(OR(D764="",E764=""),"",ROUND(D764/LOOKUP(E764,#REF!,#REF!),3))</f>
        <v/>
      </c>
      <c r="K764" s="474"/>
      <c r="L764" s="138">
        <v>9</v>
      </c>
      <c r="M764" s="396" t="str">
        <f t="shared" si="73"/>
        <v>NO APLICA</v>
      </c>
      <c r="N764" s="396"/>
    </row>
    <row r="765" spans="2:14">
      <c r="B765" s="131"/>
      <c r="C765" s="131"/>
      <c r="E765" s="132"/>
      <c r="F765" s="163" t="str">
        <f>IF(OR(D765="",E765=""),"",ROUND(D765/LOOKUP(E765,#REF!,#REF!),3))</f>
        <v/>
      </c>
      <c r="K765" s="474"/>
      <c r="L765" s="138">
        <v>10</v>
      </c>
      <c r="M765" s="396" t="str">
        <f t="shared" si="73"/>
        <v>NO APLICA</v>
      </c>
      <c r="N765" s="396"/>
    </row>
    <row r="766" spans="2:14">
      <c r="B766" s="131"/>
      <c r="C766" s="131"/>
      <c r="E766" s="132"/>
      <c r="F766" s="163" t="str">
        <f>IF(OR(D766="",E766=""),"",ROUND(D766/LOOKUP(E766,#REF!,#REF!),3))</f>
        <v/>
      </c>
      <c r="K766" s="474">
        <v>77</v>
      </c>
      <c r="L766" s="138">
        <v>1</v>
      </c>
      <c r="M766" s="396" t="str">
        <f t="shared" ref="M766:M775" si="74">IF(SUMIFS($F$5:$F$1200,$B$5:$B$1200,$K$766,$C$5:$C$1200,$L766)=0,"NO APLICA",ROUND(SUMIFS($F$5:$F$1200,$B$5:$B$1200,$K$766,$C$5:$C$1200,$L766),3))</f>
        <v>NO APLICA</v>
      </c>
      <c r="N766" s="396"/>
    </row>
    <row r="767" spans="2:14">
      <c r="B767" s="131"/>
      <c r="C767" s="131"/>
      <c r="E767" s="132"/>
      <c r="F767" s="163" t="str">
        <f>IF(OR(D767="",E767=""),"",ROUND(D767/LOOKUP(E767,#REF!,#REF!),3))</f>
        <v/>
      </c>
      <c r="K767" s="474"/>
      <c r="L767" s="138">
        <v>2</v>
      </c>
      <c r="M767" s="396" t="str">
        <f t="shared" si="74"/>
        <v>NO APLICA</v>
      </c>
      <c r="N767" s="396"/>
    </row>
    <row r="768" spans="2:14">
      <c r="B768" s="131"/>
      <c r="C768" s="131"/>
      <c r="E768" s="132"/>
      <c r="F768" s="163" t="str">
        <f>IF(OR(D768="",E768=""),"",ROUND(D768/LOOKUP(E768,#REF!,#REF!),3))</f>
        <v/>
      </c>
      <c r="K768" s="474"/>
      <c r="L768" s="138">
        <v>3</v>
      </c>
      <c r="M768" s="396" t="str">
        <f t="shared" si="74"/>
        <v>NO APLICA</v>
      </c>
      <c r="N768" s="396"/>
    </row>
    <row r="769" spans="2:14">
      <c r="B769" s="131"/>
      <c r="C769" s="131"/>
      <c r="E769" s="132"/>
      <c r="F769" s="163" t="str">
        <f>IF(OR(D769="",E769=""),"",ROUND(D769/LOOKUP(E769,#REF!,#REF!),3))</f>
        <v/>
      </c>
      <c r="K769" s="474"/>
      <c r="L769" s="138">
        <v>4</v>
      </c>
      <c r="M769" s="396" t="str">
        <f t="shared" si="74"/>
        <v>NO APLICA</v>
      </c>
      <c r="N769" s="396"/>
    </row>
    <row r="770" spans="2:14">
      <c r="B770" s="131"/>
      <c r="C770" s="131"/>
      <c r="E770" s="132"/>
      <c r="F770" s="163" t="str">
        <f>IF(OR(D770="",E770=""),"",ROUND(D770/LOOKUP(E770,#REF!,#REF!),3))</f>
        <v/>
      </c>
      <c r="K770" s="474"/>
      <c r="L770" s="138">
        <v>5</v>
      </c>
      <c r="M770" s="396" t="str">
        <f t="shared" si="74"/>
        <v>NO APLICA</v>
      </c>
      <c r="N770" s="396"/>
    </row>
    <row r="771" spans="2:14">
      <c r="B771" s="131"/>
      <c r="C771" s="131"/>
      <c r="E771" s="132"/>
      <c r="F771" s="163" t="str">
        <f>IF(OR(D771="",E771=""),"",ROUND(D771/LOOKUP(E771,#REF!,#REF!),3))</f>
        <v/>
      </c>
      <c r="K771" s="474"/>
      <c r="L771" s="138">
        <v>6</v>
      </c>
      <c r="M771" s="396" t="str">
        <f t="shared" si="74"/>
        <v>NO APLICA</v>
      </c>
      <c r="N771" s="396"/>
    </row>
    <row r="772" spans="2:14">
      <c r="B772" s="131"/>
      <c r="C772" s="131"/>
      <c r="E772" s="132"/>
      <c r="F772" s="163" t="str">
        <f>IF(OR(D772="",E772=""),"",ROUND(D772/LOOKUP(E772,#REF!,#REF!),3))</f>
        <v/>
      </c>
      <c r="K772" s="474"/>
      <c r="L772" s="138">
        <v>7</v>
      </c>
      <c r="M772" s="396" t="str">
        <f t="shared" si="74"/>
        <v>NO APLICA</v>
      </c>
      <c r="N772" s="396"/>
    </row>
    <row r="773" spans="2:14">
      <c r="B773" s="131"/>
      <c r="C773" s="131"/>
      <c r="E773" s="132"/>
      <c r="F773" s="163" t="str">
        <f>IF(OR(D773="",E773=""),"",ROUND(D773/LOOKUP(E773,#REF!,#REF!),3))</f>
        <v/>
      </c>
      <c r="K773" s="474"/>
      <c r="L773" s="138">
        <v>8</v>
      </c>
      <c r="M773" s="396" t="str">
        <f t="shared" si="74"/>
        <v>NO APLICA</v>
      </c>
      <c r="N773" s="396"/>
    </row>
    <row r="774" spans="2:14">
      <c r="B774" s="131"/>
      <c r="C774" s="131"/>
      <c r="E774" s="132"/>
      <c r="F774" s="163" t="str">
        <f>IF(OR(D774="",E774=""),"",ROUND(D774/LOOKUP(E774,#REF!,#REF!),3))</f>
        <v/>
      </c>
      <c r="K774" s="474"/>
      <c r="L774" s="138">
        <v>9</v>
      </c>
      <c r="M774" s="396" t="str">
        <f t="shared" si="74"/>
        <v>NO APLICA</v>
      </c>
      <c r="N774" s="396"/>
    </row>
    <row r="775" spans="2:14">
      <c r="B775" s="131"/>
      <c r="C775" s="131"/>
      <c r="E775" s="132"/>
      <c r="F775" s="163" t="str">
        <f>IF(OR(D775="",E775=""),"",ROUND(D775/LOOKUP(E775,#REF!,#REF!),3))</f>
        <v/>
      </c>
      <c r="K775" s="474"/>
      <c r="L775" s="138">
        <v>10</v>
      </c>
      <c r="M775" s="396" t="str">
        <f t="shared" si="74"/>
        <v>NO APLICA</v>
      </c>
      <c r="N775" s="396"/>
    </row>
    <row r="776" spans="2:14">
      <c r="B776" s="131"/>
      <c r="C776" s="131"/>
      <c r="E776" s="132"/>
      <c r="F776" s="163" t="str">
        <f>IF(OR(D776="",E776=""),"",ROUND(D776/LOOKUP(E776,#REF!,#REF!),3))</f>
        <v/>
      </c>
      <c r="K776" s="474">
        <v>78</v>
      </c>
      <c r="L776" s="138">
        <v>1</v>
      </c>
      <c r="M776" s="396" t="str">
        <f t="shared" ref="M776:M785" si="75">IF(SUMIFS($F$5:$F$1200,$B$5:$B$1200,$K$776,$C$5:$C$1200,$L776)=0,"NO APLICA",ROUND(SUMIFS($F$5:$F$1200,$B$5:$B$1200,$K$776,$C$5:$C$1200,$L776),3))</f>
        <v>NO APLICA</v>
      </c>
      <c r="N776" s="396"/>
    </row>
    <row r="777" spans="2:14">
      <c r="B777" s="131"/>
      <c r="C777" s="131"/>
      <c r="E777" s="132"/>
      <c r="F777" s="163" t="str">
        <f>IF(OR(D777="",E777=""),"",ROUND(D777/LOOKUP(E777,#REF!,#REF!),3))</f>
        <v/>
      </c>
      <c r="K777" s="474"/>
      <c r="L777" s="138">
        <v>2</v>
      </c>
      <c r="M777" s="396" t="str">
        <f t="shared" si="75"/>
        <v>NO APLICA</v>
      </c>
      <c r="N777" s="396"/>
    </row>
    <row r="778" spans="2:14">
      <c r="B778" s="131"/>
      <c r="C778" s="131"/>
      <c r="E778" s="132"/>
      <c r="F778" s="163" t="str">
        <f>IF(OR(D778="",E778=""),"",ROUND(D778/LOOKUP(E778,#REF!,#REF!),3))</f>
        <v/>
      </c>
      <c r="K778" s="474"/>
      <c r="L778" s="138">
        <v>3</v>
      </c>
      <c r="M778" s="396" t="str">
        <f t="shared" si="75"/>
        <v>NO APLICA</v>
      </c>
      <c r="N778" s="396"/>
    </row>
    <row r="779" spans="2:14">
      <c r="B779" s="131"/>
      <c r="C779" s="131"/>
      <c r="E779" s="132"/>
      <c r="F779" s="163" t="str">
        <f>IF(OR(D779="",E779=""),"",ROUND(D779/LOOKUP(E779,#REF!,#REF!),3))</f>
        <v/>
      </c>
      <c r="K779" s="474"/>
      <c r="L779" s="138">
        <v>4</v>
      </c>
      <c r="M779" s="396" t="str">
        <f t="shared" si="75"/>
        <v>NO APLICA</v>
      </c>
      <c r="N779" s="396"/>
    </row>
    <row r="780" spans="2:14">
      <c r="B780" s="131"/>
      <c r="C780" s="131"/>
      <c r="E780" s="132"/>
      <c r="F780" s="163" t="str">
        <f>IF(OR(D780="",E780=""),"",ROUND(D780/LOOKUP(E780,#REF!,#REF!),3))</f>
        <v/>
      </c>
      <c r="K780" s="474"/>
      <c r="L780" s="138">
        <v>5</v>
      </c>
      <c r="M780" s="396" t="str">
        <f t="shared" si="75"/>
        <v>NO APLICA</v>
      </c>
      <c r="N780" s="396"/>
    </row>
    <row r="781" spans="2:14">
      <c r="B781" s="131"/>
      <c r="C781" s="131"/>
      <c r="E781" s="132"/>
      <c r="F781" s="163" t="str">
        <f>IF(OR(D781="",E781=""),"",ROUND(D781/LOOKUP(E781,#REF!,#REF!),3))</f>
        <v/>
      </c>
      <c r="K781" s="474"/>
      <c r="L781" s="138">
        <v>6</v>
      </c>
      <c r="M781" s="396" t="str">
        <f t="shared" si="75"/>
        <v>NO APLICA</v>
      </c>
      <c r="N781" s="396"/>
    </row>
    <row r="782" spans="2:14">
      <c r="B782" s="131"/>
      <c r="C782" s="131"/>
      <c r="E782" s="132"/>
      <c r="F782" s="163" t="str">
        <f>IF(OR(D782="",E782=""),"",ROUND(D782/LOOKUP(E782,#REF!,#REF!),3))</f>
        <v/>
      </c>
      <c r="K782" s="474"/>
      <c r="L782" s="138">
        <v>7</v>
      </c>
      <c r="M782" s="396" t="str">
        <f t="shared" si="75"/>
        <v>NO APLICA</v>
      </c>
      <c r="N782" s="396"/>
    </row>
    <row r="783" spans="2:14">
      <c r="B783" s="131"/>
      <c r="C783" s="131"/>
      <c r="E783" s="132"/>
      <c r="F783" s="163" t="str">
        <f>IF(OR(D783="",E783=""),"",ROUND(D783/LOOKUP(E783,#REF!,#REF!),3))</f>
        <v/>
      </c>
      <c r="K783" s="474"/>
      <c r="L783" s="138">
        <v>8</v>
      </c>
      <c r="M783" s="396" t="str">
        <f t="shared" si="75"/>
        <v>NO APLICA</v>
      </c>
      <c r="N783" s="396"/>
    </row>
    <row r="784" spans="2:14">
      <c r="B784" s="131"/>
      <c r="C784" s="131"/>
      <c r="E784" s="132"/>
      <c r="F784" s="163" t="str">
        <f>IF(OR(D784="",E784=""),"",ROUND(D784/LOOKUP(E784,#REF!,#REF!),3))</f>
        <v/>
      </c>
      <c r="K784" s="474"/>
      <c r="L784" s="138">
        <v>9</v>
      </c>
      <c r="M784" s="396" t="str">
        <f t="shared" si="75"/>
        <v>NO APLICA</v>
      </c>
      <c r="N784" s="396"/>
    </row>
    <row r="785" spans="2:14">
      <c r="B785" s="131"/>
      <c r="C785" s="131"/>
      <c r="E785" s="132"/>
      <c r="F785" s="163" t="str">
        <f>IF(OR(D785="",E785=""),"",ROUND(D785/LOOKUP(E785,#REF!,#REF!),3))</f>
        <v/>
      </c>
      <c r="K785" s="474"/>
      <c r="L785" s="138">
        <v>10</v>
      </c>
      <c r="M785" s="396" t="str">
        <f t="shared" si="75"/>
        <v>NO APLICA</v>
      </c>
      <c r="N785" s="396"/>
    </row>
    <row r="786" spans="2:14">
      <c r="B786" s="131"/>
      <c r="C786" s="131"/>
      <c r="E786" s="132"/>
      <c r="F786" s="163" t="str">
        <f>IF(OR(D786="",E786=""),"",ROUND(D786/LOOKUP(E786,#REF!,#REF!),3))</f>
        <v/>
      </c>
      <c r="K786" s="474">
        <v>79</v>
      </c>
      <c r="L786" s="138">
        <v>1</v>
      </c>
      <c r="M786" s="396" t="str">
        <f t="shared" ref="M786:M795" si="76">IF(SUMIFS($F$5:$F$1200,$B$5:$B$1200,$K$786,$C$5:$C$1200,$L786)=0,"NO APLICA",ROUND(SUMIFS($F$5:$F$1200,$B$5:$B$1200,$K$786,$C$5:$C$1200,$L786),3))</f>
        <v>NO APLICA</v>
      </c>
      <c r="N786" s="396"/>
    </row>
    <row r="787" spans="2:14">
      <c r="B787" s="131"/>
      <c r="C787" s="131"/>
      <c r="E787" s="132"/>
      <c r="F787" s="163" t="str">
        <f>IF(OR(D787="",E787=""),"",ROUND(D787/LOOKUP(E787,#REF!,#REF!),3))</f>
        <v/>
      </c>
      <c r="K787" s="474"/>
      <c r="L787" s="138">
        <v>2</v>
      </c>
      <c r="M787" s="396" t="str">
        <f t="shared" si="76"/>
        <v>NO APLICA</v>
      </c>
      <c r="N787" s="396"/>
    </row>
    <row r="788" spans="2:14">
      <c r="B788" s="131"/>
      <c r="C788" s="131"/>
      <c r="E788" s="132"/>
      <c r="F788" s="163" t="str">
        <f>IF(OR(D788="",E788=""),"",ROUND(D788/LOOKUP(E788,#REF!,#REF!),3))</f>
        <v/>
      </c>
      <c r="K788" s="474"/>
      <c r="L788" s="138">
        <v>3</v>
      </c>
      <c r="M788" s="396" t="str">
        <f t="shared" si="76"/>
        <v>NO APLICA</v>
      </c>
      <c r="N788" s="396"/>
    </row>
    <row r="789" spans="2:14">
      <c r="B789" s="131"/>
      <c r="C789" s="131"/>
      <c r="E789" s="132"/>
      <c r="F789" s="163" t="str">
        <f>IF(OR(D789="",E789=""),"",ROUND(D789/LOOKUP(E789,#REF!,#REF!),3))</f>
        <v/>
      </c>
      <c r="K789" s="474"/>
      <c r="L789" s="138">
        <v>4</v>
      </c>
      <c r="M789" s="396" t="str">
        <f t="shared" si="76"/>
        <v>NO APLICA</v>
      </c>
      <c r="N789" s="396"/>
    </row>
    <row r="790" spans="2:14">
      <c r="B790" s="131"/>
      <c r="C790" s="131"/>
      <c r="E790" s="132"/>
      <c r="F790" s="163" t="str">
        <f>IF(OR(D790="",E790=""),"",ROUND(D790/LOOKUP(E790,#REF!,#REF!),3))</f>
        <v/>
      </c>
      <c r="K790" s="474"/>
      <c r="L790" s="138">
        <v>5</v>
      </c>
      <c r="M790" s="396" t="str">
        <f t="shared" si="76"/>
        <v>NO APLICA</v>
      </c>
      <c r="N790" s="396"/>
    </row>
    <row r="791" spans="2:14">
      <c r="B791" s="131"/>
      <c r="C791" s="131"/>
      <c r="E791" s="132"/>
      <c r="F791" s="163" t="str">
        <f>IF(OR(D791="",E791=""),"",ROUND(D791/LOOKUP(E791,#REF!,#REF!),3))</f>
        <v/>
      </c>
      <c r="K791" s="474"/>
      <c r="L791" s="138">
        <v>6</v>
      </c>
      <c r="M791" s="396" t="str">
        <f t="shared" si="76"/>
        <v>NO APLICA</v>
      </c>
      <c r="N791" s="396"/>
    </row>
    <row r="792" spans="2:14">
      <c r="B792" s="131"/>
      <c r="C792" s="131"/>
      <c r="E792" s="132"/>
      <c r="F792" s="163" t="str">
        <f>IF(OR(D792="",E792=""),"",ROUND(D792/LOOKUP(E792,#REF!,#REF!),3))</f>
        <v/>
      </c>
      <c r="K792" s="474"/>
      <c r="L792" s="138">
        <v>7</v>
      </c>
      <c r="M792" s="396" t="str">
        <f t="shared" si="76"/>
        <v>NO APLICA</v>
      </c>
      <c r="N792" s="396"/>
    </row>
    <row r="793" spans="2:14">
      <c r="B793" s="131"/>
      <c r="C793" s="131"/>
      <c r="E793" s="132"/>
      <c r="F793" s="163" t="str">
        <f>IF(OR(D793="",E793=""),"",ROUND(D793/LOOKUP(E793,#REF!,#REF!),3))</f>
        <v/>
      </c>
      <c r="K793" s="474"/>
      <c r="L793" s="138">
        <v>8</v>
      </c>
      <c r="M793" s="396" t="str">
        <f t="shared" si="76"/>
        <v>NO APLICA</v>
      </c>
      <c r="N793" s="396"/>
    </row>
    <row r="794" spans="2:14">
      <c r="B794" s="131"/>
      <c r="C794" s="131"/>
      <c r="E794" s="132"/>
      <c r="F794" s="163" t="str">
        <f>IF(OR(D794="",E794=""),"",ROUND(D794/LOOKUP(E794,#REF!,#REF!),3))</f>
        <v/>
      </c>
      <c r="K794" s="474"/>
      <c r="L794" s="138">
        <v>9</v>
      </c>
      <c r="M794" s="396" t="str">
        <f t="shared" si="76"/>
        <v>NO APLICA</v>
      </c>
      <c r="N794" s="396"/>
    </row>
    <row r="795" spans="2:14">
      <c r="B795" s="131"/>
      <c r="C795" s="131"/>
      <c r="E795" s="132"/>
      <c r="F795" s="163" t="str">
        <f>IF(OR(D795="",E795=""),"",ROUND(D795/LOOKUP(E795,#REF!,#REF!),3))</f>
        <v/>
      </c>
      <c r="K795" s="474"/>
      <c r="L795" s="138">
        <v>10</v>
      </c>
      <c r="M795" s="396" t="str">
        <f t="shared" si="76"/>
        <v>NO APLICA</v>
      </c>
      <c r="N795" s="396"/>
    </row>
    <row r="796" spans="2:14">
      <c r="B796" s="131"/>
      <c r="C796" s="131"/>
      <c r="E796" s="132"/>
      <c r="F796" s="163" t="str">
        <f>IF(OR(D796="",E796=""),"",ROUND(D796/LOOKUP(E796,#REF!,#REF!),3))</f>
        <v/>
      </c>
      <c r="K796" s="474">
        <v>80</v>
      </c>
      <c r="L796" s="138">
        <v>1</v>
      </c>
      <c r="M796" s="396" t="str">
        <f t="shared" ref="M796:M805" si="77">IF(SUMIFS($F$5:$F$1200,$B$5:$B$1200,$K$796,$C$5:$C$1200,$L796)=0,"NO APLICA",ROUND(SUMIFS($F$5:$F$1200,$B$5:$B$1200,$K$796,$C$5:$C$1200,$L796),3))</f>
        <v>NO APLICA</v>
      </c>
      <c r="N796" s="396"/>
    </row>
    <row r="797" spans="2:14">
      <c r="B797" s="131"/>
      <c r="C797" s="131"/>
      <c r="E797" s="132"/>
      <c r="F797" s="163" t="str">
        <f>IF(OR(D797="",E797=""),"",ROUND(D797/LOOKUP(E797,#REF!,#REF!),3))</f>
        <v/>
      </c>
      <c r="K797" s="474"/>
      <c r="L797" s="138">
        <v>2</v>
      </c>
      <c r="M797" s="396" t="str">
        <f t="shared" si="77"/>
        <v>NO APLICA</v>
      </c>
      <c r="N797" s="396"/>
    </row>
    <row r="798" spans="2:14">
      <c r="B798" s="131"/>
      <c r="C798" s="131"/>
      <c r="E798" s="132"/>
      <c r="F798" s="163" t="str">
        <f>IF(OR(D798="",E798=""),"",ROUND(D798/LOOKUP(E798,#REF!,#REF!),3))</f>
        <v/>
      </c>
      <c r="K798" s="474"/>
      <c r="L798" s="138">
        <v>3</v>
      </c>
      <c r="M798" s="396" t="str">
        <f t="shared" si="77"/>
        <v>NO APLICA</v>
      </c>
      <c r="N798" s="396"/>
    </row>
    <row r="799" spans="2:14">
      <c r="B799" s="131"/>
      <c r="C799" s="131"/>
      <c r="E799" s="132"/>
      <c r="F799" s="163" t="str">
        <f>IF(OR(D799="",E799=""),"",ROUND(D799/LOOKUP(E799,#REF!,#REF!),3))</f>
        <v/>
      </c>
      <c r="K799" s="474"/>
      <c r="L799" s="138">
        <v>4</v>
      </c>
      <c r="M799" s="396" t="str">
        <f t="shared" si="77"/>
        <v>NO APLICA</v>
      </c>
      <c r="N799" s="396"/>
    </row>
    <row r="800" spans="2:14">
      <c r="B800" s="131"/>
      <c r="C800" s="131"/>
      <c r="E800" s="132"/>
      <c r="F800" s="163" t="str">
        <f>IF(OR(D800="",E800=""),"",ROUND(D800/LOOKUP(E800,#REF!,#REF!),3))</f>
        <v/>
      </c>
      <c r="K800" s="474"/>
      <c r="L800" s="138">
        <v>5</v>
      </c>
      <c r="M800" s="396" t="str">
        <f t="shared" si="77"/>
        <v>NO APLICA</v>
      </c>
      <c r="N800" s="396"/>
    </row>
    <row r="801" spans="2:14">
      <c r="B801" s="131"/>
      <c r="C801" s="131"/>
      <c r="E801" s="132"/>
      <c r="F801" s="163" t="str">
        <f>IF(OR(D801="",E801=""),"",ROUND(D801/LOOKUP(E801,#REF!,#REF!),3))</f>
        <v/>
      </c>
      <c r="K801" s="474"/>
      <c r="L801" s="138">
        <v>6</v>
      </c>
      <c r="M801" s="396" t="str">
        <f t="shared" si="77"/>
        <v>NO APLICA</v>
      </c>
      <c r="N801" s="396"/>
    </row>
    <row r="802" spans="2:14">
      <c r="B802" s="131"/>
      <c r="C802" s="131"/>
      <c r="E802" s="132"/>
      <c r="F802" s="163" t="str">
        <f>IF(OR(D802="",E802=""),"",ROUND(D802/LOOKUP(E802,#REF!,#REF!),3))</f>
        <v/>
      </c>
      <c r="K802" s="474"/>
      <c r="L802" s="138">
        <v>7</v>
      </c>
      <c r="M802" s="396" t="str">
        <f t="shared" si="77"/>
        <v>NO APLICA</v>
      </c>
      <c r="N802" s="396"/>
    </row>
    <row r="803" spans="2:14">
      <c r="B803" s="131"/>
      <c r="C803" s="131"/>
      <c r="E803" s="132"/>
      <c r="F803" s="163" t="str">
        <f>IF(OR(D803="",E803=""),"",ROUND(D803/LOOKUP(E803,#REF!,#REF!),3))</f>
        <v/>
      </c>
      <c r="K803" s="474"/>
      <c r="L803" s="138">
        <v>8</v>
      </c>
      <c r="M803" s="396" t="str">
        <f t="shared" si="77"/>
        <v>NO APLICA</v>
      </c>
      <c r="N803" s="396"/>
    </row>
    <row r="804" spans="2:14">
      <c r="B804" s="131"/>
      <c r="C804" s="131"/>
      <c r="E804" s="132"/>
      <c r="F804" s="163" t="str">
        <f>IF(OR(D804="",E804=""),"",ROUND(D804/LOOKUP(E804,#REF!,#REF!),3))</f>
        <v/>
      </c>
      <c r="K804" s="474"/>
      <c r="L804" s="138">
        <v>9</v>
      </c>
      <c r="M804" s="396" t="str">
        <f t="shared" si="77"/>
        <v>NO APLICA</v>
      </c>
      <c r="N804" s="396"/>
    </row>
    <row r="805" spans="2:14">
      <c r="B805" s="131"/>
      <c r="C805" s="131"/>
      <c r="E805" s="132"/>
      <c r="F805" s="163" t="str">
        <f>IF(OR(D805="",E805=""),"",ROUND(D805/LOOKUP(E805,#REF!,#REF!),3))</f>
        <v/>
      </c>
      <c r="K805" s="474"/>
      <c r="L805" s="138">
        <v>10</v>
      </c>
      <c r="M805" s="396" t="str">
        <f t="shared" si="77"/>
        <v>NO APLICA</v>
      </c>
      <c r="N805" s="396"/>
    </row>
    <row r="806" spans="2:14">
      <c r="B806" s="131"/>
      <c r="C806" s="131"/>
      <c r="E806" s="132"/>
      <c r="F806" s="163" t="str">
        <f>IF(OR(D806="",E806=""),"",ROUND(D806/LOOKUP(E806,#REF!,#REF!),3))</f>
        <v/>
      </c>
      <c r="K806" s="474">
        <v>81</v>
      </c>
      <c r="L806" s="138">
        <v>1</v>
      </c>
      <c r="M806" s="396" t="str">
        <f t="shared" ref="M806:M815" si="78">IF(SUMIFS($F$5:$F$1200,$B$5:$B$1200,$K$806,$C$5:$C$1200,$L806)=0,"NO APLICA",ROUND(SUMIFS($F$5:$F$1200,$B$5:$B$1200,$K$806,$C$5:$C$1200,$L806),3))</f>
        <v>NO APLICA</v>
      </c>
      <c r="N806" s="396"/>
    </row>
    <row r="807" spans="2:14">
      <c r="B807" s="131"/>
      <c r="C807" s="131"/>
      <c r="E807" s="132"/>
      <c r="F807" s="163" t="str">
        <f>IF(OR(D807="",E807=""),"",ROUND(D807/LOOKUP(E807,#REF!,#REF!),3))</f>
        <v/>
      </c>
      <c r="K807" s="474"/>
      <c r="L807" s="138">
        <v>2</v>
      </c>
      <c r="M807" s="396" t="str">
        <f t="shared" si="78"/>
        <v>NO APLICA</v>
      </c>
      <c r="N807" s="396"/>
    </row>
    <row r="808" spans="2:14">
      <c r="B808" s="131"/>
      <c r="C808" s="131"/>
      <c r="E808" s="132"/>
      <c r="F808" s="163" t="str">
        <f>IF(OR(D808="",E808=""),"",ROUND(D808/LOOKUP(E808,#REF!,#REF!),3))</f>
        <v/>
      </c>
      <c r="K808" s="474"/>
      <c r="L808" s="138">
        <v>3</v>
      </c>
      <c r="M808" s="396" t="str">
        <f t="shared" si="78"/>
        <v>NO APLICA</v>
      </c>
      <c r="N808" s="396"/>
    </row>
    <row r="809" spans="2:14">
      <c r="B809" s="131"/>
      <c r="C809" s="131"/>
      <c r="E809" s="132"/>
      <c r="F809" s="163" t="str">
        <f>IF(OR(D809="",E809=""),"",ROUND(D809/LOOKUP(E809,#REF!,#REF!),3))</f>
        <v/>
      </c>
      <c r="K809" s="474"/>
      <c r="L809" s="138">
        <v>4</v>
      </c>
      <c r="M809" s="396" t="str">
        <f t="shared" si="78"/>
        <v>NO APLICA</v>
      </c>
      <c r="N809" s="396"/>
    </row>
    <row r="810" spans="2:14">
      <c r="B810" s="131"/>
      <c r="C810" s="131"/>
      <c r="E810" s="132"/>
      <c r="F810" s="163" t="str">
        <f>IF(OR(D810="",E810=""),"",ROUND(D810/LOOKUP(E810,#REF!,#REF!),3))</f>
        <v/>
      </c>
      <c r="K810" s="474"/>
      <c r="L810" s="138">
        <v>5</v>
      </c>
      <c r="M810" s="396" t="str">
        <f t="shared" si="78"/>
        <v>NO APLICA</v>
      </c>
      <c r="N810" s="396"/>
    </row>
    <row r="811" spans="2:14">
      <c r="B811" s="131"/>
      <c r="C811" s="131"/>
      <c r="E811" s="132"/>
      <c r="F811" s="163" t="str">
        <f>IF(OR(D811="",E811=""),"",ROUND(D811/LOOKUP(E811,#REF!,#REF!),3))</f>
        <v/>
      </c>
      <c r="K811" s="474"/>
      <c r="L811" s="138">
        <v>6</v>
      </c>
      <c r="M811" s="396" t="str">
        <f t="shared" si="78"/>
        <v>NO APLICA</v>
      </c>
      <c r="N811" s="396"/>
    </row>
    <row r="812" spans="2:14">
      <c r="B812" s="131"/>
      <c r="C812" s="131"/>
      <c r="E812" s="132"/>
      <c r="F812" s="163" t="str">
        <f>IF(OR(D812="",E812=""),"",ROUND(D812/LOOKUP(E812,#REF!,#REF!),3))</f>
        <v/>
      </c>
      <c r="K812" s="474"/>
      <c r="L812" s="138">
        <v>7</v>
      </c>
      <c r="M812" s="396" t="str">
        <f t="shared" si="78"/>
        <v>NO APLICA</v>
      </c>
      <c r="N812" s="396"/>
    </row>
    <row r="813" spans="2:14">
      <c r="B813" s="131"/>
      <c r="C813" s="131"/>
      <c r="E813" s="132"/>
      <c r="F813" s="163" t="str">
        <f>IF(OR(D813="",E813=""),"",ROUND(D813/LOOKUP(E813,#REF!,#REF!),3))</f>
        <v/>
      </c>
      <c r="K813" s="474"/>
      <c r="L813" s="138">
        <v>8</v>
      </c>
      <c r="M813" s="396" t="str">
        <f t="shared" si="78"/>
        <v>NO APLICA</v>
      </c>
      <c r="N813" s="396"/>
    </row>
    <row r="814" spans="2:14">
      <c r="B814" s="131"/>
      <c r="C814" s="131"/>
      <c r="E814" s="132"/>
      <c r="F814" s="163" t="str">
        <f>IF(OR(D814="",E814=""),"",ROUND(D814/LOOKUP(E814,#REF!,#REF!),3))</f>
        <v/>
      </c>
      <c r="K814" s="474"/>
      <c r="L814" s="138">
        <v>9</v>
      </c>
      <c r="M814" s="396" t="str">
        <f t="shared" si="78"/>
        <v>NO APLICA</v>
      </c>
      <c r="N814" s="396"/>
    </row>
    <row r="815" spans="2:14">
      <c r="B815" s="131"/>
      <c r="C815" s="131"/>
      <c r="E815" s="132"/>
      <c r="F815" s="163" t="str">
        <f>IF(OR(D815="",E815=""),"",ROUND(D815/LOOKUP(E815,#REF!,#REF!),3))</f>
        <v/>
      </c>
      <c r="K815" s="474"/>
      <c r="L815" s="138">
        <v>10</v>
      </c>
      <c r="M815" s="396" t="str">
        <f t="shared" si="78"/>
        <v>NO APLICA</v>
      </c>
      <c r="N815" s="396"/>
    </row>
    <row r="816" spans="2:14">
      <c r="B816" s="131"/>
      <c r="C816" s="131"/>
      <c r="E816" s="132"/>
      <c r="F816" s="163" t="str">
        <f>IF(OR(D816="",E816=""),"",ROUND(D816/LOOKUP(E816,#REF!,#REF!),3))</f>
        <v/>
      </c>
      <c r="K816" s="474">
        <v>82</v>
      </c>
      <c r="L816" s="138">
        <v>1</v>
      </c>
      <c r="M816" s="396" t="str">
        <f t="shared" ref="M816:M825" si="79">IF(SUMIFS($F$5:$F$1200,$B$5:$B$1200,$K$816,$C$5:$C$1200,$L816)=0,"NO APLICA",ROUND(SUMIFS($F$5:$F$1200,$B$5:$B$1200,$K$816,$C$5:$C$1200,$L816),3))</f>
        <v>NO APLICA</v>
      </c>
      <c r="N816" s="396"/>
    </row>
    <row r="817" spans="2:14">
      <c r="B817" s="131"/>
      <c r="C817" s="131"/>
      <c r="E817" s="132"/>
      <c r="F817" s="163" t="str">
        <f>IF(OR(D817="",E817=""),"",ROUND(D817/LOOKUP(E817,#REF!,#REF!),3))</f>
        <v/>
      </c>
      <c r="K817" s="474"/>
      <c r="L817" s="138">
        <v>2</v>
      </c>
      <c r="M817" s="396" t="str">
        <f t="shared" si="79"/>
        <v>NO APLICA</v>
      </c>
      <c r="N817" s="396"/>
    </row>
    <row r="818" spans="2:14">
      <c r="B818" s="131"/>
      <c r="C818" s="131"/>
      <c r="E818" s="132"/>
      <c r="F818" s="163" t="str">
        <f>IF(OR(D818="",E818=""),"",ROUND(D818/LOOKUP(E818,#REF!,#REF!),3))</f>
        <v/>
      </c>
      <c r="K818" s="474"/>
      <c r="L818" s="138">
        <v>3</v>
      </c>
      <c r="M818" s="396" t="str">
        <f t="shared" si="79"/>
        <v>NO APLICA</v>
      </c>
      <c r="N818" s="396"/>
    </row>
    <row r="819" spans="2:14">
      <c r="B819" s="131"/>
      <c r="C819" s="131"/>
      <c r="E819" s="132"/>
      <c r="F819" s="163" t="str">
        <f>IF(OR(D819="",E819=""),"",ROUND(D819/LOOKUP(E819,#REF!,#REF!),3))</f>
        <v/>
      </c>
      <c r="K819" s="474"/>
      <c r="L819" s="138">
        <v>4</v>
      </c>
      <c r="M819" s="396" t="str">
        <f t="shared" si="79"/>
        <v>NO APLICA</v>
      </c>
      <c r="N819" s="396"/>
    </row>
    <row r="820" spans="2:14">
      <c r="B820" s="131"/>
      <c r="C820" s="131"/>
      <c r="E820" s="132"/>
      <c r="F820" s="163" t="str">
        <f>IF(OR(D820="",E820=""),"",ROUND(D820/LOOKUP(E820,#REF!,#REF!),3))</f>
        <v/>
      </c>
      <c r="K820" s="474"/>
      <c r="L820" s="138">
        <v>5</v>
      </c>
      <c r="M820" s="396" t="str">
        <f t="shared" si="79"/>
        <v>NO APLICA</v>
      </c>
      <c r="N820" s="396"/>
    </row>
    <row r="821" spans="2:14">
      <c r="B821" s="131"/>
      <c r="C821" s="131"/>
      <c r="E821" s="132"/>
      <c r="F821" s="163" t="str">
        <f>IF(OR(D821="",E821=""),"",ROUND(D821/LOOKUP(E821,#REF!,#REF!),3))</f>
        <v/>
      </c>
      <c r="K821" s="474"/>
      <c r="L821" s="138">
        <v>6</v>
      </c>
      <c r="M821" s="396" t="str">
        <f t="shared" si="79"/>
        <v>NO APLICA</v>
      </c>
      <c r="N821" s="396"/>
    </row>
    <row r="822" spans="2:14">
      <c r="B822" s="131"/>
      <c r="C822" s="131"/>
      <c r="E822" s="132"/>
      <c r="F822" s="163" t="str">
        <f>IF(OR(D822="",E822=""),"",ROUND(D822/LOOKUP(E822,#REF!,#REF!),3))</f>
        <v/>
      </c>
      <c r="K822" s="474"/>
      <c r="L822" s="138">
        <v>7</v>
      </c>
      <c r="M822" s="396" t="str">
        <f t="shared" si="79"/>
        <v>NO APLICA</v>
      </c>
      <c r="N822" s="396"/>
    </row>
    <row r="823" spans="2:14">
      <c r="B823" s="131"/>
      <c r="C823" s="131"/>
      <c r="E823" s="132"/>
      <c r="F823" s="163" t="str">
        <f>IF(OR(D823="",E823=""),"",ROUND(D823/LOOKUP(E823,#REF!,#REF!),3))</f>
        <v/>
      </c>
      <c r="K823" s="474"/>
      <c r="L823" s="138">
        <v>8</v>
      </c>
      <c r="M823" s="396" t="str">
        <f t="shared" si="79"/>
        <v>NO APLICA</v>
      </c>
      <c r="N823" s="396"/>
    </row>
    <row r="824" spans="2:14">
      <c r="B824" s="131"/>
      <c r="C824" s="131"/>
      <c r="E824" s="132"/>
      <c r="F824" s="163" t="str">
        <f>IF(OR(D824="",E824=""),"",ROUND(D824/LOOKUP(E824,#REF!,#REF!),3))</f>
        <v/>
      </c>
      <c r="K824" s="474"/>
      <c r="L824" s="138">
        <v>9</v>
      </c>
      <c r="M824" s="396" t="str">
        <f t="shared" si="79"/>
        <v>NO APLICA</v>
      </c>
      <c r="N824" s="396"/>
    </row>
    <row r="825" spans="2:14">
      <c r="B825" s="131"/>
      <c r="C825" s="131"/>
      <c r="E825" s="132"/>
      <c r="F825" s="163" t="str">
        <f>IF(OR(D825="",E825=""),"",ROUND(D825/LOOKUP(E825,#REF!,#REF!),3))</f>
        <v/>
      </c>
      <c r="K825" s="474"/>
      <c r="L825" s="138">
        <v>10</v>
      </c>
      <c r="M825" s="396" t="str">
        <f t="shared" si="79"/>
        <v>NO APLICA</v>
      </c>
      <c r="N825" s="396"/>
    </row>
    <row r="826" spans="2:14">
      <c r="B826" s="131"/>
      <c r="C826" s="131"/>
      <c r="E826" s="132"/>
      <c r="F826" s="163" t="str">
        <f>IF(OR(D826="",E826=""),"",ROUND(D826/LOOKUP(E826,#REF!,#REF!),3))</f>
        <v/>
      </c>
      <c r="K826" s="474">
        <v>83</v>
      </c>
      <c r="L826" s="138">
        <v>1</v>
      </c>
      <c r="M826" s="396" t="str">
        <f t="shared" ref="M826:M835" si="80">IF(SUMIFS($F$5:$F$1200,$B$5:$B$1200,$K$826,$C$5:$C$1200,$L826)=0,"NO APLICA",ROUND(SUMIFS($F$5:$F$1200,$B$5:$B$1200,$K$826,$C$5:$C$1200,$L826),3))</f>
        <v>NO APLICA</v>
      </c>
      <c r="N826" s="396"/>
    </row>
    <row r="827" spans="2:14">
      <c r="B827" s="131"/>
      <c r="C827" s="131"/>
      <c r="E827" s="132"/>
      <c r="F827" s="163" t="str">
        <f>IF(OR(D827="",E827=""),"",ROUND(D827/LOOKUP(E827,#REF!,#REF!),3))</f>
        <v/>
      </c>
      <c r="K827" s="474"/>
      <c r="L827" s="138">
        <v>2</v>
      </c>
      <c r="M827" s="396" t="str">
        <f t="shared" si="80"/>
        <v>NO APLICA</v>
      </c>
      <c r="N827" s="396"/>
    </row>
    <row r="828" spans="2:14">
      <c r="B828" s="131"/>
      <c r="C828" s="131"/>
      <c r="E828" s="132"/>
      <c r="F828" s="163" t="str">
        <f>IF(OR(D828="",E828=""),"",ROUND(D828/LOOKUP(E828,#REF!,#REF!),3))</f>
        <v/>
      </c>
      <c r="K828" s="474"/>
      <c r="L828" s="138">
        <v>3</v>
      </c>
      <c r="M828" s="396" t="str">
        <f t="shared" si="80"/>
        <v>NO APLICA</v>
      </c>
      <c r="N828" s="396"/>
    </row>
    <row r="829" spans="2:14">
      <c r="B829" s="131"/>
      <c r="C829" s="131"/>
      <c r="E829" s="132"/>
      <c r="F829" s="163" t="str">
        <f>IF(OR(D829="",E829=""),"",ROUND(D829/LOOKUP(E829,#REF!,#REF!),3))</f>
        <v/>
      </c>
      <c r="K829" s="474"/>
      <c r="L829" s="138">
        <v>4</v>
      </c>
      <c r="M829" s="396" t="str">
        <f t="shared" si="80"/>
        <v>NO APLICA</v>
      </c>
      <c r="N829" s="396"/>
    </row>
    <row r="830" spans="2:14">
      <c r="B830" s="131"/>
      <c r="C830" s="131"/>
      <c r="E830" s="132"/>
      <c r="F830" s="163" t="str">
        <f>IF(OR(D830="",E830=""),"",ROUND(D830/LOOKUP(E830,#REF!,#REF!),3))</f>
        <v/>
      </c>
      <c r="K830" s="474"/>
      <c r="L830" s="138">
        <v>5</v>
      </c>
      <c r="M830" s="396" t="str">
        <f t="shared" si="80"/>
        <v>NO APLICA</v>
      </c>
      <c r="N830" s="396"/>
    </row>
    <row r="831" spans="2:14">
      <c r="B831" s="131"/>
      <c r="C831" s="131"/>
      <c r="E831" s="132"/>
      <c r="F831" s="163" t="str">
        <f>IF(OR(D831="",E831=""),"",ROUND(D831/LOOKUP(E831,#REF!,#REF!),3))</f>
        <v/>
      </c>
      <c r="K831" s="474"/>
      <c r="L831" s="138">
        <v>6</v>
      </c>
      <c r="M831" s="396" t="str">
        <f t="shared" si="80"/>
        <v>NO APLICA</v>
      </c>
      <c r="N831" s="396"/>
    </row>
    <row r="832" spans="2:14">
      <c r="B832" s="131"/>
      <c r="C832" s="131"/>
      <c r="E832" s="132"/>
      <c r="F832" s="163" t="str">
        <f>IF(OR(D832="",E832=""),"",ROUND(D832/LOOKUP(E832,#REF!,#REF!),3))</f>
        <v/>
      </c>
      <c r="K832" s="474"/>
      <c r="L832" s="138">
        <v>7</v>
      </c>
      <c r="M832" s="396" t="str">
        <f t="shared" si="80"/>
        <v>NO APLICA</v>
      </c>
      <c r="N832" s="396"/>
    </row>
    <row r="833" spans="2:14">
      <c r="B833" s="131"/>
      <c r="C833" s="131"/>
      <c r="E833" s="132"/>
      <c r="F833" s="163" t="str">
        <f>IF(OR(D833="",E833=""),"",ROUND(D833/LOOKUP(E833,#REF!,#REF!),3))</f>
        <v/>
      </c>
      <c r="K833" s="474"/>
      <c r="L833" s="138">
        <v>8</v>
      </c>
      <c r="M833" s="396" t="str">
        <f t="shared" si="80"/>
        <v>NO APLICA</v>
      </c>
      <c r="N833" s="396"/>
    </row>
    <row r="834" spans="2:14">
      <c r="B834" s="131"/>
      <c r="C834" s="131"/>
      <c r="E834" s="132"/>
      <c r="F834" s="163" t="str">
        <f>IF(OR(D834="",E834=""),"",ROUND(D834/LOOKUP(E834,#REF!,#REF!),3))</f>
        <v/>
      </c>
      <c r="K834" s="474"/>
      <c r="L834" s="138">
        <v>9</v>
      </c>
      <c r="M834" s="396" t="str">
        <f t="shared" si="80"/>
        <v>NO APLICA</v>
      </c>
      <c r="N834" s="396"/>
    </row>
    <row r="835" spans="2:14">
      <c r="B835" s="131"/>
      <c r="C835" s="131"/>
      <c r="E835" s="132"/>
      <c r="F835" s="163" t="str">
        <f>IF(OR(D835="",E835=""),"",ROUND(D835/LOOKUP(E835,#REF!,#REF!),3))</f>
        <v/>
      </c>
      <c r="K835" s="474"/>
      <c r="L835" s="138">
        <v>10</v>
      </c>
      <c r="M835" s="396" t="str">
        <f t="shared" si="80"/>
        <v>NO APLICA</v>
      </c>
      <c r="N835" s="396"/>
    </row>
    <row r="836" spans="2:14">
      <c r="B836" s="131"/>
      <c r="C836" s="131"/>
      <c r="E836" s="132"/>
      <c r="F836" s="163" t="str">
        <f>IF(OR(D836="",E836=""),"",ROUND(D836/LOOKUP(E836,#REF!,#REF!),3))</f>
        <v/>
      </c>
      <c r="K836" s="474">
        <v>84</v>
      </c>
      <c r="L836" s="138">
        <v>1</v>
      </c>
      <c r="M836" s="396" t="str">
        <f t="shared" ref="M836:M845" si="81">IF(SUMIFS($F$5:$F$1200,$B$5:$B$1200,$K$836,$C$5:$C$1200,$L836)=0,"NO APLICA",ROUND(SUMIFS($F$5:$F$1200,$B$5:$B$1200,$K$836,$C$5:$C$1200,$L836),3))</f>
        <v>NO APLICA</v>
      </c>
      <c r="N836" s="396"/>
    </row>
    <row r="837" spans="2:14">
      <c r="B837" s="131"/>
      <c r="C837" s="131"/>
      <c r="E837" s="132"/>
      <c r="F837" s="163" t="str">
        <f>IF(OR(D837="",E837=""),"",ROUND(D837/LOOKUP(E837,#REF!,#REF!),3))</f>
        <v/>
      </c>
      <c r="K837" s="474"/>
      <c r="L837" s="138">
        <v>2</v>
      </c>
      <c r="M837" s="396" t="str">
        <f t="shared" si="81"/>
        <v>NO APLICA</v>
      </c>
      <c r="N837" s="396"/>
    </row>
    <row r="838" spans="2:14">
      <c r="B838" s="131"/>
      <c r="C838" s="131"/>
      <c r="E838" s="132"/>
      <c r="F838" s="163" t="str">
        <f>IF(OR(D838="",E838=""),"",ROUND(D838/LOOKUP(E838,#REF!,#REF!),3))</f>
        <v/>
      </c>
      <c r="K838" s="474"/>
      <c r="L838" s="138">
        <v>3</v>
      </c>
      <c r="M838" s="396" t="str">
        <f t="shared" si="81"/>
        <v>NO APLICA</v>
      </c>
      <c r="N838" s="396"/>
    </row>
    <row r="839" spans="2:14">
      <c r="B839" s="131"/>
      <c r="C839" s="131"/>
      <c r="E839" s="132"/>
      <c r="F839" s="163" t="str">
        <f>IF(OR(D839="",E839=""),"",ROUND(D839/LOOKUP(E839,#REF!,#REF!),3))</f>
        <v/>
      </c>
      <c r="K839" s="474"/>
      <c r="L839" s="138">
        <v>4</v>
      </c>
      <c r="M839" s="396" t="str">
        <f t="shared" si="81"/>
        <v>NO APLICA</v>
      </c>
      <c r="N839" s="396"/>
    </row>
    <row r="840" spans="2:14">
      <c r="B840" s="131"/>
      <c r="C840" s="131"/>
      <c r="E840" s="132"/>
      <c r="F840" s="163" t="str">
        <f>IF(OR(D840="",E840=""),"",ROUND(D840/LOOKUP(E840,#REF!,#REF!),3))</f>
        <v/>
      </c>
      <c r="K840" s="474"/>
      <c r="L840" s="138">
        <v>5</v>
      </c>
      <c r="M840" s="396" t="str">
        <f t="shared" si="81"/>
        <v>NO APLICA</v>
      </c>
      <c r="N840" s="396"/>
    </row>
    <row r="841" spans="2:14">
      <c r="B841" s="131"/>
      <c r="C841" s="131"/>
      <c r="E841" s="132"/>
      <c r="F841" s="163" t="str">
        <f>IF(OR(D841="",E841=""),"",ROUND(D841/LOOKUP(E841,#REF!,#REF!),3))</f>
        <v/>
      </c>
      <c r="K841" s="474"/>
      <c r="L841" s="138">
        <v>6</v>
      </c>
      <c r="M841" s="396" t="str">
        <f t="shared" si="81"/>
        <v>NO APLICA</v>
      </c>
      <c r="N841" s="396"/>
    </row>
    <row r="842" spans="2:14">
      <c r="B842" s="131"/>
      <c r="C842" s="131"/>
      <c r="E842" s="132"/>
      <c r="F842" s="163" t="str">
        <f>IF(OR(D842="",E842=""),"",ROUND(D842/LOOKUP(E842,#REF!,#REF!),3))</f>
        <v/>
      </c>
      <c r="K842" s="474"/>
      <c r="L842" s="138">
        <v>7</v>
      </c>
      <c r="M842" s="396" t="str">
        <f t="shared" si="81"/>
        <v>NO APLICA</v>
      </c>
      <c r="N842" s="396"/>
    </row>
    <row r="843" spans="2:14">
      <c r="B843" s="131"/>
      <c r="C843" s="131"/>
      <c r="E843" s="132"/>
      <c r="F843" s="163" t="str">
        <f>IF(OR(D843="",E843=""),"",ROUND(D843/LOOKUP(E843,#REF!,#REF!),3))</f>
        <v/>
      </c>
      <c r="K843" s="474"/>
      <c r="L843" s="138">
        <v>8</v>
      </c>
      <c r="M843" s="396" t="str">
        <f t="shared" si="81"/>
        <v>NO APLICA</v>
      </c>
      <c r="N843" s="396"/>
    </row>
    <row r="844" spans="2:14">
      <c r="B844" s="131"/>
      <c r="C844" s="131"/>
      <c r="E844" s="132"/>
      <c r="F844" s="163" t="str">
        <f>IF(OR(D844="",E844=""),"",ROUND(D844/LOOKUP(E844,#REF!,#REF!),3))</f>
        <v/>
      </c>
      <c r="K844" s="474"/>
      <c r="L844" s="138">
        <v>9</v>
      </c>
      <c r="M844" s="396" t="str">
        <f t="shared" si="81"/>
        <v>NO APLICA</v>
      </c>
      <c r="N844" s="396"/>
    </row>
    <row r="845" spans="2:14">
      <c r="B845" s="131"/>
      <c r="C845" s="131"/>
      <c r="E845" s="132"/>
      <c r="F845" s="163" t="str">
        <f>IF(OR(D845="",E845=""),"",ROUND(D845/LOOKUP(E845,#REF!,#REF!),3))</f>
        <v/>
      </c>
      <c r="K845" s="474"/>
      <c r="L845" s="138">
        <v>10</v>
      </c>
      <c r="M845" s="396" t="str">
        <f t="shared" si="81"/>
        <v>NO APLICA</v>
      </c>
      <c r="N845" s="396"/>
    </row>
    <row r="846" spans="2:14">
      <c r="B846" s="131"/>
      <c r="C846" s="131"/>
      <c r="E846" s="132"/>
      <c r="F846" s="163" t="str">
        <f>IF(OR(D846="",E846=""),"",ROUND(D846/LOOKUP(E846,#REF!,#REF!),3))</f>
        <v/>
      </c>
      <c r="K846" s="474">
        <v>85</v>
      </c>
      <c r="L846" s="138">
        <v>1</v>
      </c>
      <c r="M846" s="396" t="str">
        <f t="shared" ref="M846:M855" si="82">IF(SUMIFS($F$5:$F$1200,$B$5:$B$1200,$K$846,$C$5:$C$1200,$L846)=0,"NO APLICA",ROUND(SUMIFS($F$5:$F$1200,$B$5:$B$1200,$K$846,$C$5:$C$1200,$L846),3))</f>
        <v>NO APLICA</v>
      </c>
      <c r="N846" s="396"/>
    </row>
    <row r="847" spans="2:14">
      <c r="B847" s="131"/>
      <c r="C847" s="131"/>
      <c r="E847" s="132"/>
      <c r="F847" s="163" t="str">
        <f>IF(OR(D847="",E847=""),"",ROUND(D847/LOOKUP(E847,#REF!,#REF!),3))</f>
        <v/>
      </c>
      <c r="K847" s="474"/>
      <c r="L847" s="138">
        <v>2</v>
      </c>
      <c r="M847" s="396" t="str">
        <f t="shared" si="82"/>
        <v>NO APLICA</v>
      </c>
      <c r="N847" s="396"/>
    </row>
    <row r="848" spans="2:14">
      <c r="B848" s="131"/>
      <c r="C848" s="131"/>
      <c r="E848" s="132"/>
      <c r="F848" s="163" t="str">
        <f>IF(OR(D848="",E848=""),"",ROUND(D848/LOOKUP(E848,#REF!,#REF!),3))</f>
        <v/>
      </c>
      <c r="K848" s="474"/>
      <c r="L848" s="138">
        <v>3</v>
      </c>
      <c r="M848" s="396" t="str">
        <f t="shared" si="82"/>
        <v>NO APLICA</v>
      </c>
      <c r="N848" s="396"/>
    </row>
    <row r="849" spans="2:14">
      <c r="B849" s="131"/>
      <c r="C849" s="131"/>
      <c r="E849" s="132"/>
      <c r="F849" s="163" t="str">
        <f>IF(OR(D849="",E849=""),"",ROUND(D849/LOOKUP(E849,#REF!,#REF!),3))</f>
        <v/>
      </c>
      <c r="K849" s="474"/>
      <c r="L849" s="138">
        <v>4</v>
      </c>
      <c r="M849" s="396" t="str">
        <f t="shared" si="82"/>
        <v>NO APLICA</v>
      </c>
      <c r="N849" s="396"/>
    </row>
    <row r="850" spans="2:14">
      <c r="B850" s="131"/>
      <c r="C850" s="131"/>
      <c r="E850" s="132"/>
      <c r="F850" s="163" t="str">
        <f>IF(OR(D850="",E850=""),"",ROUND(D850/LOOKUP(E850,#REF!,#REF!),3))</f>
        <v/>
      </c>
      <c r="K850" s="474"/>
      <c r="L850" s="138">
        <v>5</v>
      </c>
      <c r="M850" s="396" t="str">
        <f t="shared" si="82"/>
        <v>NO APLICA</v>
      </c>
      <c r="N850" s="396"/>
    </row>
    <row r="851" spans="2:14">
      <c r="B851" s="131"/>
      <c r="C851" s="131"/>
      <c r="E851" s="132"/>
      <c r="F851" s="163" t="str">
        <f>IF(OR(D851="",E851=""),"",ROUND(D851/LOOKUP(E851,#REF!,#REF!),3))</f>
        <v/>
      </c>
      <c r="K851" s="474"/>
      <c r="L851" s="138">
        <v>6</v>
      </c>
      <c r="M851" s="396" t="str">
        <f t="shared" si="82"/>
        <v>NO APLICA</v>
      </c>
      <c r="N851" s="396"/>
    </row>
    <row r="852" spans="2:14">
      <c r="B852" s="131"/>
      <c r="C852" s="131"/>
      <c r="E852" s="132"/>
      <c r="F852" s="163" t="str">
        <f>IF(OR(D852="",E852=""),"",ROUND(D852/LOOKUP(E852,#REF!,#REF!),3))</f>
        <v/>
      </c>
      <c r="K852" s="474"/>
      <c r="L852" s="138">
        <v>7</v>
      </c>
      <c r="M852" s="396" t="str">
        <f t="shared" si="82"/>
        <v>NO APLICA</v>
      </c>
      <c r="N852" s="396"/>
    </row>
    <row r="853" spans="2:14">
      <c r="B853" s="131"/>
      <c r="C853" s="131"/>
      <c r="E853" s="132"/>
      <c r="F853" s="163" t="str">
        <f>IF(OR(D853="",E853=""),"",ROUND(D853/LOOKUP(E853,#REF!,#REF!),3))</f>
        <v/>
      </c>
      <c r="K853" s="474"/>
      <c r="L853" s="138">
        <v>8</v>
      </c>
      <c r="M853" s="396" t="str">
        <f t="shared" si="82"/>
        <v>NO APLICA</v>
      </c>
      <c r="N853" s="396"/>
    </row>
    <row r="854" spans="2:14">
      <c r="B854" s="131"/>
      <c r="C854" s="131"/>
      <c r="E854" s="132"/>
      <c r="F854" s="163" t="str">
        <f>IF(OR(D854="",E854=""),"",ROUND(D854/LOOKUP(E854,#REF!,#REF!),3))</f>
        <v/>
      </c>
      <c r="K854" s="474"/>
      <c r="L854" s="138">
        <v>9</v>
      </c>
      <c r="M854" s="396" t="str">
        <f t="shared" si="82"/>
        <v>NO APLICA</v>
      </c>
      <c r="N854" s="396"/>
    </row>
    <row r="855" spans="2:14">
      <c r="B855" s="131"/>
      <c r="C855" s="131"/>
      <c r="E855" s="132"/>
      <c r="F855" s="163" t="str">
        <f>IF(OR(D855="",E855=""),"",ROUND(D855/LOOKUP(E855,#REF!,#REF!),3))</f>
        <v/>
      </c>
      <c r="K855" s="474"/>
      <c r="L855" s="138">
        <v>10</v>
      </c>
      <c r="M855" s="396" t="str">
        <f t="shared" si="82"/>
        <v>NO APLICA</v>
      </c>
      <c r="N855" s="396"/>
    </row>
    <row r="856" spans="2:14">
      <c r="B856" s="131"/>
      <c r="C856" s="131"/>
      <c r="E856" s="132"/>
      <c r="F856" s="163" t="str">
        <f>IF(OR(D856="",E856=""),"",ROUND(D856/LOOKUP(E856,#REF!,#REF!),3))</f>
        <v/>
      </c>
      <c r="K856" s="474">
        <v>86</v>
      </c>
      <c r="L856" s="138">
        <v>1</v>
      </c>
      <c r="M856" s="396" t="str">
        <f t="shared" ref="M856:M865" si="83">IF(SUMIFS($F$5:$F$1200,$B$5:$B$1200,$K$856,$C$5:$C$1200,$L856)=0,"NO APLICA",ROUND(SUMIFS($F$5:$F$1200,$B$5:$B$1200,$K$856,$C$5:$C$1200,$L856),3))</f>
        <v>NO APLICA</v>
      </c>
      <c r="N856" s="396"/>
    </row>
    <row r="857" spans="2:14">
      <c r="B857" s="131"/>
      <c r="C857" s="131"/>
      <c r="E857" s="132"/>
      <c r="F857" s="163" t="str">
        <f>IF(OR(D857="",E857=""),"",ROUND(D857/LOOKUP(E857,#REF!,#REF!),3))</f>
        <v/>
      </c>
      <c r="K857" s="474"/>
      <c r="L857" s="138">
        <v>2</v>
      </c>
      <c r="M857" s="396" t="str">
        <f t="shared" si="83"/>
        <v>NO APLICA</v>
      </c>
      <c r="N857" s="396"/>
    </row>
    <row r="858" spans="2:14">
      <c r="B858" s="131"/>
      <c r="C858" s="131"/>
      <c r="E858" s="132"/>
      <c r="F858" s="163" t="str">
        <f>IF(OR(D858="",E858=""),"",ROUND(D858/LOOKUP(E858,#REF!,#REF!),3))</f>
        <v/>
      </c>
      <c r="K858" s="474"/>
      <c r="L858" s="138">
        <v>3</v>
      </c>
      <c r="M858" s="396" t="str">
        <f t="shared" si="83"/>
        <v>NO APLICA</v>
      </c>
      <c r="N858" s="396"/>
    </row>
    <row r="859" spans="2:14">
      <c r="B859" s="131"/>
      <c r="C859" s="131"/>
      <c r="E859" s="132"/>
      <c r="F859" s="163" t="str">
        <f>IF(OR(D859="",E859=""),"",ROUND(D859/LOOKUP(E859,#REF!,#REF!),3))</f>
        <v/>
      </c>
      <c r="K859" s="474"/>
      <c r="L859" s="138">
        <v>4</v>
      </c>
      <c r="M859" s="396" t="str">
        <f t="shared" si="83"/>
        <v>NO APLICA</v>
      </c>
      <c r="N859" s="396"/>
    </row>
    <row r="860" spans="2:14">
      <c r="B860" s="131"/>
      <c r="C860" s="131"/>
      <c r="E860" s="132"/>
      <c r="F860" s="163" t="str">
        <f>IF(OR(D860="",E860=""),"",ROUND(D860/LOOKUP(E860,#REF!,#REF!),3))</f>
        <v/>
      </c>
      <c r="K860" s="474"/>
      <c r="L860" s="138">
        <v>5</v>
      </c>
      <c r="M860" s="396" t="str">
        <f t="shared" si="83"/>
        <v>NO APLICA</v>
      </c>
      <c r="N860" s="396"/>
    </row>
    <row r="861" spans="2:14">
      <c r="B861" s="131"/>
      <c r="C861" s="131"/>
      <c r="E861" s="132"/>
      <c r="F861" s="163" t="str">
        <f>IF(OR(D861="",E861=""),"",ROUND(D861/LOOKUP(E861,#REF!,#REF!),3))</f>
        <v/>
      </c>
      <c r="K861" s="474"/>
      <c r="L861" s="138">
        <v>6</v>
      </c>
      <c r="M861" s="396" t="str">
        <f t="shared" si="83"/>
        <v>NO APLICA</v>
      </c>
      <c r="N861" s="396"/>
    </row>
    <row r="862" spans="2:14">
      <c r="B862" s="131"/>
      <c r="C862" s="131"/>
      <c r="E862" s="132"/>
      <c r="F862" s="163" t="str">
        <f>IF(OR(D862="",E862=""),"",ROUND(D862/LOOKUP(E862,#REF!,#REF!),3))</f>
        <v/>
      </c>
      <c r="K862" s="474"/>
      <c r="L862" s="138">
        <v>7</v>
      </c>
      <c r="M862" s="396" t="str">
        <f t="shared" si="83"/>
        <v>NO APLICA</v>
      </c>
      <c r="N862" s="396"/>
    </row>
    <row r="863" spans="2:14">
      <c r="B863" s="131"/>
      <c r="C863" s="131"/>
      <c r="E863" s="132"/>
      <c r="F863" s="163" t="str">
        <f>IF(OR(D863="",E863=""),"",ROUND(D863/LOOKUP(E863,#REF!,#REF!),3))</f>
        <v/>
      </c>
      <c r="K863" s="474"/>
      <c r="L863" s="138">
        <v>8</v>
      </c>
      <c r="M863" s="396" t="str">
        <f t="shared" si="83"/>
        <v>NO APLICA</v>
      </c>
      <c r="N863" s="396"/>
    </row>
    <row r="864" spans="2:14">
      <c r="B864" s="131"/>
      <c r="C864" s="131"/>
      <c r="E864" s="132"/>
      <c r="F864" s="163" t="str">
        <f>IF(OR(D864="",E864=""),"",ROUND(D864/LOOKUP(E864,#REF!,#REF!),3))</f>
        <v/>
      </c>
      <c r="K864" s="474"/>
      <c r="L864" s="138">
        <v>9</v>
      </c>
      <c r="M864" s="396" t="str">
        <f t="shared" si="83"/>
        <v>NO APLICA</v>
      </c>
      <c r="N864" s="396"/>
    </row>
    <row r="865" spans="2:14">
      <c r="B865" s="131"/>
      <c r="C865" s="131"/>
      <c r="E865" s="132"/>
      <c r="F865" s="163" t="str">
        <f>IF(OR(D865="",E865=""),"",ROUND(D865/LOOKUP(E865,#REF!,#REF!),3))</f>
        <v/>
      </c>
      <c r="K865" s="474"/>
      <c r="L865" s="138">
        <v>10</v>
      </c>
      <c r="M865" s="396" t="str">
        <f t="shared" si="83"/>
        <v>NO APLICA</v>
      </c>
      <c r="N865" s="396"/>
    </row>
    <row r="866" spans="2:14">
      <c r="B866" s="131"/>
      <c r="C866" s="131"/>
      <c r="E866" s="132"/>
      <c r="F866" s="163" t="str">
        <f>IF(OR(D866="",E866=""),"",ROUND(D866/LOOKUP(E866,#REF!,#REF!),3))</f>
        <v/>
      </c>
      <c r="K866" s="474">
        <v>87</v>
      </c>
      <c r="L866" s="138">
        <v>1</v>
      </c>
      <c r="M866" s="396" t="str">
        <f t="shared" ref="M866:M875" si="84">IF(SUMIFS($F$5:$F$1200,$B$5:$B$1200,$K$866,$C$5:$C$1200,$L866)=0,"NO APLICA",ROUND(SUMIFS($F$5:$F$1200,$B$5:$B$1200,$K$866,$C$5:$C$1200,$L866),3))</f>
        <v>NO APLICA</v>
      </c>
      <c r="N866" s="396"/>
    </row>
    <row r="867" spans="2:14">
      <c r="B867" s="131"/>
      <c r="C867" s="131"/>
      <c r="E867" s="132"/>
      <c r="F867" s="163" t="str">
        <f>IF(OR(D867="",E867=""),"",ROUND(D867/LOOKUP(E867,#REF!,#REF!),3))</f>
        <v/>
      </c>
      <c r="K867" s="474"/>
      <c r="L867" s="138">
        <v>2</v>
      </c>
      <c r="M867" s="396" t="str">
        <f t="shared" si="84"/>
        <v>NO APLICA</v>
      </c>
      <c r="N867" s="396"/>
    </row>
    <row r="868" spans="2:14">
      <c r="B868" s="131"/>
      <c r="C868" s="131"/>
      <c r="E868" s="132"/>
      <c r="F868" s="163" t="str">
        <f>IF(OR(D868="",E868=""),"",ROUND(D868/LOOKUP(E868,#REF!,#REF!),3))</f>
        <v/>
      </c>
      <c r="K868" s="474"/>
      <c r="L868" s="138">
        <v>3</v>
      </c>
      <c r="M868" s="396" t="str">
        <f t="shared" si="84"/>
        <v>NO APLICA</v>
      </c>
      <c r="N868" s="396"/>
    </row>
    <row r="869" spans="2:14">
      <c r="B869" s="131"/>
      <c r="C869" s="131"/>
      <c r="E869" s="132"/>
      <c r="F869" s="163" t="str">
        <f>IF(OR(D869="",E869=""),"",ROUND(D869/LOOKUP(E869,#REF!,#REF!),3))</f>
        <v/>
      </c>
      <c r="K869" s="474"/>
      <c r="L869" s="138">
        <v>4</v>
      </c>
      <c r="M869" s="396" t="str">
        <f t="shared" si="84"/>
        <v>NO APLICA</v>
      </c>
      <c r="N869" s="396"/>
    </row>
    <row r="870" spans="2:14">
      <c r="B870" s="131"/>
      <c r="C870" s="131"/>
      <c r="E870" s="132"/>
      <c r="F870" s="163" t="str">
        <f>IF(OR(D870="",E870=""),"",ROUND(D870/LOOKUP(E870,#REF!,#REF!),3))</f>
        <v/>
      </c>
      <c r="K870" s="474"/>
      <c r="L870" s="138">
        <v>5</v>
      </c>
      <c r="M870" s="396" t="str">
        <f t="shared" si="84"/>
        <v>NO APLICA</v>
      </c>
      <c r="N870" s="396"/>
    </row>
    <row r="871" spans="2:14">
      <c r="B871" s="131"/>
      <c r="C871" s="131"/>
      <c r="E871" s="132"/>
      <c r="F871" s="163" t="str">
        <f>IF(OR(D871="",E871=""),"",ROUND(D871/LOOKUP(E871,#REF!,#REF!),3))</f>
        <v/>
      </c>
      <c r="K871" s="474"/>
      <c r="L871" s="138">
        <v>6</v>
      </c>
      <c r="M871" s="396" t="str">
        <f t="shared" si="84"/>
        <v>NO APLICA</v>
      </c>
      <c r="N871" s="396"/>
    </row>
    <row r="872" spans="2:14">
      <c r="B872" s="131"/>
      <c r="C872" s="131"/>
      <c r="E872" s="132"/>
      <c r="F872" s="163" t="str">
        <f>IF(OR(D872="",E872=""),"",ROUND(D872/LOOKUP(E872,#REF!,#REF!),3))</f>
        <v/>
      </c>
      <c r="K872" s="474"/>
      <c r="L872" s="138">
        <v>7</v>
      </c>
      <c r="M872" s="396" t="str">
        <f t="shared" si="84"/>
        <v>NO APLICA</v>
      </c>
      <c r="N872" s="396"/>
    </row>
    <row r="873" spans="2:14">
      <c r="B873" s="131"/>
      <c r="C873" s="131"/>
      <c r="E873" s="132"/>
      <c r="F873" s="163" t="str">
        <f>IF(OR(D873="",E873=""),"",ROUND(D873/LOOKUP(E873,#REF!,#REF!),3))</f>
        <v/>
      </c>
      <c r="K873" s="474"/>
      <c r="L873" s="138">
        <v>8</v>
      </c>
      <c r="M873" s="396" t="str">
        <f t="shared" si="84"/>
        <v>NO APLICA</v>
      </c>
      <c r="N873" s="396"/>
    </row>
    <row r="874" spans="2:14">
      <c r="B874" s="131"/>
      <c r="C874" s="131"/>
      <c r="E874" s="132"/>
      <c r="F874" s="163" t="str">
        <f>IF(OR(D874="",E874=""),"",ROUND(D874/LOOKUP(E874,#REF!,#REF!),3))</f>
        <v/>
      </c>
      <c r="K874" s="474"/>
      <c r="L874" s="138">
        <v>9</v>
      </c>
      <c r="M874" s="396" t="str">
        <f t="shared" si="84"/>
        <v>NO APLICA</v>
      </c>
      <c r="N874" s="396"/>
    </row>
    <row r="875" spans="2:14">
      <c r="B875" s="131"/>
      <c r="C875" s="131"/>
      <c r="E875" s="132"/>
      <c r="F875" s="163" t="str">
        <f>IF(OR(D875="",E875=""),"",ROUND(D875/LOOKUP(E875,#REF!,#REF!),3))</f>
        <v/>
      </c>
      <c r="K875" s="474"/>
      <c r="L875" s="138">
        <v>10</v>
      </c>
      <c r="M875" s="396" t="str">
        <f t="shared" si="84"/>
        <v>NO APLICA</v>
      </c>
      <c r="N875" s="396"/>
    </row>
    <row r="876" spans="2:14">
      <c r="B876" s="131"/>
      <c r="C876" s="131"/>
      <c r="E876" s="132"/>
      <c r="F876" s="163" t="str">
        <f>IF(OR(D876="",E876=""),"",ROUND(D876/LOOKUP(E876,#REF!,#REF!),3))</f>
        <v/>
      </c>
      <c r="K876" s="474">
        <v>88</v>
      </c>
      <c r="L876" s="138">
        <v>1</v>
      </c>
      <c r="M876" s="396" t="str">
        <f t="shared" ref="M876:M885" si="85">IF(SUMIFS($F$5:$F$1200,$B$5:$B$1200,$K$876,$C$5:$C$1200,$L876)=0,"NO APLICA",ROUND(SUMIFS($F$5:$F$1200,$B$5:$B$1200,$K$876,$C$5:$C$1200,$L876),3))</f>
        <v>NO APLICA</v>
      </c>
      <c r="N876" s="396"/>
    </row>
    <row r="877" spans="2:14">
      <c r="B877" s="131"/>
      <c r="C877" s="131"/>
      <c r="E877" s="132"/>
      <c r="F877" s="163" t="str">
        <f>IF(OR(D877="",E877=""),"",ROUND(D877/LOOKUP(E877,#REF!,#REF!),3))</f>
        <v/>
      </c>
      <c r="K877" s="474"/>
      <c r="L877" s="138">
        <v>2</v>
      </c>
      <c r="M877" s="396" t="str">
        <f t="shared" si="85"/>
        <v>NO APLICA</v>
      </c>
      <c r="N877" s="396"/>
    </row>
    <row r="878" spans="2:14">
      <c r="B878" s="131"/>
      <c r="C878" s="131"/>
      <c r="E878" s="132"/>
      <c r="F878" s="163" t="str">
        <f>IF(OR(D878="",E878=""),"",ROUND(D878/LOOKUP(E878,#REF!,#REF!),3))</f>
        <v/>
      </c>
      <c r="K878" s="474"/>
      <c r="L878" s="138">
        <v>3</v>
      </c>
      <c r="M878" s="396" t="str">
        <f t="shared" si="85"/>
        <v>NO APLICA</v>
      </c>
      <c r="N878" s="396"/>
    </row>
    <row r="879" spans="2:14">
      <c r="B879" s="131"/>
      <c r="C879" s="131"/>
      <c r="E879" s="132"/>
      <c r="F879" s="163" t="str">
        <f>IF(OR(D879="",E879=""),"",ROUND(D879/LOOKUP(E879,#REF!,#REF!),3))</f>
        <v/>
      </c>
      <c r="K879" s="474"/>
      <c r="L879" s="138">
        <v>4</v>
      </c>
      <c r="M879" s="396" t="str">
        <f t="shared" si="85"/>
        <v>NO APLICA</v>
      </c>
      <c r="N879" s="396"/>
    </row>
    <row r="880" spans="2:14">
      <c r="B880" s="131"/>
      <c r="C880" s="131"/>
      <c r="E880" s="132"/>
      <c r="F880" s="163" t="str">
        <f>IF(OR(D880="",E880=""),"",ROUND(D880/LOOKUP(E880,#REF!,#REF!),3))</f>
        <v/>
      </c>
      <c r="K880" s="474"/>
      <c r="L880" s="138">
        <v>5</v>
      </c>
      <c r="M880" s="396" t="str">
        <f t="shared" si="85"/>
        <v>NO APLICA</v>
      </c>
      <c r="N880" s="396"/>
    </row>
    <row r="881" spans="2:14">
      <c r="B881" s="131"/>
      <c r="C881" s="131"/>
      <c r="E881" s="132"/>
      <c r="F881" s="163" t="str">
        <f>IF(OR(D881="",E881=""),"",ROUND(D881/LOOKUP(E881,#REF!,#REF!),3))</f>
        <v/>
      </c>
      <c r="K881" s="474"/>
      <c r="L881" s="138">
        <v>6</v>
      </c>
      <c r="M881" s="396" t="str">
        <f t="shared" si="85"/>
        <v>NO APLICA</v>
      </c>
      <c r="N881" s="396"/>
    </row>
    <row r="882" spans="2:14">
      <c r="B882" s="131"/>
      <c r="C882" s="131"/>
      <c r="E882" s="132"/>
      <c r="F882" s="163" t="str">
        <f>IF(OR(D882="",E882=""),"",ROUND(D882/LOOKUP(E882,#REF!,#REF!),3))</f>
        <v/>
      </c>
      <c r="K882" s="474"/>
      <c r="L882" s="138">
        <v>7</v>
      </c>
      <c r="M882" s="396" t="str">
        <f t="shared" si="85"/>
        <v>NO APLICA</v>
      </c>
      <c r="N882" s="396"/>
    </row>
    <row r="883" spans="2:14">
      <c r="B883" s="131"/>
      <c r="C883" s="131"/>
      <c r="E883" s="132"/>
      <c r="F883" s="163" t="str">
        <f>IF(OR(D883="",E883=""),"",ROUND(D883/LOOKUP(E883,#REF!,#REF!),3))</f>
        <v/>
      </c>
      <c r="K883" s="474"/>
      <c r="L883" s="138">
        <v>8</v>
      </c>
      <c r="M883" s="396" t="str">
        <f t="shared" si="85"/>
        <v>NO APLICA</v>
      </c>
      <c r="N883" s="396"/>
    </row>
    <row r="884" spans="2:14">
      <c r="B884" s="131"/>
      <c r="C884" s="131"/>
      <c r="E884" s="132"/>
      <c r="F884" s="163" t="str">
        <f>IF(OR(D884="",E884=""),"",ROUND(D884/LOOKUP(E884,#REF!,#REF!),3))</f>
        <v/>
      </c>
      <c r="K884" s="474"/>
      <c r="L884" s="138">
        <v>9</v>
      </c>
      <c r="M884" s="396" t="str">
        <f t="shared" si="85"/>
        <v>NO APLICA</v>
      </c>
      <c r="N884" s="396"/>
    </row>
    <row r="885" spans="2:14">
      <c r="B885" s="131"/>
      <c r="C885" s="131"/>
      <c r="E885" s="132"/>
      <c r="F885" s="163" t="str">
        <f>IF(OR(D885="",E885=""),"",ROUND(D885/LOOKUP(E885,#REF!,#REF!),3))</f>
        <v/>
      </c>
      <c r="K885" s="474"/>
      <c r="L885" s="138">
        <v>10</v>
      </c>
      <c r="M885" s="396" t="str">
        <f t="shared" si="85"/>
        <v>NO APLICA</v>
      </c>
      <c r="N885" s="396"/>
    </row>
    <row r="886" spans="2:14">
      <c r="B886" s="131"/>
      <c r="C886" s="131"/>
      <c r="E886" s="132"/>
      <c r="F886" s="163" t="str">
        <f>IF(OR(D886="",E886=""),"",ROUND(D886/LOOKUP(E886,#REF!,#REF!),3))</f>
        <v/>
      </c>
      <c r="K886" s="474">
        <v>89</v>
      </c>
      <c r="L886" s="138">
        <v>1</v>
      </c>
      <c r="M886" s="396" t="str">
        <f t="shared" ref="M886:M895" si="86">IF(SUMIFS($F$5:$F$1200,$B$5:$B$1200,$K$886,$C$5:$C$1200,$L886)=0,"NO APLICA",ROUND(SUMIFS($F$5:$F$1200,$B$5:$B$1200,$K$886,$C$5:$C$1200,$L886),3))</f>
        <v>NO APLICA</v>
      </c>
      <c r="N886" s="396"/>
    </row>
    <row r="887" spans="2:14">
      <c r="B887" s="131"/>
      <c r="C887" s="131"/>
      <c r="E887" s="132"/>
      <c r="F887" s="163" t="str">
        <f>IF(OR(D887="",E887=""),"",ROUND(D887/LOOKUP(E887,#REF!,#REF!),3))</f>
        <v/>
      </c>
      <c r="K887" s="474"/>
      <c r="L887" s="138">
        <v>2</v>
      </c>
      <c r="M887" s="396" t="str">
        <f t="shared" si="86"/>
        <v>NO APLICA</v>
      </c>
      <c r="N887" s="396"/>
    </row>
    <row r="888" spans="2:14">
      <c r="B888" s="131"/>
      <c r="C888" s="131"/>
      <c r="E888" s="132"/>
      <c r="F888" s="163" t="str">
        <f>IF(OR(D888="",E888=""),"",ROUND(D888/LOOKUP(E888,#REF!,#REF!),3))</f>
        <v/>
      </c>
      <c r="K888" s="474"/>
      <c r="L888" s="138">
        <v>3</v>
      </c>
      <c r="M888" s="396" t="str">
        <f t="shared" si="86"/>
        <v>NO APLICA</v>
      </c>
      <c r="N888" s="396"/>
    </row>
    <row r="889" spans="2:14">
      <c r="B889" s="131"/>
      <c r="C889" s="131"/>
      <c r="E889" s="132"/>
      <c r="F889" s="163" t="str">
        <f>IF(OR(D889="",E889=""),"",ROUND(D889/LOOKUP(E889,#REF!,#REF!),3))</f>
        <v/>
      </c>
      <c r="K889" s="474"/>
      <c r="L889" s="138">
        <v>4</v>
      </c>
      <c r="M889" s="396" t="str">
        <f t="shared" si="86"/>
        <v>NO APLICA</v>
      </c>
      <c r="N889" s="396"/>
    </row>
    <row r="890" spans="2:14">
      <c r="B890" s="131"/>
      <c r="C890" s="131"/>
      <c r="E890" s="132"/>
      <c r="F890" s="163" t="str">
        <f>IF(OR(D890="",E890=""),"",ROUND(D890/LOOKUP(E890,#REF!,#REF!),3))</f>
        <v/>
      </c>
      <c r="K890" s="474"/>
      <c r="L890" s="138">
        <v>5</v>
      </c>
      <c r="M890" s="396" t="str">
        <f t="shared" si="86"/>
        <v>NO APLICA</v>
      </c>
      <c r="N890" s="396"/>
    </row>
    <row r="891" spans="2:14">
      <c r="B891" s="131"/>
      <c r="C891" s="131"/>
      <c r="E891" s="132"/>
      <c r="F891" s="163" t="str">
        <f>IF(OR(D891="",E891=""),"",ROUND(D891/LOOKUP(E891,#REF!,#REF!),3))</f>
        <v/>
      </c>
      <c r="K891" s="474"/>
      <c r="L891" s="138">
        <v>6</v>
      </c>
      <c r="M891" s="396" t="str">
        <f t="shared" si="86"/>
        <v>NO APLICA</v>
      </c>
      <c r="N891" s="396"/>
    </row>
    <row r="892" spans="2:14">
      <c r="B892" s="131"/>
      <c r="C892" s="131"/>
      <c r="E892" s="132"/>
      <c r="F892" s="163" t="str">
        <f>IF(OR(D892="",E892=""),"",ROUND(D892/LOOKUP(E892,#REF!,#REF!),3))</f>
        <v/>
      </c>
      <c r="K892" s="474"/>
      <c r="L892" s="138">
        <v>7</v>
      </c>
      <c r="M892" s="396" t="str">
        <f t="shared" si="86"/>
        <v>NO APLICA</v>
      </c>
      <c r="N892" s="396"/>
    </row>
    <row r="893" spans="2:14">
      <c r="B893" s="131"/>
      <c r="C893" s="131"/>
      <c r="E893" s="132"/>
      <c r="F893" s="163" t="str">
        <f>IF(OR(D893="",E893=""),"",ROUND(D893/LOOKUP(E893,#REF!,#REF!),3))</f>
        <v/>
      </c>
      <c r="K893" s="474"/>
      <c r="L893" s="138">
        <v>8</v>
      </c>
      <c r="M893" s="396" t="str">
        <f t="shared" si="86"/>
        <v>NO APLICA</v>
      </c>
      <c r="N893" s="396"/>
    </row>
    <row r="894" spans="2:14">
      <c r="B894" s="131"/>
      <c r="C894" s="131"/>
      <c r="E894" s="132"/>
      <c r="F894" s="163" t="str">
        <f>IF(OR(D894="",E894=""),"",ROUND(D894/LOOKUP(E894,#REF!,#REF!),3))</f>
        <v/>
      </c>
      <c r="K894" s="474"/>
      <c r="L894" s="138">
        <v>9</v>
      </c>
      <c r="M894" s="396" t="str">
        <f t="shared" si="86"/>
        <v>NO APLICA</v>
      </c>
      <c r="N894" s="396"/>
    </row>
    <row r="895" spans="2:14">
      <c r="B895" s="131"/>
      <c r="C895" s="131"/>
      <c r="E895" s="132"/>
      <c r="F895" s="163" t="str">
        <f>IF(OR(D895="",E895=""),"",ROUND(D895/LOOKUP(E895,#REF!,#REF!),3))</f>
        <v/>
      </c>
      <c r="K895" s="474"/>
      <c r="L895" s="138">
        <v>10</v>
      </c>
      <c r="M895" s="396" t="str">
        <f t="shared" si="86"/>
        <v>NO APLICA</v>
      </c>
      <c r="N895" s="396"/>
    </row>
    <row r="896" spans="2:14">
      <c r="B896" s="131"/>
      <c r="C896" s="131"/>
      <c r="E896" s="132"/>
      <c r="F896" s="163" t="str">
        <f>IF(OR(D896="",E896=""),"",ROUND(D896/LOOKUP(E896,#REF!,#REF!),3))</f>
        <v/>
      </c>
      <c r="K896" s="474">
        <v>90</v>
      </c>
      <c r="L896" s="138">
        <v>1</v>
      </c>
      <c r="M896" s="396" t="str">
        <f t="shared" ref="M896:M905" si="87">IF(SUMIFS($F$5:$F$1200,$B$5:$B$1200,$K$896,$C$5:$C$1200,$L896)=0,"NO APLICA",ROUND(SUMIFS($F$5:$F$1200,$B$5:$B$1200,$K$896,$C$5:$C$1200,$L896),3))</f>
        <v>NO APLICA</v>
      </c>
      <c r="N896" s="396"/>
    </row>
    <row r="897" spans="2:14">
      <c r="B897" s="131"/>
      <c r="C897" s="131"/>
      <c r="E897" s="132"/>
      <c r="F897" s="163" t="str">
        <f>IF(OR(D897="",E897=""),"",ROUND(D897/LOOKUP(E897,#REF!,#REF!),3))</f>
        <v/>
      </c>
      <c r="K897" s="474"/>
      <c r="L897" s="138">
        <v>2</v>
      </c>
      <c r="M897" s="396" t="str">
        <f t="shared" si="87"/>
        <v>NO APLICA</v>
      </c>
      <c r="N897" s="396"/>
    </row>
    <row r="898" spans="2:14">
      <c r="B898" s="131"/>
      <c r="C898" s="131"/>
      <c r="E898" s="132"/>
      <c r="F898" s="163" t="str">
        <f>IF(OR(D898="",E898=""),"",ROUND(D898/LOOKUP(E898,#REF!,#REF!),3))</f>
        <v/>
      </c>
      <c r="K898" s="474"/>
      <c r="L898" s="138">
        <v>3</v>
      </c>
      <c r="M898" s="396" t="str">
        <f t="shared" si="87"/>
        <v>NO APLICA</v>
      </c>
      <c r="N898" s="396"/>
    </row>
    <row r="899" spans="2:14">
      <c r="B899" s="131"/>
      <c r="C899" s="131"/>
      <c r="E899" s="132"/>
      <c r="F899" s="163" t="str">
        <f>IF(OR(D899="",E899=""),"",ROUND(D899/LOOKUP(E899,#REF!,#REF!),3))</f>
        <v/>
      </c>
      <c r="K899" s="474"/>
      <c r="L899" s="138">
        <v>4</v>
      </c>
      <c r="M899" s="396" t="str">
        <f t="shared" si="87"/>
        <v>NO APLICA</v>
      </c>
      <c r="N899" s="396"/>
    </row>
    <row r="900" spans="2:14">
      <c r="B900" s="131"/>
      <c r="C900" s="131"/>
      <c r="E900" s="132"/>
      <c r="F900" s="163" t="str">
        <f>IF(OR(D900="",E900=""),"",ROUND(D900/LOOKUP(E900,#REF!,#REF!),3))</f>
        <v/>
      </c>
      <c r="K900" s="474"/>
      <c r="L900" s="138">
        <v>5</v>
      </c>
      <c r="M900" s="396" t="str">
        <f t="shared" si="87"/>
        <v>NO APLICA</v>
      </c>
      <c r="N900" s="396"/>
    </row>
    <row r="901" spans="2:14">
      <c r="B901" s="131"/>
      <c r="C901" s="131"/>
      <c r="E901" s="132"/>
      <c r="F901" s="163" t="str">
        <f>IF(OR(D901="",E901=""),"",ROUND(D901/LOOKUP(E901,#REF!,#REF!),3))</f>
        <v/>
      </c>
      <c r="K901" s="474"/>
      <c r="L901" s="138">
        <v>6</v>
      </c>
      <c r="M901" s="396" t="str">
        <f t="shared" si="87"/>
        <v>NO APLICA</v>
      </c>
      <c r="N901" s="396"/>
    </row>
    <row r="902" spans="2:14">
      <c r="B902" s="131"/>
      <c r="C902" s="131"/>
      <c r="E902" s="132"/>
      <c r="F902" s="163" t="str">
        <f>IF(OR(D902="",E902=""),"",ROUND(D902/LOOKUP(E902,#REF!,#REF!),3))</f>
        <v/>
      </c>
      <c r="K902" s="474"/>
      <c r="L902" s="138">
        <v>7</v>
      </c>
      <c r="M902" s="396" t="str">
        <f t="shared" si="87"/>
        <v>NO APLICA</v>
      </c>
      <c r="N902" s="396"/>
    </row>
    <row r="903" spans="2:14">
      <c r="B903" s="131"/>
      <c r="C903" s="131"/>
      <c r="E903" s="132"/>
      <c r="F903" s="163" t="str">
        <f>IF(OR(D903="",E903=""),"",ROUND(D903/LOOKUP(E903,#REF!,#REF!),3))</f>
        <v/>
      </c>
      <c r="K903" s="474"/>
      <c r="L903" s="138">
        <v>8</v>
      </c>
      <c r="M903" s="396" t="str">
        <f t="shared" si="87"/>
        <v>NO APLICA</v>
      </c>
      <c r="N903" s="396"/>
    </row>
    <row r="904" spans="2:14">
      <c r="B904" s="131"/>
      <c r="C904" s="131"/>
      <c r="E904" s="132"/>
      <c r="F904" s="163" t="str">
        <f>IF(OR(D904="",E904=""),"",ROUND(D904/LOOKUP(E904,#REF!,#REF!),3))</f>
        <v/>
      </c>
      <c r="K904" s="474"/>
      <c r="L904" s="138">
        <v>9</v>
      </c>
      <c r="M904" s="396" t="str">
        <f t="shared" si="87"/>
        <v>NO APLICA</v>
      </c>
      <c r="N904" s="396"/>
    </row>
    <row r="905" spans="2:14">
      <c r="B905" s="131"/>
      <c r="C905" s="131"/>
      <c r="E905" s="132"/>
      <c r="F905" s="163" t="str">
        <f>IF(OR(D905="",E905=""),"",ROUND(D905/LOOKUP(E905,#REF!,#REF!),3))</f>
        <v/>
      </c>
      <c r="K905" s="474"/>
      <c r="L905" s="138">
        <v>10</v>
      </c>
      <c r="M905" s="396" t="str">
        <f t="shared" si="87"/>
        <v>NO APLICA</v>
      </c>
      <c r="N905" s="396"/>
    </row>
    <row r="906" spans="2:14">
      <c r="B906" s="131"/>
      <c r="C906" s="131"/>
      <c r="E906" s="132"/>
      <c r="F906" s="163" t="str">
        <f>IF(OR(D906="",E906=""),"",ROUND(D906/LOOKUP(E906,#REF!,#REF!),3))</f>
        <v/>
      </c>
      <c r="K906" s="474">
        <v>91</v>
      </c>
      <c r="L906" s="138">
        <v>1</v>
      </c>
      <c r="M906" s="396" t="str">
        <f t="shared" ref="M906:M915" si="88">IF(SUMIFS($F$5:$F$1200,$B$5:$B$1200,$K$906,$C$5:$C$1200,$L906)=0,"NO APLICA",ROUND(SUMIFS($F$5:$F$1200,$B$5:$B$1200,$K$906,$C$5:$C$1200,$L906),3))</f>
        <v>NO APLICA</v>
      </c>
      <c r="N906" s="396"/>
    </row>
    <row r="907" spans="2:14">
      <c r="B907" s="131"/>
      <c r="C907" s="131"/>
      <c r="E907" s="132"/>
      <c r="F907" s="163" t="str">
        <f>IF(OR(D907="",E907=""),"",ROUND(D907/LOOKUP(E907,#REF!,#REF!),3))</f>
        <v/>
      </c>
      <c r="K907" s="474"/>
      <c r="L907" s="138">
        <v>2</v>
      </c>
      <c r="M907" s="396" t="str">
        <f t="shared" si="88"/>
        <v>NO APLICA</v>
      </c>
      <c r="N907" s="396"/>
    </row>
    <row r="908" spans="2:14">
      <c r="B908" s="131"/>
      <c r="C908" s="131"/>
      <c r="E908" s="132"/>
      <c r="F908" s="163" t="str">
        <f>IF(OR(D908="",E908=""),"",ROUND(D908/LOOKUP(E908,#REF!,#REF!),3))</f>
        <v/>
      </c>
      <c r="K908" s="474"/>
      <c r="L908" s="138">
        <v>3</v>
      </c>
      <c r="M908" s="396" t="str">
        <f t="shared" si="88"/>
        <v>NO APLICA</v>
      </c>
      <c r="N908" s="396"/>
    </row>
    <row r="909" spans="2:14">
      <c r="B909" s="131"/>
      <c r="C909" s="131"/>
      <c r="E909" s="132"/>
      <c r="F909" s="163" t="str">
        <f>IF(OR(D909="",E909=""),"",ROUND(D909/LOOKUP(E909,#REF!,#REF!),3))</f>
        <v/>
      </c>
      <c r="K909" s="474"/>
      <c r="L909" s="138">
        <v>4</v>
      </c>
      <c r="M909" s="396" t="str">
        <f t="shared" si="88"/>
        <v>NO APLICA</v>
      </c>
      <c r="N909" s="396"/>
    </row>
    <row r="910" spans="2:14">
      <c r="B910" s="131"/>
      <c r="C910" s="131"/>
      <c r="E910" s="132"/>
      <c r="F910" s="163" t="str">
        <f>IF(OR(D910="",E910=""),"",ROUND(D910/LOOKUP(E910,#REF!,#REF!),3))</f>
        <v/>
      </c>
      <c r="K910" s="474"/>
      <c r="L910" s="138">
        <v>5</v>
      </c>
      <c r="M910" s="396" t="str">
        <f t="shared" si="88"/>
        <v>NO APLICA</v>
      </c>
      <c r="N910" s="396"/>
    </row>
    <row r="911" spans="2:14">
      <c r="B911" s="131"/>
      <c r="C911" s="131"/>
      <c r="E911" s="132"/>
      <c r="F911" s="163" t="str">
        <f>IF(OR(D911="",E911=""),"",ROUND(D911/LOOKUP(E911,#REF!,#REF!),3))</f>
        <v/>
      </c>
      <c r="K911" s="474"/>
      <c r="L911" s="138">
        <v>6</v>
      </c>
      <c r="M911" s="396" t="str">
        <f t="shared" si="88"/>
        <v>NO APLICA</v>
      </c>
      <c r="N911" s="396"/>
    </row>
    <row r="912" spans="2:14">
      <c r="B912" s="131"/>
      <c r="C912" s="131"/>
      <c r="E912" s="132"/>
      <c r="F912" s="163" t="str">
        <f>IF(OR(D912="",E912=""),"",ROUND(D912/LOOKUP(E912,#REF!,#REF!),3))</f>
        <v/>
      </c>
      <c r="K912" s="474"/>
      <c r="L912" s="138">
        <v>7</v>
      </c>
      <c r="M912" s="396" t="str">
        <f t="shared" si="88"/>
        <v>NO APLICA</v>
      </c>
      <c r="N912" s="396"/>
    </row>
    <row r="913" spans="2:14">
      <c r="B913" s="131"/>
      <c r="C913" s="131"/>
      <c r="E913" s="132"/>
      <c r="F913" s="163" t="str">
        <f>IF(OR(D913="",E913=""),"",ROUND(D913/LOOKUP(E913,#REF!,#REF!),3))</f>
        <v/>
      </c>
      <c r="K913" s="474"/>
      <c r="L913" s="138">
        <v>8</v>
      </c>
      <c r="M913" s="396" t="str">
        <f t="shared" si="88"/>
        <v>NO APLICA</v>
      </c>
      <c r="N913" s="396"/>
    </row>
    <row r="914" spans="2:14">
      <c r="B914" s="131"/>
      <c r="C914" s="131"/>
      <c r="E914" s="132"/>
      <c r="F914" s="163" t="str">
        <f>IF(OR(D914="",E914=""),"",ROUND(D914/LOOKUP(E914,#REF!,#REF!),3))</f>
        <v/>
      </c>
      <c r="K914" s="474"/>
      <c r="L914" s="138">
        <v>9</v>
      </c>
      <c r="M914" s="396" t="str">
        <f t="shared" si="88"/>
        <v>NO APLICA</v>
      </c>
      <c r="N914" s="396"/>
    </row>
    <row r="915" spans="2:14">
      <c r="B915" s="131"/>
      <c r="C915" s="131"/>
      <c r="E915" s="132"/>
      <c r="F915" s="163" t="str">
        <f>IF(OR(D915="",E915=""),"",ROUND(D915/LOOKUP(E915,#REF!,#REF!),3))</f>
        <v/>
      </c>
      <c r="K915" s="474"/>
      <c r="L915" s="138">
        <v>10</v>
      </c>
      <c r="M915" s="396" t="str">
        <f t="shared" si="88"/>
        <v>NO APLICA</v>
      </c>
      <c r="N915" s="396"/>
    </row>
    <row r="916" spans="2:14">
      <c r="B916" s="131"/>
      <c r="C916" s="131"/>
      <c r="E916" s="132"/>
      <c r="F916" s="163" t="str">
        <f>IF(OR(D916="",E916=""),"",ROUND(D916/LOOKUP(E916,#REF!,#REF!),3))</f>
        <v/>
      </c>
      <c r="K916" s="474">
        <v>92</v>
      </c>
      <c r="L916" s="138">
        <v>1</v>
      </c>
      <c r="M916" s="396" t="str">
        <f t="shared" ref="M916:M925" si="89">IF(SUMIFS($F$5:$F$1200,$B$5:$B$1200,$K$916,$C$5:$C$1200,$L916)=0,"NO APLICA",ROUND(SUMIFS($F$5:$F$1200,$B$5:$B$1200,$K$916,$C$5:$C$1200,$L916),3))</f>
        <v>NO APLICA</v>
      </c>
      <c r="N916" s="396"/>
    </row>
    <row r="917" spans="2:14">
      <c r="B917" s="131"/>
      <c r="C917" s="131"/>
      <c r="E917" s="132"/>
      <c r="F917" s="163" t="str">
        <f>IF(OR(D917="",E917=""),"",ROUND(D917/LOOKUP(E917,#REF!,#REF!),3))</f>
        <v/>
      </c>
      <c r="K917" s="474"/>
      <c r="L917" s="138">
        <v>2</v>
      </c>
      <c r="M917" s="396" t="str">
        <f t="shared" si="89"/>
        <v>NO APLICA</v>
      </c>
      <c r="N917" s="396"/>
    </row>
    <row r="918" spans="2:14">
      <c r="B918" s="131"/>
      <c r="C918" s="131"/>
      <c r="E918" s="132"/>
      <c r="F918" s="163" t="str">
        <f>IF(OR(D918="",E918=""),"",ROUND(D918/LOOKUP(E918,#REF!,#REF!),3))</f>
        <v/>
      </c>
      <c r="K918" s="474"/>
      <c r="L918" s="138">
        <v>3</v>
      </c>
      <c r="M918" s="396" t="str">
        <f t="shared" si="89"/>
        <v>NO APLICA</v>
      </c>
      <c r="N918" s="396"/>
    </row>
    <row r="919" spans="2:14">
      <c r="B919" s="131"/>
      <c r="C919" s="131"/>
      <c r="E919" s="132"/>
      <c r="F919" s="163" t="str">
        <f>IF(OR(D919="",E919=""),"",ROUND(D919/LOOKUP(E919,#REF!,#REF!),3))</f>
        <v/>
      </c>
      <c r="K919" s="474"/>
      <c r="L919" s="138">
        <v>4</v>
      </c>
      <c r="M919" s="396" t="str">
        <f t="shared" si="89"/>
        <v>NO APLICA</v>
      </c>
      <c r="N919" s="396"/>
    </row>
    <row r="920" spans="2:14">
      <c r="B920" s="131"/>
      <c r="C920" s="131"/>
      <c r="E920" s="132"/>
      <c r="F920" s="163" t="str">
        <f>IF(OR(D920="",E920=""),"",ROUND(D920/LOOKUP(E920,#REF!,#REF!),3))</f>
        <v/>
      </c>
      <c r="K920" s="474"/>
      <c r="L920" s="138">
        <v>5</v>
      </c>
      <c r="M920" s="396" t="str">
        <f t="shared" si="89"/>
        <v>NO APLICA</v>
      </c>
      <c r="N920" s="396"/>
    </row>
    <row r="921" spans="2:14">
      <c r="B921" s="131"/>
      <c r="C921" s="131"/>
      <c r="E921" s="132"/>
      <c r="F921" s="163" t="str">
        <f>IF(OR(D921="",E921=""),"",ROUND(D921/LOOKUP(E921,#REF!,#REF!),3))</f>
        <v/>
      </c>
      <c r="K921" s="474"/>
      <c r="L921" s="138">
        <v>6</v>
      </c>
      <c r="M921" s="396" t="str">
        <f t="shared" si="89"/>
        <v>NO APLICA</v>
      </c>
      <c r="N921" s="396"/>
    </row>
    <row r="922" spans="2:14">
      <c r="B922" s="131"/>
      <c r="C922" s="131"/>
      <c r="E922" s="132"/>
      <c r="F922" s="163" t="str">
        <f>IF(OR(D922="",E922=""),"",ROUND(D922/LOOKUP(E922,#REF!,#REF!),3))</f>
        <v/>
      </c>
      <c r="K922" s="474"/>
      <c r="L922" s="138">
        <v>7</v>
      </c>
      <c r="M922" s="396" t="str">
        <f t="shared" si="89"/>
        <v>NO APLICA</v>
      </c>
      <c r="N922" s="396"/>
    </row>
    <row r="923" spans="2:14">
      <c r="B923" s="131"/>
      <c r="C923" s="131"/>
      <c r="E923" s="132"/>
      <c r="F923" s="163" t="str">
        <f>IF(OR(D923="",E923=""),"",ROUND(D923/LOOKUP(E923,#REF!,#REF!),3))</f>
        <v/>
      </c>
      <c r="K923" s="474"/>
      <c r="L923" s="138">
        <v>8</v>
      </c>
      <c r="M923" s="396" t="str">
        <f t="shared" si="89"/>
        <v>NO APLICA</v>
      </c>
      <c r="N923" s="396"/>
    </row>
    <row r="924" spans="2:14">
      <c r="B924" s="131"/>
      <c r="C924" s="131"/>
      <c r="E924" s="132"/>
      <c r="F924" s="163" t="str">
        <f>IF(OR(D924="",E924=""),"",ROUND(D924/LOOKUP(E924,#REF!,#REF!),3))</f>
        <v/>
      </c>
      <c r="K924" s="474"/>
      <c r="L924" s="138">
        <v>9</v>
      </c>
      <c r="M924" s="396" t="str">
        <f t="shared" si="89"/>
        <v>NO APLICA</v>
      </c>
      <c r="N924" s="396"/>
    </row>
    <row r="925" spans="2:14">
      <c r="B925" s="131"/>
      <c r="C925" s="131"/>
      <c r="E925" s="132"/>
      <c r="F925" s="163" t="str">
        <f>IF(OR(D925="",E925=""),"",ROUND(D925/LOOKUP(E925,#REF!,#REF!),3))</f>
        <v/>
      </c>
      <c r="K925" s="474"/>
      <c r="L925" s="138">
        <v>10</v>
      </c>
      <c r="M925" s="396" t="str">
        <f t="shared" si="89"/>
        <v>NO APLICA</v>
      </c>
      <c r="N925" s="396"/>
    </row>
    <row r="926" spans="2:14">
      <c r="B926" s="131"/>
      <c r="C926" s="131"/>
      <c r="E926" s="132"/>
      <c r="F926" s="163" t="str">
        <f>IF(OR(D926="",E926=""),"",ROUND(D926/LOOKUP(E926,#REF!,#REF!),3))</f>
        <v/>
      </c>
      <c r="K926" s="474">
        <v>93</v>
      </c>
      <c r="L926" s="138">
        <v>1</v>
      </c>
      <c r="M926" s="396" t="str">
        <f t="shared" ref="M926:M935" si="90">IF(SUMIFS($F$5:$F$1200,$B$5:$B$1200,$K$926,$C$5:$C$1200,$L926)=0,"NO APLICA",ROUND(SUMIFS($F$5:$F$1200,$B$5:$B$1200,$K$926,$C$5:$C$1200,$L926),3))</f>
        <v>NO APLICA</v>
      </c>
      <c r="N926" s="396"/>
    </row>
    <row r="927" spans="2:14">
      <c r="B927" s="131"/>
      <c r="C927" s="131"/>
      <c r="E927" s="132"/>
      <c r="F927" s="163" t="str">
        <f>IF(OR(D927="",E927=""),"",ROUND(D927/LOOKUP(E927,#REF!,#REF!),3))</f>
        <v/>
      </c>
      <c r="K927" s="474"/>
      <c r="L927" s="138">
        <v>2</v>
      </c>
      <c r="M927" s="396" t="str">
        <f t="shared" si="90"/>
        <v>NO APLICA</v>
      </c>
      <c r="N927" s="396"/>
    </row>
    <row r="928" spans="2:14">
      <c r="B928" s="131"/>
      <c r="C928" s="131"/>
      <c r="E928" s="132"/>
      <c r="F928" s="163" t="str">
        <f>IF(OR(D928="",E928=""),"",ROUND(D928/LOOKUP(E928,#REF!,#REF!),3))</f>
        <v/>
      </c>
      <c r="K928" s="474"/>
      <c r="L928" s="138">
        <v>3</v>
      </c>
      <c r="M928" s="396" t="str">
        <f t="shared" si="90"/>
        <v>NO APLICA</v>
      </c>
      <c r="N928" s="396"/>
    </row>
    <row r="929" spans="2:14">
      <c r="B929" s="131"/>
      <c r="C929" s="131"/>
      <c r="E929" s="132"/>
      <c r="F929" s="163" t="str">
        <f>IF(OR(D929="",E929=""),"",ROUND(D929/LOOKUP(E929,#REF!,#REF!),3))</f>
        <v/>
      </c>
      <c r="K929" s="474"/>
      <c r="L929" s="138">
        <v>4</v>
      </c>
      <c r="M929" s="396" t="str">
        <f t="shared" si="90"/>
        <v>NO APLICA</v>
      </c>
      <c r="N929" s="396"/>
    </row>
    <row r="930" spans="2:14">
      <c r="B930" s="131"/>
      <c r="C930" s="131"/>
      <c r="E930" s="132"/>
      <c r="F930" s="163" t="str">
        <f>IF(OR(D930="",E930=""),"",ROUND(D930/LOOKUP(E930,#REF!,#REF!),3))</f>
        <v/>
      </c>
      <c r="K930" s="474"/>
      <c r="L930" s="138">
        <v>5</v>
      </c>
      <c r="M930" s="396" t="str">
        <f t="shared" si="90"/>
        <v>NO APLICA</v>
      </c>
      <c r="N930" s="396"/>
    </row>
    <row r="931" spans="2:14">
      <c r="B931" s="131"/>
      <c r="C931" s="131"/>
      <c r="E931" s="132"/>
      <c r="F931" s="163" t="str">
        <f>IF(OR(D931="",E931=""),"",ROUND(D931/LOOKUP(E931,#REF!,#REF!),3))</f>
        <v/>
      </c>
      <c r="K931" s="474"/>
      <c r="L931" s="138">
        <v>6</v>
      </c>
      <c r="M931" s="396" t="str">
        <f t="shared" si="90"/>
        <v>NO APLICA</v>
      </c>
      <c r="N931" s="396"/>
    </row>
    <row r="932" spans="2:14">
      <c r="B932" s="131"/>
      <c r="C932" s="131"/>
      <c r="E932" s="132"/>
      <c r="F932" s="163" t="str">
        <f>IF(OR(D932="",E932=""),"",ROUND(D932/LOOKUP(E932,#REF!,#REF!),3))</f>
        <v/>
      </c>
      <c r="K932" s="474"/>
      <c r="L932" s="138">
        <v>7</v>
      </c>
      <c r="M932" s="396" t="str">
        <f t="shared" si="90"/>
        <v>NO APLICA</v>
      </c>
      <c r="N932" s="396"/>
    </row>
    <row r="933" spans="2:14">
      <c r="B933" s="131"/>
      <c r="C933" s="131"/>
      <c r="E933" s="132"/>
      <c r="F933" s="163" t="str">
        <f>IF(OR(D933="",E933=""),"",ROUND(D933/LOOKUP(E933,#REF!,#REF!),3))</f>
        <v/>
      </c>
      <c r="K933" s="474"/>
      <c r="L933" s="138">
        <v>8</v>
      </c>
      <c r="M933" s="396" t="str">
        <f t="shared" si="90"/>
        <v>NO APLICA</v>
      </c>
      <c r="N933" s="396"/>
    </row>
    <row r="934" spans="2:14">
      <c r="B934" s="131"/>
      <c r="C934" s="131"/>
      <c r="E934" s="132"/>
      <c r="F934" s="163" t="str">
        <f>IF(OR(D934="",E934=""),"",ROUND(D934/LOOKUP(E934,#REF!,#REF!),3))</f>
        <v/>
      </c>
      <c r="K934" s="474"/>
      <c r="L934" s="138">
        <v>9</v>
      </c>
      <c r="M934" s="396" t="str">
        <f t="shared" si="90"/>
        <v>NO APLICA</v>
      </c>
      <c r="N934" s="396"/>
    </row>
    <row r="935" spans="2:14">
      <c r="B935" s="131"/>
      <c r="C935" s="131"/>
      <c r="E935" s="132"/>
      <c r="F935" s="163" t="str">
        <f>IF(OR(D935="",E935=""),"",ROUND(D935/LOOKUP(E935,#REF!,#REF!),3))</f>
        <v/>
      </c>
      <c r="K935" s="474"/>
      <c r="L935" s="138">
        <v>10</v>
      </c>
      <c r="M935" s="396" t="str">
        <f t="shared" si="90"/>
        <v>NO APLICA</v>
      </c>
      <c r="N935" s="396"/>
    </row>
    <row r="936" spans="2:14">
      <c r="B936" s="131"/>
      <c r="C936" s="131"/>
      <c r="E936" s="132"/>
      <c r="F936" s="163" t="str">
        <f>IF(OR(D936="",E936=""),"",ROUND(D936/LOOKUP(E936,#REF!,#REF!),3))</f>
        <v/>
      </c>
      <c r="K936" s="474">
        <v>94</v>
      </c>
      <c r="L936" s="138">
        <v>1</v>
      </c>
      <c r="M936" s="396" t="str">
        <f t="shared" ref="M936:M945" si="91">IF(SUMIFS($F$5:$F$1200,$B$5:$B$1200,$K$936,$C$5:$C$1200,$L936)=0,"NO APLICA",ROUND(SUMIFS($F$5:$F$1200,$B$5:$B$1200,$K$936,$C$5:$C$1200,$L936),3))</f>
        <v>NO APLICA</v>
      </c>
      <c r="N936" s="396"/>
    </row>
    <row r="937" spans="2:14">
      <c r="B937" s="131"/>
      <c r="C937" s="131"/>
      <c r="E937" s="132"/>
      <c r="F937" s="163" t="str">
        <f>IF(OR(D937="",E937=""),"",ROUND(D937/LOOKUP(E937,#REF!,#REF!),3))</f>
        <v/>
      </c>
      <c r="K937" s="474"/>
      <c r="L937" s="138">
        <v>2</v>
      </c>
      <c r="M937" s="396" t="str">
        <f t="shared" si="91"/>
        <v>NO APLICA</v>
      </c>
      <c r="N937" s="396"/>
    </row>
    <row r="938" spans="2:14">
      <c r="B938" s="131"/>
      <c r="C938" s="131"/>
      <c r="E938" s="132"/>
      <c r="F938" s="163" t="str">
        <f>IF(OR(D938="",E938=""),"",ROUND(D938/LOOKUP(E938,#REF!,#REF!),3))</f>
        <v/>
      </c>
      <c r="K938" s="474"/>
      <c r="L938" s="138">
        <v>3</v>
      </c>
      <c r="M938" s="396" t="str">
        <f t="shared" si="91"/>
        <v>NO APLICA</v>
      </c>
      <c r="N938" s="396"/>
    </row>
    <row r="939" spans="2:14">
      <c r="B939" s="131"/>
      <c r="C939" s="131"/>
      <c r="E939" s="132"/>
      <c r="F939" s="163" t="str">
        <f>IF(OR(D939="",E939=""),"",ROUND(D939/LOOKUP(E939,#REF!,#REF!),3))</f>
        <v/>
      </c>
      <c r="K939" s="474"/>
      <c r="L939" s="138">
        <v>4</v>
      </c>
      <c r="M939" s="396" t="str">
        <f t="shared" si="91"/>
        <v>NO APLICA</v>
      </c>
      <c r="N939" s="396"/>
    </row>
    <row r="940" spans="2:14">
      <c r="B940" s="131"/>
      <c r="C940" s="131"/>
      <c r="E940" s="132"/>
      <c r="F940" s="163" t="str">
        <f>IF(OR(D940="",E940=""),"",ROUND(D940/LOOKUP(E940,#REF!,#REF!),3))</f>
        <v/>
      </c>
      <c r="K940" s="474"/>
      <c r="L940" s="138">
        <v>5</v>
      </c>
      <c r="M940" s="396" t="str">
        <f t="shared" si="91"/>
        <v>NO APLICA</v>
      </c>
      <c r="N940" s="396"/>
    </row>
    <row r="941" spans="2:14">
      <c r="B941" s="131"/>
      <c r="C941" s="131"/>
      <c r="E941" s="132"/>
      <c r="F941" s="163" t="str">
        <f>IF(OR(D941="",E941=""),"",ROUND(D941/LOOKUP(E941,#REF!,#REF!),3))</f>
        <v/>
      </c>
      <c r="K941" s="474"/>
      <c r="L941" s="138">
        <v>6</v>
      </c>
      <c r="M941" s="396" t="str">
        <f t="shared" si="91"/>
        <v>NO APLICA</v>
      </c>
      <c r="N941" s="396"/>
    </row>
    <row r="942" spans="2:14">
      <c r="B942" s="131"/>
      <c r="C942" s="131"/>
      <c r="E942" s="132"/>
      <c r="F942" s="163" t="str">
        <f>IF(OR(D942="",E942=""),"",ROUND(D942/LOOKUP(E942,#REF!,#REF!),3))</f>
        <v/>
      </c>
      <c r="K942" s="474"/>
      <c r="L942" s="138">
        <v>7</v>
      </c>
      <c r="M942" s="396" t="str">
        <f t="shared" si="91"/>
        <v>NO APLICA</v>
      </c>
      <c r="N942" s="396"/>
    </row>
    <row r="943" spans="2:14">
      <c r="B943" s="131"/>
      <c r="C943" s="131"/>
      <c r="E943" s="132"/>
      <c r="F943" s="163" t="str">
        <f>IF(OR(D943="",E943=""),"",ROUND(D943/LOOKUP(E943,#REF!,#REF!),3))</f>
        <v/>
      </c>
      <c r="K943" s="474"/>
      <c r="L943" s="138">
        <v>8</v>
      </c>
      <c r="M943" s="396" t="str">
        <f t="shared" si="91"/>
        <v>NO APLICA</v>
      </c>
      <c r="N943" s="396"/>
    </row>
    <row r="944" spans="2:14">
      <c r="B944" s="131"/>
      <c r="C944" s="131"/>
      <c r="E944" s="132"/>
      <c r="F944" s="163" t="str">
        <f>IF(OR(D944="",E944=""),"",ROUND(D944/LOOKUP(E944,#REF!,#REF!),3))</f>
        <v/>
      </c>
      <c r="K944" s="474"/>
      <c r="L944" s="138">
        <v>9</v>
      </c>
      <c r="M944" s="396" t="str">
        <f t="shared" si="91"/>
        <v>NO APLICA</v>
      </c>
      <c r="N944" s="396"/>
    </row>
    <row r="945" spans="2:14">
      <c r="B945" s="131"/>
      <c r="C945" s="131"/>
      <c r="E945" s="132"/>
      <c r="F945" s="163" t="str">
        <f>IF(OR(D945="",E945=""),"",ROUND(D945/LOOKUP(E945,#REF!,#REF!),3))</f>
        <v/>
      </c>
      <c r="K945" s="474"/>
      <c r="L945" s="138">
        <v>10</v>
      </c>
      <c r="M945" s="396" t="str">
        <f t="shared" si="91"/>
        <v>NO APLICA</v>
      </c>
      <c r="N945" s="396"/>
    </row>
    <row r="946" spans="2:14">
      <c r="B946" s="131"/>
      <c r="C946" s="131"/>
      <c r="E946" s="132"/>
      <c r="F946" s="163" t="str">
        <f>IF(OR(D946="",E946=""),"",ROUND(D946/LOOKUP(E946,#REF!,#REF!),3))</f>
        <v/>
      </c>
      <c r="K946" s="474">
        <v>95</v>
      </c>
      <c r="L946" s="138">
        <v>1</v>
      </c>
      <c r="M946" s="396" t="str">
        <f t="shared" ref="M946:M955" si="92">IF(SUMIFS($F$5:$F$1200,$B$5:$B$1200,$K$946,$C$5:$C$1200,$L946)=0,"NO APLICA",ROUND(SUMIFS($F$5:$F$1200,$B$5:$B$1200,$K$946,$C$5:$C$1200,$L946),3))</f>
        <v>NO APLICA</v>
      </c>
      <c r="N946" s="396"/>
    </row>
    <row r="947" spans="2:14">
      <c r="B947" s="131"/>
      <c r="C947" s="131"/>
      <c r="E947" s="132"/>
      <c r="F947" s="163" t="str">
        <f>IF(OR(D947="",E947=""),"",ROUND(D947/LOOKUP(E947,#REF!,#REF!),3))</f>
        <v/>
      </c>
      <c r="K947" s="474"/>
      <c r="L947" s="138">
        <v>2</v>
      </c>
      <c r="M947" s="396" t="str">
        <f t="shared" si="92"/>
        <v>NO APLICA</v>
      </c>
      <c r="N947" s="396"/>
    </row>
    <row r="948" spans="2:14">
      <c r="B948" s="131"/>
      <c r="C948" s="131"/>
      <c r="E948" s="132"/>
      <c r="F948" s="163" t="str">
        <f>IF(OR(D948="",E948=""),"",ROUND(D948/LOOKUP(E948,#REF!,#REF!),3))</f>
        <v/>
      </c>
      <c r="K948" s="474"/>
      <c r="L948" s="138">
        <v>3</v>
      </c>
      <c r="M948" s="396" t="str">
        <f t="shared" si="92"/>
        <v>NO APLICA</v>
      </c>
      <c r="N948" s="396"/>
    </row>
    <row r="949" spans="2:14">
      <c r="B949" s="131"/>
      <c r="C949" s="131"/>
      <c r="E949" s="132"/>
      <c r="F949" s="163" t="str">
        <f>IF(OR(D949="",E949=""),"",ROUND(D949/LOOKUP(E949,#REF!,#REF!),3))</f>
        <v/>
      </c>
      <c r="K949" s="474"/>
      <c r="L949" s="138">
        <v>4</v>
      </c>
      <c r="M949" s="396" t="str">
        <f t="shared" si="92"/>
        <v>NO APLICA</v>
      </c>
      <c r="N949" s="396"/>
    </row>
    <row r="950" spans="2:14">
      <c r="B950" s="131"/>
      <c r="C950" s="131"/>
      <c r="E950" s="132"/>
      <c r="F950" s="163" t="str">
        <f>IF(OR(D950="",E950=""),"",ROUND(D950/LOOKUP(E950,#REF!,#REF!),3))</f>
        <v/>
      </c>
      <c r="K950" s="474"/>
      <c r="L950" s="138">
        <v>5</v>
      </c>
      <c r="M950" s="396" t="str">
        <f t="shared" si="92"/>
        <v>NO APLICA</v>
      </c>
      <c r="N950" s="396"/>
    </row>
    <row r="951" spans="2:14">
      <c r="B951" s="131"/>
      <c r="C951" s="131"/>
      <c r="E951" s="132"/>
      <c r="F951" s="163" t="str">
        <f>IF(OR(D951="",E951=""),"",ROUND(D951/LOOKUP(E951,#REF!,#REF!),3))</f>
        <v/>
      </c>
      <c r="K951" s="474"/>
      <c r="L951" s="138">
        <v>6</v>
      </c>
      <c r="M951" s="396" t="str">
        <f t="shared" si="92"/>
        <v>NO APLICA</v>
      </c>
      <c r="N951" s="396"/>
    </row>
    <row r="952" spans="2:14">
      <c r="B952" s="131"/>
      <c r="C952" s="131"/>
      <c r="E952" s="132"/>
      <c r="F952" s="163" t="str">
        <f>IF(OR(D952="",E952=""),"",ROUND(D952/LOOKUP(E952,#REF!,#REF!),3))</f>
        <v/>
      </c>
      <c r="K952" s="474"/>
      <c r="L952" s="138">
        <v>7</v>
      </c>
      <c r="M952" s="396" t="str">
        <f t="shared" si="92"/>
        <v>NO APLICA</v>
      </c>
      <c r="N952" s="396"/>
    </row>
    <row r="953" spans="2:14">
      <c r="B953" s="131"/>
      <c r="C953" s="131"/>
      <c r="E953" s="132"/>
      <c r="F953" s="163" t="str">
        <f>IF(OR(D953="",E953=""),"",ROUND(D953/LOOKUP(E953,#REF!,#REF!),3))</f>
        <v/>
      </c>
      <c r="K953" s="474"/>
      <c r="L953" s="138">
        <v>8</v>
      </c>
      <c r="M953" s="396" t="str">
        <f t="shared" si="92"/>
        <v>NO APLICA</v>
      </c>
      <c r="N953" s="396"/>
    </row>
    <row r="954" spans="2:14">
      <c r="B954" s="131"/>
      <c r="C954" s="131"/>
      <c r="E954" s="132"/>
      <c r="F954" s="163" t="str">
        <f>IF(OR(D954="",E954=""),"",ROUND(D954/LOOKUP(E954,#REF!,#REF!),3))</f>
        <v/>
      </c>
      <c r="K954" s="474"/>
      <c r="L954" s="138">
        <v>9</v>
      </c>
      <c r="M954" s="396" t="str">
        <f t="shared" si="92"/>
        <v>NO APLICA</v>
      </c>
      <c r="N954" s="396"/>
    </row>
    <row r="955" spans="2:14">
      <c r="B955" s="131"/>
      <c r="C955" s="131"/>
      <c r="E955" s="132"/>
      <c r="F955" s="163" t="str">
        <f>IF(OR(D955="",E955=""),"",ROUND(D955/LOOKUP(E955,#REF!,#REF!),3))</f>
        <v/>
      </c>
      <c r="K955" s="474"/>
      <c r="L955" s="138">
        <v>10</v>
      </c>
      <c r="M955" s="396" t="str">
        <f t="shared" si="92"/>
        <v>NO APLICA</v>
      </c>
      <c r="N955" s="396"/>
    </row>
    <row r="956" spans="2:14">
      <c r="B956" s="131"/>
      <c r="C956" s="131"/>
      <c r="E956" s="132"/>
      <c r="F956" s="163" t="str">
        <f>IF(OR(D956="",E956=""),"",ROUND(D956/LOOKUP(E956,#REF!,#REF!),3))</f>
        <v/>
      </c>
      <c r="K956" s="474">
        <v>96</v>
      </c>
      <c r="L956" s="138">
        <v>1</v>
      </c>
      <c r="M956" s="396" t="str">
        <f t="shared" ref="M956:M965" si="93">IF(SUMIFS($F$5:$F$1200,$B$5:$B$1200,$K$956,$C$5:$C$1200,$L956)=0,"NO APLICA",ROUND(SUMIFS($F$5:$F$1200,$B$5:$B$1200,$K$956,$C$5:$C$1200,$L956),3))</f>
        <v>NO APLICA</v>
      </c>
      <c r="N956" s="396"/>
    </row>
    <row r="957" spans="2:14">
      <c r="B957" s="131"/>
      <c r="C957" s="131"/>
      <c r="E957" s="132"/>
      <c r="F957" s="163" t="str">
        <f>IF(OR(D957="",E957=""),"",ROUND(D957/LOOKUP(E957,#REF!,#REF!),3))</f>
        <v/>
      </c>
      <c r="K957" s="474"/>
      <c r="L957" s="138">
        <v>2</v>
      </c>
      <c r="M957" s="396" t="str">
        <f t="shared" si="93"/>
        <v>NO APLICA</v>
      </c>
      <c r="N957" s="396"/>
    </row>
    <row r="958" spans="2:14">
      <c r="B958" s="131"/>
      <c r="C958" s="131"/>
      <c r="E958" s="132"/>
      <c r="F958" s="163" t="str">
        <f>IF(OR(D958="",E958=""),"",ROUND(D958/LOOKUP(E958,#REF!,#REF!),3))</f>
        <v/>
      </c>
      <c r="K958" s="474"/>
      <c r="L958" s="138">
        <v>3</v>
      </c>
      <c r="M958" s="396" t="str">
        <f t="shared" si="93"/>
        <v>NO APLICA</v>
      </c>
      <c r="N958" s="396"/>
    </row>
    <row r="959" spans="2:14">
      <c r="B959" s="131"/>
      <c r="C959" s="131"/>
      <c r="E959" s="132"/>
      <c r="F959" s="163" t="str">
        <f>IF(OR(D959="",E959=""),"",ROUND(D959/LOOKUP(E959,#REF!,#REF!),3))</f>
        <v/>
      </c>
      <c r="K959" s="474"/>
      <c r="L959" s="138">
        <v>4</v>
      </c>
      <c r="M959" s="396" t="str">
        <f t="shared" si="93"/>
        <v>NO APLICA</v>
      </c>
      <c r="N959" s="396"/>
    </row>
    <row r="960" spans="2:14">
      <c r="B960" s="131"/>
      <c r="C960" s="131"/>
      <c r="E960" s="132"/>
      <c r="F960" s="163" t="str">
        <f>IF(OR(D960="",E960=""),"",ROUND(D960/LOOKUP(E960,#REF!,#REF!),3))</f>
        <v/>
      </c>
      <c r="K960" s="474"/>
      <c r="L960" s="138">
        <v>5</v>
      </c>
      <c r="M960" s="396" t="str">
        <f t="shared" si="93"/>
        <v>NO APLICA</v>
      </c>
      <c r="N960" s="396"/>
    </row>
    <row r="961" spans="2:14">
      <c r="B961" s="131"/>
      <c r="C961" s="131"/>
      <c r="E961" s="132"/>
      <c r="F961" s="163" t="str">
        <f>IF(OR(D961="",E961=""),"",ROUND(D961/LOOKUP(E961,#REF!,#REF!),3))</f>
        <v/>
      </c>
      <c r="K961" s="474"/>
      <c r="L961" s="138">
        <v>6</v>
      </c>
      <c r="M961" s="396" t="str">
        <f t="shared" si="93"/>
        <v>NO APLICA</v>
      </c>
      <c r="N961" s="396"/>
    </row>
    <row r="962" spans="2:14">
      <c r="B962" s="131"/>
      <c r="C962" s="131"/>
      <c r="E962" s="132"/>
      <c r="F962" s="163" t="str">
        <f>IF(OR(D962="",E962=""),"",ROUND(D962/LOOKUP(E962,#REF!,#REF!),3))</f>
        <v/>
      </c>
      <c r="K962" s="474"/>
      <c r="L962" s="138">
        <v>7</v>
      </c>
      <c r="M962" s="396" t="str">
        <f t="shared" si="93"/>
        <v>NO APLICA</v>
      </c>
      <c r="N962" s="396"/>
    </row>
    <row r="963" spans="2:14">
      <c r="B963" s="131"/>
      <c r="C963" s="131"/>
      <c r="E963" s="132"/>
      <c r="F963" s="163" t="str">
        <f>IF(OR(D963="",E963=""),"",ROUND(D963/LOOKUP(E963,#REF!,#REF!),3))</f>
        <v/>
      </c>
      <c r="K963" s="474"/>
      <c r="L963" s="138">
        <v>8</v>
      </c>
      <c r="M963" s="396" t="str">
        <f t="shared" si="93"/>
        <v>NO APLICA</v>
      </c>
      <c r="N963" s="396"/>
    </row>
    <row r="964" spans="2:14">
      <c r="B964" s="131"/>
      <c r="C964" s="131"/>
      <c r="E964" s="132"/>
      <c r="F964" s="163" t="str">
        <f>IF(OR(D964="",E964=""),"",ROUND(D964/LOOKUP(E964,#REF!,#REF!),3))</f>
        <v/>
      </c>
      <c r="K964" s="474"/>
      <c r="L964" s="138">
        <v>9</v>
      </c>
      <c r="M964" s="396" t="str">
        <f t="shared" si="93"/>
        <v>NO APLICA</v>
      </c>
      <c r="N964" s="396"/>
    </row>
    <row r="965" spans="2:14">
      <c r="B965" s="131"/>
      <c r="C965" s="131"/>
      <c r="E965" s="132"/>
      <c r="F965" s="163" t="str">
        <f>IF(OR(D965="",E965=""),"",ROUND(D965/LOOKUP(E965,#REF!,#REF!),3))</f>
        <v/>
      </c>
      <c r="K965" s="474"/>
      <c r="L965" s="138">
        <v>10</v>
      </c>
      <c r="M965" s="396" t="str">
        <f t="shared" si="93"/>
        <v>NO APLICA</v>
      </c>
      <c r="N965" s="396"/>
    </row>
    <row r="966" spans="2:14">
      <c r="B966" s="131"/>
      <c r="C966" s="131"/>
      <c r="E966" s="132"/>
      <c r="F966" s="163" t="str">
        <f>IF(OR(D966="",E966=""),"",ROUND(D966/LOOKUP(E966,#REF!,#REF!),3))</f>
        <v/>
      </c>
      <c r="K966" s="474">
        <v>97</v>
      </c>
      <c r="L966" s="138">
        <v>1</v>
      </c>
      <c r="M966" s="396" t="str">
        <f t="shared" ref="M966:M975" si="94">IF(SUMIFS($F$5:$F$1200,$B$5:$B$1200,$K$966,$C$5:$C$1200,$L966)=0,"NO APLICA",ROUND(SUMIFS($F$5:$F$1200,$B$5:$B$1200,$K$966,$C$5:$C$1200,$L966),3))</f>
        <v>NO APLICA</v>
      </c>
      <c r="N966" s="396"/>
    </row>
    <row r="967" spans="2:14">
      <c r="B967" s="131"/>
      <c r="C967" s="131"/>
      <c r="E967" s="132"/>
      <c r="F967" s="163" t="str">
        <f>IF(OR(D967="",E967=""),"",ROUND(D967/LOOKUP(E967,#REF!,#REF!),3))</f>
        <v/>
      </c>
      <c r="K967" s="474"/>
      <c r="L967" s="138">
        <v>2</v>
      </c>
      <c r="M967" s="396" t="str">
        <f t="shared" si="94"/>
        <v>NO APLICA</v>
      </c>
      <c r="N967" s="396"/>
    </row>
    <row r="968" spans="2:14">
      <c r="B968" s="131"/>
      <c r="C968" s="131"/>
      <c r="E968" s="132"/>
      <c r="F968" s="163" t="str">
        <f>IF(OR(D968="",E968=""),"",ROUND(D968/LOOKUP(E968,#REF!,#REF!),3))</f>
        <v/>
      </c>
      <c r="K968" s="474"/>
      <c r="L968" s="138">
        <v>3</v>
      </c>
      <c r="M968" s="396" t="str">
        <f t="shared" si="94"/>
        <v>NO APLICA</v>
      </c>
      <c r="N968" s="396"/>
    </row>
    <row r="969" spans="2:14">
      <c r="B969" s="131"/>
      <c r="C969" s="131"/>
      <c r="E969" s="132"/>
      <c r="F969" s="163" t="str">
        <f>IF(OR(D969="",E969=""),"",ROUND(D969/LOOKUP(E969,#REF!,#REF!),3))</f>
        <v/>
      </c>
      <c r="K969" s="474"/>
      <c r="L969" s="138">
        <v>4</v>
      </c>
      <c r="M969" s="396" t="str">
        <f t="shared" si="94"/>
        <v>NO APLICA</v>
      </c>
      <c r="N969" s="396"/>
    </row>
    <row r="970" spans="2:14">
      <c r="B970" s="131"/>
      <c r="C970" s="131"/>
      <c r="E970" s="132"/>
      <c r="F970" s="163" t="str">
        <f>IF(OR(D970="",E970=""),"",ROUND(D970/LOOKUP(E970,#REF!,#REF!),3))</f>
        <v/>
      </c>
      <c r="K970" s="474"/>
      <c r="L970" s="138">
        <v>5</v>
      </c>
      <c r="M970" s="396" t="str">
        <f t="shared" si="94"/>
        <v>NO APLICA</v>
      </c>
      <c r="N970" s="396"/>
    </row>
    <row r="971" spans="2:14">
      <c r="B971" s="131"/>
      <c r="C971" s="131"/>
      <c r="E971" s="132"/>
      <c r="F971" s="163" t="str">
        <f>IF(OR(D971="",E971=""),"",ROUND(D971/LOOKUP(E971,#REF!,#REF!),3))</f>
        <v/>
      </c>
      <c r="K971" s="474"/>
      <c r="L971" s="138">
        <v>6</v>
      </c>
      <c r="M971" s="396" t="str">
        <f t="shared" si="94"/>
        <v>NO APLICA</v>
      </c>
      <c r="N971" s="396"/>
    </row>
    <row r="972" spans="2:14">
      <c r="B972" s="131"/>
      <c r="C972" s="131"/>
      <c r="E972" s="132"/>
      <c r="F972" s="163" t="str">
        <f>IF(OR(D972="",E972=""),"",ROUND(D972/LOOKUP(E972,#REF!,#REF!),3))</f>
        <v/>
      </c>
      <c r="K972" s="474"/>
      <c r="L972" s="138">
        <v>7</v>
      </c>
      <c r="M972" s="396" t="str">
        <f t="shared" si="94"/>
        <v>NO APLICA</v>
      </c>
      <c r="N972" s="396"/>
    </row>
    <row r="973" spans="2:14">
      <c r="B973" s="131"/>
      <c r="C973" s="131"/>
      <c r="E973" s="132"/>
      <c r="F973" s="163" t="str">
        <f>IF(OR(D973="",E973=""),"",ROUND(D973/LOOKUP(E973,#REF!,#REF!),3))</f>
        <v/>
      </c>
      <c r="K973" s="474"/>
      <c r="L973" s="138">
        <v>8</v>
      </c>
      <c r="M973" s="396" t="str">
        <f t="shared" si="94"/>
        <v>NO APLICA</v>
      </c>
      <c r="N973" s="396"/>
    </row>
    <row r="974" spans="2:14">
      <c r="B974" s="131"/>
      <c r="C974" s="131"/>
      <c r="E974" s="132"/>
      <c r="F974" s="163" t="str">
        <f>IF(OR(D974="",E974=""),"",ROUND(D974/LOOKUP(E974,#REF!,#REF!),3))</f>
        <v/>
      </c>
      <c r="K974" s="474"/>
      <c r="L974" s="138">
        <v>9</v>
      </c>
      <c r="M974" s="396" t="str">
        <f t="shared" si="94"/>
        <v>NO APLICA</v>
      </c>
      <c r="N974" s="396"/>
    </row>
    <row r="975" spans="2:14">
      <c r="B975" s="131"/>
      <c r="C975" s="131"/>
      <c r="E975" s="132"/>
      <c r="F975" s="163" t="str">
        <f>IF(OR(D975="",E975=""),"",ROUND(D975/LOOKUP(E975,#REF!,#REF!),3))</f>
        <v/>
      </c>
      <c r="K975" s="474"/>
      <c r="L975" s="138">
        <v>10</v>
      </c>
      <c r="M975" s="396" t="str">
        <f t="shared" si="94"/>
        <v>NO APLICA</v>
      </c>
      <c r="N975" s="396"/>
    </row>
    <row r="976" spans="2:14">
      <c r="B976" s="131"/>
      <c r="C976" s="131"/>
      <c r="E976" s="132"/>
      <c r="F976" s="163" t="str">
        <f>IF(OR(D976="",E976=""),"",ROUND(D976/LOOKUP(E976,#REF!,#REF!),3))</f>
        <v/>
      </c>
      <c r="K976" s="474">
        <v>98</v>
      </c>
      <c r="L976" s="138">
        <v>1</v>
      </c>
      <c r="M976" s="396" t="str">
        <f t="shared" ref="M976:M985" si="95">IF(SUMIFS($F$5:$F$1200,$B$5:$B$1200,$K$976,$C$5:$C$1200,$L976)=0,"NO APLICA",ROUND(SUMIFS($F$5:$F$1200,$B$5:$B$1200,$K$976,$C$5:$C$1200,$L976),3))</f>
        <v>NO APLICA</v>
      </c>
      <c r="N976" s="396"/>
    </row>
    <row r="977" spans="2:14">
      <c r="B977" s="131"/>
      <c r="C977" s="131"/>
      <c r="E977" s="132"/>
      <c r="F977" s="163" t="str">
        <f>IF(OR(D977="",E977=""),"",ROUND(D977/LOOKUP(E977,#REF!,#REF!),3))</f>
        <v/>
      </c>
      <c r="K977" s="474"/>
      <c r="L977" s="138">
        <v>2</v>
      </c>
      <c r="M977" s="396" t="str">
        <f t="shared" si="95"/>
        <v>NO APLICA</v>
      </c>
      <c r="N977" s="396"/>
    </row>
    <row r="978" spans="2:14">
      <c r="B978" s="131"/>
      <c r="C978" s="131"/>
      <c r="E978" s="132"/>
      <c r="F978" s="163" t="str">
        <f>IF(OR(D978="",E978=""),"",ROUND(D978/LOOKUP(E978,#REF!,#REF!),3))</f>
        <v/>
      </c>
      <c r="K978" s="474"/>
      <c r="L978" s="138">
        <v>3</v>
      </c>
      <c r="M978" s="396" t="str">
        <f t="shared" si="95"/>
        <v>NO APLICA</v>
      </c>
      <c r="N978" s="396"/>
    </row>
    <row r="979" spans="2:14">
      <c r="B979" s="131"/>
      <c r="C979" s="131"/>
      <c r="E979" s="132"/>
      <c r="F979" s="163" t="str">
        <f>IF(OR(D979="",E979=""),"",ROUND(D979/LOOKUP(E979,#REF!,#REF!),3))</f>
        <v/>
      </c>
      <c r="K979" s="474"/>
      <c r="L979" s="138">
        <v>4</v>
      </c>
      <c r="M979" s="396" t="str">
        <f t="shared" si="95"/>
        <v>NO APLICA</v>
      </c>
      <c r="N979" s="396"/>
    </row>
    <row r="980" spans="2:14">
      <c r="B980" s="131"/>
      <c r="C980" s="131"/>
      <c r="E980" s="132"/>
      <c r="F980" s="163" t="str">
        <f>IF(OR(D980="",E980=""),"",ROUND(D980/LOOKUP(E980,#REF!,#REF!),3))</f>
        <v/>
      </c>
      <c r="K980" s="474"/>
      <c r="L980" s="138">
        <v>5</v>
      </c>
      <c r="M980" s="396" t="str">
        <f t="shared" si="95"/>
        <v>NO APLICA</v>
      </c>
      <c r="N980" s="396"/>
    </row>
    <row r="981" spans="2:14">
      <c r="B981" s="131"/>
      <c r="C981" s="131"/>
      <c r="E981" s="132"/>
      <c r="F981" s="163" t="str">
        <f>IF(OR(D981="",E981=""),"",ROUND(D981/LOOKUP(E981,#REF!,#REF!),3))</f>
        <v/>
      </c>
      <c r="K981" s="474"/>
      <c r="L981" s="138">
        <v>6</v>
      </c>
      <c r="M981" s="396" t="str">
        <f t="shared" si="95"/>
        <v>NO APLICA</v>
      </c>
      <c r="N981" s="396"/>
    </row>
    <row r="982" spans="2:14">
      <c r="B982" s="131"/>
      <c r="C982" s="131"/>
      <c r="E982" s="132"/>
      <c r="F982" s="163" t="str">
        <f>IF(OR(D982="",E982=""),"",ROUND(D982/LOOKUP(E982,#REF!,#REF!),3))</f>
        <v/>
      </c>
      <c r="K982" s="474"/>
      <c r="L982" s="138">
        <v>7</v>
      </c>
      <c r="M982" s="396" t="str">
        <f t="shared" si="95"/>
        <v>NO APLICA</v>
      </c>
      <c r="N982" s="396"/>
    </row>
    <row r="983" spans="2:14">
      <c r="B983" s="131"/>
      <c r="C983" s="131"/>
      <c r="E983" s="132"/>
      <c r="F983" s="163" t="str">
        <f>IF(OR(D983="",E983=""),"",ROUND(D983/LOOKUP(E983,#REF!,#REF!),3))</f>
        <v/>
      </c>
      <c r="K983" s="474"/>
      <c r="L983" s="138">
        <v>8</v>
      </c>
      <c r="M983" s="396" t="str">
        <f t="shared" si="95"/>
        <v>NO APLICA</v>
      </c>
      <c r="N983" s="396"/>
    </row>
    <row r="984" spans="2:14">
      <c r="B984" s="131"/>
      <c r="C984" s="131"/>
      <c r="E984" s="132"/>
      <c r="F984" s="163" t="str">
        <f>IF(OR(D984="",E984=""),"",ROUND(D984/LOOKUP(E984,#REF!,#REF!),3))</f>
        <v/>
      </c>
      <c r="K984" s="474"/>
      <c r="L984" s="138">
        <v>9</v>
      </c>
      <c r="M984" s="396" t="str">
        <f t="shared" si="95"/>
        <v>NO APLICA</v>
      </c>
      <c r="N984" s="396"/>
    </row>
    <row r="985" spans="2:14">
      <c r="B985" s="131"/>
      <c r="C985" s="131"/>
      <c r="E985" s="132"/>
      <c r="F985" s="163" t="str">
        <f>IF(OR(D985="",E985=""),"",ROUND(D985/LOOKUP(E985,#REF!,#REF!),3))</f>
        <v/>
      </c>
      <c r="K985" s="474"/>
      <c r="L985" s="138">
        <v>10</v>
      </c>
      <c r="M985" s="396" t="str">
        <f t="shared" si="95"/>
        <v>NO APLICA</v>
      </c>
      <c r="N985" s="396"/>
    </row>
    <row r="986" spans="2:14">
      <c r="B986" s="131"/>
      <c r="C986" s="131"/>
      <c r="E986" s="132"/>
      <c r="F986" s="163" t="str">
        <f>IF(OR(D986="",E986=""),"",ROUND(D986/LOOKUP(E986,#REF!,#REF!),3))</f>
        <v/>
      </c>
      <c r="K986" s="474">
        <v>99</v>
      </c>
      <c r="L986" s="138">
        <v>1</v>
      </c>
      <c r="M986" s="396" t="str">
        <f t="shared" ref="M986:M995" si="96">IF(SUMIFS($F$5:$F$1200,$B$5:$B$1200,$K$986,$C$5:$C$1200,$L986)=0,"NO APLICA",ROUND(SUMIFS($F$5:$F$1200,$B$5:$B$1200,$K$986,$C$5:$C$1200,$L986),3))</f>
        <v>NO APLICA</v>
      </c>
      <c r="N986" s="396"/>
    </row>
    <row r="987" spans="2:14">
      <c r="B987" s="131"/>
      <c r="C987" s="131"/>
      <c r="E987" s="132"/>
      <c r="F987" s="163" t="str">
        <f>IF(OR(D987="",E987=""),"",ROUND(D987/LOOKUP(E987,#REF!,#REF!),3))</f>
        <v/>
      </c>
      <c r="K987" s="474"/>
      <c r="L987" s="138">
        <v>2</v>
      </c>
      <c r="M987" s="396" t="str">
        <f t="shared" si="96"/>
        <v>NO APLICA</v>
      </c>
      <c r="N987" s="396"/>
    </row>
    <row r="988" spans="2:14">
      <c r="B988" s="131"/>
      <c r="C988" s="131"/>
      <c r="E988" s="132"/>
      <c r="F988" s="163" t="str">
        <f>IF(OR(D988="",E988=""),"",ROUND(D988/LOOKUP(E988,#REF!,#REF!),3))</f>
        <v/>
      </c>
      <c r="K988" s="474"/>
      <c r="L988" s="138">
        <v>3</v>
      </c>
      <c r="M988" s="396" t="str">
        <f t="shared" si="96"/>
        <v>NO APLICA</v>
      </c>
      <c r="N988" s="396"/>
    </row>
    <row r="989" spans="2:14">
      <c r="B989" s="131"/>
      <c r="C989" s="131"/>
      <c r="E989" s="132"/>
      <c r="F989" s="163" t="str">
        <f>IF(OR(D989="",E989=""),"",ROUND(D989/LOOKUP(E989,#REF!,#REF!),3))</f>
        <v/>
      </c>
      <c r="K989" s="474"/>
      <c r="L989" s="138">
        <v>4</v>
      </c>
      <c r="M989" s="396" t="str">
        <f t="shared" si="96"/>
        <v>NO APLICA</v>
      </c>
      <c r="N989" s="396"/>
    </row>
    <row r="990" spans="2:14">
      <c r="B990" s="131"/>
      <c r="C990" s="131"/>
      <c r="E990" s="132"/>
      <c r="F990" s="163" t="str">
        <f>IF(OR(D990="",E990=""),"",ROUND(D990/LOOKUP(E990,#REF!,#REF!),3))</f>
        <v/>
      </c>
      <c r="K990" s="474"/>
      <c r="L990" s="138">
        <v>5</v>
      </c>
      <c r="M990" s="396" t="str">
        <f t="shared" si="96"/>
        <v>NO APLICA</v>
      </c>
      <c r="N990" s="396"/>
    </row>
    <row r="991" spans="2:14">
      <c r="B991" s="131"/>
      <c r="C991" s="131"/>
      <c r="E991" s="132"/>
      <c r="F991" s="163" t="str">
        <f>IF(OR(D991="",E991=""),"",ROUND(D991/LOOKUP(E991,#REF!,#REF!),3))</f>
        <v/>
      </c>
      <c r="K991" s="474"/>
      <c r="L991" s="138">
        <v>6</v>
      </c>
      <c r="M991" s="396" t="str">
        <f t="shared" si="96"/>
        <v>NO APLICA</v>
      </c>
      <c r="N991" s="396"/>
    </row>
    <row r="992" spans="2:14">
      <c r="B992" s="131"/>
      <c r="C992" s="131"/>
      <c r="E992" s="132"/>
      <c r="F992" s="163" t="str">
        <f>IF(OR(D992="",E992=""),"",ROUND(D992/LOOKUP(E992,#REF!,#REF!),3))</f>
        <v/>
      </c>
      <c r="K992" s="474"/>
      <c r="L992" s="138">
        <v>7</v>
      </c>
      <c r="M992" s="396" t="str">
        <f t="shared" si="96"/>
        <v>NO APLICA</v>
      </c>
      <c r="N992" s="396"/>
    </row>
    <row r="993" spans="2:14">
      <c r="B993" s="131"/>
      <c r="C993" s="131"/>
      <c r="E993" s="132"/>
      <c r="F993" s="163" t="str">
        <f>IF(OR(D993="",E993=""),"",ROUND(D993/LOOKUP(E993,#REF!,#REF!),3))</f>
        <v/>
      </c>
      <c r="K993" s="474"/>
      <c r="L993" s="138">
        <v>8</v>
      </c>
      <c r="M993" s="396" t="str">
        <f t="shared" si="96"/>
        <v>NO APLICA</v>
      </c>
      <c r="N993" s="396"/>
    </row>
    <row r="994" spans="2:14">
      <c r="B994" s="131"/>
      <c r="C994" s="131"/>
      <c r="E994" s="132"/>
      <c r="F994" s="163" t="str">
        <f>IF(OR(D994="",E994=""),"",ROUND(D994/LOOKUP(E994,#REF!,#REF!),3))</f>
        <v/>
      </c>
      <c r="K994" s="474"/>
      <c r="L994" s="138">
        <v>9</v>
      </c>
      <c r="M994" s="396" t="str">
        <f t="shared" si="96"/>
        <v>NO APLICA</v>
      </c>
      <c r="N994" s="396"/>
    </row>
    <row r="995" spans="2:14">
      <c r="B995" s="131"/>
      <c r="C995" s="131"/>
      <c r="E995" s="132"/>
      <c r="F995" s="163" t="str">
        <f>IF(OR(D995="",E995=""),"",ROUND(D995/LOOKUP(E995,#REF!,#REF!),3))</f>
        <v/>
      </c>
      <c r="K995" s="474"/>
      <c r="L995" s="138">
        <v>10</v>
      </c>
      <c r="M995" s="396" t="str">
        <f t="shared" si="96"/>
        <v>NO APLICA</v>
      </c>
      <c r="N995" s="396"/>
    </row>
    <row r="996" spans="2:14">
      <c r="B996" s="131"/>
      <c r="C996" s="131"/>
      <c r="E996" s="132"/>
      <c r="F996" s="163" t="str">
        <f>IF(OR(D996="",E996=""),"",ROUND(D996/LOOKUP(E996,#REF!,#REF!),3))</f>
        <v/>
      </c>
      <c r="K996" s="474">
        <v>100</v>
      </c>
      <c r="L996" s="138">
        <v>1</v>
      </c>
      <c r="M996" s="396" t="str">
        <f t="shared" ref="M996:M1005" si="97">IF(SUMIFS($F$5:$F$1200,$B$5:$B$1200,$K$996,$C$5:$C$1200,$L996)=0,"NO APLICA",ROUND(SUMIFS($F$5:$F$1200,$B$5:$B$1200,$K$996,$C$5:$C$1200,$L996),3))</f>
        <v>NO APLICA</v>
      </c>
      <c r="N996" s="396"/>
    </row>
    <row r="997" spans="2:14">
      <c r="B997" s="131"/>
      <c r="C997" s="131"/>
      <c r="E997" s="132"/>
      <c r="F997" s="163" t="str">
        <f>IF(OR(D997="",E997=""),"",ROUND(D997/LOOKUP(E997,#REF!,#REF!),3))</f>
        <v/>
      </c>
      <c r="K997" s="474"/>
      <c r="L997" s="138">
        <v>2</v>
      </c>
      <c r="M997" s="396" t="str">
        <f t="shared" si="97"/>
        <v>NO APLICA</v>
      </c>
      <c r="N997" s="396"/>
    </row>
    <row r="998" spans="2:14">
      <c r="B998" s="131"/>
      <c r="C998" s="131"/>
      <c r="E998" s="132"/>
      <c r="F998" s="163" t="str">
        <f>IF(OR(D998="",E998=""),"",ROUND(D998/LOOKUP(E998,#REF!,#REF!),3))</f>
        <v/>
      </c>
      <c r="K998" s="474"/>
      <c r="L998" s="138">
        <v>3</v>
      </c>
      <c r="M998" s="396" t="str">
        <f t="shared" si="97"/>
        <v>NO APLICA</v>
      </c>
      <c r="N998" s="396"/>
    </row>
    <row r="999" spans="2:14">
      <c r="B999" s="131"/>
      <c r="C999" s="131"/>
      <c r="E999" s="132"/>
      <c r="F999" s="163" t="str">
        <f>IF(OR(D999="",E999=""),"",ROUND(D999/LOOKUP(E999,#REF!,#REF!),3))</f>
        <v/>
      </c>
      <c r="K999" s="474"/>
      <c r="L999" s="138">
        <v>4</v>
      </c>
      <c r="M999" s="396" t="str">
        <f t="shared" si="97"/>
        <v>NO APLICA</v>
      </c>
      <c r="N999" s="396"/>
    </row>
    <row r="1000" spans="2:14">
      <c r="B1000" s="131"/>
      <c r="C1000" s="131"/>
      <c r="E1000" s="132"/>
      <c r="F1000" s="163" t="str">
        <f>IF(OR(D1000="",E1000=""),"",ROUND(D1000/LOOKUP(E1000,#REF!,#REF!),3))</f>
        <v/>
      </c>
      <c r="K1000" s="474"/>
      <c r="L1000" s="138">
        <v>5</v>
      </c>
      <c r="M1000" s="396" t="str">
        <f t="shared" si="97"/>
        <v>NO APLICA</v>
      </c>
      <c r="N1000" s="396"/>
    </row>
    <row r="1001" spans="2:14">
      <c r="B1001" s="131"/>
      <c r="C1001" s="131"/>
      <c r="E1001" s="132"/>
      <c r="F1001" s="163" t="str">
        <f>IF(OR(D1001="",E1001=""),"",ROUND(D1001/LOOKUP(E1001,#REF!,#REF!),3))</f>
        <v/>
      </c>
      <c r="K1001" s="474"/>
      <c r="L1001" s="138">
        <v>6</v>
      </c>
      <c r="M1001" s="396" t="str">
        <f t="shared" si="97"/>
        <v>NO APLICA</v>
      </c>
      <c r="N1001" s="396"/>
    </row>
    <row r="1002" spans="2:14">
      <c r="B1002" s="131"/>
      <c r="C1002" s="131"/>
      <c r="E1002" s="132"/>
      <c r="F1002" s="163" t="str">
        <f>IF(OR(D1002="",E1002=""),"",ROUND(D1002/LOOKUP(E1002,#REF!,#REF!),3))</f>
        <v/>
      </c>
      <c r="K1002" s="474"/>
      <c r="L1002" s="138">
        <v>7</v>
      </c>
      <c r="M1002" s="396" t="str">
        <f t="shared" si="97"/>
        <v>NO APLICA</v>
      </c>
      <c r="N1002" s="396"/>
    </row>
    <row r="1003" spans="2:14">
      <c r="B1003" s="131"/>
      <c r="C1003" s="131"/>
      <c r="E1003" s="132"/>
      <c r="F1003" s="163" t="str">
        <f>IF(OR(D1003="",E1003=""),"",ROUND(D1003/LOOKUP(E1003,#REF!,#REF!),3))</f>
        <v/>
      </c>
      <c r="K1003" s="474"/>
      <c r="L1003" s="138">
        <v>8</v>
      </c>
      <c r="M1003" s="396" t="str">
        <f t="shared" si="97"/>
        <v>NO APLICA</v>
      </c>
      <c r="N1003" s="396"/>
    </row>
    <row r="1004" spans="2:14">
      <c r="B1004" s="131"/>
      <c r="C1004" s="131"/>
      <c r="E1004" s="132"/>
      <c r="F1004" s="163" t="str">
        <f>IF(OR(D1004="",E1004=""),"",ROUND(D1004/LOOKUP(E1004,#REF!,#REF!),3))</f>
        <v/>
      </c>
      <c r="K1004" s="474"/>
      <c r="L1004" s="138">
        <v>9</v>
      </c>
      <c r="M1004" s="396" t="str">
        <f t="shared" si="97"/>
        <v>NO APLICA</v>
      </c>
      <c r="N1004" s="396"/>
    </row>
    <row r="1005" spans="2:14">
      <c r="B1005" s="131"/>
      <c r="C1005" s="131"/>
      <c r="E1005" s="132"/>
      <c r="F1005" s="163" t="str">
        <f>IF(OR(D1005="",E1005=""),"",ROUND(D1005/LOOKUP(E1005,#REF!,#REF!),3))</f>
        <v/>
      </c>
      <c r="K1005" s="474"/>
      <c r="L1005" s="138">
        <v>10</v>
      </c>
      <c r="M1005" s="396" t="str">
        <f t="shared" si="97"/>
        <v>NO APLICA</v>
      </c>
      <c r="N1005" s="396"/>
    </row>
    <row r="1006" spans="2:14">
      <c r="B1006" s="131"/>
      <c r="C1006" s="131"/>
      <c r="E1006" s="132"/>
      <c r="F1006" s="163" t="str">
        <f>IF(OR(D1006="",E1006=""),"",ROUND(D1006/LOOKUP(E1006,#REF!,#REF!),3))</f>
        <v/>
      </c>
    </row>
    <row r="1007" spans="2:14">
      <c r="B1007" s="131"/>
      <c r="C1007" s="131"/>
      <c r="E1007" s="132"/>
      <c r="F1007" s="163" t="str">
        <f>IF(OR(D1007="",E1007=""),"",ROUND(D1007/LOOKUP(E1007,#REF!,#REF!),3))</f>
        <v/>
      </c>
    </row>
    <row r="1008" spans="2:14">
      <c r="B1008" s="131"/>
      <c r="C1008" s="131"/>
      <c r="E1008" s="132"/>
      <c r="F1008" s="163" t="str">
        <f>IF(OR(D1008="",E1008=""),"",ROUND(D1008/LOOKUP(E1008,#REF!,#REF!),3))</f>
        <v/>
      </c>
    </row>
    <row r="1009" spans="2:6">
      <c r="B1009" s="131"/>
      <c r="C1009" s="131"/>
      <c r="E1009" s="132"/>
      <c r="F1009" s="163" t="str">
        <f>IF(OR(D1009="",E1009=""),"",ROUND(D1009/LOOKUP(E1009,#REF!,#REF!),3))</f>
        <v/>
      </c>
    </row>
    <row r="1010" spans="2:6">
      <c r="B1010" s="131"/>
      <c r="C1010" s="131"/>
      <c r="E1010" s="132"/>
      <c r="F1010" s="163" t="str">
        <f>IF(OR(D1010="",E1010=""),"",ROUND(D1010/LOOKUP(E1010,#REF!,#REF!),3))</f>
        <v/>
      </c>
    </row>
    <row r="1011" spans="2:6">
      <c r="B1011" s="131"/>
      <c r="C1011" s="131"/>
      <c r="E1011" s="132"/>
      <c r="F1011" s="163" t="str">
        <f>IF(OR(D1011="",E1011=""),"",ROUND(D1011/LOOKUP(E1011,#REF!,#REF!),3))</f>
        <v/>
      </c>
    </row>
    <row r="1012" spans="2:6">
      <c r="B1012" s="131"/>
      <c r="C1012" s="131"/>
      <c r="E1012" s="132"/>
      <c r="F1012" s="163" t="str">
        <f>IF(OR(D1012="",E1012=""),"",ROUND(D1012/LOOKUP(E1012,#REF!,#REF!),3))</f>
        <v/>
      </c>
    </row>
    <row r="1013" spans="2:6">
      <c r="B1013" s="131"/>
      <c r="C1013" s="131"/>
      <c r="E1013" s="132"/>
      <c r="F1013" s="163" t="str">
        <f>IF(OR(D1013="",E1013=""),"",ROUND(D1013/LOOKUP(E1013,#REF!,#REF!),3))</f>
        <v/>
      </c>
    </row>
    <row r="1014" spans="2:6">
      <c r="B1014" s="131"/>
      <c r="C1014" s="131"/>
      <c r="E1014" s="132"/>
      <c r="F1014" s="163" t="str">
        <f>IF(OR(D1014="",E1014=""),"",ROUND(D1014/LOOKUP(E1014,#REF!,#REF!),3))</f>
        <v/>
      </c>
    </row>
    <row r="1015" spans="2:6">
      <c r="B1015" s="131"/>
      <c r="C1015" s="131"/>
      <c r="E1015" s="132"/>
      <c r="F1015" s="163" t="str">
        <f>IF(OR(D1015="",E1015=""),"",ROUND(D1015/LOOKUP(E1015,#REF!,#REF!),3))</f>
        <v/>
      </c>
    </row>
    <row r="1016" spans="2:6">
      <c r="B1016" s="131"/>
      <c r="C1016" s="131"/>
      <c r="E1016" s="132"/>
      <c r="F1016" s="163" t="str">
        <f>IF(OR(D1016="",E1016=""),"",ROUND(D1016/LOOKUP(E1016,#REF!,#REF!),3))</f>
        <v/>
      </c>
    </row>
    <row r="1017" spans="2:6">
      <c r="B1017" s="131"/>
      <c r="C1017" s="131"/>
      <c r="E1017" s="132"/>
      <c r="F1017" s="163" t="str">
        <f>IF(OR(D1017="",E1017=""),"",ROUND(D1017/LOOKUP(E1017,#REF!,#REF!),3))</f>
        <v/>
      </c>
    </row>
    <row r="1018" spans="2:6">
      <c r="B1018" s="131"/>
      <c r="C1018" s="131"/>
      <c r="E1018" s="132"/>
      <c r="F1018" s="163" t="str">
        <f>IF(OR(D1018="",E1018=""),"",ROUND(D1018/LOOKUP(E1018,#REF!,#REF!),3))</f>
        <v/>
      </c>
    </row>
    <row r="1019" spans="2:6">
      <c r="B1019" s="131"/>
      <c r="C1019" s="131"/>
      <c r="E1019" s="132"/>
      <c r="F1019" s="163" t="str">
        <f>IF(OR(D1019="",E1019=""),"",ROUND(D1019/LOOKUP(E1019,#REF!,#REF!),3))</f>
        <v/>
      </c>
    </row>
    <row r="1020" spans="2:6">
      <c r="B1020" s="131"/>
      <c r="C1020" s="131"/>
      <c r="E1020" s="132"/>
      <c r="F1020" s="163" t="str">
        <f>IF(OR(D1020="",E1020=""),"",ROUND(D1020/LOOKUP(E1020,#REF!,#REF!),3))</f>
        <v/>
      </c>
    </row>
    <row r="1021" spans="2:6">
      <c r="B1021" s="131"/>
      <c r="C1021" s="131"/>
      <c r="E1021" s="132"/>
      <c r="F1021" s="163" t="str">
        <f>IF(OR(D1021="",E1021=""),"",ROUND(D1021/LOOKUP(E1021,#REF!,#REF!),3))</f>
        <v/>
      </c>
    </row>
    <row r="1022" spans="2:6">
      <c r="B1022" s="131"/>
      <c r="C1022" s="131"/>
      <c r="E1022" s="132"/>
      <c r="F1022" s="163" t="str">
        <f>IF(OR(D1022="",E1022=""),"",ROUND(D1022/LOOKUP(E1022,#REF!,#REF!),3))</f>
        <v/>
      </c>
    </row>
    <row r="1023" spans="2:6">
      <c r="B1023" s="131"/>
      <c r="C1023" s="131"/>
      <c r="E1023" s="132"/>
      <c r="F1023" s="163" t="str">
        <f>IF(OR(D1023="",E1023=""),"",ROUND(D1023/LOOKUP(E1023,#REF!,#REF!),3))</f>
        <v/>
      </c>
    </row>
    <row r="1024" spans="2:6">
      <c r="B1024" s="131"/>
      <c r="C1024" s="131"/>
      <c r="E1024" s="132"/>
      <c r="F1024" s="163" t="str">
        <f>IF(OR(D1024="",E1024=""),"",ROUND(D1024/LOOKUP(E1024,#REF!,#REF!),3))</f>
        <v/>
      </c>
    </row>
    <row r="1025" spans="2:6">
      <c r="B1025" s="131"/>
      <c r="C1025" s="131"/>
      <c r="E1025" s="132"/>
      <c r="F1025" s="163" t="str">
        <f>IF(OR(D1025="",E1025=""),"",ROUND(D1025/LOOKUP(E1025,#REF!,#REF!),3))</f>
        <v/>
      </c>
    </row>
    <row r="1026" spans="2:6">
      <c r="B1026" s="131"/>
      <c r="C1026" s="131"/>
      <c r="E1026" s="132"/>
      <c r="F1026" s="163" t="str">
        <f>IF(OR(D1026="",E1026=""),"",ROUND(D1026/LOOKUP(E1026,#REF!,#REF!),3))</f>
        <v/>
      </c>
    </row>
    <row r="1027" spans="2:6">
      <c r="B1027" s="131"/>
      <c r="C1027" s="131"/>
      <c r="E1027" s="132"/>
      <c r="F1027" s="163" t="str">
        <f>IF(OR(D1027="",E1027=""),"",ROUND(D1027/LOOKUP(E1027,#REF!,#REF!),3))</f>
        <v/>
      </c>
    </row>
    <row r="1028" spans="2:6">
      <c r="B1028" s="131"/>
      <c r="C1028" s="131"/>
      <c r="E1028" s="132"/>
      <c r="F1028" s="163" t="str">
        <f>IF(OR(D1028="",E1028=""),"",ROUND(D1028/LOOKUP(E1028,#REF!,#REF!),3))</f>
        <v/>
      </c>
    </row>
    <row r="1029" spans="2:6">
      <c r="B1029" s="131"/>
      <c r="C1029" s="131"/>
      <c r="E1029" s="132"/>
      <c r="F1029" s="163" t="str">
        <f>IF(OR(D1029="",E1029=""),"",ROUND(D1029/LOOKUP(E1029,#REF!,#REF!),3))</f>
        <v/>
      </c>
    </row>
    <row r="1030" spans="2:6">
      <c r="B1030" s="131"/>
      <c r="C1030" s="131"/>
      <c r="E1030" s="132"/>
      <c r="F1030" s="163" t="str">
        <f>IF(OR(D1030="",E1030=""),"",ROUND(D1030/LOOKUP(E1030,#REF!,#REF!),3))</f>
        <v/>
      </c>
    </row>
    <row r="1031" spans="2:6">
      <c r="B1031" s="131"/>
      <c r="C1031" s="131"/>
      <c r="E1031" s="132"/>
      <c r="F1031" s="163" t="str">
        <f>IF(OR(D1031="",E1031=""),"",ROUND(D1031/LOOKUP(E1031,#REF!,#REF!),3))</f>
        <v/>
      </c>
    </row>
    <row r="1032" spans="2:6">
      <c r="B1032" s="131"/>
      <c r="C1032" s="131"/>
      <c r="E1032" s="132"/>
      <c r="F1032" s="163" t="str">
        <f>IF(OR(D1032="",E1032=""),"",ROUND(D1032/LOOKUP(E1032,#REF!,#REF!),3))</f>
        <v/>
      </c>
    </row>
    <row r="1033" spans="2:6">
      <c r="B1033" s="131"/>
      <c r="C1033" s="131"/>
      <c r="E1033" s="132"/>
      <c r="F1033" s="163" t="str">
        <f>IF(OR(D1033="",E1033=""),"",ROUND(D1033/LOOKUP(E1033,#REF!,#REF!),3))</f>
        <v/>
      </c>
    </row>
    <row r="1034" spans="2:6">
      <c r="B1034" s="131"/>
      <c r="C1034" s="131"/>
      <c r="E1034" s="132"/>
      <c r="F1034" s="163" t="str">
        <f>IF(OR(D1034="",E1034=""),"",ROUND(D1034/LOOKUP(E1034,#REF!,#REF!),3))</f>
        <v/>
      </c>
    </row>
    <row r="1035" spans="2:6">
      <c r="B1035" s="131"/>
      <c r="C1035" s="131"/>
      <c r="E1035" s="132"/>
      <c r="F1035" s="163" t="str">
        <f>IF(OR(D1035="",E1035=""),"",ROUND(D1035/LOOKUP(E1035,#REF!,#REF!),3))</f>
        <v/>
      </c>
    </row>
    <row r="1036" spans="2:6">
      <c r="B1036" s="131"/>
      <c r="C1036" s="131"/>
      <c r="E1036" s="132"/>
      <c r="F1036" s="163" t="str">
        <f>IF(OR(D1036="",E1036=""),"",ROUND(D1036/LOOKUP(E1036,#REF!,#REF!),3))</f>
        <v/>
      </c>
    </row>
    <row r="1037" spans="2:6">
      <c r="B1037" s="131"/>
      <c r="C1037" s="131"/>
      <c r="E1037" s="132"/>
      <c r="F1037" s="163" t="str">
        <f>IF(OR(D1037="",E1037=""),"",ROUND(D1037/LOOKUP(E1037,#REF!,#REF!),3))</f>
        <v/>
      </c>
    </row>
    <row r="1038" spans="2:6">
      <c r="B1038" s="131"/>
      <c r="C1038" s="131"/>
      <c r="E1038" s="132"/>
      <c r="F1038" s="163" t="str">
        <f>IF(OR(D1038="",E1038=""),"",ROUND(D1038/LOOKUP(E1038,#REF!,#REF!),3))</f>
        <v/>
      </c>
    </row>
    <row r="1039" spans="2:6">
      <c r="B1039" s="131"/>
      <c r="C1039" s="131"/>
      <c r="E1039" s="132"/>
      <c r="F1039" s="163" t="str">
        <f>IF(OR(D1039="",E1039=""),"",ROUND(D1039/LOOKUP(E1039,#REF!,#REF!),3))</f>
        <v/>
      </c>
    </row>
    <row r="1040" spans="2:6">
      <c r="B1040" s="131"/>
      <c r="C1040" s="131"/>
      <c r="E1040" s="132"/>
      <c r="F1040" s="163" t="str">
        <f>IF(OR(D1040="",E1040=""),"",ROUND(D1040/LOOKUP(E1040,#REF!,#REF!),3))</f>
        <v/>
      </c>
    </row>
    <row r="1041" spans="2:6">
      <c r="B1041" s="131"/>
      <c r="C1041" s="131"/>
      <c r="E1041" s="132"/>
      <c r="F1041" s="163" t="str">
        <f>IF(OR(D1041="",E1041=""),"",ROUND(D1041/LOOKUP(E1041,#REF!,#REF!),3))</f>
        <v/>
      </c>
    </row>
    <row r="1042" spans="2:6">
      <c r="B1042" s="131"/>
      <c r="C1042" s="131"/>
      <c r="E1042" s="132"/>
      <c r="F1042" s="163" t="str">
        <f>IF(OR(D1042="",E1042=""),"",ROUND(D1042/LOOKUP(E1042,#REF!,#REF!),3))</f>
        <v/>
      </c>
    </row>
    <row r="1043" spans="2:6">
      <c r="B1043" s="131"/>
      <c r="C1043" s="131"/>
      <c r="E1043" s="132"/>
      <c r="F1043" s="163" t="str">
        <f>IF(OR(D1043="",E1043=""),"",ROUND(D1043/LOOKUP(E1043,#REF!,#REF!),3))</f>
        <v/>
      </c>
    </row>
    <row r="1044" spans="2:6">
      <c r="B1044" s="131"/>
      <c r="C1044" s="131"/>
      <c r="E1044" s="132"/>
      <c r="F1044" s="163" t="str">
        <f>IF(OR(D1044="",E1044=""),"",ROUND(D1044/LOOKUP(E1044,#REF!,#REF!),3))</f>
        <v/>
      </c>
    </row>
    <row r="1045" spans="2:6">
      <c r="B1045" s="131"/>
      <c r="C1045" s="131"/>
      <c r="E1045" s="132"/>
      <c r="F1045" s="163" t="str">
        <f>IF(OR(D1045="",E1045=""),"",ROUND(D1045/LOOKUP(E1045,#REF!,#REF!),3))</f>
        <v/>
      </c>
    </row>
    <row r="1046" spans="2:6">
      <c r="B1046" s="131"/>
      <c r="C1046" s="131"/>
      <c r="E1046" s="132"/>
      <c r="F1046" s="163" t="str">
        <f>IF(OR(D1046="",E1046=""),"",ROUND(D1046/LOOKUP(E1046,#REF!,#REF!),3))</f>
        <v/>
      </c>
    </row>
    <row r="1047" spans="2:6">
      <c r="B1047" s="131"/>
      <c r="C1047" s="131"/>
      <c r="E1047" s="132"/>
      <c r="F1047" s="163" t="str">
        <f>IF(OR(D1047="",E1047=""),"",ROUND(D1047/LOOKUP(E1047,#REF!,#REF!),3))</f>
        <v/>
      </c>
    </row>
    <row r="1048" spans="2:6">
      <c r="B1048" s="131"/>
      <c r="C1048" s="131"/>
      <c r="E1048" s="132"/>
      <c r="F1048" s="163" t="str">
        <f>IF(OR(D1048="",E1048=""),"",ROUND(D1048/LOOKUP(E1048,#REF!,#REF!),3))</f>
        <v/>
      </c>
    </row>
    <row r="1049" spans="2:6">
      <c r="B1049" s="131"/>
      <c r="C1049" s="131"/>
      <c r="E1049" s="132"/>
      <c r="F1049" s="163" t="str">
        <f>IF(OR(D1049="",E1049=""),"",ROUND(D1049/LOOKUP(E1049,#REF!,#REF!),3))</f>
        <v/>
      </c>
    </row>
    <row r="1050" spans="2:6">
      <c r="B1050" s="131"/>
      <c r="C1050" s="131"/>
      <c r="E1050" s="132"/>
      <c r="F1050" s="163" t="str">
        <f>IF(OR(D1050="",E1050=""),"",ROUND(D1050/LOOKUP(E1050,#REF!,#REF!),3))</f>
        <v/>
      </c>
    </row>
    <row r="1051" spans="2:6">
      <c r="B1051" s="131"/>
      <c r="C1051" s="131"/>
      <c r="E1051" s="132"/>
      <c r="F1051" s="163" t="str">
        <f>IF(OR(D1051="",E1051=""),"",ROUND(D1051/LOOKUP(E1051,#REF!,#REF!),3))</f>
        <v/>
      </c>
    </row>
    <row r="1052" spans="2:6">
      <c r="B1052" s="131"/>
      <c r="C1052" s="131"/>
      <c r="E1052" s="132"/>
      <c r="F1052" s="163" t="str">
        <f>IF(OR(D1052="",E1052=""),"",ROUND(D1052/LOOKUP(E1052,#REF!,#REF!),3))</f>
        <v/>
      </c>
    </row>
    <row r="1053" spans="2:6">
      <c r="B1053" s="131"/>
      <c r="C1053" s="131"/>
      <c r="E1053" s="132"/>
      <c r="F1053" s="163" t="str">
        <f>IF(OR(D1053="",E1053=""),"",ROUND(D1053/LOOKUP(E1053,#REF!,#REF!),3))</f>
        <v/>
      </c>
    </row>
    <row r="1054" spans="2:6">
      <c r="B1054" s="131"/>
      <c r="C1054" s="131"/>
      <c r="E1054" s="132"/>
      <c r="F1054" s="163" t="str">
        <f>IF(OR(D1054="",E1054=""),"",ROUND(D1054/LOOKUP(E1054,#REF!,#REF!),3))</f>
        <v/>
      </c>
    </row>
    <row r="1055" spans="2:6">
      <c r="B1055" s="131"/>
      <c r="C1055" s="131"/>
      <c r="E1055" s="132"/>
      <c r="F1055" s="163" t="str">
        <f>IF(OR(D1055="",E1055=""),"",ROUND(D1055/LOOKUP(E1055,#REF!,#REF!),3))</f>
        <v/>
      </c>
    </row>
    <row r="1056" spans="2:6">
      <c r="B1056" s="131"/>
      <c r="C1056" s="131"/>
      <c r="E1056" s="132"/>
      <c r="F1056" s="163" t="str">
        <f>IF(OR(D1056="",E1056=""),"",ROUND(D1056/LOOKUP(E1056,#REF!,#REF!),3))</f>
        <v/>
      </c>
    </row>
    <row r="1057" spans="2:6">
      <c r="B1057" s="131"/>
      <c r="C1057" s="131"/>
      <c r="E1057" s="132"/>
      <c r="F1057" s="163" t="str">
        <f>IF(OR(D1057="",E1057=""),"",ROUND(D1057/LOOKUP(E1057,#REF!,#REF!),3))</f>
        <v/>
      </c>
    </row>
    <row r="1058" spans="2:6">
      <c r="B1058" s="131"/>
      <c r="C1058" s="131"/>
      <c r="E1058" s="132"/>
      <c r="F1058" s="163" t="str">
        <f>IF(OR(D1058="",E1058=""),"",ROUND(D1058/LOOKUP(E1058,#REF!,#REF!),3))</f>
        <v/>
      </c>
    </row>
    <row r="1059" spans="2:6">
      <c r="B1059" s="131"/>
      <c r="C1059" s="131"/>
      <c r="E1059" s="132"/>
      <c r="F1059" s="163" t="str">
        <f>IF(OR(D1059="",E1059=""),"",ROUND(D1059/LOOKUP(E1059,#REF!,#REF!),3))</f>
        <v/>
      </c>
    </row>
    <row r="1060" spans="2:6">
      <c r="B1060" s="131"/>
      <c r="C1060" s="131"/>
      <c r="E1060" s="132"/>
      <c r="F1060" s="163" t="str">
        <f>IF(OR(D1060="",E1060=""),"",ROUND(D1060/LOOKUP(E1060,#REF!,#REF!),3))</f>
        <v/>
      </c>
    </row>
    <row r="1061" spans="2:6">
      <c r="B1061" s="131"/>
      <c r="C1061" s="131"/>
      <c r="E1061" s="132"/>
      <c r="F1061" s="163" t="str">
        <f>IF(OR(D1061="",E1061=""),"",ROUND(D1061/LOOKUP(E1061,#REF!,#REF!),3))</f>
        <v/>
      </c>
    </row>
    <row r="1062" spans="2:6">
      <c r="B1062" s="131"/>
      <c r="C1062" s="131"/>
      <c r="E1062" s="132"/>
      <c r="F1062" s="163" t="str">
        <f>IF(OR(D1062="",E1062=""),"",ROUND(D1062/LOOKUP(E1062,#REF!,#REF!),3))</f>
        <v/>
      </c>
    </row>
    <row r="1063" spans="2:6">
      <c r="B1063" s="131"/>
      <c r="C1063" s="131"/>
      <c r="E1063" s="132"/>
      <c r="F1063" s="163" t="str">
        <f>IF(OR(D1063="",E1063=""),"",ROUND(D1063/LOOKUP(E1063,#REF!,#REF!),3))</f>
        <v/>
      </c>
    </row>
    <row r="1064" spans="2:6">
      <c r="B1064" s="131"/>
      <c r="C1064" s="131"/>
      <c r="E1064" s="132"/>
      <c r="F1064" s="163" t="str">
        <f>IF(OR(D1064="",E1064=""),"",ROUND(D1064/LOOKUP(E1064,#REF!,#REF!),3))</f>
        <v/>
      </c>
    </row>
    <row r="1065" spans="2:6">
      <c r="B1065" s="131"/>
      <c r="C1065" s="131"/>
      <c r="E1065" s="132"/>
      <c r="F1065" s="163" t="str">
        <f>IF(OR(D1065="",E1065=""),"",ROUND(D1065/LOOKUP(E1065,#REF!,#REF!),3))</f>
        <v/>
      </c>
    </row>
    <row r="1066" spans="2:6">
      <c r="B1066" s="131"/>
      <c r="C1066" s="131"/>
      <c r="E1066" s="132"/>
      <c r="F1066" s="163" t="str">
        <f>IF(OR(D1066="",E1066=""),"",ROUND(D1066/LOOKUP(E1066,#REF!,#REF!),3))</f>
        <v/>
      </c>
    </row>
    <row r="1067" spans="2:6">
      <c r="B1067" s="131"/>
      <c r="C1067" s="131"/>
      <c r="E1067" s="132"/>
      <c r="F1067" s="163" t="str">
        <f>IF(OR(D1067="",E1067=""),"",ROUND(D1067/LOOKUP(E1067,#REF!,#REF!),3))</f>
        <v/>
      </c>
    </row>
    <row r="1068" spans="2:6">
      <c r="B1068" s="131"/>
      <c r="C1068" s="131"/>
      <c r="E1068" s="132"/>
      <c r="F1068" s="163" t="str">
        <f>IF(OR(D1068="",E1068=""),"",ROUND(D1068/LOOKUP(E1068,#REF!,#REF!),3))</f>
        <v/>
      </c>
    </row>
    <row r="1069" spans="2:6">
      <c r="B1069" s="131"/>
      <c r="C1069" s="131"/>
      <c r="E1069" s="132"/>
      <c r="F1069" s="163" t="str">
        <f>IF(OR(D1069="",E1069=""),"",ROUND(D1069/LOOKUP(E1069,#REF!,#REF!),3))</f>
        <v/>
      </c>
    </row>
    <row r="1070" spans="2:6">
      <c r="B1070" s="131"/>
      <c r="C1070" s="131"/>
      <c r="E1070" s="132"/>
      <c r="F1070" s="163" t="str">
        <f>IF(OR(D1070="",E1070=""),"",ROUND(D1070/LOOKUP(E1070,#REF!,#REF!),3))</f>
        <v/>
      </c>
    </row>
    <row r="1071" spans="2:6">
      <c r="B1071" s="131"/>
      <c r="C1071" s="131"/>
      <c r="E1071" s="132"/>
      <c r="F1071" s="163" t="str">
        <f>IF(OR(D1071="",E1071=""),"",ROUND(D1071/LOOKUP(E1071,#REF!,#REF!),3))</f>
        <v/>
      </c>
    </row>
    <row r="1072" spans="2:6">
      <c r="B1072" s="131"/>
      <c r="C1072" s="131"/>
      <c r="E1072" s="132"/>
      <c r="F1072" s="163" t="str">
        <f>IF(OR(D1072="",E1072=""),"",ROUND(D1072/LOOKUP(E1072,#REF!,#REF!),3))</f>
        <v/>
      </c>
    </row>
    <row r="1073" spans="2:6">
      <c r="B1073" s="131"/>
      <c r="C1073" s="131"/>
      <c r="E1073" s="132"/>
      <c r="F1073" s="163" t="str">
        <f>IF(OR(D1073="",E1073=""),"",ROUND(D1073/LOOKUP(E1073,#REF!,#REF!),3))</f>
        <v/>
      </c>
    </row>
    <row r="1074" spans="2:6">
      <c r="B1074" s="131"/>
      <c r="C1074" s="131"/>
      <c r="E1074" s="132"/>
      <c r="F1074" s="163" t="str">
        <f>IF(OR(D1074="",E1074=""),"",ROUND(D1074/LOOKUP(E1074,#REF!,#REF!),3))</f>
        <v/>
      </c>
    </row>
    <row r="1075" spans="2:6">
      <c r="B1075" s="131"/>
      <c r="C1075" s="131"/>
      <c r="E1075" s="132"/>
      <c r="F1075" s="163" t="str">
        <f>IF(OR(D1075="",E1075=""),"",ROUND(D1075/LOOKUP(E1075,#REF!,#REF!),3))</f>
        <v/>
      </c>
    </row>
    <row r="1076" spans="2:6">
      <c r="B1076" s="131"/>
      <c r="C1076" s="131"/>
      <c r="E1076" s="132"/>
      <c r="F1076" s="163" t="str">
        <f>IF(OR(D1076="",E1076=""),"",ROUND(D1076/LOOKUP(E1076,#REF!,#REF!),3))</f>
        <v/>
      </c>
    </row>
    <row r="1077" spans="2:6">
      <c r="B1077" s="131"/>
      <c r="C1077" s="131"/>
      <c r="E1077" s="132"/>
      <c r="F1077" s="163" t="str">
        <f>IF(OR(D1077="",E1077=""),"",ROUND(D1077/LOOKUP(E1077,#REF!,#REF!),3))</f>
        <v/>
      </c>
    </row>
    <row r="1078" spans="2:6">
      <c r="B1078" s="131"/>
      <c r="C1078" s="131"/>
      <c r="E1078" s="132"/>
      <c r="F1078" s="163" t="str">
        <f>IF(OR(D1078="",E1078=""),"",ROUND(D1078/LOOKUP(E1078,#REF!,#REF!),3))</f>
        <v/>
      </c>
    </row>
    <row r="1079" spans="2:6">
      <c r="B1079" s="131"/>
      <c r="C1079" s="131"/>
      <c r="E1079" s="132"/>
      <c r="F1079" s="163" t="str">
        <f>IF(OR(D1079="",E1079=""),"",ROUND(D1079/LOOKUP(E1079,#REF!,#REF!),3))</f>
        <v/>
      </c>
    </row>
    <row r="1080" spans="2:6">
      <c r="B1080" s="131"/>
      <c r="C1080" s="131"/>
      <c r="E1080" s="132"/>
      <c r="F1080" s="163" t="str">
        <f>IF(OR(D1080="",E1080=""),"",ROUND(D1080/LOOKUP(E1080,#REF!,#REF!),3))</f>
        <v/>
      </c>
    </row>
    <row r="1081" spans="2:6">
      <c r="B1081" s="131"/>
      <c r="C1081" s="131"/>
      <c r="E1081" s="132"/>
      <c r="F1081" s="163" t="str">
        <f>IF(OR(D1081="",E1081=""),"",ROUND(D1081/LOOKUP(E1081,#REF!,#REF!),3))</f>
        <v/>
      </c>
    </row>
    <row r="1082" spans="2:6">
      <c r="B1082" s="131"/>
      <c r="C1082" s="131"/>
      <c r="E1082" s="132"/>
      <c r="F1082" s="163" t="str">
        <f>IF(OR(D1082="",E1082=""),"",ROUND(D1082/LOOKUP(E1082,#REF!,#REF!),3))</f>
        <v/>
      </c>
    </row>
    <row r="1083" spans="2:6">
      <c r="B1083" s="131"/>
      <c r="C1083" s="131"/>
      <c r="E1083" s="132"/>
      <c r="F1083" s="163" t="str">
        <f>IF(OR(D1083="",E1083=""),"",ROUND(D1083/LOOKUP(E1083,#REF!,#REF!),3))</f>
        <v/>
      </c>
    </row>
    <row r="1084" spans="2:6">
      <c r="B1084" s="131"/>
      <c r="C1084" s="131"/>
      <c r="E1084" s="132"/>
      <c r="F1084" s="163" t="str">
        <f>IF(OR(D1084="",E1084=""),"",ROUND(D1084/LOOKUP(E1084,#REF!,#REF!),3))</f>
        <v/>
      </c>
    </row>
    <row r="1085" spans="2:6">
      <c r="B1085" s="131"/>
      <c r="C1085" s="131"/>
      <c r="E1085" s="132"/>
      <c r="F1085" s="163" t="str">
        <f>IF(OR(D1085="",E1085=""),"",ROUND(D1085/LOOKUP(E1085,#REF!,#REF!),3))</f>
        <v/>
      </c>
    </row>
    <row r="1086" spans="2:6">
      <c r="B1086" s="131"/>
      <c r="C1086" s="131"/>
      <c r="E1086" s="132"/>
      <c r="F1086" s="163" t="str">
        <f>IF(OR(D1086="",E1086=""),"",ROUND(D1086/LOOKUP(E1086,#REF!,#REF!),3))</f>
        <v/>
      </c>
    </row>
    <row r="1087" spans="2:6">
      <c r="B1087" s="131"/>
      <c r="C1087" s="131"/>
      <c r="E1087" s="132"/>
      <c r="F1087" s="163" t="str">
        <f>IF(OR(D1087="",E1087=""),"",ROUND(D1087/LOOKUP(E1087,#REF!,#REF!),3))</f>
        <v/>
      </c>
    </row>
    <row r="1088" spans="2:6">
      <c r="B1088" s="131"/>
      <c r="C1088" s="131"/>
      <c r="E1088" s="132"/>
      <c r="F1088" s="163" t="str">
        <f>IF(OR(D1088="",E1088=""),"",ROUND(D1088/LOOKUP(E1088,#REF!,#REF!),3))</f>
        <v/>
      </c>
    </row>
    <row r="1089" spans="2:6">
      <c r="B1089" s="131"/>
      <c r="C1089" s="131"/>
      <c r="E1089" s="132"/>
      <c r="F1089" s="163" t="str">
        <f>IF(OR(D1089="",E1089=""),"",ROUND(D1089/LOOKUP(E1089,#REF!,#REF!),3))</f>
        <v/>
      </c>
    </row>
    <row r="1090" spans="2:6">
      <c r="B1090" s="131"/>
      <c r="C1090" s="131"/>
      <c r="E1090" s="132"/>
      <c r="F1090" s="163" t="str">
        <f>IF(OR(D1090="",E1090=""),"",ROUND(D1090/LOOKUP(E1090,#REF!,#REF!),3))</f>
        <v/>
      </c>
    </row>
    <row r="1091" spans="2:6">
      <c r="B1091" s="131"/>
      <c r="C1091" s="131"/>
      <c r="E1091" s="132"/>
      <c r="F1091" s="163" t="str">
        <f>IF(OR(D1091="",E1091=""),"",ROUND(D1091/LOOKUP(E1091,#REF!,#REF!),3))</f>
        <v/>
      </c>
    </row>
    <row r="1092" spans="2:6">
      <c r="B1092" s="131"/>
      <c r="C1092" s="131"/>
      <c r="E1092" s="132"/>
      <c r="F1092" s="163" t="str">
        <f>IF(OR(D1092="",E1092=""),"",ROUND(D1092/LOOKUP(E1092,#REF!,#REF!),3))</f>
        <v/>
      </c>
    </row>
    <row r="1093" spans="2:6">
      <c r="B1093" s="131"/>
      <c r="C1093" s="131"/>
      <c r="E1093" s="132"/>
      <c r="F1093" s="163" t="str">
        <f>IF(OR(D1093="",E1093=""),"",ROUND(D1093/LOOKUP(E1093,#REF!,#REF!),3))</f>
        <v/>
      </c>
    </row>
    <row r="1094" spans="2:6">
      <c r="B1094" s="131"/>
      <c r="C1094" s="131"/>
      <c r="E1094" s="132"/>
      <c r="F1094" s="163" t="str">
        <f>IF(OR(D1094="",E1094=""),"",ROUND(D1094/LOOKUP(E1094,#REF!,#REF!),3))</f>
        <v/>
      </c>
    </row>
    <row r="1095" spans="2:6">
      <c r="B1095" s="131"/>
      <c r="C1095" s="131"/>
      <c r="E1095" s="132"/>
      <c r="F1095" s="163" t="str">
        <f>IF(OR(D1095="",E1095=""),"",ROUND(D1095/LOOKUP(E1095,#REF!,#REF!),3))</f>
        <v/>
      </c>
    </row>
    <row r="1096" spans="2:6">
      <c r="B1096" s="131"/>
      <c r="C1096" s="131"/>
      <c r="E1096" s="132"/>
      <c r="F1096" s="163" t="str">
        <f>IF(OR(D1096="",E1096=""),"",ROUND(D1096/LOOKUP(E1096,#REF!,#REF!),3))</f>
        <v/>
      </c>
    </row>
    <row r="1097" spans="2:6">
      <c r="B1097" s="131"/>
      <c r="C1097" s="131"/>
      <c r="E1097" s="132"/>
      <c r="F1097" s="163" t="str">
        <f>IF(OR(D1097="",E1097=""),"",ROUND(D1097/LOOKUP(E1097,#REF!,#REF!),3))</f>
        <v/>
      </c>
    </row>
    <row r="1098" spans="2:6">
      <c r="B1098" s="131"/>
      <c r="C1098" s="131"/>
      <c r="E1098" s="132"/>
      <c r="F1098" s="163" t="str">
        <f>IF(OR(D1098="",E1098=""),"",ROUND(D1098/LOOKUP(E1098,#REF!,#REF!),3))</f>
        <v/>
      </c>
    </row>
    <row r="1099" spans="2:6">
      <c r="B1099" s="131"/>
      <c r="C1099" s="131"/>
      <c r="E1099" s="132"/>
      <c r="F1099" s="163" t="str">
        <f>IF(OR(D1099="",E1099=""),"",ROUND(D1099/LOOKUP(E1099,#REF!,#REF!),3))</f>
        <v/>
      </c>
    </row>
    <row r="1100" spans="2:6">
      <c r="B1100" s="131"/>
      <c r="C1100" s="131"/>
      <c r="E1100" s="132"/>
      <c r="F1100" s="163" t="str">
        <f>IF(OR(D1100="",E1100=""),"",ROUND(D1100/LOOKUP(E1100,#REF!,#REF!),3))</f>
        <v/>
      </c>
    </row>
    <row r="1101" spans="2:6">
      <c r="B1101" s="131"/>
      <c r="C1101" s="131"/>
      <c r="E1101" s="132"/>
      <c r="F1101" s="163" t="str">
        <f>IF(OR(D1101="",E1101=""),"",ROUND(D1101/LOOKUP(E1101,#REF!,#REF!),3))</f>
        <v/>
      </c>
    </row>
    <row r="1102" spans="2:6">
      <c r="B1102" s="131"/>
      <c r="C1102" s="131"/>
      <c r="E1102" s="132"/>
      <c r="F1102" s="163" t="str">
        <f>IF(OR(D1102="",E1102=""),"",ROUND(D1102/LOOKUP(E1102,#REF!,#REF!),3))</f>
        <v/>
      </c>
    </row>
    <row r="1103" spans="2:6">
      <c r="B1103" s="131"/>
      <c r="C1103" s="131"/>
      <c r="E1103" s="132"/>
      <c r="F1103" s="163" t="str">
        <f>IF(OR(D1103="",E1103=""),"",ROUND(D1103/LOOKUP(E1103,#REF!,#REF!),3))</f>
        <v/>
      </c>
    </row>
    <row r="1104" spans="2:6">
      <c r="B1104" s="131"/>
      <c r="C1104" s="131"/>
      <c r="E1104" s="132"/>
      <c r="F1104" s="163" t="str">
        <f>IF(OR(D1104="",E1104=""),"",ROUND(D1104/LOOKUP(E1104,#REF!,#REF!),3))</f>
        <v/>
      </c>
    </row>
    <row r="1105" spans="2:6">
      <c r="B1105" s="131"/>
      <c r="C1105" s="131"/>
      <c r="E1105" s="132"/>
      <c r="F1105" s="163" t="str">
        <f>IF(OR(D1105="",E1105=""),"",ROUND(D1105/LOOKUP(E1105,#REF!,#REF!),3))</f>
        <v/>
      </c>
    </row>
    <row r="1106" spans="2:6">
      <c r="B1106" s="131"/>
      <c r="C1106" s="131"/>
      <c r="E1106" s="132"/>
      <c r="F1106" s="163" t="str">
        <f>IF(OR(D1106="",E1106=""),"",ROUND(D1106/LOOKUP(E1106,#REF!,#REF!),3))</f>
        <v/>
      </c>
    </row>
    <row r="1107" spans="2:6">
      <c r="B1107" s="131"/>
      <c r="C1107" s="131"/>
      <c r="E1107" s="132"/>
      <c r="F1107" s="163" t="str">
        <f>IF(OR(D1107="",E1107=""),"",ROUND(D1107/LOOKUP(E1107,#REF!,#REF!),3))</f>
        <v/>
      </c>
    </row>
    <row r="1108" spans="2:6">
      <c r="B1108" s="131"/>
      <c r="C1108" s="131"/>
      <c r="E1108" s="132"/>
      <c r="F1108" s="163" t="str">
        <f>IF(OR(D1108="",E1108=""),"",ROUND(D1108/LOOKUP(E1108,#REF!,#REF!),3))</f>
        <v/>
      </c>
    </row>
    <row r="1109" spans="2:6">
      <c r="B1109" s="131"/>
      <c r="C1109" s="131"/>
      <c r="E1109" s="132"/>
      <c r="F1109" s="163" t="str">
        <f>IF(OR(D1109="",E1109=""),"",ROUND(D1109/LOOKUP(E1109,#REF!,#REF!),3))</f>
        <v/>
      </c>
    </row>
    <row r="1110" spans="2:6">
      <c r="B1110" s="131"/>
      <c r="C1110" s="131"/>
      <c r="E1110" s="132"/>
      <c r="F1110" s="163" t="str">
        <f>IF(OR(D1110="",E1110=""),"",ROUND(D1110/LOOKUP(E1110,#REF!,#REF!),3))</f>
        <v/>
      </c>
    </row>
    <row r="1111" spans="2:6">
      <c r="B1111" s="131"/>
      <c r="C1111" s="131"/>
      <c r="E1111" s="132"/>
      <c r="F1111" s="163" t="str">
        <f>IF(OR(D1111="",E1111=""),"",ROUND(D1111/LOOKUP(E1111,#REF!,#REF!),3))</f>
        <v/>
      </c>
    </row>
    <row r="1112" spans="2:6">
      <c r="B1112" s="131"/>
      <c r="C1112" s="131"/>
      <c r="E1112" s="132"/>
      <c r="F1112" s="163" t="str">
        <f>IF(OR(D1112="",E1112=""),"",ROUND(D1112/LOOKUP(E1112,#REF!,#REF!),3))</f>
        <v/>
      </c>
    </row>
    <row r="1113" spans="2:6">
      <c r="B1113" s="131"/>
      <c r="C1113" s="131"/>
      <c r="E1113" s="132"/>
      <c r="F1113" s="163" t="str">
        <f>IF(OR(D1113="",E1113=""),"",ROUND(D1113/LOOKUP(E1113,#REF!,#REF!),3))</f>
        <v/>
      </c>
    </row>
    <row r="1114" spans="2:6">
      <c r="B1114" s="131"/>
      <c r="C1114" s="131"/>
      <c r="E1114" s="132"/>
      <c r="F1114" s="163" t="str">
        <f>IF(OR(D1114="",E1114=""),"",ROUND(D1114/LOOKUP(E1114,#REF!,#REF!),3))</f>
        <v/>
      </c>
    </row>
    <row r="1115" spans="2:6">
      <c r="B1115" s="131"/>
      <c r="C1115" s="131"/>
      <c r="E1115" s="132"/>
      <c r="F1115" s="163" t="str">
        <f>IF(OR(D1115="",E1115=""),"",ROUND(D1115/LOOKUP(E1115,#REF!,#REF!),3))</f>
        <v/>
      </c>
    </row>
    <row r="1116" spans="2:6">
      <c r="B1116" s="131"/>
      <c r="C1116" s="131"/>
      <c r="E1116" s="132"/>
      <c r="F1116" s="163" t="str">
        <f>IF(OR(D1116="",E1116=""),"",ROUND(D1116/LOOKUP(E1116,#REF!,#REF!),3))</f>
        <v/>
      </c>
    </row>
    <row r="1117" spans="2:6">
      <c r="B1117" s="131"/>
      <c r="C1117" s="131"/>
      <c r="E1117" s="132"/>
      <c r="F1117" s="163" t="str">
        <f>IF(OR(D1117="",E1117=""),"",ROUND(D1117/LOOKUP(E1117,#REF!,#REF!),3))</f>
        <v/>
      </c>
    </row>
    <row r="1118" spans="2:6">
      <c r="B1118" s="131"/>
      <c r="C1118" s="131"/>
      <c r="E1118" s="132"/>
      <c r="F1118" s="163" t="str">
        <f>IF(OR(D1118="",E1118=""),"",ROUND(D1118/LOOKUP(E1118,#REF!,#REF!),3))</f>
        <v/>
      </c>
    </row>
    <row r="1119" spans="2:6">
      <c r="B1119" s="131"/>
      <c r="C1119" s="131"/>
      <c r="E1119" s="132"/>
      <c r="F1119" s="163" t="str">
        <f>IF(OR(D1119="",E1119=""),"",ROUND(D1119/LOOKUP(E1119,#REF!,#REF!),3))</f>
        <v/>
      </c>
    </row>
    <row r="1120" spans="2:6">
      <c r="B1120" s="131"/>
      <c r="C1120" s="131"/>
      <c r="E1120" s="132"/>
      <c r="F1120" s="163" t="str">
        <f>IF(OR(D1120="",E1120=""),"",ROUND(D1120/LOOKUP(E1120,#REF!,#REF!),3))</f>
        <v/>
      </c>
    </row>
    <row r="1121" spans="2:6">
      <c r="B1121" s="131"/>
      <c r="C1121" s="131"/>
      <c r="E1121" s="132"/>
      <c r="F1121" s="163" t="str">
        <f>IF(OR(D1121="",E1121=""),"",ROUND(D1121/LOOKUP(E1121,#REF!,#REF!),3))</f>
        <v/>
      </c>
    </row>
    <row r="1122" spans="2:6">
      <c r="B1122" s="131"/>
      <c r="C1122" s="131"/>
      <c r="E1122" s="132"/>
      <c r="F1122" s="163" t="str">
        <f>IF(OR(D1122="",E1122=""),"",ROUND(D1122/LOOKUP(E1122,#REF!,#REF!),3))</f>
        <v/>
      </c>
    </row>
    <row r="1123" spans="2:6">
      <c r="B1123" s="131"/>
      <c r="C1123" s="131"/>
      <c r="E1123" s="132"/>
      <c r="F1123" s="163" t="str">
        <f>IF(OR(D1123="",E1123=""),"",ROUND(D1123/LOOKUP(E1123,#REF!,#REF!),3))</f>
        <v/>
      </c>
    </row>
    <row r="1124" spans="2:6">
      <c r="B1124" s="131"/>
      <c r="C1124" s="131"/>
      <c r="E1124" s="132"/>
      <c r="F1124" s="163" t="str">
        <f>IF(OR(D1124="",E1124=""),"",ROUND(D1124/LOOKUP(E1124,#REF!,#REF!),3))</f>
        <v/>
      </c>
    </row>
    <row r="1125" spans="2:6">
      <c r="B1125" s="131"/>
      <c r="C1125" s="131"/>
      <c r="E1125" s="132"/>
      <c r="F1125" s="163" t="str">
        <f>IF(OR(D1125="",E1125=""),"",ROUND(D1125/LOOKUP(E1125,#REF!,#REF!),3))</f>
        <v/>
      </c>
    </row>
    <row r="1126" spans="2:6">
      <c r="B1126" s="131"/>
      <c r="C1126" s="131"/>
      <c r="E1126" s="132"/>
      <c r="F1126" s="163" t="str">
        <f>IF(OR(D1126="",E1126=""),"",ROUND(D1126/LOOKUP(E1126,#REF!,#REF!),3))</f>
        <v/>
      </c>
    </row>
    <row r="1127" spans="2:6">
      <c r="B1127" s="131"/>
      <c r="C1127" s="131"/>
      <c r="E1127" s="132"/>
      <c r="F1127" s="163" t="str">
        <f>IF(OR(D1127="",E1127=""),"",ROUND(D1127/LOOKUP(E1127,#REF!,#REF!),3))</f>
        <v/>
      </c>
    </row>
    <row r="1128" spans="2:6">
      <c r="B1128" s="131"/>
      <c r="C1128" s="131"/>
      <c r="E1128" s="132"/>
      <c r="F1128" s="163" t="str">
        <f>IF(OR(D1128="",E1128=""),"",ROUND(D1128/LOOKUP(E1128,#REF!,#REF!),3))</f>
        <v/>
      </c>
    </row>
    <row r="1129" spans="2:6">
      <c r="B1129" s="131"/>
      <c r="C1129" s="131"/>
      <c r="E1129" s="132"/>
      <c r="F1129" s="163" t="str">
        <f>IF(OR(D1129="",E1129=""),"",ROUND(D1129/LOOKUP(E1129,#REF!,#REF!),3))</f>
        <v/>
      </c>
    </row>
    <row r="1130" spans="2:6">
      <c r="B1130" s="131"/>
      <c r="C1130" s="131"/>
      <c r="E1130" s="132"/>
      <c r="F1130" s="163" t="str">
        <f>IF(OR(D1130="",E1130=""),"",ROUND(D1130/LOOKUP(E1130,#REF!,#REF!),3))</f>
        <v/>
      </c>
    </row>
    <row r="1131" spans="2:6">
      <c r="B1131" s="131"/>
      <c r="C1131" s="131"/>
      <c r="E1131" s="132"/>
      <c r="F1131" s="163" t="str">
        <f>IF(OR(D1131="",E1131=""),"",ROUND(D1131/LOOKUP(E1131,#REF!,#REF!),3))</f>
        <v/>
      </c>
    </row>
    <row r="1132" spans="2:6">
      <c r="B1132" s="131"/>
      <c r="C1132" s="131"/>
      <c r="E1132" s="132"/>
      <c r="F1132" s="163" t="str">
        <f>IF(OR(D1132="",E1132=""),"",ROUND(D1132/LOOKUP(E1132,#REF!,#REF!),3))</f>
        <v/>
      </c>
    </row>
    <row r="1133" spans="2:6">
      <c r="B1133" s="131"/>
      <c r="C1133" s="131"/>
      <c r="E1133" s="132"/>
      <c r="F1133" s="163" t="str">
        <f>IF(OR(D1133="",E1133=""),"",ROUND(D1133/LOOKUP(E1133,#REF!,#REF!),3))</f>
        <v/>
      </c>
    </row>
    <row r="1134" spans="2:6">
      <c r="B1134" s="131"/>
      <c r="C1134" s="131"/>
      <c r="E1134" s="132"/>
      <c r="F1134" s="163" t="str">
        <f>IF(OR(D1134="",E1134=""),"",ROUND(D1134/LOOKUP(E1134,#REF!,#REF!),3))</f>
        <v/>
      </c>
    </row>
    <row r="1135" spans="2:6">
      <c r="B1135" s="131"/>
      <c r="C1135" s="131"/>
      <c r="E1135" s="132"/>
      <c r="F1135" s="163" t="str">
        <f>IF(OR(D1135="",E1135=""),"",ROUND(D1135/LOOKUP(E1135,#REF!,#REF!),3))</f>
        <v/>
      </c>
    </row>
    <row r="1136" spans="2:6">
      <c r="B1136" s="131"/>
      <c r="C1136" s="131"/>
      <c r="E1136" s="132"/>
      <c r="F1136" s="163" t="str">
        <f>IF(OR(D1136="",E1136=""),"",ROUND(D1136/LOOKUP(E1136,#REF!,#REF!),3))</f>
        <v/>
      </c>
    </row>
    <row r="1137" spans="2:6">
      <c r="B1137" s="131"/>
      <c r="C1137" s="131"/>
      <c r="E1137" s="132"/>
      <c r="F1137" s="163" t="str">
        <f>IF(OR(D1137="",E1137=""),"",ROUND(D1137/LOOKUP(E1137,#REF!,#REF!),3))</f>
        <v/>
      </c>
    </row>
    <row r="1138" spans="2:6">
      <c r="B1138" s="131"/>
      <c r="C1138" s="131"/>
      <c r="E1138" s="132"/>
      <c r="F1138" s="163" t="str">
        <f>IF(OR(D1138="",E1138=""),"",ROUND(D1138/LOOKUP(E1138,#REF!,#REF!),3))</f>
        <v/>
      </c>
    </row>
    <row r="1139" spans="2:6">
      <c r="B1139" s="131"/>
      <c r="C1139" s="131"/>
      <c r="E1139" s="132"/>
      <c r="F1139" s="163" t="str">
        <f>IF(OR(D1139="",E1139=""),"",ROUND(D1139/LOOKUP(E1139,#REF!,#REF!),3))</f>
        <v/>
      </c>
    </row>
    <row r="1140" spans="2:6">
      <c r="B1140" s="131"/>
      <c r="C1140" s="131"/>
      <c r="E1140" s="132"/>
      <c r="F1140" s="163" t="str">
        <f>IF(OR(D1140="",E1140=""),"",ROUND(D1140/LOOKUP(E1140,#REF!,#REF!),3))</f>
        <v/>
      </c>
    </row>
    <row r="1141" spans="2:6">
      <c r="B1141" s="131"/>
      <c r="C1141" s="131"/>
      <c r="E1141" s="132"/>
      <c r="F1141" s="163" t="str">
        <f>IF(OR(D1141="",E1141=""),"",ROUND(D1141/LOOKUP(E1141,#REF!,#REF!),3))</f>
        <v/>
      </c>
    </row>
    <row r="1142" spans="2:6">
      <c r="B1142" s="131"/>
      <c r="C1142" s="131"/>
      <c r="E1142" s="132"/>
      <c r="F1142" s="163" t="str">
        <f>IF(OR(D1142="",E1142=""),"",ROUND(D1142/LOOKUP(E1142,#REF!,#REF!),3))</f>
        <v/>
      </c>
    </row>
    <row r="1143" spans="2:6">
      <c r="B1143" s="131"/>
      <c r="C1143" s="131"/>
      <c r="E1143" s="132"/>
      <c r="F1143" s="163" t="str">
        <f>IF(OR(D1143="",E1143=""),"",ROUND(D1143/LOOKUP(E1143,#REF!,#REF!),3))</f>
        <v/>
      </c>
    </row>
    <row r="1144" spans="2:6">
      <c r="B1144" s="131"/>
      <c r="C1144" s="131"/>
      <c r="E1144" s="132"/>
      <c r="F1144" s="163" t="str">
        <f>IF(OR(D1144="",E1144=""),"",ROUND(D1144/LOOKUP(E1144,#REF!,#REF!),3))</f>
        <v/>
      </c>
    </row>
    <row r="1145" spans="2:6">
      <c r="B1145" s="131"/>
      <c r="C1145" s="131"/>
      <c r="E1145" s="132"/>
      <c r="F1145" s="163" t="str">
        <f>IF(OR(D1145="",E1145=""),"",ROUND(D1145/LOOKUP(E1145,#REF!,#REF!),3))</f>
        <v/>
      </c>
    </row>
    <row r="1146" spans="2:6">
      <c r="B1146" s="131"/>
      <c r="C1146" s="131"/>
      <c r="E1146" s="132"/>
      <c r="F1146" s="163" t="str">
        <f>IF(OR(D1146="",E1146=""),"",ROUND(D1146/LOOKUP(E1146,#REF!,#REF!),3))</f>
        <v/>
      </c>
    </row>
    <row r="1147" spans="2:6">
      <c r="B1147" s="131"/>
      <c r="C1147" s="131"/>
      <c r="E1147" s="132"/>
      <c r="F1147" s="163" t="str">
        <f>IF(OR(D1147="",E1147=""),"",ROUND(D1147/LOOKUP(E1147,#REF!,#REF!),3))</f>
        <v/>
      </c>
    </row>
    <row r="1148" spans="2:6">
      <c r="B1148" s="131"/>
      <c r="C1148" s="131"/>
      <c r="E1148" s="132"/>
      <c r="F1148" s="163" t="str">
        <f>IF(OR(D1148="",E1148=""),"",ROUND(D1148/LOOKUP(E1148,#REF!,#REF!),3))</f>
        <v/>
      </c>
    </row>
    <row r="1149" spans="2:6">
      <c r="B1149" s="131"/>
      <c r="C1149" s="131"/>
      <c r="E1149" s="132"/>
      <c r="F1149" s="163" t="str">
        <f>IF(OR(D1149="",E1149=""),"",ROUND(D1149/LOOKUP(E1149,#REF!,#REF!),3))</f>
        <v/>
      </c>
    </row>
    <row r="1150" spans="2:6">
      <c r="B1150" s="131"/>
      <c r="C1150" s="131"/>
      <c r="E1150" s="132"/>
      <c r="F1150" s="163" t="str">
        <f>IF(OR(D1150="",E1150=""),"",ROUND(D1150/LOOKUP(E1150,#REF!,#REF!),3))</f>
        <v/>
      </c>
    </row>
    <row r="1151" spans="2:6">
      <c r="B1151" s="131"/>
      <c r="C1151" s="131"/>
      <c r="E1151" s="132"/>
      <c r="F1151" s="163" t="str">
        <f>IF(OR(D1151="",E1151=""),"",ROUND(D1151/LOOKUP(E1151,#REF!,#REF!),3))</f>
        <v/>
      </c>
    </row>
    <row r="1152" spans="2:6">
      <c r="B1152" s="131"/>
      <c r="C1152" s="131"/>
      <c r="E1152" s="132"/>
      <c r="F1152" s="163" t="str">
        <f>IF(OR(D1152="",E1152=""),"",ROUND(D1152/LOOKUP(E1152,#REF!,#REF!),3))</f>
        <v/>
      </c>
    </row>
    <row r="1153" spans="2:6">
      <c r="B1153" s="131"/>
      <c r="C1153" s="131"/>
      <c r="E1153" s="132"/>
      <c r="F1153" s="163" t="str">
        <f>IF(OR(D1153="",E1153=""),"",ROUND(D1153/LOOKUP(E1153,#REF!,#REF!),3))</f>
        <v/>
      </c>
    </row>
    <row r="1154" spans="2:6">
      <c r="B1154" s="131"/>
      <c r="C1154" s="131"/>
      <c r="E1154" s="132"/>
      <c r="F1154" s="163" t="str">
        <f>IF(OR(D1154="",E1154=""),"",ROUND(D1154/LOOKUP(E1154,#REF!,#REF!),3))</f>
        <v/>
      </c>
    </row>
    <row r="1155" spans="2:6">
      <c r="B1155" s="131"/>
      <c r="C1155" s="131"/>
      <c r="E1155" s="132"/>
      <c r="F1155" s="163" t="str">
        <f>IF(OR(D1155="",E1155=""),"",ROUND(D1155/LOOKUP(E1155,#REF!,#REF!),3))</f>
        <v/>
      </c>
    </row>
    <row r="1156" spans="2:6">
      <c r="B1156" s="131"/>
      <c r="C1156" s="131"/>
      <c r="E1156" s="132"/>
      <c r="F1156" s="163" t="str">
        <f>IF(OR(D1156="",E1156=""),"",ROUND(D1156/LOOKUP(E1156,#REF!,#REF!),3))</f>
        <v/>
      </c>
    </row>
    <row r="1157" spans="2:6">
      <c r="B1157" s="131"/>
      <c r="C1157" s="131"/>
      <c r="E1157" s="132"/>
      <c r="F1157" s="163" t="str">
        <f>IF(OR(D1157="",E1157=""),"",ROUND(D1157/LOOKUP(E1157,#REF!,#REF!),3))</f>
        <v/>
      </c>
    </row>
    <row r="1158" spans="2:6">
      <c r="B1158" s="131"/>
      <c r="C1158" s="131"/>
      <c r="E1158" s="132"/>
      <c r="F1158" s="163" t="str">
        <f>IF(OR(D1158="",E1158=""),"",ROUND(D1158/LOOKUP(E1158,#REF!,#REF!),3))</f>
        <v/>
      </c>
    </row>
    <row r="1159" spans="2:6">
      <c r="B1159" s="131"/>
      <c r="C1159" s="131"/>
      <c r="E1159" s="132"/>
      <c r="F1159" s="163" t="str">
        <f>IF(OR(D1159="",E1159=""),"",ROUND(D1159/LOOKUP(E1159,#REF!,#REF!),3))</f>
        <v/>
      </c>
    </row>
    <row r="1160" spans="2:6">
      <c r="B1160" s="131"/>
      <c r="C1160" s="131"/>
      <c r="E1160" s="132"/>
      <c r="F1160" s="163" t="str">
        <f>IF(OR(D1160="",E1160=""),"",ROUND(D1160/LOOKUP(E1160,#REF!,#REF!),3))</f>
        <v/>
      </c>
    </row>
    <row r="1161" spans="2:6">
      <c r="B1161" s="131"/>
      <c r="C1161" s="131"/>
      <c r="E1161" s="132"/>
      <c r="F1161" s="163" t="str">
        <f>IF(OR(D1161="",E1161=""),"",ROUND(D1161/LOOKUP(E1161,#REF!,#REF!),3))</f>
        <v/>
      </c>
    </row>
    <row r="1162" spans="2:6">
      <c r="B1162" s="131"/>
      <c r="C1162" s="131"/>
      <c r="E1162" s="132"/>
      <c r="F1162" s="163" t="str">
        <f>IF(OR(D1162="",E1162=""),"",ROUND(D1162/LOOKUP(E1162,#REF!,#REF!),3))</f>
        <v/>
      </c>
    </row>
    <row r="1163" spans="2:6">
      <c r="B1163" s="131"/>
      <c r="C1163" s="131"/>
      <c r="E1163" s="132"/>
      <c r="F1163" s="163" t="str">
        <f>IF(OR(D1163="",E1163=""),"",ROUND(D1163/LOOKUP(E1163,#REF!,#REF!),3))</f>
        <v/>
      </c>
    </row>
    <row r="1164" spans="2:6">
      <c r="B1164" s="131"/>
      <c r="C1164" s="131"/>
      <c r="E1164" s="132"/>
      <c r="F1164" s="163" t="str">
        <f>IF(OR(D1164="",E1164=""),"",ROUND(D1164/LOOKUP(E1164,#REF!,#REF!),3))</f>
        <v/>
      </c>
    </row>
    <row r="1165" spans="2:6">
      <c r="B1165" s="131"/>
      <c r="C1165" s="131"/>
      <c r="E1165" s="132"/>
      <c r="F1165" s="163" t="str">
        <f>IF(OR(D1165="",E1165=""),"",ROUND(D1165/LOOKUP(E1165,#REF!,#REF!),3))</f>
        <v/>
      </c>
    </row>
    <row r="1166" spans="2:6">
      <c r="B1166" s="131"/>
      <c r="C1166" s="131"/>
      <c r="E1166" s="132"/>
      <c r="F1166" s="163" t="str">
        <f>IF(OR(D1166="",E1166=""),"",ROUND(D1166/LOOKUP(E1166,#REF!,#REF!),3))</f>
        <v/>
      </c>
    </row>
    <row r="1167" spans="2:6">
      <c r="B1167" s="131"/>
      <c r="C1167" s="131"/>
      <c r="E1167" s="132"/>
      <c r="F1167" s="163" t="str">
        <f>IF(OR(D1167="",E1167=""),"",ROUND(D1167/LOOKUP(E1167,#REF!,#REF!),3))</f>
        <v/>
      </c>
    </row>
    <row r="1168" spans="2:6">
      <c r="B1168" s="131"/>
      <c r="C1168" s="131"/>
      <c r="E1168" s="132"/>
      <c r="F1168" s="163" t="str">
        <f>IF(OR(D1168="",E1168=""),"",ROUND(D1168/LOOKUP(E1168,#REF!,#REF!),3))</f>
        <v/>
      </c>
    </row>
    <row r="1169" spans="2:6">
      <c r="B1169" s="131"/>
      <c r="C1169" s="131"/>
      <c r="E1169" s="132"/>
      <c r="F1169" s="163" t="str">
        <f>IF(OR(D1169="",E1169=""),"",ROUND(D1169/LOOKUP(E1169,#REF!,#REF!),3))</f>
        <v/>
      </c>
    </row>
    <row r="1170" spans="2:6">
      <c r="B1170" s="131"/>
      <c r="C1170" s="131"/>
      <c r="E1170" s="132"/>
      <c r="F1170" s="163" t="str">
        <f>IF(OR(D1170="",E1170=""),"",ROUND(D1170/LOOKUP(E1170,#REF!,#REF!),3))</f>
        <v/>
      </c>
    </row>
    <row r="1171" spans="2:6">
      <c r="B1171" s="131"/>
      <c r="C1171" s="131"/>
      <c r="E1171" s="132"/>
      <c r="F1171" s="163" t="str">
        <f>IF(OR(D1171="",E1171=""),"",ROUND(D1171/LOOKUP(E1171,#REF!,#REF!),3))</f>
        <v/>
      </c>
    </row>
    <row r="1172" spans="2:6">
      <c r="B1172" s="131"/>
      <c r="C1172" s="131"/>
      <c r="E1172" s="132"/>
      <c r="F1172" s="163" t="str">
        <f>IF(OR(D1172="",E1172=""),"",ROUND(D1172/LOOKUP(E1172,#REF!,#REF!),3))</f>
        <v/>
      </c>
    </row>
    <row r="1173" spans="2:6">
      <c r="B1173" s="131"/>
      <c r="C1173" s="131"/>
      <c r="E1173" s="132"/>
      <c r="F1173" s="163" t="str">
        <f>IF(OR(D1173="",E1173=""),"",ROUND(D1173/LOOKUP(E1173,#REF!,#REF!),3))</f>
        <v/>
      </c>
    </row>
    <row r="1174" spans="2:6">
      <c r="B1174" s="131"/>
      <c r="C1174" s="131"/>
      <c r="E1174" s="132"/>
      <c r="F1174" s="163" t="str">
        <f>IF(OR(D1174="",E1174=""),"",ROUND(D1174/LOOKUP(E1174,#REF!,#REF!),3))</f>
        <v/>
      </c>
    </row>
    <row r="1175" spans="2:6">
      <c r="B1175" s="131"/>
      <c r="C1175" s="131"/>
      <c r="E1175" s="132"/>
      <c r="F1175" s="163" t="str">
        <f>IF(OR(D1175="",E1175=""),"",ROUND(D1175/LOOKUP(E1175,#REF!,#REF!),3))</f>
        <v/>
      </c>
    </row>
    <row r="1176" spans="2:6">
      <c r="B1176" s="131"/>
      <c r="C1176" s="131"/>
      <c r="E1176" s="132"/>
      <c r="F1176" s="163" t="str">
        <f>IF(OR(D1176="",E1176=""),"",ROUND(D1176/LOOKUP(E1176,#REF!,#REF!),3))</f>
        <v/>
      </c>
    </row>
    <row r="1177" spans="2:6">
      <c r="B1177" s="131"/>
      <c r="C1177" s="131"/>
      <c r="E1177" s="132"/>
      <c r="F1177" s="163" t="str">
        <f>IF(OR(D1177="",E1177=""),"",ROUND(D1177/LOOKUP(E1177,#REF!,#REF!),3))</f>
        <v/>
      </c>
    </row>
    <row r="1178" spans="2:6">
      <c r="B1178" s="131"/>
      <c r="C1178" s="131"/>
      <c r="E1178" s="132"/>
      <c r="F1178" s="163" t="str">
        <f>IF(OR(D1178="",E1178=""),"",ROUND(D1178/LOOKUP(E1178,#REF!,#REF!),3))</f>
        <v/>
      </c>
    </row>
    <row r="1179" spans="2:6">
      <c r="B1179" s="131"/>
      <c r="C1179" s="131"/>
      <c r="E1179" s="132"/>
      <c r="F1179" s="163" t="str">
        <f>IF(OR(D1179="",E1179=""),"",ROUND(D1179/LOOKUP(E1179,#REF!,#REF!),3))</f>
        <v/>
      </c>
    </row>
    <row r="1180" spans="2:6">
      <c r="B1180" s="131"/>
      <c r="C1180" s="131"/>
      <c r="E1180" s="132"/>
      <c r="F1180" s="163" t="str">
        <f>IF(OR(D1180="",E1180=""),"",ROUND(D1180/LOOKUP(E1180,#REF!,#REF!),3))</f>
        <v/>
      </c>
    </row>
    <row r="1181" spans="2:6">
      <c r="B1181" s="131"/>
      <c r="C1181" s="131"/>
      <c r="E1181" s="132"/>
      <c r="F1181" s="163" t="str">
        <f>IF(OR(D1181="",E1181=""),"",ROUND(D1181/LOOKUP(E1181,#REF!,#REF!),3))</f>
        <v/>
      </c>
    </row>
    <row r="1182" spans="2:6">
      <c r="B1182" s="131"/>
      <c r="C1182" s="131"/>
      <c r="E1182" s="132"/>
      <c r="F1182" s="163" t="str">
        <f>IF(OR(D1182="",E1182=""),"",ROUND(D1182/LOOKUP(E1182,#REF!,#REF!),3))</f>
        <v/>
      </c>
    </row>
    <row r="1183" spans="2:6">
      <c r="B1183" s="131"/>
      <c r="C1183" s="131"/>
      <c r="E1183" s="132"/>
      <c r="F1183" s="163" t="str">
        <f>IF(OR(D1183="",E1183=""),"",ROUND(D1183/LOOKUP(E1183,#REF!,#REF!),3))</f>
        <v/>
      </c>
    </row>
    <row r="1184" spans="2:6">
      <c r="B1184" s="131"/>
      <c r="C1184" s="131"/>
      <c r="E1184" s="132"/>
      <c r="F1184" s="163" t="str">
        <f>IF(OR(D1184="",E1184=""),"",ROUND(D1184/LOOKUP(E1184,#REF!,#REF!),3))</f>
        <v/>
      </c>
    </row>
    <row r="1185" spans="2:6">
      <c r="B1185" s="131"/>
      <c r="C1185" s="131"/>
      <c r="E1185" s="132"/>
      <c r="F1185" s="163" t="str">
        <f>IF(OR(D1185="",E1185=""),"",ROUND(D1185/LOOKUP(E1185,#REF!,#REF!),3))</f>
        <v/>
      </c>
    </row>
    <row r="1186" spans="2:6">
      <c r="B1186" s="131"/>
      <c r="C1186" s="131"/>
      <c r="E1186" s="132"/>
      <c r="F1186" s="163" t="str">
        <f>IF(OR(D1186="",E1186=""),"",ROUND(D1186/LOOKUP(E1186,#REF!,#REF!),3))</f>
        <v/>
      </c>
    </row>
    <row r="1187" spans="2:6">
      <c r="B1187" s="131"/>
      <c r="C1187" s="131"/>
      <c r="E1187" s="132"/>
      <c r="F1187" s="163" t="str">
        <f>IF(OR(D1187="",E1187=""),"",ROUND(D1187/LOOKUP(E1187,#REF!,#REF!),3))</f>
        <v/>
      </c>
    </row>
    <row r="1188" spans="2:6">
      <c r="B1188" s="131"/>
      <c r="C1188" s="131"/>
      <c r="E1188" s="132"/>
      <c r="F1188" s="163" t="str">
        <f>IF(OR(D1188="",E1188=""),"",ROUND(D1188/LOOKUP(E1188,#REF!,#REF!),3))</f>
        <v/>
      </c>
    </row>
    <row r="1189" spans="2:6">
      <c r="B1189" s="131"/>
      <c r="C1189" s="131"/>
      <c r="E1189" s="132"/>
      <c r="F1189" s="163" t="str">
        <f>IF(OR(D1189="",E1189=""),"",ROUND(D1189/LOOKUP(E1189,#REF!,#REF!),3))</f>
        <v/>
      </c>
    </row>
    <row r="1190" spans="2:6">
      <c r="B1190" s="131"/>
      <c r="C1190" s="131"/>
      <c r="E1190" s="132"/>
      <c r="F1190" s="163" t="str">
        <f>IF(OR(D1190="",E1190=""),"",ROUND(D1190/LOOKUP(E1190,#REF!,#REF!),3))</f>
        <v/>
      </c>
    </row>
    <row r="1191" spans="2:6">
      <c r="B1191" s="131"/>
      <c r="C1191" s="131"/>
      <c r="E1191" s="132"/>
      <c r="F1191" s="163" t="str">
        <f>IF(OR(D1191="",E1191=""),"",ROUND(D1191/LOOKUP(E1191,#REF!,#REF!),3))</f>
        <v/>
      </c>
    </row>
    <row r="1192" spans="2:6">
      <c r="B1192" s="131"/>
      <c r="C1192" s="131"/>
      <c r="E1192" s="132"/>
      <c r="F1192" s="163" t="str">
        <f>IF(OR(D1192="",E1192=""),"",ROUND(D1192/LOOKUP(E1192,#REF!,#REF!),3))</f>
        <v/>
      </c>
    </row>
    <row r="1193" spans="2:6">
      <c r="B1193" s="131"/>
      <c r="C1193" s="131"/>
      <c r="E1193" s="132"/>
      <c r="F1193" s="163" t="str">
        <f>IF(OR(D1193="",E1193=""),"",ROUND(D1193/LOOKUP(E1193,#REF!,#REF!),3))</f>
        <v/>
      </c>
    </row>
    <row r="1194" spans="2:6">
      <c r="B1194" s="131"/>
      <c r="C1194" s="131"/>
      <c r="E1194" s="132"/>
      <c r="F1194" s="163" t="str">
        <f>IF(OR(D1194="",E1194=""),"",ROUND(D1194/LOOKUP(E1194,#REF!,#REF!),3))</f>
        <v/>
      </c>
    </row>
    <row r="1195" spans="2:6">
      <c r="B1195" s="131"/>
      <c r="C1195" s="131"/>
      <c r="E1195" s="132"/>
      <c r="F1195" s="163" t="str">
        <f>IF(OR(D1195="",E1195=""),"",ROUND(D1195/LOOKUP(E1195,#REF!,#REF!),3))</f>
        <v/>
      </c>
    </row>
    <row r="1196" spans="2:6">
      <c r="B1196" s="131"/>
      <c r="C1196" s="131"/>
      <c r="E1196" s="132"/>
      <c r="F1196" s="163" t="str">
        <f>IF(OR(D1196="",E1196=""),"",ROUND(D1196/LOOKUP(E1196,#REF!,#REF!),3))</f>
        <v/>
      </c>
    </row>
    <row r="1197" spans="2:6">
      <c r="B1197" s="131"/>
      <c r="C1197" s="131"/>
      <c r="E1197" s="132"/>
      <c r="F1197" s="163" t="str">
        <f>IF(OR(D1197="",E1197=""),"",ROUND(D1197/LOOKUP(E1197,#REF!,#REF!),3))</f>
        <v/>
      </c>
    </row>
    <row r="1198" spans="2:6">
      <c r="B1198" s="131"/>
      <c r="C1198" s="131"/>
      <c r="E1198" s="132"/>
      <c r="F1198" s="163" t="str">
        <f>IF(OR(D1198="",E1198=""),"",ROUND(D1198/LOOKUP(E1198,#REF!,#REF!),3))</f>
        <v/>
      </c>
    </row>
    <row r="1199" spans="2:6">
      <c r="B1199" s="131"/>
      <c r="C1199" s="131"/>
      <c r="E1199" s="132"/>
      <c r="F1199" s="163" t="str">
        <f>IF(OR(D1199="",E1199=""),"",ROUND(D1199/LOOKUP(E1199,#REF!,#REF!),3))</f>
        <v/>
      </c>
    </row>
    <row r="1200" spans="2:6">
      <c r="B1200" s="131"/>
      <c r="C1200" s="131"/>
      <c r="E1200" s="132"/>
      <c r="F1200" s="163" t="str">
        <f>IF(OR(D1200="",E1200=""),"",ROUND(D1200/LOOKUP(E1200,#REF!,#REF!),3))</f>
        <v/>
      </c>
    </row>
    <row r="1201" spans="2:6">
      <c r="B1201" s="131"/>
      <c r="C1201" s="131"/>
      <c r="E1201" s="132"/>
      <c r="F1201" s="163" t="str">
        <f>IF(OR(D1201="",E1201=""),"",ROUND(D1201/LOOKUP(E1201,#REF!,#REF!),3))</f>
        <v/>
      </c>
    </row>
    <row r="1202" spans="2:6">
      <c r="B1202" s="131"/>
      <c r="C1202" s="131"/>
      <c r="E1202" s="132"/>
      <c r="F1202" s="163" t="str">
        <f>IF(OR(D1202="",E1202=""),"",ROUND(D1202/LOOKUP(E1202,#REF!,#REF!),3))</f>
        <v/>
      </c>
    </row>
    <row r="1203" spans="2:6">
      <c r="B1203" s="131"/>
      <c r="C1203" s="131"/>
      <c r="E1203" s="132"/>
      <c r="F1203" s="163" t="str">
        <f>IF(OR(D1203="",E1203=""),"",ROUND(D1203/LOOKUP(E1203,#REF!,#REF!),3))</f>
        <v/>
      </c>
    </row>
    <row r="1204" spans="2:6">
      <c r="B1204" s="131"/>
      <c r="C1204" s="131"/>
      <c r="E1204" s="132"/>
      <c r="F1204" s="163" t="str">
        <f>IF(OR(D1204="",E1204=""),"",ROUND(D1204/LOOKUP(E1204,#REF!,#REF!),3))</f>
        <v/>
      </c>
    </row>
    <row r="1205" spans="2:6">
      <c r="B1205" s="131"/>
      <c r="C1205" s="131"/>
      <c r="E1205" s="132"/>
      <c r="F1205" s="163" t="str">
        <f>IF(OR(D1205="",E1205=""),"",ROUND(D1205/LOOKUP(E1205,#REF!,#REF!),3))</f>
        <v/>
      </c>
    </row>
    <row r="1206" spans="2:6">
      <c r="B1206" s="131"/>
      <c r="C1206" s="131"/>
      <c r="E1206" s="132"/>
      <c r="F1206" s="163" t="str">
        <f>IF(OR(D1206="",E1206=""),"",ROUND(D1206/LOOKUP(E1206,#REF!,#REF!),3))</f>
        <v/>
      </c>
    </row>
    <row r="1207" spans="2:6">
      <c r="B1207" s="131"/>
      <c r="C1207" s="131"/>
      <c r="E1207" s="132"/>
      <c r="F1207" s="163" t="str">
        <f>IF(OR(D1207="",E1207=""),"",ROUND(D1207/LOOKUP(E1207,#REF!,#REF!),3))</f>
        <v/>
      </c>
    </row>
    <row r="1208" spans="2:6">
      <c r="B1208" s="131"/>
      <c r="C1208" s="131"/>
      <c r="E1208" s="132"/>
      <c r="F1208" s="163" t="str">
        <f>IF(OR(D1208="",E1208=""),"",ROUND(D1208/LOOKUP(E1208,#REF!,#REF!),3))</f>
        <v/>
      </c>
    </row>
    <row r="1209" spans="2:6">
      <c r="B1209" s="131"/>
      <c r="C1209" s="131"/>
      <c r="E1209" s="132"/>
      <c r="F1209" s="163" t="str">
        <f>IF(OR(D1209="",E1209=""),"",ROUND(D1209/LOOKUP(E1209,#REF!,#REF!),3))</f>
        <v/>
      </c>
    </row>
    <row r="1210" spans="2:6">
      <c r="B1210" s="131"/>
      <c r="C1210" s="131"/>
      <c r="E1210" s="132"/>
      <c r="F1210" s="163" t="str">
        <f>IF(OR(D1210="",E1210=""),"",ROUND(D1210/LOOKUP(E1210,#REF!,#REF!),3))</f>
        <v/>
      </c>
    </row>
    <row r="1211" spans="2:6">
      <c r="B1211" s="131"/>
      <c r="C1211" s="131"/>
      <c r="E1211" s="132"/>
      <c r="F1211" s="163" t="str">
        <f>IF(OR(D1211="",E1211=""),"",ROUND(D1211/LOOKUP(E1211,#REF!,#REF!),3))</f>
        <v/>
      </c>
    </row>
    <row r="1212" spans="2:6">
      <c r="B1212" s="131"/>
      <c r="C1212" s="131"/>
      <c r="E1212" s="132"/>
      <c r="F1212" s="163" t="str">
        <f>IF(OR(D1212="",E1212=""),"",ROUND(D1212/LOOKUP(E1212,#REF!,#REF!),3))</f>
        <v/>
      </c>
    </row>
    <row r="1213" spans="2:6">
      <c r="B1213" s="131"/>
      <c r="C1213" s="131"/>
      <c r="E1213" s="132"/>
      <c r="F1213" s="163" t="str">
        <f>IF(OR(D1213="",E1213=""),"",ROUND(D1213/LOOKUP(E1213,#REF!,#REF!),3))</f>
        <v/>
      </c>
    </row>
    <row r="1214" spans="2:6">
      <c r="B1214" s="131"/>
      <c r="C1214" s="131"/>
      <c r="E1214" s="132"/>
      <c r="F1214" s="163" t="str">
        <f>IF(OR(D1214="",E1214=""),"",ROUND(D1214/LOOKUP(E1214,#REF!,#REF!),3))</f>
        <v/>
      </c>
    </row>
    <row r="1215" spans="2:6">
      <c r="B1215" s="131"/>
      <c r="C1215" s="131"/>
      <c r="E1215" s="132"/>
      <c r="F1215" s="163" t="str">
        <f>IF(OR(D1215="",E1215=""),"",ROUND(D1215/LOOKUP(E1215,#REF!,#REF!),3))</f>
        <v/>
      </c>
    </row>
    <row r="1216" spans="2:6">
      <c r="B1216" s="131"/>
      <c r="C1216" s="131"/>
      <c r="E1216" s="132"/>
      <c r="F1216" s="163" t="str">
        <f>IF(OR(D1216="",E1216=""),"",ROUND(D1216/LOOKUP(E1216,#REF!,#REF!),3))</f>
        <v/>
      </c>
    </row>
    <row r="1217" spans="2:6">
      <c r="B1217" s="131"/>
      <c r="C1217" s="131"/>
      <c r="E1217" s="132"/>
      <c r="F1217" s="163" t="str">
        <f>IF(OR(D1217="",E1217=""),"",ROUND(D1217/LOOKUP(E1217,#REF!,#REF!),3))</f>
        <v/>
      </c>
    </row>
    <row r="1218" spans="2:6">
      <c r="B1218" s="131"/>
      <c r="C1218" s="131"/>
      <c r="E1218" s="132"/>
      <c r="F1218" s="163" t="str">
        <f>IF(OR(D1218="",E1218=""),"",ROUND(D1218/LOOKUP(E1218,#REF!,#REF!),3))</f>
        <v/>
      </c>
    </row>
    <row r="1219" spans="2:6">
      <c r="B1219" s="131"/>
      <c r="C1219" s="131"/>
      <c r="E1219" s="132"/>
      <c r="F1219" s="163" t="str">
        <f>IF(OR(D1219="",E1219=""),"",ROUND(D1219/LOOKUP(E1219,#REF!,#REF!),3))</f>
        <v/>
      </c>
    </row>
    <row r="1220" spans="2:6">
      <c r="B1220" s="131"/>
      <c r="C1220" s="131"/>
      <c r="E1220" s="132"/>
      <c r="F1220" s="163" t="str">
        <f>IF(OR(D1220="",E1220=""),"",ROUND(D1220/LOOKUP(E1220,#REF!,#REF!),3))</f>
        <v/>
      </c>
    </row>
    <row r="1221" spans="2:6">
      <c r="B1221" s="131"/>
      <c r="C1221" s="131"/>
      <c r="E1221" s="132"/>
      <c r="F1221" s="163" t="str">
        <f>IF(OR(D1221="",E1221=""),"",ROUND(D1221/LOOKUP(E1221,#REF!,#REF!),3))</f>
        <v/>
      </c>
    </row>
    <row r="1222" spans="2:6">
      <c r="B1222" s="131"/>
      <c r="C1222" s="131"/>
      <c r="E1222" s="132"/>
      <c r="F1222" s="163" t="str">
        <f>IF(OR(D1222="",E1222=""),"",ROUND(D1222/LOOKUP(E1222,#REF!,#REF!),3))</f>
        <v/>
      </c>
    </row>
    <row r="1223" spans="2:6">
      <c r="B1223" s="131"/>
      <c r="C1223" s="131"/>
      <c r="E1223" s="132"/>
      <c r="F1223" s="163" t="str">
        <f>IF(OR(D1223="",E1223=""),"",ROUND(D1223/LOOKUP(E1223,#REF!,#REF!),3))</f>
        <v/>
      </c>
    </row>
    <row r="1224" spans="2:6">
      <c r="B1224" s="131"/>
      <c r="C1224" s="131"/>
      <c r="E1224" s="132"/>
      <c r="F1224" s="163" t="str">
        <f>IF(OR(D1224="",E1224=""),"",ROUND(D1224/LOOKUP(E1224,#REF!,#REF!),3))</f>
        <v/>
      </c>
    </row>
    <row r="1225" spans="2:6">
      <c r="B1225" s="131"/>
      <c r="C1225" s="131"/>
      <c r="E1225" s="132"/>
      <c r="F1225" s="163" t="str">
        <f>IF(OR(D1225="",E1225=""),"",ROUND(D1225/LOOKUP(E1225,#REF!,#REF!),3))</f>
        <v/>
      </c>
    </row>
    <row r="1226" spans="2:6">
      <c r="B1226" s="131"/>
      <c r="C1226" s="131"/>
      <c r="E1226" s="132"/>
      <c r="F1226" s="163" t="str">
        <f>IF(OR(D1226="",E1226=""),"",ROUND(D1226/LOOKUP(E1226,#REF!,#REF!),3))</f>
        <v/>
      </c>
    </row>
    <row r="1227" spans="2:6">
      <c r="B1227" s="131"/>
      <c r="C1227" s="131"/>
      <c r="E1227" s="132"/>
      <c r="F1227" s="163" t="str">
        <f>IF(OR(D1227="",E1227=""),"",ROUND(D1227/LOOKUP(E1227,#REF!,#REF!),3))</f>
        <v/>
      </c>
    </row>
    <row r="1228" spans="2:6">
      <c r="B1228" s="131"/>
      <c r="C1228" s="131"/>
      <c r="E1228" s="132"/>
      <c r="F1228" s="163" t="str">
        <f>IF(OR(D1228="",E1228=""),"",ROUND(D1228/LOOKUP(E1228,#REF!,#REF!),3))</f>
        <v/>
      </c>
    </row>
    <row r="1229" spans="2:6">
      <c r="B1229" s="131"/>
      <c r="C1229" s="131"/>
      <c r="E1229" s="132"/>
      <c r="F1229" s="163" t="str">
        <f>IF(OR(D1229="",E1229=""),"",ROUND(D1229/LOOKUP(E1229,#REF!,#REF!),3))</f>
        <v/>
      </c>
    </row>
    <row r="1230" spans="2:6">
      <c r="B1230" s="131"/>
      <c r="C1230" s="131"/>
      <c r="E1230" s="132"/>
      <c r="F1230" s="163" t="str">
        <f>IF(OR(D1230="",E1230=""),"",ROUND(D1230/LOOKUP(E1230,#REF!,#REF!),3))</f>
        <v/>
      </c>
    </row>
    <row r="1231" spans="2:6">
      <c r="B1231" s="131"/>
      <c r="C1231" s="131"/>
      <c r="E1231" s="132"/>
      <c r="F1231" s="163" t="str">
        <f>IF(OR(D1231="",E1231=""),"",ROUND(D1231/LOOKUP(E1231,#REF!,#REF!),3))</f>
        <v/>
      </c>
    </row>
    <row r="1232" spans="2:6">
      <c r="B1232" s="131"/>
      <c r="C1232" s="131"/>
      <c r="E1232" s="132"/>
      <c r="F1232" s="163" t="str">
        <f>IF(OR(D1232="",E1232=""),"",ROUND(D1232/LOOKUP(E1232,#REF!,#REF!),3))</f>
        <v/>
      </c>
    </row>
    <row r="1233" spans="2:6">
      <c r="B1233" s="131"/>
      <c r="C1233" s="131"/>
      <c r="E1233" s="132"/>
      <c r="F1233" s="163" t="str">
        <f>IF(OR(D1233="",E1233=""),"",ROUND(D1233/LOOKUP(E1233,#REF!,#REF!),3))</f>
        <v/>
      </c>
    </row>
    <row r="1234" spans="2:6">
      <c r="B1234" s="131"/>
      <c r="C1234" s="131"/>
      <c r="E1234" s="132"/>
      <c r="F1234" s="163" t="str">
        <f>IF(OR(D1234="",E1234=""),"",ROUND(D1234/LOOKUP(E1234,#REF!,#REF!),3))</f>
        <v/>
      </c>
    </row>
    <row r="1235" spans="2:6">
      <c r="B1235" s="131"/>
      <c r="C1235" s="131"/>
      <c r="E1235" s="132"/>
      <c r="F1235" s="163" t="str">
        <f>IF(OR(D1235="",E1235=""),"",ROUND(D1235/LOOKUP(E1235,#REF!,#REF!),3))</f>
        <v/>
      </c>
    </row>
    <row r="1236" spans="2:6">
      <c r="B1236" s="131"/>
      <c r="C1236" s="131"/>
      <c r="E1236" s="132"/>
      <c r="F1236" s="163" t="str">
        <f>IF(OR(D1236="",E1236=""),"",ROUND(D1236/LOOKUP(E1236,#REF!,#REF!),3))</f>
        <v/>
      </c>
    </row>
    <row r="1237" spans="2:6">
      <c r="B1237" s="131"/>
      <c r="C1237" s="131"/>
      <c r="E1237" s="132"/>
      <c r="F1237" s="163" t="str">
        <f>IF(OR(D1237="",E1237=""),"",ROUND(D1237/LOOKUP(E1237,#REF!,#REF!),3))</f>
        <v/>
      </c>
    </row>
    <row r="1238" spans="2:6">
      <c r="B1238" s="131"/>
      <c r="C1238" s="131"/>
      <c r="E1238" s="132"/>
      <c r="F1238" s="163" t="str">
        <f>IF(OR(D1238="",E1238=""),"",ROUND(D1238/LOOKUP(E1238,#REF!,#REF!),3))</f>
        <v/>
      </c>
    </row>
    <row r="1239" spans="2:6">
      <c r="B1239" s="131"/>
      <c r="C1239" s="131"/>
      <c r="E1239" s="132"/>
      <c r="F1239" s="163" t="str">
        <f>IF(OR(D1239="",E1239=""),"",ROUND(D1239/LOOKUP(E1239,#REF!,#REF!),3))</f>
        <v/>
      </c>
    </row>
    <row r="1240" spans="2:6">
      <c r="B1240" s="131"/>
      <c r="C1240" s="131"/>
      <c r="E1240" s="132"/>
      <c r="F1240" s="163" t="str">
        <f>IF(OR(D1240="",E1240=""),"",ROUND(D1240/LOOKUP(E1240,#REF!,#REF!),3))</f>
        <v/>
      </c>
    </row>
    <row r="1241" spans="2:6">
      <c r="B1241" s="131"/>
      <c r="C1241" s="131"/>
      <c r="E1241" s="132"/>
      <c r="F1241" s="163" t="str">
        <f>IF(OR(D1241="",E1241=""),"",ROUND(D1241/LOOKUP(E1241,#REF!,#REF!),3))</f>
        <v/>
      </c>
    </row>
    <row r="1242" spans="2:6">
      <c r="B1242" s="131"/>
      <c r="C1242" s="131"/>
      <c r="E1242" s="132"/>
      <c r="F1242" s="163" t="str">
        <f>IF(OR(D1242="",E1242=""),"",ROUND(D1242/LOOKUP(E1242,#REF!,#REF!),3))</f>
        <v/>
      </c>
    </row>
    <row r="1243" spans="2:6">
      <c r="B1243" s="131"/>
      <c r="C1243" s="131"/>
      <c r="E1243" s="132"/>
      <c r="F1243" s="163" t="str">
        <f>IF(OR(D1243="",E1243=""),"",ROUND(D1243/LOOKUP(E1243,#REF!,#REF!),3))</f>
        <v/>
      </c>
    </row>
    <row r="1244" spans="2:6">
      <c r="B1244" s="131"/>
      <c r="C1244" s="131"/>
      <c r="E1244" s="132"/>
      <c r="F1244" s="163" t="str">
        <f>IF(OR(D1244="",E1244=""),"",ROUND(D1244/LOOKUP(E1244,#REF!,#REF!),3))</f>
        <v/>
      </c>
    </row>
    <row r="1245" spans="2:6">
      <c r="B1245" s="131"/>
      <c r="C1245" s="131"/>
      <c r="E1245" s="132"/>
      <c r="F1245" s="163" t="str">
        <f>IF(OR(D1245="",E1245=""),"",ROUND(D1245/LOOKUP(E1245,#REF!,#REF!),3))</f>
        <v/>
      </c>
    </row>
    <row r="1246" spans="2:6">
      <c r="B1246" s="131"/>
      <c r="C1246" s="131"/>
      <c r="E1246" s="132"/>
      <c r="F1246" s="163" t="str">
        <f>IF(OR(D1246="",E1246=""),"",ROUND(D1246/LOOKUP(E1246,#REF!,#REF!),3))</f>
        <v/>
      </c>
    </row>
    <row r="1247" spans="2:6">
      <c r="B1247" s="131"/>
      <c r="C1247" s="131"/>
      <c r="E1247" s="132"/>
      <c r="F1247" s="163" t="str">
        <f>IF(OR(D1247="",E1247=""),"",ROUND(D1247/LOOKUP(E1247,#REF!,#REF!),3))</f>
        <v/>
      </c>
    </row>
    <row r="1248" spans="2:6">
      <c r="B1248" s="131"/>
      <c r="C1248" s="131"/>
      <c r="E1248" s="132"/>
      <c r="F1248" s="163" t="str">
        <f>IF(OR(D1248="",E1248=""),"",ROUND(D1248/LOOKUP(E1248,#REF!,#REF!),3))</f>
        <v/>
      </c>
    </row>
    <row r="1249" spans="2:6">
      <c r="B1249" s="131"/>
      <c r="C1249" s="131"/>
      <c r="E1249" s="132"/>
      <c r="F1249" s="163" t="str">
        <f>IF(OR(D1249="",E1249=""),"",ROUND(D1249/LOOKUP(E1249,#REF!,#REF!),3))</f>
        <v/>
      </c>
    </row>
    <row r="1250" spans="2:6">
      <c r="B1250" s="131"/>
      <c r="C1250" s="131"/>
      <c r="E1250" s="132"/>
      <c r="F1250" s="163" t="str">
        <f>IF(OR(D1250="",E1250=""),"",ROUND(D1250/LOOKUP(E1250,#REF!,#REF!),3))</f>
        <v/>
      </c>
    </row>
    <row r="1251" spans="2:6">
      <c r="B1251" s="131"/>
      <c r="C1251" s="131"/>
      <c r="E1251" s="132"/>
      <c r="F1251" s="163" t="str">
        <f>IF(OR(D1251="",E1251=""),"",ROUND(D1251/LOOKUP(E1251,#REF!,#REF!),3))</f>
        <v/>
      </c>
    </row>
    <row r="1252" spans="2:6">
      <c r="B1252" s="131"/>
      <c r="C1252" s="131"/>
      <c r="E1252" s="132"/>
      <c r="F1252" s="163" t="str">
        <f>IF(OR(D1252="",E1252=""),"",ROUND(D1252/LOOKUP(E1252,#REF!,#REF!),3))</f>
        <v/>
      </c>
    </row>
    <row r="1253" spans="2:6">
      <c r="B1253" s="131"/>
      <c r="C1253" s="131"/>
      <c r="E1253" s="132"/>
      <c r="F1253" s="163" t="str">
        <f>IF(OR(D1253="",E1253=""),"",ROUND(D1253/LOOKUP(E1253,#REF!,#REF!),3))</f>
        <v/>
      </c>
    </row>
    <row r="1254" spans="2:6">
      <c r="B1254" s="131"/>
      <c r="C1254" s="131"/>
      <c r="E1254" s="132"/>
      <c r="F1254" s="163" t="str">
        <f>IF(OR(D1254="",E1254=""),"",ROUND(D1254/LOOKUP(E1254,#REF!,#REF!),3))</f>
        <v/>
      </c>
    </row>
    <row r="1255" spans="2:6">
      <c r="B1255" s="131"/>
      <c r="C1255" s="131"/>
      <c r="E1255" s="132"/>
      <c r="F1255" s="163" t="str">
        <f>IF(OR(D1255="",E1255=""),"",ROUND(D1255/LOOKUP(E1255,#REF!,#REF!),3))</f>
        <v/>
      </c>
    </row>
    <row r="1256" spans="2:6">
      <c r="B1256" s="131"/>
      <c r="C1256" s="131"/>
      <c r="E1256" s="132"/>
      <c r="F1256" s="163" t="str">
        <f>IF(OR(D1256="",E1256=""),"",ROUND(D1256/LOOKUP(E1256,#REF!,#REF!),3))</f>
        <v/>
      </c>
    </row>
    <row r="1257" spans="2:6">
      <c r="B1257" s="131"/>
      <c r="C1257" s="131"/>
      <c r="E1257" s="132"/>
      <c r="F1257" s="163" t="str">
        <f>IF(OR(D1257="",E1257=""),"",ROUND(D1257/LOOKUP(E1257,#REF!,#REF!),3))</f>
        <v/>
      </c>
    </row>
    <row r="1258" spans="2:6">
      <c r="B1258" s="131"/>
      <c r="C1258" s="131"/>
      <c r="E1258" s="132"/>
      <c r="F1258" s="163" t="str">
        <f>IF(OR(D1258="",E1258=""),"",ROUND(D1258/LOOKUP(E1258,#REF!,#REF!),3))</f>
        <v/>
      </c>
    </row>
    <row r="1259" spans="2:6">
      <c r="B1259" s="131"/>
      <c r="C1259" s="131"/>
      <c r="E1259" s="132"/>
      <c r="F1259" s="163" t="str">
        <f>IF(OR(D1259="",E1259=""),"",ROUND(D1259/LOOKUP(E1259,#REF!,#REF!),3))</f>
        <v/>
      </c>
    </row>
    <row r="1260" spans="2:6">
      <c r="E1260" s="132"/>
      <c r="F1260" s="163" t="str">
        <f>IF(OR(D1260="",E1260=""),"",ROUND(D1260/LOOKUP(E1260,#REF!,#REF!),3))</f>
        <v/>
      </c>
    </row>
    <row r="1261" spans="2:6">
      <c r="E1261" s="132"/>
      <c r="F1261" s="163" t="str">
        <f>IF(OR(D1261="",E1261=""),"",ROUND(D1261/LOOKUP(E1261,#REF!,#REF!),3))</f>
        <v/>
      </c>
    </row>
    <row r="1262" spans="2:6">
      <c r="E1262" s="132"/>
      <c r="F1262" s="163" t="str">
        <f>IF(OR(D1262="",E1262=""),"",ROUND(D1262/LOOKUP(E1262,#REF!,#REF!),3))</f>
        <v/>
      </c>
    </row>
    <row r="1263" spans="2:6">
      <c r="E1263" s="132"/>
      <c r="F1263" s="163" t="str">
        <f>IF(OR(D1263="",E1263=""),"",ROUND(D1263/LOOKUP(E1263,#REF!,#REF!),3))</f>
        <v/>
      </c>
    </row>
    <row r="1264" spans="2:6">
      <c r="E1264" s="132"/>
      <c r="F1264" s="163" t="str">
        <f>IF(OR(D1264="",E1264=""),"",ROUND(D1264/LOOKUP(E1264,#REF!,#REF!),3))</f>
        <v/>
      </c>
    </row>
    <row r="1265" spans="5:6">
      <c r="E1265" s="132"/>
      <c r="F1265" s="163" t="str">
        <f>IF(OR(D1265="",E1265=""),"",ROUND(D1265/LOOKUP(E1265,#REF!,#REF!),3))</f>
        <v/>
      </c>
    </row>
    <row r="1266" spans="5:6">
      <c r="E1266" s="132"/>
      <c r="F1266" s="163" t="str">
        <f>IF(OR(D1266="",E1266=""),"",ROUND(D1266/LOOKUP(E1266,#REF!,#REF!),3))</f>
        <v/>
      </c>
    </row>
    <row r="1267" spans="5:6">
      <c r="E1267" s="132"/>
      <c r="F1267" s="163" t="str">
        <f>IF(OR(D1267="",E1267=""),"",ROUND(D1267/LOOKUP(E1267,#REF!,#REF!),3))</f>
        <v/>
      </c>
    </row>
    <row r="1268" spans="5:6">
      <c r="E1268" s="132"/>
      <c r="F1268" s="163" t="str">
        <f>IF(OR(D1268="",E1268=""),"",ROUND(D1268/LOOKUP(E1268,#REF!,#REF!),3))</f>
        <v/>
      </c>
    </row>
    <row r="1269" spans="5:6">
      <c r="E1269" s="132"/>
      <c r="F1269" s="163" t="str">
        <f>IF(OR(D1269="",E1269=""),"",ROUND(D1269/LOOKUP(E1269,#REF!,#REF!),3))</f>
        <v/>
      </c>
    </row>
    <row r="1270" spans="5:6">
      <c r="E1270" s="132"/>
      <c r="F1270" s="163" t="str">
        <f>IF(OR(D1270="",E1270=""),"",ROUND(D1270/LOOKUP(E1270,#REF!,#REF!),3))</f>
        <v/>
      </c>
    </row>
    <row r="1271" spans="5:6">
      <c r="E1271" s="132"/>
      <c r="F1271" s="163" t="str">
        <f>IF(OR(D1271="",E1271=""),"",ROUND(D1271/LOOKUP(E1271,#REF!,#REF!),3))</f>
        <v/>
      </c>
    </row>
    <row r="1272" spans="5:6">
      <c r="E1272" s="132"/>
      <c r="F1272" s="163" t="str">
        <f>IF(OR(D1272="",E1272=""),"",ROUND(D1272/LOOKUP(E1272,#REF!,#REF!),3))</f>
        <v/>
      </c>
    </row>
    <row r="1273" spans="5:6">
      <c r="E1273" s="132"/>
      <c r="F1273" s="163" t="str">
        <f>IF(OR(D1273="",E1273=""),"",ROUND(D1273/LOOKUP(E1273,#REF!,#REF!),3))</f>
        <v/>
      </c>
    </row>
    <row r="1274" spans="5:6">
      <c r="E1274" s="132"/>
      <c r="F1274" s="163" t="str">
        <f>IF(OR(D1274="",E1274=""),"",ROUND(D1274/LOOKUP(E1274,#REF!,#REF!),3))</f>
        <v/>
      </c>
    </row>
    <row r="1275" spans="5:6">
      <c r="E1275" s="132"/>
      <c r="F1275" s="163" t="str">
        <f>IF(OR(D1275="",E1275=""),"",ROUND(D1275/LOOKUP(E1275,#REF!,#REF!),3))</f>
        <v/>
      </c>
    </row>
    <row r="1276" spans="5:6">
      <c r="E1276" s="132"/>
      <c r="F1276" s="163" t="str">
        <f>IF(OR(D1276="",E1276=""),"",ROUND(D1276/LOOKUP(E1276,#REF!,#REF!),3))</f>
        <v/>
      </c>
    </row>
    <row r="1277" spans="5:6">
      <c r="E1277" s="132"/>
      <c r="F1277" s="163" t="str">
        <f>IF(OR(D1277="",E1277=""),"",ROUND(D1277/LOOKUP(E1277,#REF!,#REF!),3))</f>
        <v/>
      </c>
    </row>
    <row r="1278" spans="5:6">
      <c r="E1278" s="132"/>
      <c r="F1278" s="163" t="str">
        <f>IF(OR(D1278="",E1278=""),"",ROUND(D1278/LOOKUP(E1278,#REF!,#REF!),3))</f>
        <v/>
      </c>
    </row>
    <row r="1279" spans="5:6">
      <c r="E1279" s="132"/>
      <c r="F1279" s="163" t="str">
        <f>IF(OR(D1279="",E1279=""),"",ROUND(D1279/LOOKUP(E1279,#REF!,#REF!),3))</f>
        <v/>
      </c>
    </row>
    <row r="1280" spans="5:6">
      <c r="E1280" s="132"/>
      <c r="F1280" s="163" t="str">
        <f>IF(OR(D1280="",E1280=""),"",ROUND(D1280/LOOKUP(E1280,#REF!,#REF!),3))</f>
        <v/>
      </c>
    </row>
    <row r="1281" spans="5:6">
      <c r="E1281" s="132"/>
      <c r="F1281" s="163" t="str">
        <f>IF(OR(D1281="",E1281=""),"",ROUND(D1281/LOOKUP(E1281,#REF!,#REF!),3))</f>
        <v/>
      </c>
    </row>
    <row r="1282" spans="5:6">
      <c r="E1282" s="132"/>
      <c r="F1282" s="163" t="str">
        <f>IF(OR(D1282="",E1282=""),"",ROUND(D1282/LOOKUP(E1282,#REF!,#REF!),3))</f>
        <v/>
      </c>
    </row>
    <row r="1283" spans="5:6">
      <c r="E1283" s="132"/>
      <c r="F1283" s="163" t="str">
        <f>IF(OR(D1283="",E1283=""),"",ROUND(D1283/LOOKUP(E1283,#REF!,#REF!),3))</f>
        <v/>
      </c>
    </row>
    <row r="1284" spans="5:6">
      <c r="E1284" s="132"/>
      <c r="F1284" s="163" t="str">
        <f>IF(OR(D1284="",E1284=""),"",ROUND(D1284/LOOKUP(E1284,#REF!,#REF!),3))</f>
        <v/>
      </c>
    </row>
    <row r="1285" spans="5:6">
      <c r="E1285" s="132"/>
      <c r="F1285" s="163" t="str">
        <f>IF(OR(D1285="",E1285=""),"",ROUND(D1285/LOOKUP(E1285,#REF!,#REF!),3))</f>
        <v/>
      </c>
    </row>
    <row r="1286" spans="5:6">
      <c r="E1286" s="132"/>
      <c r="F1286" s="163" t="str">
        <f>IF(OR(D1286="",E1286=""),"",ROUND(D1286/LOOKUP(E1286,#REF!,#REF!),3))</f>
        <v/>
      </c>
    </row>
    <row r="1287" spans="5:6">
      <c r="E1287" s="132"/>
      <c r="F1287" s="163" t="str">
        <f>IF(OR(D1287="",E1287=""),"",ROUND(D1287/LOOKUP(E1287,#REF!,#REF!),3))</f>
        <v/>
      </c>
    </row>
    <row r="1288" spans="5:6">
      <c r="E1288" s="132"/>
      <c r="F1288" s="163" t="str">
        <f>IF(OR(D1288="",E1288=""),"",ROUND(D1288/LOOKUP(E1288,#REF!,#REF!),3))</f>
        <v/>
      </c>
    </row>
    <row r="1289" spans="5:6">
      <c r="E1289" s="132"/>
      <c r="F1289" s="163" t="str">
        <f>IF(OR(D1289="",E1289=""),"",ROUND(D1289/LOOKUP(E1289,#REF!,#REF!),3))</f>
        <v/>
      </c>
    </row>
    <row r="1290" spans="5:6">
      <c r="E1290" s="132"/>
      <c r="F1290" s="163" t="str">
        <f>IF(OR(D1290="",E1290=""),"",ROUND(D1290/LOOKUP(E1290,#REF!,#REF!),3))</f>
        <v/>
      </c>
    </row>
    <row r="1291" spans="5:6">
      <c r="E1291" s="132"/>
      <c r="F1291" s="163" t="str">
        <f>IF(OR(D1291="",E1291=""),"",ROUND(D1291/LOOKUP(E1291,#REF!,#REF!),3))</f>
        <v/>
      </c>
    </row>
    <row r="1292" spans="5:6">
      <c r="E1292" s="132"/>
      <c r="F1292" s="163" t="str">
        <f>IF(OR(D1292="",E1292=""),"",ROUND(D1292/LOOKUP(E1292,#REF!,#REF!),3))</f>
        <v/>
      </c>
    </row>
    <row r="1293" spans="5:6">
      <c r="E1293" s="132"/>
      <c r="F1293" s="163" t="str">
        <f>IF(OR(D1293="",E1293=""),"",ROUND(D1293/LOOKUP(E1293,#REF!,#REF!),3))</f>
        <v/>
      </c>
    </row>
    <row r="1294" spans="5:6">
      <c r="E1294" s="132"/>
      <c r="F1294" s="163" t="str">
        <f>IF(OR(D1294="",E1294=""),"",ROUND(D1294/LOOKUP(E1294,#REF!,#REF!),3))</f>
        <v/>
      </c>
    </row>
    <row r="1295" spans="5:6">
      <c r="E1295" s="132"/>
      <c r="F1295" s="163" t="str">
        <f>IF(OR(D1295="",E1295=""),"",ROUND(D1295/LOOKUP(E1295,#REF!,#REF!),3))</f>
        <v/>
      </c>
    </row>
    <row r="1296" spans="5:6">
      <c r="E1296" s="132"/>
      <c r="F1296" s="163" t="str">
        <f>IF(OR(D1296="",E1296=""),"",ROUND(D1296/LOOKUP(E1296,#REF!,#REF!),3))</f>
        <v/>
      </c>
    </row>
    <row r="1297" spans="5:6">
      <c r="E1297" s="132"/>
      <c r="F1297" s="163" t="str">
        <f>IF(OR(D1297="",E1297=""),"",ROUND(D1297/LOOKUP(E1297,#REF!,#REF!),3))</f>
        <v/>
      </c>
    </row>
    <row r="1298" spans="5:6">
      <c r="E1298" s="132"/>
      <c r="F1298" s="163" t="str">
        <f>IF(OR(D1298="",E1298=""),"",ROUND(D1298/LOOKUP(E1298,#REF!,#REF!),3))</f>
        <v/>
      </c>
    </row>
    <row r="1299" spans="5:6">
      <c r="E1299" s="132"/>
      <c r="F1299" s="163" t="str">
        <f>IF(OR(D1299="",E1299=""),"",ROUND(D1299/LOOKUP(E1299,#REF!,#REF!),3))</f>
        <v/>
      </c>
    </row>
    <row r="1300" spans="5:6">
      <c r="E1300" s="132"/>
      <c r="F1300" s="163" t="str">
        <f>IF(OR(D1300="",E1300=""),"",ROUND(D1300/LOOKUP(E1300,#REF!,#REF!),3))</f>
        <v/>
      </c>
    </row>
    <row r="1301" spans="5:6">
      <c r="E1301" s="132"/>
      <c r="F1301" s="163" t="str">
        <f>IF(OR(D1301="",E1301=""),"",ROUND(D1301/LOOKUP(E1301,#REF!,#REF!),3))</f>
        <v/>
      </c>
    </row>
    <row r="1302" spans="5:6">
      <c r="E1302" s="132"/>
      <c r="F1302" s="163" t="str">
        <f>IF(OR(D1302="",E1302=""),"",ROUND(D1302/LOOKUP(E1302,#REF!,#REF!),3))</f>
        <v/>
      </c>
    </row>
    <row r="1303" spans="5:6">
      <c r="E1303" s="132"/>
      <c r="F1303" s="163" t="str">
        <f>IF(OR(D1303="",E1303=""),"",ROUND(D1303/LOOKUP(E1303,#REF!,#REF!),3))</f>
        <v/>
      </c>
    </row>
    <row r="1304" spans="5:6">
      <c r="E1304" s="132"/>
      <c r="F1304" s="163" t="str">
        <f>IF(OR(D1304="",E1304=""),"",ROUND(D1304/LOOKUP(E1304,#REF!,#REF!),3))</f>
        <v/>
      </c>
    </row>
    <row r="1305" spans="5:6">
      <c r="E1305" s="132"/>
      <c r="F1305" s="163" t="str">
        <f>IF(OR(D1305="",E1305=""),"",ROUND(D1305/LOOKUP(E1305,#REF!,#REF!),3))</f>
        <v/>
      </c>
    </row>
    <row r="1306" spans="5:6">
      <c r="E1306" s="132"/>
      <c r="F1306" s="163" t="str">
        <f>IF(OR(D1306="",E1306=""),"",ROUND(D1306/LOOKUP(E1306,#REF!,#REF!),3))</f>
        <v/>
      </c>
    </row>
    <row r="1307" spans="5:6">
      <c r="E1307" s="132"/>
      <c r="F1307" s="163" t="str">
        <f>IF(OR(D1307="",E1307=""),"",ROUND(D1307/LOOKUP(E1307,#REF!,#REF!),3))</f>
        <v/>
      </c>
    </row>
    <row r="1308" spans="5:6">
      <c r="E1308" s="132"/>
      <c r="F1308" s="163" t="str">
        <f>IF(OR(D1308="",E1308=""),"",ROUND(D1308/LOOKUP(E1308,#REF!,#REF!),3))</f>
        <v/>
      </c>
    </row>
    <row r="1309" spans="5:6">
      <c r="E1309" s="132"/>
      <c r="F1309" s="163" t="str">
        <f>IF(OR(D1309="",E1309=""),"",ROUND(D1309/LOOKUP(E1309,#REF!,#REF!),3))</f>
        <v/>
      </c>
    </row>
    <row r="1310" spans="5:6">
      <c r="E1310" s="132"/>
      <c r="F1310" s="163" t="str">
        <f>IF(OR(D1310="",E1310=""),"",ROUND(D1310/LOOKUP(E1310,#REF!,#REF!),3))</f>
        <v/>
      </c>
    </row>
    <row r="1311" spans="5:6">
      <c r="E1311" s="132"/>
      <c r="F1311" s="163" t="str">
        <f>IF(OR(D1311="",E1311=""),"",ROUND(D1311/LOOKUP(E1311,#REF!,#REF!),3))</f>
        <v/>
      </c>
    </row>
    <row r="1312" spans="5:6">
      <c r="E1312" s="132"/>
      <c r="F1312" s="163" t="str">
        <f>IF(OR(D1312="",E1312=""),"",ROUND(D1312/LOOKUP(E1312,#REF!,#REF!),3))</f>
        <v/>
      </c>
    </row>
    <row r="1313" spans="5:6">
      <c r="E1313" s="132"/>
      <c r="F1313" s="163" t="str">
        <f>IF(OR(D1313="",E1313=""),"",ROUND(D1313/LOOKUP(E1313,#REF!,#REF!),3))</f>
        <v/>
      </c>
    </row>
    <row r="1314" spans="5:6">
      <c r="E1314" s="132"/>
      <c r="F1314" s="163" t="str">
        <f>IF(OR(D1314="",E1314=""),"",ROUND(D1314/LOOKUP(E1314,#REF!,#REF!),3))</f>
        <v/>
      </c>
    </row>
    <row r="1315" spans="5:6">
      <c r="E1315" s="132"/>
      <c r="F1315" s="163" t="str">
        <f>IF(OR(D1315="",E1315=""),"",ROUND(D1315/LOOKUP(E1315,#REF!,#REF!),3))</f>
        <v/>
      </c>
    </row>
    <row r="1316" spans="5:6">
      <c r="E1316" s="132"/>
      <c r="F1316" s="163" t="str">
        <f>IF(OR(D1316="",E1316=""),"",ROUND(D1316/LOOKUP(E1316,#REF!,#REF!),3))</f>
        <v/>
      </c>
    </row>
    <row r="1317" spans="5:6">
      <c r="E1317" s="132"/>
      <c r="F1317" s="163" t="str">
        <f>IF(OR(D1317="",E1317=""),"",ROUND(D1317/LOOKUP(E1317,#REF!,#REF!),3))</f>
        <v/>
      </c>
    </row>
    <row r="1318" spans="5:6">
      <c r="E1318" s="132"/>
      <c r="F1318" s="163" t="str">
        <f>IF(OR(D1318="",E1318=""),"",ROUND(D1318/LOOKUP(E1318,#REF!,#REF!),3))</f>
        <v/>
      </c>
    </row>
    <row r="1319" spans="5:6">
      <c r="E1319" s="132"/>
      <c r="F1319" s="163" t="str">
        <f>IF(OR(D1319="",E1319=""),"",ROUND(D1319/LOOKUP(E1319,#REF!,#REF!),3))</f>
        <v/>
      </c>
    </row>
    <row r="1320" spans="5:6">
      <c r="E1320" s="132"/>
      <c r="F1320" s="163" t="str">
        <f>IF(OR(D1320="",E1320=""),"",ROUND(D1320/LOOKUP(E1320,#REF!,#REF!),3))</f>
        <v/>
      </c>
    </row>
    <row r="1321" spans="5:6">
      <c r="E1321" s="132"/>
      <c r="F1321" s="163" t="str">
        <f>IF(OR(D1321="",E1321=""),"",ROUND(D1321/LOOKUP(E1321,#REF!,#REF!),3))</f>
        <v/>
      </c>
    </row>
    <row r="1322" spans="5:6">
      <c r="E1322" s="132"/>
      <c r="F1322" s="163" t="str">
        <f>IF(OR(D1322="",E1322=""),"",ROUND(D1322/LOOKUP(E1322,#REF!,#REF!),3))</f>
        <v/>
      </c>
    </row>
    <row r="1323" spans="5:6">
      <c r="E1323" s="132"/>
      <c r="F1323" s="163" t="str">
        <f>IF(OR(D1323="",E1323=""),"",ROUND(D1323/LOOKUP(E1323,#REF!,#REF!),3))</f>
        <v/>
      </c>
    </row>
    <row r="1324" spans="5:6">
      <c r="E1324" s="132"/>
      <c r="F1324" s="163" t="str">
        <f>IF(OR(D1324="",E1324=""),"",ROUND(D1324/LOOKUP(E1324,#REF!,#REF!),3))</f>
        <v/>
      </c>
    </row>
    <row r="1325" spans="5:6">
      <c r="E1325" s="132"/>
      <c r="F1325" s="163" t="str">
        <f>IF(OR(D1325="",E1325=""),"",ROUND(D1325/LOOKUP(E1325,#REF!,#REF!),3))</f>
        <v/>
      </c>
    </row>
    <row r="1326" spans="5:6">
      <c r="E1326" s="132"/>
      <c r="F1326" s="163" t="str">
        <f>IF(OR(D1326="",E1326=""),"",ROUND(D1326/LOOKUP(E1326,#REF!,#REF!),3))</f>
        <v/>
      </c>
    </row>
    <row r="1327" spans="5:6">
      <c r="E1327" s="132"/>
      <c r="F1327" s="163" t="str">
        <f>IF(OR(D1327="",E1327=""),"",ROUND(D1327/LOOKUP(E1327,#REF!,#REF!),3))</f>
        <v/>
      </c>
    </row>
    <row r="1328" spans="5:6">
      <c r="E1328" s="132"/>
      <c r="F1328" s="163" t="str">
        <f>IF(OR(D1328="",E1328=""),"",ROUND(D1328/LOOKUP(E1328,#REF!,#REF!),3))</f>
        <v/>
      </c>
    </row>
    <row r="1329" spans="5:6">
      <c r="E1329" s="132"/>
      <c r="F1329" s="163" t="str">
        <f>IF(OR(D1329="",E1329=""),"",ROUND(D1329/LOOKUP(E1329,#REF!,#REF!),3))</f>
        <v/>
      </c>
    </row>
    <row r="1330" spans="5:6">
      <c r="E1330" s="132"/>
      <c r="F1330" s="163" t="str">
        <f>IF(OR(D1330="",E1330=""),"",ROUND(D1330/LOOKUP(E1330,#REF!,#REF!),3))</f>
        <v/>
      </c>
    </row>
    <row r="1331" spans="5:6">
      <c r="E1331" s="132"/>
      <c r="F1331" s="163" t="str">
        <f>IF(OR(D1331="",E1331=""),"",ROUND(D1331/LOOKUP(E1331,#REF!,#REF!),3))</f>
        <v/>
      </c>
    </row>
    <row r="1332" spans="5:6">
      <c r="E1332" s="132"/>
      <c r="F1332" s="163" t="str">
        <f>IF(OR(D1332="",E1332=""),"",ROUND(D1332/LOOKUP(E1332,#REF!,#REF!),3))</f>
        <v/>
      </c>
    </row>
    <row r="1333" spans="5:6">
      <c r="E1333" s="132"/>
      <c r="F1333" s="163" t="str">
        <f>IF(OR(D1333="",E1333=""),"",ROUND(D1333/LOOKUP(E1333,#REF!,#REF!),3))</f>
        <v/>
      </c>
    </row>
    <row r="1334" spans="5:6">
      <c r="E1334" s="132"/>
      <c r="F1334" s="163" t="str">
        <f>IF(OR(D1334="",E1334=""),"",ROUND(D1334/LOOKUP(E1334,#REF!,#REF!),3))</f>
        <v/>
      </c>
    </row>
    <row r="1335" spans="5:6">
      <c r="E1335" s="132"/>
      <c r="F1335" s="163" t="str">
        <f>IF(OR(D1335="",E1335=""),"",ROUND(D1335/LOOKUP(E1335,#REF!,#REF!),3))</f>
        <v/>
      </c>
    </row>
    <row r="1336" spans="5:6">
      <c r="E1336" s="132"/>
      <c r="F1336" s="163" t="str">
        <f>IF(OR(D1336="",E1336=""),"",ROUND(D1336/LOOKUP(E1336,#REF!,#REF!),3))</f>
        <v/>
      </c>
    </row>
    <row r="1337" spans="5:6">
      <c r="E1337" s="132"/>
      <c r="F1337" s="163" t="str">
        <f>IF(OR(D1337="",E1337=""),"",ROUND(D1337/LOOKUP(E1337,#REF!,#REF!),3))</f>
        <v/>
      </c>
    </row>
    <row r="1338" spans="5:6">
      <c r="E1338" s="132"/>
      <c r="F1338" s="163" t="str">
        <f>IF(OR(D1338="",E1338=""),"",ROUND(D1338/LOOKUP(E1338,#REF!,#REF!),3))</f>
        <v/>
      </c>
    </row>
    <row r="1339" spans="5:6">
      <c r="E1339" s="132"/>
      <c r="F1339" s="163" t="str">
        <f>IF(OR(D1339="",E1339=""),"",ROUND(D1339/LOOKUP(E1339,#REF!,#REF!),3))</f>
        <v/>
      </c>
    </row>
    <row r="1340" spans="5:6">
      <c r="E1340" s="132"/>
      <c r="F1340" s="163" t="str">
        <f>IF(OR(D1340="",E1340=""),"",ROUND(D1340/LOOKUP(E1340,#REF!,#REF!),3))</f>
        <v/>
      </c>
    </row>
    <row r="1341" spans="5:6">
      <c r="E1341" s="132"/>
      <c r="F1341" s="163" t="str">
        <f>IF(OR(D1341="",E1341=""),"",ROUND(D1341/LOOKUP(E1341,#REF!,#REF!),3))</f>
        <v/>
      </c>
    </row>
    <row r="1342" spans="5:6">
      <c r="E1342" s="132"/>
      <c r="F1342" s="163" t="str">
        <f>IF(OR(D1342="",E1342=""),"",ROUND(D1342/LOOKUP(E1342,#REF!,#REF!),3))</f>
        <v/>
      </c>
    </row>
    <row r="1343" spans="5:6">
      <c r="E1343" s="132"/>
      <c r="F1343" s="163" t="str">
        <f>IF(OR(D1343="",E1343=""),"",ROUND(D1343/LOOKUP(E1343,#REF!,#REF!),3))</f>
        <v/>
      </c>
    </row>
    <row r="1344" spans="5:6">
      <c r="E1344" s="132"/>
      <c r="F1344" s="163" t="str">
        <f>IF(OR(D1344="",E1344=""),"",ROUND(D1344/LOOKUP(E1344,#REF!,#REF!),3))</f>
        <v/>
      </c>
    </row>
    <row r="1345" spans="5:6">
      <c r="E1345" s="132"/>
      <c r="F1345" s="163" t="str">
        <f>IF(OR(D1345="",E1345=""),"",ROUND(D1345/LOOKUP(E1345,#REF!,#REF!),3))</f>
        <v/>
      </c>
    </row>
    <row r="1346" spans="5:6">
      <c r="E1346" s="132"/>
      <c r="F1346" s="163" t="str">
        <f>IF(OR(D1346="",E1346=""),"",ROUND(D1346/LOOKUP(E1346,#REF!,#REF!),3))</f>
        <v/>
      </c>
    </row>
    <row r="1347" spans="5:6">
      <c r="E1347" s="132"/>
      <c r="F1347" s="163" t="str">
        <f>IF(OR(D1347="",E1347=""),"",ROUND(D1347/LOOKUP(E1347,#REF!,#REF!),3))</f>
        <v/>
      </c>
    </row>
    <row r="1348" spans="5:6">
      <c r="E1348" s="132"/>
      <c r="F1348" s="163" t="str">
        <f>IF(OR(D1348="",E1348=""),"",ROUND(D1348/LOOKUP(E1348,#REF!,#REF!),3))</f>
        <v/>
      </c>
    </row>
    <row r="1349" spans="5:6">
      <c r="E1349" s="132"/>
      <c r="F1349" s="163" t="str">
        <f>IF(OR(D1349="",E1349=""),"",ROUND(D1349/LOOKUP(E1349,#REF!,#REF!),3))</f>
        <v/>
      </c>
    </row>
    <row r="1350" spans="5:6">
      <c r="E1350" s="132"/>
      <c r="F1350" s="163" t="str">
        <f>IF(OR(D1350="",E1350=""),"",ROUND(D1350/LOOKUP(E1350,#REF!,#REF!),3))</f>
        <v/>
      </c>
    </row>
    <row r="1351" spans="5:6">
      <c r="E1351" s="132"/>
      <c r="F1351" s="163" t="str">
        <f>IF(OR(D1351="",E1351=""),"",ROUND(D1351/LOOKUP(E1351,#REF!,#REF!),3))</f>
        <v/>
      </c>
    </row>
    <row r="1352" spans="5:6">
      <c r="E1352" s="132"/>
      <c r="F1352" s="163" t="str">
        <f>IF(OR(D1352="",E1352=""),"",ROUND(D1352/LOOKUP(E1352,#REF!,#REF!),3))</f>
        <v/>
      </c>
    </row>
    <row r="1353" spans="5:6">
      <c r="E1353" s="132"/>
      <c r="F1353" s="163" t="str">
        <f>IF(OR(D1353="",E1353=""),"",ROUND(D1353/LOOKUP(E1353,#REF!,#REF!),3))</f>
        <v/>
      </c>
    </row>
    <row r="1354" spans="5:6">
      <c r="E1354" s="132"/>
      <c r="F1354" s="163" t="str">
        <f>IF(OR(D1354="",E1354=""),"",ROUND(D1354/LOOKUP(E1354,#REF!,#REF!),3))</f>
        <v/>
      </c>
    </row>
    <row r="1355" spans="5:6">
      <c r="E1355" s="132"/>
      <c r="F1355" s="163" t="str">
        <f>IF(OR(D1355="",E1355=""),"",ROUND(D1355/LOOKUP(E1355,#REF!,#REF!),3))</f>
        <v/>
      </c>
    </row>
    <row r="1356" spans="5:6">
      <c r="E1356" s="132"/>
      <c r="F1356" s="163" t="str">
        <f>IF(OR(D1356="",E1356=""),"",ROUND(D1356/LOOKUP(E1356,#REF!,#REF!),3))</f>
        <v/>
      </c>
    </row>
    <row r="1357" spans="5:6">
      <c r="E1357" s="132"/>
      <c r="F1357" s="163" t="str">
        <f>IF(OR(D1357="",E1357=""),"",ROUND(D1357/LOOKUP(E1357,#REF!,#REF!),3))</f>
        <v/>
      </c>
    </row>
    <row r="1358" spans="5:6">
      <c r="E1358" s="132"/>
      <c r="F1358" s="163" t="str">
        <f>IF(OR(D1358="",E1358=""),"",ROUND(D1358/LOOKUP(E1358,#REF!,#REF!),3))</f>
        <v/>
      </c>
    </row>
    <row r="1359" spans="5:6">
      <c r="E1359" s="132"/>
      <c r="F1359" s="163" t="str">
        <f>IF(OR(D1359="",E1359=""),"",ROUND(D1359/LOOKUP(E1359,#REF!,#REF!),3))</f>
        <v/>
      </c>
    </row>
    <row r="1360" spans="5:6">
      <c r="E1360" s="132"/>
      <c r="F1360" s="163" t="str">
        <f>IF(OR(D1360="",E1360=""),"",ROUND(D1360/LOOKUP(E1360,#REF!,#REF!),3))</f>
        <v/>
      </c>
    </row>
    <row r="1361" spans="5:6">
      <c r="E1361" s="132"/>
      <c r="F1361" s="163" t="str">
        <f>IF(OR(D1361="",E1361=""),"",ROUND(D1361/LOOKUP(E1361,#REF!,#REF!),3))</f>
        <v/>
      </c>
    </row>
    <row r="1362" spans="5:6">
      <c r="E1362" s="132"/>
      <c r="F1362" s="163" t="str">
        <f>IF(OR(D1362="",E1362=""),"",ROUND(D1362/LOOKUP(E1362,#REF!,#REF!),3))</f>
        <v/>
      </c>
    </row>
    <row r="1363" spans="5:6">
      <c r="E1363" s="132"/>
      <c r="F1363" s="163" t="str">
        <f>IF(OR(D1363="",E1363=""),"",ROUND(D1363/LOOKUP(E1363,#REF!,#REF!),3))</f>
        <v/>
      </c>
    </row>
    <row r="1364" spans="5:6">
      <c r="E1364" s="132"/>
      <c r="F1364" s="163" t="str">
        <f>IF(OR(D1364="",E1364=""),"",ROUND(D1364/LOOKUP(E1364,#REF!,#REF!),3))</f>
        <v/>
      </c>
    </row>
    <row r="1365" spans="5:6">
      <c r="E1365" s="132"/>
      <c r="F1365" s="163" t="str">
        <f>IF(OR(D1365="",E1365=""),"",ROUND(D1365/LOOKUP(E1365,#REF!,#REF!),3))</f>
        <v/>
      </c>
    </row>
    <row r="1366" spans="5:6">
      <c r="E1366" s="132"/>
      <c r="F1366" s="163" t="str">
        <f>IF(OR(D1366="",E1366=""),"",ROUND(D1366/LOOKUP(E1366,#REF!,#REF!),3))</f>
        <v/>
      </c>
    </row>
    <row r="1367" spans="5:6">
      <c r="E1367" s="132"/>
      <c r="F1367" s="163" t="str">
        <f>IF(OR(D1367="",E1367=""),"",ROUND(D1367/LOOKUP(E1367,#REF!,#REF!),3))</f>
        <v/>
      </c>
    </row>
    <row r="1368" spans="5:6">
      <c r="E1368" s="132"/>
      <c r="F1368" s="163" t="str">
        <f>IF(OR(D1368="",E1368=""),"",ROUND(D1368/LOOKUP(E1368,#REF!,#REF!),3))</f>
        <v/>
      </c>
    </row>
    <row r="1369" spans="5:6">
      <c r="E1369" s="132"/>
      <c r="F1369" s="163" t="str">
        <f>IF(OR(D1369="",E1369=""),"",ROUND(D1369/LOOKUP(E1369,#REF!,#REF!),3))</f>
        <v/>
      </c>
    </row>
    <row r="1370" spans="5:6">
      <c r="E1370" s="132"/>
      <c r="F1370" s="163" t="str">
        <f>IF(OR(D1370="",E1370=""),"",ROUND(D1370/LOOKUP(E1370,#REF!,#REF!),3))</f>
        <v/>
      </c>
    </row>
    <row r="1371" spans="5:6">
      <c r="E1371" s="132"/>
      <c r="F1371" s="163" t="str">
        <f>IF(OR(D1371="",E1371=""),"",ROUND(D1371/LOOKUP(E1371,#REF!,#REF!),3))</f>
        <v/>
      </c>
    </row>
    <row r="1372" spans="5:6">
      <c r="E1372" s="132"/>
      <c r="F1372" s="163" t="str">
        <f>IF(OR(D1372="",E1372=""),"",ROUND(D1372/LOOKUP(E1372,#REF!,#REF!),3))</f>
        <v/>
      </c>
    </row>
    <row r="1373" spans="5:6">
      <c r="E1373" s="132"/>
      <c r="F1373" s="163" t="str">
        <f>IF(OR(D1373="",E1373=""),"",ROUND(D1373/LOOKUP(E1373,#REF!,#REF!),3))</f>
        <v/>
      </c>
    </row>
    <row r="1374" spans="5:6">
      <c r="E1374" s="132"/>
      <c r="F1374" s="163" t="str">
        <f>IF(OR(D1374="",E1374=""),"",ROUND(D1374/LOOKUP(E1374,#REF!,#REF!),3))</f>
        <v/>
      </c>
    </row>
    <row r="1375" spans="5:6">
      <c r="E1375" s="132"/>
      <c r="F1375" s="163" t="str">
        <f>IF(OR(D1375="",E1375=""),"",ROUND(D1375/LOOKUP(E1375,#REF!,#REF!),3))</f>
        <v/>
      </c>
    </row>
    <row r="1376" spans="5:6">
      <c r="E1376" s="132"/>
      <c r="F1376" s="163" t="str">
        <f>IF(OR(D1376="",E1376=""),"",ROUND(D1376/LOOKUP(E1376,#REF!,#REF!),3))</f>
        <v/>
      </c>
    </row>
    <row r="1377" spans="5:6">
      <c r="E1377" s="132"/>
      <c r="F1377" s="163" t="str">
        <f>IF(OR(D1377="",E1377=""),"",ROUND(D1377/LOOKUP(E1377,#REF!,#REF!),3))</f>
        <v/>
      </c>
    </row>
    <row r="1378" spans="5:6">
      <c r="E1378" s="132"/>
      <c r="F1378" s="163" t="str">
        <f>IF(OR(D1378="",E1378=""),"",ROUND(D1378/LOOKUP(E1378,#REF!,#REF!),3))</f>
        <v/>
      </c>
    </row>
    <row r="1379" spans="5:6">
      <c r="E1379" s="132"/>
      <c r="F1379" s="163" t="str">
        <f>IF(OR(D1379="",E1379=""),"",ROUND(D1379/LOOKUP(E1379,#REF!,#REF!),3))</f>
        <v/>
      </c>
    </row>
    <row r="1380" spans="5:6">
      <c r="E1380" s="132"/>
      <c r="F1380" s="163" t="str">
        <f>IF(OR(D1380="",E1380=""),"",ROUND(D1380/LOOKUP(E1380,#REF!,#REF!),3))</f>
        <v/>
      </c>
    </row>
    <row r="1381" spans="5:6">
      <c r="E1381" s="132"/>
      <c r="F1381" s="163" t="str">
        <f>IF(OR(D1381="",E1381=""),"",ROUND(D1381/LOOKUP(E1381,#REF!,#REF!),3))</f>
        <v/>
      </c>
    </row>
    <row r="1382" spans="5:6">
      <c r="E1382" s="132"/>
      <c r="F1382" s="163" t="str">
        <f>IF(OR(D1382="",E1382=""),"",ROUND(D1382/LOOKUP(E1382,#REF!,#REF!),3))</f>
        <v/>
      </c>
    </row>
    <row r="1383" spans="5:6">
      <c r="E1383" s="132"/>
      <c r="F1383" s="163" t="str">
        <f>IF(OR(D1383="",E1383=""),"",ROUND(D1383/LOOKUP(E1383,#REF!,#REF!),3))</f>
        <v/>
      </c>
    </row>
    <row r="1384" spans="5:6">
      <c r="E1384" s="132"/>
      <c r="F1384" s="163" t="str">
        <f>IF(OR(D1384="",E1384=""),"",ROUND(D1384/LOOKUP(E1384,#REF!,#REF!),3))</f>
        <v/>
      </c>
    </row>
    <row r="1385" spans="5:6">
      <c r="E1385" s="132"/>
      <c r="F1385" s="163" t="str">
        <f>IF(OR(D1385="",E1385=""),"",ROUND(D1385/LOOKUP(E1385,#REF!,#REF!),3))</f>
        <v/>
      </c>
    </row>
    <row r="1386" spans="5:6">
      <c r="E1386" s="132"/>
      <c r="F1386" s="163" t="str">
        <f>IF(OR(D1386="",E1386=""),"",ROUND(D1386/LOOKUP(E1386,#REF!,#REF!),3))</f>
        <v/>
      </c>
    </row>
    <row r="1387" spans="5:6">
      <c r="E1387" s="132"/>
      <c r="F1387" s="163" t="str">
        <f>IF(OR(D1387="",E1387=""),"",ROUND(D1387/LOOKUP(E1387,#REF!,#REF!),3))</f>
        <v/>
      </c>
    </row>
    <row r="1388" spans="5:6">
      <c r="E1388" s="132"/>
      <c r="F1388" s="163" t="str">
        <f>IF(OR(D1388="",E1388=""),"",ROUND(D1388/LOOKUP(E1388,#REF!,#REF!),3))</f>
        <v/>
      </c>
    </row>
    <row r="1389" spans="5:6">
      <c r="E1389" s="132"/>
      <c r="F1389" s="163" t="str">
        <f>IF(OR(D1389="",E1389=""),"",ROUND(D1389/LOOKUP(E1389,#REF!,#REF!),3))</f>
        <v/>
      </c>
    </row>
    <row r="1390" spans="5:6">
      <c r="E1390" s="132"/>
      <c r="F1390" s="163" t="str">
        <f>IF(OR(D1390="",E1390=""),"",ROUND(D1390/LOOKUP(E1390,#REF!,#REF!),3))</f>
        <v/>
      </c>
    </row>
    <row r="1391" spans="5:6">
      <c r="E1391" s="132"/>
      <c r="F1391" s="163" t="str">
        <f>IF(OR(D1391="",E1391=""),"",ROUND(D1391/LOOKUP(E1391,#REF!,#REF!),3))</f>
        <v/>
      </c>
    </row>
    <row r="1392" spans="5:6">
      <c r="E1392" s="132"/>
      <c r="F1392" s="163" t="str">
        <f>IF(OR(D1392="",E1392=""),"",ROUND(D1392/LOOKUP(E1392,#REF!,#REF!),3))</f>
        <v/>
      </c>
    </row>
    <row r="1393" spans="5:6">
      <c r="E1393" s="132"/>
      <c r="F1393" s="163" t="str">
        <f>IF(OR(D1393="",E1393=""),"",ROUND(D1393/LOOKUP(E1393,#REF!,#REF!),3))</f>
        <v/>
      </c>
    </row>
    <row r="1394" spans="5:6">
      <c r="E1394" s="132"/>
      <c r="F1394" s="163" t="str">
        <f>IF(OR(D1394="",E1394=""),"",ROUND(D1394/LOOKUP(E1394,#REF!,#REF!),3))</f>
        <v/>
      </c>
    </row>
    <row r="1395" spans="5:6">
      <c r="E1395" s="132"/>
      <c r="F1395" s="163" t="str">
        <f>IF(OR(D1395="",E1395=""),"",ROUND(D1395/LOOKUP(E1395,#REF!,#REF!),3))</f>
        <v/>
      </c>
    </row>
    <row r="1396" spans="5:6">
      <c r="E1396" s="132"/>
      <c r="F1396" s="163" t="str">
        <f>IF(OR(D1396="",E1396=""),"",ROUND(D1396/LOOKUP(E1396,#REF!,#REF!),3))</f>
        <v/>
      </c>
    </row>
    <row r="1397" spans="5:6">
      <c r="E1397" s="132"/>
      <c r="F1397" s="163" t="str">
        <f>IF(OR(D1397="",E1397=""),"",ROUND(D1397/LOOKUP(E1397,#REF!,#REF!),3))</f>
        <v/>
      </c>
    </row>
    <row r="1398" spans="5:6">
      <c r="E1398" s="132"/>
      <c r="F1398" s="163" t="str">
        <f>IF(OR(D1398="",E1398=""),"",ROUND(D1398/LOOKUP(E1398,#REF!,#REF!),3))</f>
        <v/>
      </c>
    </row>
    <row r="1399" spans="5:6">
      <c r="E1399" s="132"/>
      <c r="F1399" s="163" t="str">
        <f>IF(OR(D1399="",E1399=""),"",ROUND(D1399/LOOKUP(E1399,#REF!,#REF!),3))</f>
        <v/>
      </c>
    </row>
    <row r="1400" spans="5:6">
      <c r="E1400" s="132"/>
      <c r="F1400" s="163" t="str">
        <f>IF(OR(D1400="",E1400=""),"",ROUND(D1400/LOOKUP(E1400,#REF!,#REF!),3))</f>
        <v/>
      </c>
    </row>
    <row r="1401" spans="5:6">
      <c r="E1401" s="132"/>
      <c r="F1401" s="163" t="str">
        <f>IF(OR(D1401="",E1401=""),"",ROUND(D1401/LOOKUP(E1401,#REF!,#REF!),3))</f>
        <v/>
      </c>
    </row>
    <row r="1402" spans="5:6">
      <c r="E1402" s="132"/>
      <c r="F1402" s="163" t="str">
        <f>IF(OR(D1402="",E1402=""),"",ROUND(D1402/LOOKUP(E1402,#REF!,#REF!),3))</f>
        <v/>
      </c>
    </row>
    <row r="1403" spans="5:6">
      <c r="E1403" s="132"/>
      <c r="F1403" s="163" t="str">
        <f>IF(OR(D1403="",E1403=""),"",ROUND(D1403/LOOKUP(E1403,#REF!,#REF!),3))</f>
        <v/>
      </c>
    </row>
    <row r="1404" spans="5:6">
      <c r="E1404" s="132"/>
      <c r="F1404" s="163" t="str">
        <f>IF(OR(D1404="",E1404=""),"",ROUND(D1404/LOOKUP(E1404,#REF!,#REF!),3))</f>
        <v/>
      </c>
    </row>
    <row r="1405" spans="5:6">
      <c r="E1405" s="132"/>
      <c r="F1405" s="163" t="str">
        <f>IF(OR(D1405="",E1405=""),"",ROUND(D1405/LOOKUP(E1405,#REF!,#REF!),3))</f>
        <v/>
      </c>
    </row>
    <row r="1406" spans="5:6">
      <c r="E1406" s="132"/>
      <c r="F1406" s="163" t="str">
        <f>IF(OR(D1406="",E1406=""),"",ROUND(D1406/LOOKUP(E1406,#REF!,#REF!),3))</f>
        <v/>
      </c>
    </row>
    <row r="1407" spans="5:6">
      <c r="E1407" s="132"/>
      <c r="F1407" s="163" t="str">
        <f>IF(OR(D1407="",E1407=""),"",ROUND(D1407/LOOKUP(E1407,#REF!,#REF!),3))</f>
        <v/>
      </c>
    </row>
    <row r="1408" spans="5:6">
      <c r="E1408" s="132"/>
      <c r="F1408" s="163" t="str">
        <f>IF(OR(D1408="",E1408=""),"",ROUND(D1408/LOOKUP(E1408,#REF!,#REF!),3))</f>
        <v/>
      </c>
    </row>
    <row r="1409" spans="5:6">
      <c r="E1409" s="132"/>
      <c r="F1409" s="163" t="str">
        <f>IF(OR(D1409="",E1409=""),"",ROUND(D1409/LOOKUP(E1409,#REF!,#REF!),3))</f>
        <v/>
      </c>
    </row>
    <row r="1410" spans="5:6">
      <c r="E1410" s="132"/>
      <c r="F1410" s="163" t="str">
        <f>IF(OR(D1410="",E1410=""),"",ROUND(D1410/LOOKUP(E1410,#REF!,#REF!),3))</f>
        <v/>
      </c>
    </row>
    <row r="1411" spans="5:6">
      <c r="E1411" s="132"/>
      <c r="F1411" s="163" t="str">
        <f>IF(OR(D1411="",E1411=""),"",ROUND(D1411/LOOKUP(E1411,#REF!,#REF!),3))</f>
        <v/>
      </c>
    </row>
    <row r="1412" spans="5:6">
      <c r="E1412" s="132"/>
      <c r="F1412" s="163" t="str">
        <f>IF(OR(D1412="",E1412=""),"",ROUND(D1412/LOOKUP(E1412,#REF!,#REF!),3))</f>
        <v/>
      </c>
    </row>
    <row r="1413" spans="5:6">
      <c r="E1413" s="132"/>
      <c r="F1413" s="163" t="str">
        <f>IF(OR(D1413="",E1413=""),"",ROUND(D1413/LOOKUP(E1413,#REF!,#REF!),3))</f>
        <v/>
      </c>
    </row>
    <row r="1414" spans="5:6">
      <c r="E1414" s="132"/>
      <c r="F1414" s="163" t="str">
        <f>IF(OR(D1414="",E1414=""),"",ROUND(D1414/LOOKUP(E1414,#REF!,#REF!),3))</f>
        <v/>
      </c>
    </row>
    <row r="1415" spans="5:6">
      <c r="E1415" s="132"/>
      <c r="F1415" s="163" t="str">
        <f>IF(OR(D1415="",E1415=""),"",ROUND(D1415/LOOKUP(E1415,#REF!,#REF!),3))</f>
        <v/>
      </c>
    </row>
    <row r="1416" spans="5:6">
      <c r="E1416" s="132"/>
      <c r="F1416" s="163" t="str">
        <f>IF(OR(D1416="",E1416=""),"",ROUND(D1416/LOOKUP(E1416,#REF!,#REF!),3))</f>
        <v/>
      </c>
    </row>
    <row r="1417" spans="5:6">
      <c r="E1417" s="132"/>
      <c r="F1417" s="163" t="str">
        <f>IF(OR(D1417="",E1417=""),"",ROUND(D1417/LOOKUP(E1417,#REF!,#REF!),3))</f>
        <v/>
      </c>
    </row>
    <row r="1418" spans="5:6">
      <c r="E1418" s="132"/>
      <c r="F1418" s="163" t="str">
        <f>IF(OR(D1418="",E1418=""),"",ROUND(D1418/LOOKUP(E1418,#REF!,#REF!),3))</f>
        <v/>
      </c>
    </row>
    <row r="1419" spans="5:6">
      <c r="E1419" s="132"/>
      <c r="F1419" s="163" t="str">
        <f>IF(OR(D1419="",E1419=""),"",ROUND(D1419/LOOKUP(E1419,#REF!,#REF!),3))</f>
        <v/>
      </c>
    </row>
    <row r="1420" spans="5:6">
      <c r="E1420" s="132"/>
      <c r="F1420" s="163" t="str">
        <f>IF(OR(D1420="",E1420=""),"",ROUND(D1420/LOOKUP(E1420,#REF!,#REF!),3))</f>
        <v/>
      </c>
    </row>
    <row r="1421" spans="5:6">
      <c r="E1421" s="132"/>
      <c r="F1421" s="163" t="str">
        <f>IF(OR(D1421="",E1421=""),"",ROUND(D1421/LOOKUP(E1421,#REF!,#REF!),3))</f>
        <v/>
      </c>
    </row>
    <row r="1422" spans="5:6">
      <c r="E1422" s="132"/>
      <c r="F1422" s="163" t="str">
        <f>IF(OR(D1422="",E1422=""),"",ROUND(D1422/LOOKUP(E1422,#REF!,#REF!),3))</f>
        <v/>
      </c>
    </row>
    <row r="1423" spans="5:6">
      <c r="E1423" s="132"/>
      <c r="F1423" s="163" t="str">
        <f>IF(OR(D1423="",E1423=""),"",ROUND(D1423/LOOKUP(E1423,#REF!,#REF!),3))</f>
        <v/>
      </c>
    </row>
    <row r="1424" spans="5:6">
      <c r="E1424" s="132"/>
      <c r="F1424" s="163" t="str">
        <f>IF(OR(D1424="",E1424=""),"",ROUND(D1424/LOOKUP(E1424,#REF!,#REF!),3))</f>
        <v/>
      </c>
    </row>
    <row r="1425" spans="5:6">
      <c r="E1425" s="132"/>
      <c r="F1425" s="163" t="str">
        <f>IF(OR(D1425="",E1425=""),"",ROUND(D1425/LOOKUP(E1425,#REF!,#REF!),3))</f>
        <v/>
      </c>
    </row>
    <row r="1426" spans="5:6">
      <c r="E1426" s="132"/>
      <c r="F1426" s="163" t="str">
        <f>IF(OR(D1426="",E1426=""),"",ROUND(D1426/LOOKUP(E1426,#REF!,#REF!),3))</f>
        <v/>
      </c>
    </row>
    <row r="1427" spans="5:6">
      <c r="E1427" s="132"/>
      <c r="F1427" s="163" t="str">
        <f>IF(OR(D1427="",E1427=""),"",ROUND(D1427/LOOKUP(E1427,#REF!,#REF!),3))</f>
        <v/>
      </c>
    </row>
    <row r="1428" spans="5:6">
      <c r="E1428" s="132"/>
      <c r="F1428" s="163" t="str">
        <f>IF(OR(D1428="",E1428=""),"",ROUND(D1428/LOOKUP(E1428,#REF!,#REF!),3))</f>
        <v/>
      </c>
    </row>
    <row r="1429" spans="5:6">
      <c r="E1429" s="132"/>
      <c r="F1429" s="163" t="str">
        <f>IF(OR(D1429="",E1429=""),"",ROUND(D1429/LOOKUP(E1429,#REF!,#REF!),3))</f>
        <v/>
      </c>
    </row>
    <row r="1430" spans="5:6">
      <c r="E1430" s="132"/>
      <c r="F1430" s="163" t="str">
        <f>IF(OR(D1430="",E1430=""),"",ROUND(D1430/LOOKUP(E1430,#REF!,#REF!),3))</f>
        <v/>
      </c>
    </row>
    <row r="1431" spans="5:6">
      <c r="E1431" s="132"/>
      <c r="F1431" s="163" t="str">
        <f>IF(OR(D1431="",E1431=""),"",ROUND(D1431/LOOKUP(E1431,#REF!,#REF!),3))</f>
        <v/>
      </c>
    </row>
    <row r="1432" spans="5:6">
      <c r="E1432" s="132"/>
      <c r="F1432" s="163" t="str">
        <f>IF(OR(D1432="",E1432=""),"",ROUND(D1432/LOOKUP(E1432,#REF!,#REF!),3))</f>
        <v/>
      </c>
    </row>
    <row r="1433" spans="5:6">
      <c r="E1433" s="132"/>
      <c r="F1433" s="163" t="str">
        <f>IF(OR(D1433="",E1433=""),"",ROUND(D1433/LOOKUP(E1433,#REF!,#REF!),3))</f>
        <v/>
      </c>
    </row>
    <row r="1434" spans="5:6">
      <c r="E1434" s="132"/>
      <c r="F1434" s="163" t="str">
        <f>IF(OR(D1434="",E1434=""),"",ROUND(D1434/LOOKUP(E1434,#REF!,#REF!),3))</f>
        <v/>
      </c>
    </row>
    <row r="1435" spans="5:6">
      <c r="E1435" s="132"/>
      <c r="F1435" s="163" t="str">
        <f>IF(OR(D1435="",E1435=""),"",ROUND(D1435/LOOKUP(E1435,#REF!,#REF!),3))</f>
        <v/>
      </c>
    </row>
    <row r="1436" spans="5:6">
      <c r="E1436" s="132"/>
      <c r="F1436" s="163" t="str">
        <f>IF(OR(D1436="",E1436=""),"",ROUND(D1436/LOOKUP(E1436,#REF!,#REF!),3))</f>
        <v/>
      </c>
    </row>
    <row r="1437" spans="5:6">
      <c r="E1437" s="132"/>
      <c r="F1437" s="163" t="str">
        <f>IF(OR(D1437="",E1437=""),"",ROUND(D1437/LOOKUP(E1437,#REF!,#REF!),3))</f>
        <v/>
      </c>
    </row>
    <row r="1438" spans="5:6">
      <c r="E1438" s="132"/>
      <c r="F1438" s="163" t="str">
        <f>IF(OR(D1438="",E1438=""),"",ROUND(D1438/LOOKUP(E1438,#REF!,#REF!),3))</f>
        <v/>
      </c>
    </row>
    <row r="1439" spans="5:6">
      <c r="E1439" s="132"/>
      <c r="F1439" s="163" t="str">
        <f>IF(OR(D1439="",E1439=""),"",ROUND(D1439/LOOKUP(E1439,#REF!,#REF!),3))</f>
        <v/>
      </c>
    </row>
    <row r="1440" spans="5:6">
      <c r="E1440" s="132"/>
      <c r="F1440" s="163" t="str">
        <f>IF(OR(D1440="",E1440=""),"",ROUND(D1440/LOOKUP(E1440,#REF!,#REF!),3))</f>
        <v/>
      </c>
    </row>
    <row r="1441" spans="5:6">
      <c r="E1441" s="132"/>
      <c r="F1441" s="163" t="str">
        <f>IF(OR(D1441="",E1441=""),"",ROUND(D1441/LOOKUP(E1441,#REF!,#REF!),3))</f>
        <v/>
      </c>
    </row>
    <row r="1442" spans="5:6">
      <c r="E1442" s="132"/>
      <c r="F1442" s="163" t="str">
        <f>IF(OR(D1442="",E1442=""),"",ROUND(D1442/LOOKUP(E1442,#REF!,#REF!),3))</f>
        <v/>
      </c>
    </row>
    <row r="1443" spans="5:6">
      <c r="E1443" s="132"/>
      <c r="F1443" s="163" t="str">
        <f>IF(OR(D1443="",E1443=""),"",ROUND(D1443/LOOKUP(E1443,#REF!,#REF!),3))</f>
        <v/>
      </c>
    </row>
    <row r="1444" spans="5:6">
      <c r="E1444" s="132"/>
      <c r="F1444" s="163" t="str">
        <f>IF(OR(D1444="",E1444=""),"",ROUND(D1444/LOOKUP(E1444,#REF!,#REF!),3))</f>
        <v/>
      </c>
    </row>
    <row r="1445" spans="5:6">
      <c r="E1445" s="132"/>
      <c r="F1445" s="163" t="str">
        <f>IF(OR(D1445="",E1445=""),"",ROUND(D1445/LOOKUP(E1445,#REF!,#REF!),3))</f>
        <v/>
      </c>
    </row>
    <row r="1446" spans="5:6">
      <c r="E1446" s="132"/>
      <c r="F1446" s="163" t="str">
        <f>IF(OR(D1446="",E1446=""),"",ROUND(D1446/LOOKUP(E1446,#REF!,#REF!),3))</f>
        <v/>
      </c>
    </row>
    <row r="1447" spans="5:6">
      <c r="E1447" s="132"/>
      <c r="F1447" s="163" t="str">
        <f>IF(OR(D1447="",E1447=""),"",ROUND(D1447/LOOKUP(E1447,#REF!,#REF!),3))</f>
        <v/>
      </c>
    </row>
    <row r="1448" spans="5:6">
      <c r="E1448" s="132"/>
      <c r="F1448" s="163" t="str">
        <f>IF(OR(D1448="",E1448=""),"",ROUND(D1448/LOOKUP(E1448,#REF!,#REF!),3))</f>
        <v/>
      </c>
    </row>
    <row r="1449" spans="5:6">
      <c r="E1449" s="132"/>
      <c r="F1449" s="163" t="str">
        <f>IF(OR(D1449="",E1449=""),"",ROUND(D1449/LOOKUP(E1449,#REF!,#REF!),3))</f>
        <v/>
      </c>
    </row>
    <row r="1450" spans="5:6">
      <c r="E1450" s="132"/>
      <c r="F1450" s="163" t="str">
        <f>IF(OR(D1450="",E1450=""),"",ROUND(D1450/LOOKUP(E1450,#REF!,#REF!),3))</f>
        <v/>
      </c>
    </row>
    <row r="1451" spans="5:6">
      <c r="E1451" s="132"/>
      <c r="F1451" s="163" t="str">
        <f>IF(OR(D1451="",E1451=""),"",ROUND(D1451/LOOKUP(E1451,#REF!,#REF!),3))</f>
        <v/>
      </c>
    </row>
    <row r="1452" spans="5:6">
      <c r="E1452" s="132"/>
      <c r="F1452" s="163" t="str">
        <f>IF(OR(D1452="",E1452=""),"",ROUND(D1452/LOOKUP(E1452,#REF!,#REF!),3))</f>
        <v/>
      </c>
    </row>
    <row r="1453" spans="5:6">
      <c r="E1453" s="132"/>
      <c r="F1453" s="163" t="str">
        <f>IF(OR(D1453="",E1453=""),"",ROUND(D1453/LOOKUP(E1453,#REF!,#REF!),3))</f>
        <v/>
      </c>
    </row>
    <row r="1454" spans="5:6">
      <c r="E1454" s="132"/>
      <c r="F1454" s="163" t="str">
        <f>IF(OR(D1454="",E1454=""),"",ROUND(D1454/LOOKUP(E1454,#REF!,#REF!),3))</f>
        <v/>
      </c>
    </row>
    <row r="1455" spans="5:6">
      <c r="E1455" s="132"/>
      <c r="F1455" s="163" t="str">
        <f>IF(OR(D1455="",E1455=""),"",ROUND(D1455/LOOKUP(E1455,#REF!,#REF!),3))</f>
        <v/>
      </c>
    </row>
    <row r="1456" spans="5:6">
      <c r="E1456" s="132"/>
      <c r="F1456" s="163" t="str">
        <f>IF(OR(D1456="",E1456=""),"",ROUND(D1456/LOOKUP(E1456,#REF!,#REF!),3))</f>
        <v/>
      </c>
    </row>
    <row r="1457" spans="5:6">
      <c r="E1457" s="132"/>
      <c r="F1457" s="163" t="str">
        <f>IF(OR(D1457="",E1457=""),"",ROUND(D1457/LOOKUP(E1457,#REF!,#REF!),3))</f>
        <v/>
      </c>
    </row>
    <row r="1458" spans="5:6">
      <c r="E1458" s="132"/>
      <c r="F1458" s="163" t="str">
        <f>IF(OR(D1458="",E1458=""),"",ROUND(D1458/LOOKUP(E1458,#REF!,#REF!),3))</f>
        <v/>
      </c>
    </row>
    <row r="1459" spans="5:6">
      <c r="E1459" s="132"/>
      <c r="F1459" s="163" t="str">
        <f>IF(OR(D1459="",E1459=""),"",ROUND(D1459/LOOKUP(E1459,#REF!,#REF!),3))</f>
        <v/>
      </c>
    </row>
    <row r="1460" spans="5:6">
      <c r="E1460" s="132"/>
      <c r="F1460" s="163" t="str">
        <f>IF(OR(D1460="",E1460=""),"",ROUND(D1460/LOOKUP(E1460,#REF!,#REF!),3))</f>
        <v/>
      </c>
    </row>
    <row r="1461" spans="5:6">
      <c r="E1461" s="132"/>
      <c r="F1461" s="163" t="str">
        <f>IF(OR(D1461="",E1461=""),"",ROUND(D1461/LOOKUP(E1461,#REF!,#REF!),3))</f>
        <v/>
      </c>
    </row>
    <row r="1462" spans="5:6">
      <c r="E1462" s="132"/>
      <c r="F1462" s="163" t="str">
        <f>IF(OR(D1462="",E1462=""),"",ROUND(D1462/LOOKUP(E1462,#REF!,#REF!),3))</f>
        <v/>
      </c>
    </row>
    <row r="1463" spans="5:6">
      <c r="E1463" s="132"/>
      <c r="F1463" s="163" t="str">
        <f>IF(OR(D1463="",E1463=""),"",ROUND(D1463/LOOKUP(E1463,#REF!,#REF!),3))</f>
        <v/>
      </c>
    </row>
    <row r="1464" spans="5:6">
      <c r="E1464" s="132"/>
      <c r="F1464" s="163" t="str">
        <f>IF(OR(D1464="",E1464=""),"",ROUND(D1464/LOOKUP(E1464,#REF!,#REF!),3))</f>
        <v/>
      </c>
    </row>
    <row r="1465" spans="5:6">
      <c r="E1465" s="132"/>
      <c r="F1465" s="163" t="str">
        <f>IF(OR(D1465="",E1465=""),"",ROUND(D1465/LOOKUP(E1465,#REF!,#REF!),3))</f>
        <v/>
      </c>
    </row>
    <row r="1466" spans="5:6">
      <c r="E1466" s="132"/>
      <c r="F1466" s="163" t="str">
        <f>IF(OR(D1466="",E1466=""),"",ROUND(D1466/LOOKUP(E1466,#REF!,#REF!),3))</f>
        <v/>
      </c>
    </row>
    <row r="1467" spans="5:6">
      <c r="E1467" s="132"/>
      <c r="F1467" s="163" t="str">
        <f>IF(OR(D1467="",E1467=""),"",ROUND(D1467/LOOKUP(E1467,#REF!,#REF!),3))</f>
        <v/>
      </c>
    </row>
    <row r="1468" spans="5:6">
      <c r="E1468" s="132"/>
      <c r="F1468" s="163" t="str">
        <f>IF(OR(D1468="",E1468=""),"",ROUND(D1468/LOOKUP(E1468,#REF!,#REF!),3))</f>
        <v/>
      </c>
    </row>
    <row r="1469" spans="5:6">
      <c r="E1469" s="132"/>
      <c r="F1469" s="163" t="str">
        <f>IF(OR(D1469="",E1469=""),"",ROUND(D1469/LOOKUP(E1469,#REF!,#REF!),3))</f>
        <v/>
      </c>
    </row>
    <row r="1470" spans="5:6">
      <c r="E1470" s="132"/>
      <c r="F1470" s="163" t="str">
        <f>IF(OR(D1470="",E1470=""),"",ROUND(D1470/LOOKUP(E1470,#REF!,#REF!),3))</f>
        <v/>
      </c>
    </row>
    <row r="1471" spans="5:6">
      <c r="E1471" s="132"/>
      <c r="F1471" s="163" t="str">
        <f>IF(OR(D1471="",E1471=""),"",ROUND(D1471/LOOKUP(E1471,#REF!,#REF!),3))</f>
        <v/>
      </c>
    </row>
    <row r="1472" spans="5:6">
      <c r="E1472" s="132"/>
      <c r="F1472" s="163" t="str">
        <f>IF(OR(D1472="",E1472=""),"",ROUND(D1472/LOOKUP(E1472,#REF!,#REF!),3))</f>
        <v/>
      </c>
    </row>
    <row r="1473" spans="5:6">
      <c r="E1473" s="132"/>
      <c r="F1473" s="163" t="str">
        <f>IF(OR(D1473="",E1473=""),"",ROUND(D1473/LOOKUP(E1473,#REF!,#REF!),3))</f>
        <v/>
      </c>
    </row>
    <row r="1474" spans="5:6">
      <c r="E1474" s="132"/>
      <c r="F1474" s="163" t="str">
        <f>IF(OR(D1474="",E1474=""),"",ROUND(D1474/LOOKUP(E1474,#REF!,#REF!),3))</f>
        <v/>
      </c>
    </row>
    <row r="1475" spans="5:6">
      <c r="E1475" s="132"/>
      <c r="F1475" s="163" t="str">
        <f>IF(OR(D1475="",E1475=""),"",ROUND(D1475/LOOKUP(E1475,#REF!,#REF!),3))</f>
        <v/>
      </c>
    </row>
    <row r="1476" spans="5:6">
      <c r="E1476" s="132"/>
      <c r="F1476" s="163" t="str">
        <f>IF(OR(D1476="",E1476=""),"",ROUND(D1476/LOOKUP(E1476,#REF!,#REF!),3))</f>
        <v/>
      </c>
    </row>
    <row r="1477" spans="5:6">
      <c r="E1477" s="132"/>
      <c r="F1477" s="163" t="str">
        <f>IF(OR(D1477="",E1477=""),"",ROUND(D1477/LOOKUP(E1477,#REF!,#REF!),3))</f>
        <v/>
      </c>
    </row>
    <row r="1478" spans="5:6">
      <c r="E1478" s="132"/>
      <c r="F1478" s="163" t="str">
        <f>IF(OR(D1478="",E1478=""),"",ROUND(D1478/LOOKUP(E1478,#REF!,#REF!),3))</f>
        <v/>
      </c>
    </row>
    <row r="1479" spans="5:6">
      <c r="E1479" s="132"/>
      <c r="F1479" s="163" t="str">
        <f>IF(OR(D1479="",E1479=""),"",ROUND(D1479/LOOKUP(E1479,#REF!,#REF!),3))</f>
        <v/>
      </c>
    </row>
    <row r="1480" spans="5:6">
      <c r="E1480" s="132"/>
      <c r="F1480" s="163" t="str">
        <f>IF(OR(D1480="",E1480=""),"",ROUND(D1480/LOOKUP(E1480,#REF!,#REF!),3))</f>
        <v/>
      </c>
    </row>
    <row r="1481" spans="5:6">
      <c r="E1481" s="132"/>
      <c r="F1481" s="163" t="str">
        <f>IF(OR(D1481="",E1481=""),"",ROUND(D1481/LOOKUP(E1481,#REF!,#REF!),3))</f>
        <v/>
      </c>
    </row>
    <row r="1482" spans="5:6">
      <c r="E1482" s="132"/>
      <c r="F1482" s="163" t="str">
        <f>IF(OR(D1482="",E1482=""),"",ROUND(D1482/LOOKUP(E1482,#REF!,#REF!),3))</f>
        <v/>
      </c>
    </row>
    <row r="1483" spans="5:6">
      <c r="E1483" s="132"/>
      <c r="F1483" s="163" t="str">
        <f>IF(OR(D1483="",E1483=""),"",ROUND(D1483/LOOKUP(E1483,#REF!,#REF!),3))</f>
        <v/>
      </c>
    </row>
    <row r="1484" spans="5:6">
      <c r="E1484" s="132"/>
      <c r="F1484" s="163" t="str">
        <f>IF(OR(D1484="",E1484=""),"",ROUND(D1484/LOOKUP(E1484,#REF!,#REF!),3))</f>
        <v/>
      </c>
    </row>
    <row r="1485" spans="5:6">
      <c r="E1485" s="132"/>
      <c r="F1485" s="163" t="str">
        <f>IF(OR(D1485="",E1485=""),"",ROUND(D1485/LOOKUP(E1485,#REF!,#REF!),3))</f>
        <v/>
      </c>
    </row>
    <row r="1486" spans="5:6">
      <c r="E1486" s="132"/>
      <c r="F1486" s="163" t="str">
        <f>IF(OR(D1486="",E1486=""),"",ROUND(D1486/LOOKUP(E1486,#REF!,#REF!),3))</f>
        <v/>
      </c>
    </row>
    <row r="1487" spans="5:6">
      <c r="E1487" s="132"/>
      <c r="F1487" s="163" t="str">
        <f>IF(OR(D1487="",E1487=""),"",ROUND(D1487/LOOKUP(E1487,#REF!,#REF!),3))</f>
        <v/>
      </c>
    </row>
    <row r="1488" spans="5:6">
      <c r="E1488" s="132"/>
      <c r="F1488" s="163" t="str">
        <f>IF(OR(D1488="",E1488=""),"",ROUND(D1488/LOOKUP(E1488,#REF!,#REF!),3))</f>
        <v/>
      </c>
    </row>
    <row r="1489" spans="5:6">
      <c r="E1489" s="132"/>
      <c r="F1489" s="163" t="str">
        <f>IF(OR(D1489="",E1489=""),"",ROUND(D1489/LOOKUP(E1489,#REF!,#REF!),3))</f>
        <v/>
      </c>
    </row>
    <row r="1490" spans="5:6">
      <c r="E1490" s="132"/>
      <c r="F1490" s="163" t="str">
        <f>IF(OR(D1490="",E1490=""),"",ROUND(D1490/LOOKUP(E1490,#REF!,#REF!),3))</f>
        <v/>
      </c>
    </row>
    <row r="1491" spans="5:6">
      <c r="E1491" s="132"/>
      <c r="F1491" s="163" t="str">
        <f>IF(OR(D1491="",E1491=""),"",ROUND(D1491/LOOKUP(E1491,#REF!,#REF!),3))</f>
        <v/>
      </c>
    </row>
    <row r="1492" spans="5:6">
      <c r="E1492" s="132"/>
      <c r="F1492" s="163" t="str">
        <f>IF(OR(D1492="",E1492=""),"",ROUND(D1492/LOOKUP(E1492,#REF!,#REF!),3))</f>
        <v/>
      </c>
    </row>
    <row r="1493" spans="5:6">
      <c r="E1493" s="132"/>
      <c r="F1493" s="163" t="str">
        <f>IF(OR(D1493="",E1493=""),"",ROUND(D1493/LOOKUP(E1493,#REF!,#REF!),3))</f>
        <v/>
      </c>
    </row>
    <row r="1494" spans="5:6">
      <c r="E1494" s="132"/>
      <c r="F1494" s="163" t="str">
        <f>IF(OR(D1494="",E1494=""),"",ROUND(D1494/LOOKUP(E1494,#REF!,#REF!),3))</f>
        <v/>
      </c>
    </row>
    <row r="1495" spans="5:6">
      <c r="E1495" s="132"/>
      <c r="F1495" s="163" t="str">
        <f>IF(OR(D1495="",E1495=""),"",ROUND(D1495/LOOKUP(E1495,#REF!,#REF!),3))</f>
        <v/>
      </c>
    </row>
    <row r="1496" spans="5:6">
      <c r="E1496" s="132"/>
      <c r="F1496" s="163" t="str">
        <f>IF(OR(D1496="",E1496=""),"",ROUND(D1496/LOOKUP(E1496,#REF!,#REF!),3))</f>
        <v/>
      </c>
    </row>
    <row r="1497" spans="5:6">
      <c r="E1497" s="132"/>
      <c r="F1497" s="163" t="str">
        <f>IF(OR(D1497="",E1497=""),"",ROUND(D1497/LOOKUP(E1497,#REF!,#REF!),3))</f>
        <v/>
      </c>
    </row>
    <row r="1498" spans="5:6">
      <c r="E1498" s="132"/>
      <c r="F1498" s="163" t="str">
        <f>IF(OR(D1498="",E1498=""),"",ROUND(D1498/LOOKUP(E1498,#REF!,#REF!),3))</f>
        <v/>
      </c>
    </row>
    <row r="1499" spans="5:6">
      <c r="E1499" s="132"/>
      <c r="F1499" s="163" t="str">
        <f>IF(OR(D1499="",E1499=""),"",ROUND(D1499/LOOKUP(E1499,#REF!,#REF!),3))</f>
        <v/>
      </c>
    </row>
    <row r="1500" spans="5:6">
      <c r="E1500" s="132"/>
      <c r="F1500" s="163" t="str">
        <f>IF(OR(D1500="",E1500=""),"",ROUND(D1500/LOOKUP(E1500,#REF!,#REF!),3))</f>
        <v/>
      </c>
    </row>
    <row r="1501" spans="5:6">
      <c r="E1501" s="132"/>
      <c r="F1501" s="163" t="str">
        <f>IF(OR(D1501="",E1501=""),"",ROUND(D1501/LOOKUP(E1501,#REF!,#REF!),3))</f>
        <v/>
      </c>
    </row>
    <row r="1502" spans="5:6">
      <c r="E1502" s="132"/>
      <c r="F1502" s="163" t="str">
        <f>IF(OR(D1502="",E1502=""),"",ROUND(D1502/LOOKUP(E1502,#REF!,#REF!),3))</f>
        <v/>
      </c>
    </row>
    <row r="1503" spans="5:6">
      <c r="E1503" s="132"/>
      <c r="F1503" s="163" t="str">
        <f>IF(OR(D1503="",E1503=""),"",ROUND(D1503/LOOKUP(E1503,#REF!,#REF!),3))</f>
        <v/>
      </c>
    </row>
    <row r="1504" spans="5:6">
      <c r="E1504" s="132"/>
      <c r="F1504" s="163" t="str">
        <f>IF(OR(D1504="",E1504=""),"",ROUND(D1504/LOOKUP(E1504,#REF!,#REF!),3))</f>
        <v/>
      </c>
    </row>
    <row r="1505" spans="5:6">
      <c r="E1505" s="132"/>
      <c r="F1505" s="163" t="str">
        <f>IF(OR(D1505="",E1505=""),"",ROUND(D1505/LOOKUP(E1505,#REF!,#REF!),3))</f>
        <v/>
      </c>
    </row>
    <row r="1506" spans="5:6">
      <c r="E1506" s="132"/>
      <c r="F1506" s="163" t="str">
        <f>IF(OR(D1506="",E1506=""),"",ROUND(D1506/LOOKUP(E1506,#REF!,#REF!),3))</f>
        <v/>
      </c>
    </row>
    <row r="1507" spans="5:6">
      <c r="E1507" s="132"/>
      <c r="F1507" s="163" t="str">
        <f>IF(OR(D1507="",E1507=""),"",ROUND(D1507/LOOKUP(E1507,#REF!,#REF!),3))</f>
        <v/>
      </c>
    </row>
    <row r="1508" spans="5:6">
      <c r="E1508" s="132"/>
      <c r="F1508" s="163" t="str">
        <f>IF(OR(D1508="",E1508=""),"",ROUND(D1508/LOOKUP(E1508,#REF!,#REF!),3))</f>
        <v/>
      </c>
    </row>
    <row r="1509" spans="5:6">
      <c r="E1509" s="132"/>
      <c r="F1509" s="163" t="str">
        <f>IF(OR(D1509="",E1509=""),"",ROUND(D1509/LOOKUP(E1509,#REF!,#REF!),3))</f>
        <v/>
      </c>
    </row>
    <row r="1510" spans="5:6">
      <c r="E1510" s="132"/>
      <c r="F1510" s="163" t="str">
        <f>IF(OR(D1510="",E1510=""),"",ROUND(D1510/LOOKUP(E1510,#REF!,#REF!),3))</f>
        <v/>
      </c>
    </row>
    <row r="1511" spans="5:6">
      <c r="E1511" s="132"/>
      <c r="F1511" s="163" t="str">
        <f>IF(OR(D1511="",E1511=""),"",ROUND(D1511/LOOKUP(E1511,#REF!,#REF!),3))</f>
        <v/>
      </c>
    </row>
    <row r="1512" spans="5:6">
      <c r="E1512" s="132"/>
      <c r="F1512" s="163" t="str">
        <f>IF(OR(D1512="",E1512=""),"",ROUND(D1512/LOOKUP(E1512,#REF!,#REF!),3))</f>
        <v/>
      </c>
    </row>
    <row r="1513" spans="5:6">
      <c r="E1513" s="132"/>
      <c r="F1513" s="163" t="str">
        <f>IF(OR(D1513="",E1513=""),"",ROUND(D1513/LOOKUP(E1513,#REF!,#REF!),3))</f>
        <v/>
      </c>
    </row>
    <row r="1514" spans="5:6">
      <c r="E1514" s="132"/>
      <c r="F1514" s="163" t="str">
        <f>IF(OR(D1514="",E1514=""),"",ROUND(D1514/LOOKUP(E1514,#REF!,#REF!),3))</f>
        <v/>
      </c>
    </row>
    <row r="1515" spans="5:6">
      <c r="E1515" s="132"/>
      <c r="F1515" s="163" t="str">
        <f>IF(OR(D1515="",E1515=""),"",ROUND(D1515/LOOKUP(E1515,#REF!,#REF!),3))</f>
        <v/>
      </c>
    </row>
    <row r="1516" spans="5:6">
      <c r="E1516" s="132"/>
      <c r="F1516" s="163" t="str">
        <f>IF(OR(D1516="",E1516=""),"",ROUND(D1516/LOOKUP(E1516,#REF!,#REF!),3))</f>
        <v/>
      </c>
    </row>
    <row r="1517" spans="5:6">
      <c r="E1517" s="132"/>
      <c r="F1517" s="163" t="str">
        <f>IF(OR(D1517="",E1517=""),"",ROUND(D1517/LOOKUP(E1517,#REF!,#REF!),3))</f>
        <v/>
      </c>
    </row>
    <row r="1518" spans="5:6">
      <c r="E1518" s="132"/>
      <c r="F1518" s="163" t="str">
        <f>IF(OR(D1518="",E1518=""),"",ROUND(D1518/LOOKUP(E1518,#REF!,#REF!),3))</f>
        <v/>
      </c>
    </row>
    <row r="1519" spans="5:6">
      <c r="E1519" s="132"/>
      <c r="F1519" s="163" t="str">
        <f>IF(OR(D1519="",E1519=""),"",ROUND(D1519/LOOKUP(E1519,#REF!,#REF!),3))</f>
        <v/>
      </c>
    </row>
    <row r="1520" spans="5:6">
      <c r="E1520" s="132"/>
      <c r="F1520" s="163" t="str">
        <f>IF(OR(D1520="",E1520=""),"",ROUND(D1520/LOOKUP(E1520,#REF!,#REF!),3))</f>
        <v/>
      </c>
    </row>
    <row r="1521" spans="5:6">
      <c r="E1521" s="132"/>
      <c r="F1521" s="163" t="str">
        <f>IF(OR(D1521="",E1521=""),"",ROUND(D1521/LOOKUP(E1521,#REF!,#REF!),3))</f>
        <v/>
      </c>
    </row>
    <row r="1522" spans="5:6">
      <c r="E1522" s="132"/>
      <c r="F1522" s="163" t="str">
        <f>IF(OR(D1522="",E1522=""),"",ROUND(D1522/LOOKUP(E1522,#REF!,#REF!),3))</f>
        <v/>
      </c>
    </row>
    <row r="1523" spans="5:6">
      <c r="E1523" s="132"/>
      <c r="F1523" s="163" t="str">
        <f>IF(OR(D1523="",E1523=""),"",ROUND(D1523/LOOKUP(E1523,#REF!,#REF!),3))</f>
        <v/>
      </c>
    </row>
    <row r="1524" spans="5:6">
      <c r="E1524" s="132"/>
      <c r="F1524" s="163" t="str">
        <f>IF(OR(D1524="",E1524=""),"",ROUND(D1524/LOOKUP(E1524,#REF!,#REF!),3))</f>
        <v/>
      </c>
    </row>
    <row r="1525" spans="5:6">
      <c r="E1525" s="132"/>
      <c r="F1525" s="163" t="str">
        <f>IF(OR(D1525="",E1525=""),"",ROUND(D1525/LOOKUP(E1525,#REF!,#REF!),3))</f>
        <v/>
      </c>
    </row>
    <row r="1526" spans="5:6">
      <c r="E1526" s="132"/>
      <c r="F1526" s="163" t="str">
        <f>IF(OR(D1526="",E1526=""),"",ROUND(D1526/LOOKUP(E1526,#REF!,#REF!),3))</f>
        <v/>
      </c>
    </row>
    <row r="1527" spans="5:6">
      <c r="E1527" s="132"/>
      <c r="F1527" s="163" t="str">
        <f>IF(OR(D1527="",E1527=""),"",ROUND(D1527/LOOKUP(E1527,#REF!,#REF!),3))</f>
        <v/>
      </c>
    </row>
    <row r="1528" spans="5:6">
      <c r="E1528" s="132"/>
      <c r="F1528" s="163" t="str">
        <f>IF(OR(D1528="",E1528=""),"",ROUND(D1528/LOOKUP(E1528,#REF!,#REF!),3))</f>
        <v/>
      </c>
    </row>
    <row r="1529" spans="5:6">
      <c r="E1529" s="132"/>
      <c r="F1529" s="163" t="str">
        <f>IF(OR(D1529="",E1529=""),"",ROUND(D1529/LOOKUP(E1529,#REF!,#REF!),3))</f>
        <v/>
      </c>
    </row>
    <row r="1530" spans="5:6">
      <c r="E1530" s="132"/>
      <c r="F1530" s="163" t="str">
        <f>IF(OR(D1530="",E1530=""),"",ROUND(D1530/LOOKUP(E1530,#REF!,#REF!),3))</f>
        <v/>
      </c>
    </row>
    <row r="1531" spans="5:6">
      <c r="E1531" s="132"/>
      <c r="F1531" s="163" t="str">
        <f>IF(OR(D1531="",E1531=""),"",ROUND(D1531/LOOKUP(E1531,#REF!,#REF!),3))</f>
        <v/>
      </c>
    </row>
    <row r="1532" spans="5:6">
      <c r="E1532" s="132"/>
      <c r="F1532" s="163" t="str">
        <f>IF(OR(D1532="",E1532=""),"",ROUND(D1532/LOOKUP(E1532,#REF!,#REF!),3))</f>
        <v/>
      </c>
    </row>
    <row r="1533" spans="5:6">
      <c r="E1533" s="132"/>
      <c r="F1533" s="163" t="str">
        <f>IF(OR(D1533="",E1533=""),"",ROUND(D1533/LOOKUP(E1533,#REF!,#REF!),3))</f>
        <v/>
      </c>
    </row>
    <row r="1534" spans="5:6">
      <c r="E1534" s="132"/>
      <c r="F1534" s="163" t="str">
        <f>IF(OR(D1534="",E1534=""),"",ROUND(D1534/LOOKUP(E1534,#REF!,#REF!),3))</f>
        <v/>
      </c>
    </row>
    <row r="1535" spans="5:6">
      <c r="E1535" s="132"/>
      <c r="F1535" s="163" t="str">
        <f>IF(OR(D1535="",E1535=""),"",ROUND(D1535/LOOKUP(E1535,#REF!,#REF!),3))</f>
        <v/>
      </c>
    </row>
    <row r="1536" spans="5:6">
      <c r="E1536" s="132"/>
      <c r="F1536" s="163" t="str">
        <f>IF(OR(D1536="",E1536=""),"",ROUND(D1536/LOOKUP(E1536,#REF!,#REF!),3))</f>
        <v/>
      </c>
    </row>
    <row r="1537" spans="5:6">
      <c r="E1537" s="132"/>
      <c r="F1537" s="163" t="str">
        <f>IF(OR(D1537="",E1537=""),"",ROUND(D1537/LOOKUP(E1537,#REF!,#REF!),3))</f>
        <v/>
      </c>
    </row>
    <row r="1538" spans="5:6">
      <c r="E1538" s="132"/>
      <c r="F1538" s="163" t="str">
        <f>IF(OR(D1538="",E1538=""),"",ROUND(D1538/LOOKUP(E1538,#REF!,#REF!),3))</f>
        <v/>
      </c>
    </row>
    <row r="1539" spans="5:6">
      <c r="E1539" s="132"/>
      <c r="F1539" s="163" t="str">
        <f>IF(OR(D1539="",E1539=""),"",ROUND(D1539/LOOKUP(E1539,#REF!,#REF!),3))</f>
        <v/>
      </c>
    </row>
    <row r="1540" spans="5:6">
      <c r="E1540" s="132"/>
      <c r="F1540" s="163" t="str">
        <f>IF(OR(D1540="",E1540=""),"",ROUND(D1540/LOOKUP(E1540,#REF!,#REF!),3))</f>
        <v/>
      </c>
    </row>
    <row r="1541" spans="5:6">
      <c r="E1541" s="132"/>
      <c r="F1541" s="163" t="str">
        <f>IF(OR(D1541="",E1541=""),"",ROUND(D1541/LOOKUP(E1541,#REF!,#REF!),3))</f>
        <v/>
      </c>
    </row>
    <row r="1542" spans="5:6">
      <c r="E1542" s="132"/>
      <c r="F1542" s="163" t="str">
        <f>IF(OR(D1542="",E1542=""),"",ROUND(D1542/LOOKUP(E1542,#REF!,#REF!),3))</f>
        <v/>
      </c>
    </row>
    <row r="1543" spans="5:6">
      <c r="E1543" s="132"/>
      <c r="F1543" s="163" t="str">
        <f>IF(OR(D1543="",E1543=""),"",ROUND(D1543/LOOKUP(E1543,#REF!,#REF!),3))</f>
        <v/>
      </c>
    </row>
    <row r="1544" spans="5:6">
      <c r="E1544" s="132"/>
      <c r="F1544" s="163" t="str">
        <f>IF(OR(D1544="",E1544=""),"",ROUND(D1544/LOOKUP(E1544,#REF!,#REF!),3))</f>
        <v/>
      </c>
    </row>
    <row r="1545" spans="5:6">
      <c r="E1545" s="132"/>
      <c r="F1545" s="163" t="str">
        <f>IF(OR(D1545="",E1545=""),"",ROUND(D1545/LOOKUP(E1545,#REF!,#REF!),3))</f>
        <v/>
      </c>
    </row>
    <row r="1546" spans="5:6">
      <c r="E1546" s="132"/>
      <c r="F1546" s="163" t="str">
        <f>IF(OR(D1546="",E1546=""),"",ROUND(D1546/LOOKUP(E1546,#REF!,#REF!),3))</f>
        <v/>
      </c>
    </row>
    <row r="1547" spans="5:6">
      <c r="E1547" s="132"/>
      <c r="F1547" s="163" t="str">
        <f>IF(OR(D1547="",E1547=""),"",ROUND(D1547/LOOKUP(E1547,#REF!,#REF!),3))</f>
        <v/>
      </c>
    </row>
    <row r="1548" spans="5:6">
      <c r="E1548" s="132"/>
      <c r="F1548" s="163" t="str">
        <f>IF(OR(D1548="",E1548=""),"",ROUND(D1548/LOOKUP(E1548,#REF!,#REF!),3))</f>
        <v/>
      </c>
    </row>
    <row r="1549" spans="5:6">
      <c r="E1549" s="132"/>
      <c r="F1549" s="163" t="str">
        <f>IF(OR(D1549="",E1549=""),"",ROUND(D1549/LOOKUP(E1549,#REF!,#REF!),3))</f>
        <v/>
      </c>
    </row>
    <row r="1550" spans="5:6">
      <c r="E1550" s="132"/>
      <c r="F1550" s="163" t="str">
        <f>IF(OR(D1550="",E1550=""),"",ROUND(D1550/LOOKUP(E1550,#REF!,#REF!),3))</f>
        <v/>
      </c>
    </row>
    <row r="1551" spans="5:6">
      <c r="E1551" s="132"/>
      <c r="F1551" s="163" t="str">
        <f>IF(OR(D1551="",E1551=""),"",ROUND(D1551/LOOKUP(E1551,#REF!,#REF!),3))</f>
        <v/>
      </c>
    </row>
    <row r="1552" spans="5:6">
      <c r="E1552" s="132"/>
      <c r="F1552" s="163" t="str">
        <f>IF(OR(D1552="",E1552=""),"",ROUND(D1552/LOOKUP(E1552,#REF!,#REF!),3))</f>
        <v/>
      </c>
    </row>
    <row r="1553" spans="5:6">
      <c r="E1553" s="132"/>
      <c r="F1553" s="163" t="str">
        <f>IF(OR(D1553="",E1553=""),"",ROUND(D1553/LOOKUP(E1553,#REF!,#REF!),3))</f>
        <v/>
      </c>
    </row>
    <row r="1554" spans="5:6">
      <c r="E1554" s="132"/>
      <c r="F1554" s="163" t="str">
        <f>IF(OR(D1554="",E1554=""),"",ROUND(D1554/LOOKUP(E1554,#REF!,#REF!),3))</f>
        <v/>
      </c>
    </row>
    <row r="1555" spans="5:6">
      <c r="E1555" s="132"/>
      <c r="F1555" s="163" t="str">
        <f>IF(OR(D1555="",E1555=""),"",ROUND(D1555/LOOKUP(E1555,#REF!,#REF!),3))</f>
        <v/>
      </c>
    </row>
    <row r="1556" spans="5:6">
      <c r="E1556" s="132"/>
      <c r="F1556" s="163" t="str">
        <f>IF(OR(D1556="",E1556=""),"",ROUND(D1556/LOOKUP(E1556,#REF!,#REF!),3))</f>
        <v/>
      </c>
    </row>
    <row r="1557" spans="5:6">
      <c r="E1557" s="132"/>
      <c r="F1557" s="163" t="str">
        <f>IF(OR(D1557="",E1557=""),"",ROUND(D1557/LOOKUP(E1557,#REF!,#REF!),3))</f>
        <v/>
      </c>
    </row>
    <row r="1558" spans="5:6">
      <c r="E1558" s="132"/>
      <c r="F1558" s="163" t="str">
        <f>IF(OR(D1558="",E1558=""),"",ROUND(D1558/LOOKUP(E1558,#REF!,#REF!),3))</f>
        <v/>
      </c>
    </row>
    <row r="1559" spans="5:6">
      <c r="E1559" s="132"/>
      <c r="F1559" s="163" t="str">
        <f>IF(OR(D1559="",E1559=""),"",ROUND(D1559/LOOKUP(E1559,#REF!,#REF!),3))</f>
        <v/>
      </c>
    </row>
    <row r="1560" spans="5:6">
      <c r="E1560" s="132"/>
      <c r="F1560" s="163" t="str">
        <f>IF(OR(D1560="",E1560=""),"",ROUND(D1560/LOOKUP(E1560,#REF!,#REF!),3))</f>
        <v/>
      </c>
    </row>
    <row r="1561" spans="5:6">
      <c r="E1561" s="132"/>
      <c r="F1561" s="163" t="str">
        <f>IF(OR(D1561="",E1561=""),"",ROUND(D1561/LOOKUP(E1561,#REF!,#REF!),3))</f>
        <v/>
      </c>
    </row>
    <row r="1562" spans="5:6">
      <c r="E1562" s="132"/>
      <c r="F1562" s="163" t="str">
        <f>IF(OR(D1562="",E1562=""),"",ROUND(D1562/LOOKUP(E1562,#REF!,#REF!),3))</f>
        <v/>
      </c>
    </row>
    <row r="1563" spans="5:6">
      <c r="E1563" s="132"/>
      <c r="F1563" s="163" t="str">
        <f>IF(OR(D1563="",E1563=""),"",ROUND(D1563/LOOKUP(E1563,#REF!,#REF!),3))</f>
        <v/>
      </c>
    </row>
    <row r="1564" spans="5:6">
      <c r="E1564" s="132"/>
      <c r="F1564" s="163" t="str">
        <f>IF(OR(D1564="",E1564=""),"",ROUND(D1564/LOOKUP(E1564,#REF!,#REF!),3))</f>
        <v/>
      </c>
    </row>
    <row r="1565" spans="5:6">
      <c r="E1565" s="132"/>
      <c r="F1565" s="163" t="str">
        <f>IF(OR(D1565="",E1565=""),"",ROUND(D1565/LOOKUP(E1565,#REF!,#REF!),3))</f>
        <v/>
      </c>
    </row>
    <row r="1566" spans="5:6">
      <c r="E1566" s="132"/>
      <c r="F1566" s="163" t="str">
        <f>IF(OR(D1566="",E1566=""),"",ROUND(D1566/LOOKUP(E1566,#REF!,#REF!),3))</f>
        <v/>
      </c>
    </row>
    <row r="1567" spans="5:6">
      <c r="E1567" s="132"/>
      <c r="F1567" s="163" t="str">
        <f>IF(OR(D1567="",E1567=""),"",ROUND(D1567/LOOKUP(E1567,#REF!,#REF!),3))</f>
        <v/>
      </c>
    </row>
    <row r="1568" spans="5:6">
      <c r="E1568" s="132"/>
      <c r="F1568" s="163" t="str">
        <f>IF(OR(D1568="",E1568=""),"",ROUND(D1568/LOOKUP(E1568,#REF!,#REF!),3))</f>
        <v/>
      </c>
    </row>
    <row r="1569" spans="5:6">
      <c r="E1569" s="132"/>
      <c r="F1569" s="163" t="str">
        <f>IF(OR(D1569="",E1569=""),"",ROUND(D1569/LOOKUP(E1569,#REF!,#REF!),3))</f>
        <v/>
      </c>
    </row>
    <row r="1570" spans="5:6">
      <c r="E1570" s="132"/>
      <c r="F1570" s="163" t="str">
        <f>IF(OR(D1570="",E1570=""),"",ROUND(D1570/LOOKUP(E1570,#REF!,#REF!),3))</f>
        <v/>
      </c>
    </row>
    <row r="1571" spans="5:6">
      <c r="E1571" s="132"/>
      <c r="F1571" s="163" t="str">
        <f>IF(OR(D1571="",E1571=""),"",ROUND(D1571/LOOKUP(E1571,#REF!,#REF!),3))</f>
        <v/>
      </c>
    </row>
    <row r="1572" spans="5:6">
      <c r="E1572" s="132"/>
      <c r="F1572" s="163" t="str">
        <f>IF(OR(D1572="",E1572=""),"",ROUND(D1572/LOOKUP(E1572,#REF!,#REF!),3))</f>
        <v/>
      </c>
    </row>
    <row r="1573" spans="5:6">
      <c r="E1573" s="132"/>
      <c r="F1573" s="163" t="str">
        <f>IF(OR(D1573="",E1573=""),"",ROUND(D1573/LOOKUP(E1573,#REF!,#REF!),3))</f>
        <v/>
      </c>
    </row>
    <row r="1574" spans="5:6">
      <c r="E1574" s="132"/>
      <c r="F1574" s="163" t="str">
        <f>IF(OR(D1574="",E1574=""),"",ROUND(D1574/LOOKUP(E1574,#REF!,#REF!),3))</f>
        <v/>
      </c>
    </row>
    <row r="1575" spans="5:6">
      <c r="E1575" s="132"/>
      <c r="F1575" s="163" t="str">
        <f>IF(OR(D1575="",E1575=""),"",ROUND(D1575/LOOKUP(E1575,#REF!,#REF!),3))</f>
        <v/>
      </c>
    </row>
    <row r="1576" spans="5:6">
      <c r="E1576" s="132"/>
      <c r="F1576" s="163" t="str">
        <f>IF(OR(D1576="",E1576=""),"",ROUND(D1576/LOOKUP(E1576,#REF!,#REF!),3))</f>
        <v/>
      </c>
    </row>
    <row r="1577" spans="5:6">
      <c r="E1577" s="132"/>
      <c r="F1577" s="163" t="str">
        <f>IF(OR(D1577="",E1577=""),"",ROUND(D1577/LOOKUP(E1577,#REF!,#REF!),3))</f>
        <v/>
      </c>
    </row>
    <row r="1578" spans="5:6">
      <c r="E1578" s="132"/>
      <c r="F1578" s="163" t="str">
        <f>IF(OR(D1578="",E1578=""),"",ROUND(D1578/LOOKUP(E1578,#REF!,#REF!),3))</f>
        <v/>
      </c>
    </row>
    <row r="1579" spans="5:6">
      <c r="E1579" s="132"/>
      <c r="F1579" s="163" t="str">
        <f>IF(OR(D1579="",E1579=""),"",ROUND(D1579/LOOKUP(E1579,#REF!,#REF!),3))</f>
        <v/>
      </c>
    </row>
    <row r="1580" spans="5:6">
      <c r="E1580" s="132"/>
      <c r="F1580" s="163" t="str">
        <f>IF(OR(D1580="",E1580=""),"",ROUND(D1580/LOOKUP(E1580,#REF!,#REF!),3))</f>
        <v/>
      </c>
    </row>
    <row r="1581" spans="5:6">
      <c r="E1581" s="132"/>
      <c r="F1581" s="163" t="str">
        <f>IF(OR(D1581="",E1581=""),"",ROUND(D1581/LOOKUP(E1581,#REF!,#REF!),3))</f>
        <v/>
      </c>
    </row>
    <row r="1582" spans="5:6">
      <c r="E1582" s="132"/>
      <c r="F1582" s="163" t="str">
        <f>IF(OR(D1582="",E1582=""),"",ROUND(D1582/LOOKUP(E1582,#REF!,#REF!),3))</f>
        <v/>
      </c>
    </row>
    <row r="1583" spans="5:6">
      <c r="E1583" s="132"/>
      <c r="F1583" s="163" t="str">
        <f>IF(OR(D1583="",E1583=""),"",ROUND(D1583/LOOKUP(E1583,#REF!,#REF!),3))</f>
        <v/>
      </c>
    </row>
    <row r="1584" spans="5:6">
      <c r="E1584" s="132"/>
      <c r="F1584" s="163" t="str">
        <f>IF(OR(D1584="",E1584=""),"",ROUND(D1584/LOOKUP(E1584,#REF!,#REF!),3))</f>
        <v/>
      </c>
    </row>
    <row r="1585" spans="5:6">
      <c r="E1585" s="132"/>
      <c r="F1585" s="163" t="str">
        <f>IF(OR(D1585="",E1585=""),"",ROUND(D1585/LOOKUP(E1585,#REF!,#REF!),3))</f>
        <v/>
      </c>
    </row>
    <row r="1586" spans="5:6">
      <c r="E1586" s="132"/>
      <c r="F1586" s="163" t="str">
        <f>IF(OR(D1586="",E1586=""),"",ROUND(D1586/LOOKUP(E1586,#REF!,#REF!),3))</f>
        <v/>
      </c>
    </row>
    <row r="1587" spans="5:6">
      <c r="E1587" s="132"/>
      <c r="F1587" s="163" t="str">
        <f>IF(OR(D1587="",E1587=""),"",ROUND(D1587/LOOKUP(E1587,#REF!,#REF!),3))</f>
        <v/>
      </c>
    </row>
    <row r="1588" spans="5:6">
      <c r="E1588" s="132"/>
      <c r="F1588" s="163" t="str">
        <f>IF(OR(D1588="",E1588=""),"",ROUND(D1588/LOOKUP(E1588,#REF!,#REF!),3))</f>
        <v/>
      </c>
    </row>
    <row r="1589" spans="5:6">
      <c r="E1589" s="132"/>
      <c r="F1589" s="163" t="str">
        <f>IF(OR(D1589="",E1589=""),"",ROUND(D1589/LOOKUP(E1589,#REF!,#REF!),3))</f>
        <v/>
      </c>
    </row>
    <row r="1590" spans="5:6">
      <c r="E1590" s="132"/>
      <c r="F1590" s="163" t="str">
        <f>IF(OR(D1590="",E1590=""),"",ROUND(D1590/LOOKUP(E1590,#REF!,#REF!),3))</f>
        <v/>
      </c>
    </row>
    <row r="1591" spans="5:6">
      <c r="E1591" s="132"/>
      <c r="F1591" s="163" t="str">
        <f>IF(OR(D1591="",E1591=""),"",ROUND(D1591/LOOKUP(E1591,#REF!,#REF!),3))</f>
        <v/>
      </c>
    </row>
    <row r="1592" spans="5:6">
      <c r="E1592" s="132"/>
      <c r="F1592" s="163" t="str">
        <f>IF(OR(D1592="",E1592=""),"",ROUND(D1592/LOOKUP(E1592,#REF!,#REF!),3))</f>
        <v/>
      </c>
    </row>
    <row r="1593" spans="5:6">
      <c r="E1593" s="132"/>
      <c r="F1593" s="163" t="str">
        <f>IF(OR(D1593="",E1593=""),"",ROUND(D1593/LOOKUP(E1593,#REF!,#REF!),3))</f>
        <v/>
      </c>
    </row>
    <row r="1594" spans="5:6">
      <c r="E1594" s="132"/>
      <c r="F1594" s="163" t="str">
        <f>IF(OR(D1594="",E1594=""),"",ROUND(D1594/LOOKUP(E1594,#REF!,#REF!),3))</f>
        <v/>
      </c>
    </row>
    <row r="1595" spans="5:6">
      <c r="E1595" s="132"/>
      <c r="F1595" s="163" t="str">
        <f>IF(OR(D1595="",E1595=""),"",ROUND(D1595/LOOKUP(E1595,#REF!,#REF!),3))</f>
        <v/>
      </c>
    </row>
    <row r="1596" spans="5:6">
      <c r="E1596" s="132"/>
      <c r="F1596" s="163" t="str">
        <f>IF(OR(D1596="",E1596=""),"",ROUND(D1596/LOOKUP(E1596,#REF!,#REF!),3))</f>
        <v/>
      </c>
    </row>
    <row r="1597" spans="5:6">
      <c r="E1597" s="132"/>
      <c r="F1597" s="163" t="str">
        <f>IF(OR(D1597="",E1597=""),"",ROUND(D1597/LOOKUP(E1597,#REF!,#REF!),3))</f>
        <v/>
      </c>
    </row>
    <row r="1598" spans="5:6">
      <c r="E1598" s="132"/>
      <c r="F1598" s="163" t="str">
        <f>IF(OR(D1598="",E1598=""),"",ROUND(D1598/LOOKUP(E1598,#REF!,#REF!),3))</f>
        <v/>
      </c>
    </row>
    <row r="1599" spans="5:6">
      <c r="E1599" s="132"/>
      <c r="F1599" s="163" t="str">
        <f>IF(OR(D1599="",E1599=""),"",ROUND(D1599/LOOKUP(E1599,#REF!,#REF!),3))</f>
        <v/>
      </c>
    </row>
    <row r="1600" spans="5:6">
      <c r="E1600" s="132"/>
      <c r="F1600" s="163" t="str">
        <f>IF(OR(D1600="",E1600=""),"",ROUND(D1600/LOOKUP(E1600,#REF!,#REF!),3))</f>
        <v/>
      </c>
    </row>
    <row r="1601" spans="5:6">
      <c r="E1601" s="132"/>
      <c r="F1601" s="163" t="str">
        <f>IF(OR(D1601="",E1601=""),"",ROUND(D1601/LOOKUP(E1601,#REF!,#REF!),3))</f>
        <v/>
      </c>
    </row>
    <row r="1602" spans="5:6">
      <c r="E1602" s="132"/>
      <c r="F1602" s="163" t="str">
        <f>IF(OR(D1602="",E1602=""),"",ROUND(D1602/LOOKUP(E1602,#REF!,#REF!),3))</f>
        <v/>
      </c>
    </row>
    <row r="1603" spans="5:6">
      <c r="E1603" s="132"/>
      <c r="F1603" s="163" t="str">
        <f>IF(OR(D1603="",E1603=""),"",ROUND(D1603/LOOKUP(E1603,#REF!,#REF!),3))</f>
        <v/>
      </c>
    </row>
    <row r="1604" spans="5:6">
      <c r="E1604" s="132"/>
      <c r="F1604" s="163" t="str">
        <f>IF(OR(D1604="",E1604=""),"",ROUND(D1604/LOOKUP(E1604,#REF!,#REF!),3))</f>
        <v/>
      </c>
    </row>
    <row r="1605" spans="5:6">
      <c r="E1605" s="132"/>
      <c r="F1605" s="163" t="str">
        <f>IF(OR(D1605="",E1605=""),"",ROUND(D1605/LOOKUP(E1605,#REF!,#REF!),3))</f>
        <v/>
      </c>
    </row>
    <row r="1606" spans="5:6">
      <c r="E1606" s="132"/>
      <c r="F1606" s="163" t="str">
        <f>IF(OR(D1606="",E1606=""),"",ROUND(D1606/LOOKUP(E1606,#REF!,#REF!),3))</f>
        <v/>
      </c>
    </row>
    <row r="1607" spans="5:6">
      <c r="E1607" s="132"/>
      <c r="F1607" s="163" t="str">
        <f>IF(OR(D1607="",E1607=""),"",ROUND(D1607/LOOKUP(E1607,#REF!,#REF!),3))</f>
        <v/>
      </c>
    </row>
    <row r="1608" spans="5:6">
      <c r="E1608" s="132"/>
      <c r="F1608" s="163" t="str">
        <f>IF(OR(D1608="",E1608=""),"",ROUND(D1608/LOOKUP(E1608,#REF!,#REF!),3))</f>
        <v/>
      </c>
    </row>
    <row r="1609" spans="5:6">
      <c r="E1609" s="132"/>
      <c r="F1609" s="163" t="str">
        <f>IF(OR(D1609="",E1609=""),"",ROUND(D1609/LOOKUP(E1609,#REF!,#REF!),3))</f>
        <v/>
      </c>
    </row>
    <row r="1610" spans="5:6">
      <c r="E1610" s="132"/>
      <c r="F1610" s="163" t="str">
        <f>IF(OR(D1610="",E1610=""),"",ROUND(D1610/LOOKUP(E1610,#REF!,#REF!),3))</f>
        <v/>
      </c>
    </row>
    <row r="1611" spans="5:6">
      <c r="E1611" s="132"/>
      <c r="F1611" s="163" t="str">
        <f>IF(OR(D1611="",E1611=""),"",ROUND(D1611/LOOKUP(E1611,#REF!,#REF!),3))</f>
        <v/>
      </c>
    </row>
    <row r="1612" spans="5:6">
      <c r="E1612" s="132"/>
      <c r="F1612" s="163" t="str">
        <f>IF(OR(D1612="",E1612=""),"",ROUND(D1612/LOOKUP(E1612,#REF!,#REF!),3))</f>
        <v/>
      </c>
    </row>
    <row r="1613" spans="5:6">
      <c r="E1613" s="132"/>
      <c r="F1613" s="163" t="str">
        <f>IF(OR(D1613="",E1613=""),"",ROUND(D1613/LOOKUP(E1613,#REF!,#REF!),3))</f>
        <v/>
      </c>
    </row>
    <row r="1614" spans="5:6">
      <c r="E1614" s="132"/>
      <c r="F1614" s="163" t="str">
        <f>IF(OR(D1614="",E1614=""),"",ROUND(D1614/LOOKUP(E1614,#REF!,#REF!),3))</f>
        <v/>
      </c>
    </row>
    <row r="1615" spans="5:6">
      <c r="E1615" s="132"/>
      <c r="F1615" s="163" t="str">
        <f>IF(OR(D1615="",E1615=""),"",ROUND(D1615/LOOKUP(E1615,#REF!,#REF!),3))</f>
        <v/>
      </c>
    </row>
    <row r="1616" spans="5:6">
      <c r="E1616" s="132"/>
      <c r="F1616" s="163" t="str">
        <f>IF(OR(D1616="",E1616=""),"",ROUND(D1616/LOOKUP(E1616,#REF!,#REF!),3))</f>
        <v/>
      </c>
    </row>
    <row r="1617" spans="5:6">
      <c r="E1617" s="132"/>
      <c r="F1617" s="163" t="str">
        <f>IF(OR(D1617="",E1617=""),"",ROUND(D1617/LOOKUP(E1617,#REF!,#REF!),3))</f>
        <v/>
      </c>
    </row>
    <row r="1618" spans="5:6">
      <c r="E1618" s="132"/>
      <c r="F1618" s="163" t="str">
        <f>IF(OR(D1618="",E1618=""),"",ROUND(D1618/LOOKUP(E1618,#REF!,#REF!),3))</f>
        <v/>
      </c>
    </row>
    <row r="1619" spans="5:6">
      <c r="E1619" s="132"/>
      <c r="F1619" s="163" t="str">
        <f>IF(OR(D1619="",E1619=""),"",ROUND(D1619/LOOKUP(E1619,#REF!,#REF!),3))</f>
        <v/>
      </c>
    </row>
    <row r="1620" spans="5:6">
      <c r="E1620" s="132"/>
      <c r="F1620" s="163" t="str">
        <f>IF(OR(D1620="",E1620=""),"",ROUND(D1620/LOOKUP(E1620,#REF!,#REF!),3))</f>
        <v/>
      </c>
    </row>
    <row r="1621" spans="5:6">
      <c r="E1621" s="132"/>
      <c r="F1621" s="163" t="str">
        <f>IF(OR(D1621="",E1621=""),"",ROUND(D1621/LOOKUP(E1621,#REF!,#REF!),3))</f>
        <v/>
      </c>
    </row>
    <row r="1622" spans="5:6">
      <c r="E1622" s="132"/>
      <c r="F1622" s="163" t="str">
        <f>IF(OR(D1622="",E1622=""),"",ROUND(D1622/LOOKUP(E1622,#REF!,#REF!),3))</f>
        <v/>
      </c>
    </row>
    <row r="1623" spans="5:6">
      <c r="E1623" s="132"/>
      <c r="F1623" s="163" t="str">
        <f>IF(OR(D1623="",E1623=""),"",ROUND(D1623/LOOKUP(E1623,#REF!,#REF!),3))</f>
        <v/>
      </c>
    </row>
    <row r="1624" spans="5:6">
      <c r="E1624" s="132"/>
      <c r="F1624" s="163" t="str">
        <f>IF(OR(D1624="",E1624=""),"",ROUND(D1624/LOOKUP(E1624,#REF!,#REF!),3))</f>
        <v/>
      </c>
    </row>
    <row r="1625" spans="5:6">
      <c r="E1625" s="132"/>
      <c r="F1625" s="163" t="str">
        <f>IF(OR(D1625="",E1625=""),"",ROUND(D1625/LOOKUP(E1625,#REF!,#REF!),3))</f>
        <v/>
      </c>
    </row>
    <row r="1626" spans="5:6">
      <c r="E1626" s="132"/>
      <c r="F1626" s="163" t="str">
        <f>IF(OR(D1626="",E1626=""),"",ROUND(D1626/LOOKUP(E1626,#REF!,#REF!),3))</f>
        <v/>
      </c>
    </row>
    <row r="1627" spans="5:6">
      <c r="E1627" s="132"/>
      <c r="F1627" s="163" t="str">
        <f>IF(OR(D1627="",E1627=""),"",ROUND(D1627/LOOKUP(E1627,#REF!,#REF!),3))</f>
        <v/>
      </c>
    </row>
    <row r="1628" spans="5:6">
      <c r="E1628" s="132"/>
      <c r="F1628" s="163" t="str">
        <f>IF(OR(D1628="",E1628=""),"",ROUND(D1628/LOOKUP(E1628,#REF!,#REF!),3))</f>
        <v/>
      </c>
    </row>
    <row r="1629" spans="5:6">
      <c r="E1629" s="132"/>
      <c r="F1629" s="163" t="str">
        <f>IF(OR(D1629="",E1629=""),"",ROUND(D1629/LOOKUP(E1629,#REF!,#REF!),3))</f>
        <v/>
      </c>
    </row>
    <row r="1630" spans="5:6">
      <c r="E1630" s="132"/>
      <c r="F1630" s="163" t="str">
        <f>IF(OR(D1630="",E1630=""),"",ROUND(D1630/LOOKUP(E1630,#REF!,#REF!),3))</f>
        <v/>
      </c>
    </row>
    <row r="1631" spans="5:6">
      <c r="E1631" s="132"/>
      <c r="F1631" s="163" t="str">
        <f>IF(OR(D1631="",E1631=""),"",ROUND(D1631/LOOKUP(E1631,#REF!,#REF!),3))</f>
        <v/>
      </c>
    </row>
    <row r="1632" spans="5:6">
      <c r="E1632" s="132"/>
      <c r="F1632" s="163" t="str">
        <f>IF(OR(D1632="",E1632=""),"",ROUND(D1632/LOOKUP(E1632,#REF!,#REF!),3))</f>
        <v/>
      </c>
    </row>
    <row r="1633" spans="5:6">
      <c r="E1633" s="132"/>
      <c r="F1633" s="163" t="str">
        <f>IF(OR(D1633="",E1633=""),"",ROUND(D1633/LOOKUP(E1633,#REF!,#REF!),3))</f>
        <v/>
      </c>
    </row>
    <row r="1634" spans="5:6">
      <c r="E1634" s="132"/>
      <c r="F1634" s="163" t="str">
        <f>IF(OR(D1634="",E1634=""),"",ROUND(D1634/LOOKUP(E1634,#REF!,#REF!),3))</f>
        <v/>
      </c>
    </row>
    <row r="1635" spans="5:6">
      <c r="E1635" s="132"/>
      <c r="F1635" s="163" t="str">
        <f>IF(OR(D1635="",E1635=""),"",ROUND(D1635/LOOKUP(E1635,#REF!,#REF!),3))</f>
        <v/>
      </c>
    </row>
    <row r="1636" spans="5:6">
      <c r="E1636" s="132"/>
      <c r="F1636" s="163" t="str">
        <f>IF(OR(D1636="",E1636=""),"",ROUND(D1636/LOOKUP(E1636,#REF!,#REF!),3))</f>
        <v/>
      </c>
    </row>
    <row r="1637" spans="5:6">
      <c r="E1637" s="132"/>
      <c r="F1637" s="163" t="str">
        <f>IF(OR(D1637="",E1637=""),"",ROUND(D1637/LOOKUP(E1637,#REF!,#REF!),3))</f>
        <v/>
      </c>
    </row>
    <row r="1638" spans="5:6">
      <c r="E1638" s="132"/>
      <c r="F1638" s="163" t="str">
        <f>IF(OR(D1638="",E1638=""),"",ROUND(D1638/LOOKUP(E1638,#REF!,#REF!),3))</f>
        <v/>
      </c>
    </row>
    <row r="1639" spans="5:6">
      <c r="E1639" s="132"/>
      <c r="F1639" s="163" t="str">
        <f>IF(OR(D1639="",E1639=""),"",ROUND(D1639/LOOKUP(E1639,#REF!,#REF!),3))</f>
        <v/>
      </c>
    </row>
    <row r="1640" spans="5:6">
      <c r="E1640" s="132"/>
      <c r="F1640" s="163" t="str">
        <f>IF(OR(D1640="",E1640=""),"",ROUND(D1640/LOOKUP(E1640,#REF!,#REF!),3))</f>
        <v/>
      </c>
    </row>
    <row r="1641" spans="5:6">
      <c r="E1641" s="132"/>
      <c r="F1641" s="163" t="str">
        <f>IF(OR(D1641="",E1641=""),"",ROUND(D1641/LOOKUP(E1641,#REF!,#REF!),3))</f>
        <v/>
      </c>
    </row>
    <row r="1642" spans="5:6">
      <c r="E1642" s="132"/>
      <c r="F1642" s="163" t="str">
        <f>IF(OR(D1642="",E1642=""),"",ROUND(D1642/LOOKUP(E1642,#REF!,#REF!),3))</f>
        <v/>
      </c>
    </row>
    <row r="1643" spans="5:6">
      <c r="E1643" s="132"/>
      <c r="F1643" s="163" t="str">
        <f>IF(OR(D1643="",E1643=""),"",ROUND(D1643/LOOKUP(E1643,#REF!,#REF!),3))</f>
        <v/>
      </c>
    </row>
    <row r="1644" spans="5:6">
      <c r="E1644" s="132"/>
      <c r="F1644" s="163" t="str">
        <f>IF(OR(D1644="",E1644=""),"",ROUND(D1644/LOOKUP(E1644,#REF!,#REF!),3))</f>
        <v/>
      </c>
    </row>
    <row r="1645" spans="5:6">
      <c r="E1645" s="132"/>
      <c r="F1645" s="163" t="str">
        <f>IF(OR(D1645="",E1645=""),"",ROUND(D1645/LOOKUP(E1645,#REF!,#REF!),3))</f>
        <v/>
      </c>
    </row>
    <row r="1646" spans="5:6">
      <c r="E1646" s="132"/>
      <c r="F1646" s="163" t="str">
        <f>IF(OR(D1646="",E1646=""),"",ROUND(D1646/LOOKUP(E1646,#REF!,#REF!),3))</f>
        <v/>
      </c>
    </row>
    <row r="1647" spans="5:6">
      <c r="E1647" s="132"/>
      <c r="F1647" s="163" t="str">
        <f>IF(OR(D1647="",E1647=""),"",ROUND(D1647/LOOKUP(E1647,#REF!,#REF!),3))</f>
        <v/>
      </c>
    </row>
    <row r="1648" spans="5:6">
      <c r="E1648" s="132"/>
      <c r="F1648" s="163" t="str">
        <f>IF(OR(D1648="",E1648=""),"",ROUND(D1648/LOOKUP(E1648,#REF!,#REF!),3))</f>
        <v/>
      </c>
    </row>
    <row r="1649" spans="5:6">
      <c r="E1649" s="132"/>
      <c r="F1649" s="163" t="str">
        <f>IF(OR(D1649="",E1649=""),"",ROUND(D1649/LOOKUP(E1649,#REF!,#REF!),3))</f>
        <v/>
      </c>
    </row>
    <row r="1650" spans="5:6">
      <c r="E1650" s="132"/>
      <c r="F1650" s="163" t="str">
        <f>IF(OR(D1650="",E1650=""),"",ROUND(D1650/LOOKUP(E1650,#REF!,#REF!),3))</f>
        <v/>
      </c>
    </row>
    <row r="1651" spans="5:6">
      <c r="E1651" s="132"/>
      <c r="F1651" s="163" t="str">
        <f>IF(OR(D1651="",E1651=""),"",ROUND(D1651/LOOKUP(E1651,#REF!,#REF!),3))</f>
        <v/>
      </c>
    </row>
    <row r="1652" spans="5:6">
      <c r="E1652" s="132"/>
      <c r="F1652" s="163" t="str">
        <f>IF(OR(D1652="",E1652=""),"",ROUND(D1652/LOOKUP(E1652,#REF!,#REF!),3))</f>
        <v/>
      </c>
    </row>
    <row r="1653" spans="5:6">
      <c r="E1653" s="132"/>
      <c r="F1653" s="163" t="str">
        <f>IF(OR(D1653="",E1653=""),"",ROUND(D1653/LOOKUP(E1653,#REF!,#REF!),3))</f>
        <v/>
      </c>
    </row>
    <row r="1654" spans="5:6">
      <c r="E1654" s="132"/>
      <c r="F1654" s="163" t="str">
        <f>IF(OR(D1654="",E1654=""),"",ROUND(D1654/LOOKUP(E1654,#REF!,#REF!),3))</f>
        <v/>
      </c>
    </row>
    <row r="1655" spans="5:6">
      <c r="E1655" s="132"/>
      <c r="F1655" s="163" t="str">
        <f>IF(OR(D1655="",E1655=""),"",ROUND(D1655/LOOKUP(E1655,#REF!,#REF!),3))</f>
        <v/>
      </c>
    </row>
    <row r="1656" spans="5:6">
      <c r="E1656" s="132"/>
      <c r="F1656" s="163" t="str">
        <f>IF(OR(D1656="",E1656=""),"",ROUND(D1656/LOOKUP(E1656,#REF!,#REF!),3))</f>
        <v/>
      </c>
    </row>
    <row r="1657" spans="5:6">
      <c r="E1657" s="132"/>
      <c r="F1657" s="163" t="str">
        <f>IF(OR(D1657="",E1657=""),"",ROUND(D1657/LOOKUP(E1657,#REF!,#REF!),3))</f>
        <v/>
      </c>
    </row>
    <row r="1658" spans="5:6">
      <c r="E1658" s="132"/>
      <c r="F1658" s="163" t="str">
        <f>IF(OR(D1658="",E1658=""),"",ROUND(D1658/LOOKUP(E1658,#REF!,#REF!),3))</f>
        <v/>
      </c>
    </row>
    <row r="1659" spans="5:6">
      <c r="E1659" s="132"/>
      <c r="F1659" s="163" t="str">
        <f>IF(OR(D1659="",E1659=""),"",ROUND(D1659/LOOKUP(E1659,#REF!,#REF!),3))</f>
        <v/>
      </c>
    </row>
    <row r="1660" spans="5:6">
      <c r="E1660" s="132"/>
      <c r="F1660" s="163" t="str">
        <f>IF(OR(D1660="",E1660=""),"",ROUND(D1660/LOOKUP(E1660,#REF!,#REF!),3))</f>
        <v/>
      </c>
    </row>
    <row r="1661" spans="5:6">
      <c r="E1661" s="132"/>
      <c r="F1661" s="163" t="str">
        <f>IF(OR(D1661="",E1661=""),"",ROUND(D1661/LOOKUP(E1661,#REF!,#REF!),3))</f>
        <v/>
      </c>
    </row>
    <row r="1662" spans="5:6">
      <c r="E1662" s="132"/>
      <c r="F1662" s="163" t="str">
        <f>IF(OR(D1662="",E1662=""),"",ROUND(D1662/LOOKUP(E1662,#REF!,#REF!),3))</f>
        <v/>
      </c>
    </row>
    <row r="1663" spans="5:6">
      <c r="E1663" s="132"/>
      <c r="F1663" s="163" t="str">
        <f>IF(OR(D1663="",E1663=""),"",ROUND(D1663/LOOKUP(E1663,#REF!,#REF!),3))</f>
        <v/>
      </c>
    </row>
    <row r="1664" spans="5:6">
      <c r="E1664" s="132"/>
      <c r="F1664" s="163" t="str">
        <f>IF(OR(D1664="",E1664=""),"",ROUND(D1664/LOOKUP(E1664,#REF!,#REF!),3))</f>
        <v/>
      </c>
    </row>
    <row r="1665" spans="5:6">
      <c r="E1665" s="132"/>
      <c r="F1665" s="163" t="str">
        <f>IF(OR(D1665="",E1665=""),"",ROUND(D1665/LOOKUP(E1665,#REF!,#REF!),3))</f>
        <v/>
      </c>
    </row>
    <row r="1666" spans="5:6">
      <c r="E1666" s="132"/>
      <c r="F1666" s="163" t="str">
        <f>IF(OR(D1666="",E1666=""),"",ROUND(D1666/LOOKUP(E1666,#REF!,#REF!),3))</f>
        <v/>
      </c>
    </row>
    <row r="1667" spans="5:6">
      <c r="E1667" s="132"/>
      <c r="F1667" s="163" t="str">
        <f>IF(OR(D1667="",E1667=""),"",ROUND(D1667/LOOKUP(E1667,#REF!,#REF!),3))</f>
        <v/>
      </c>
    </row>
    <row r="1668" spans="5:6">
      <c r="E1668" s="132"/>
      <c r="F1668" s="163" t="str">
        <f>IF(OR(D1668="",E1668=""),"",ROUND(D1668/LOOKUP(E1668,#REF!,#REF!),3))</f>
        <v/>
      </c>
    </row>
    <row r="1669" spans="5:6">
      <c r="E1669" s="132"/>
      <c r="F1669" s="163" t="str">
        <f>IF(OR(D1669="",E1669=""),"",ROUND(D1669/LOOKUP(E1669,#REF!,#REF!),3))</f>
        <v/>
      </c>
    </row>
    <row r="1670" spans="5:6">
      <c r="E1670" s="132"/>
      <c r="F1670" s="163" t="str">
        <f>IF(OR(D1670="",E1670=""),"",ROUND(D1670/LOOKUP(E1670,#REF!,#REF!),3))</f>
        <v/>
      </c>
    </row>
    <row r="1671" spans="5:6">
      <c r="E1671" s="132"/>
      <c r="F1671" s="163" t="str">
        <f>IF(OR(D1671="",E1671=""),"",ROUND(D1671/LOOKUP(E1671,#REF!,#REF!),3))</f>
        <v/>
      </c>
    </row>
    <row r="1672" spans="5:6">
      <c r="E1672" s="132"/>
      <c r="F1672" s="163" t="str">
        <f>IF(OR(D1672="",E1672=""),"",ROUND(D1672/LOOKUP(E1672,#REF!,#REF!),3))</f>
        <v/>
      </c>
    </row>
    <row r="1673" spans="5:6">
      <c r="E1673" s="132"/>
      <c r="F1673" s="163" t="str">
        <f>IF(OR(D1673="",E1673=""),"",ROUND(D1673/LOOKUP(E1673,#REF!,#REF!),3))</f>
        <v/>
      </c>
    </row>
    <row r="1674" spans="5:6">
      <c r="E1674" s="132"/>
      <c r="F1674" s="163" t="str">
        <f>IF(OR(D1674="",E1674=""),"",ROUND(D1674/LOOKUP(E1674,#REF!,#REF!),3))</f>
        <v/>
      </c>
    </row>
    <row r="1675" spans="5:6">
      <c r="E1675" s="132"/>
      <c r="F1675" s="163" t="str">
        <f>IF(OR(D1675="",E1675=""),"",ROUND(D1675/LOOKUP(E1675,#REF!,#REF!),3))</f>
        <v/>
      </c>
    </row>
    <row r="1676" spans="5:6">
      <c r="E1676" s="132"/>
      <c r="F1676" s="163" t="str">
        <f>IF(OR(D1676="",E1676=""),"",ROUND(D1676/LOOKUP(E1676,#REF!,#REF!),3))</f>
        <v/>
      </c>
    </row>
    <row r="1677" spans="5:6">
      <c r="E1677" s="132"/>
      <c r="F1677" s="163" t="str">
        <f>IF(OR(D1677="",E1677=""),"",ROUND(D1677/LOOKUP(E1677,#REF!,#REF!),3))</f>
        <v/>
      </c>
    </row>
    <row r="1678" spans="5:6">
      <c r="E1678" s="132"/>
      <c r="F1678" s="163" t="str">
        <f>IF(OR(D1678="",E1678=""),"",ROUND(D1678/LOOKUP(E1678,#REF!,#REF!),3))</f>
        <v/>
      </c>
    </row>
    <row r="1679" spans="5:6">
      <c r="E1679" s="132"/>
      <c r="F1679" s="163" t="str">
        <f>IF(OR(D1679="",E1679=""),"",ROUND(D1679/LOOKUP(E1679,#REF!,#REF!),3))</f>
        <v/>
      </c>
    </row>
    <row r="1680" spans="5:6">
      <c r="E1680" s="132"/>
      <c r="F1680" s="163" t="str">
        <f>IF(OR(D1680="",E1680=""),"",ROUND(D1680/LOOKUP(E1680,#REF!,#REF!),3))</f>
        <v/>
      </c>
    </row>
    <row r="1681" spans="5:6">
      <c r="E1681" s="132"/>
      <c r="F1681" s="163" t="str">
        <f>IF(OR(D1681="",E1681=""),"",ROUND(D1681/LOOKUP(E1681,#REF!,#REF!),3))</f>
        <v/>
      </c>
    </row>
    <row r="1682" spans="5:6">
      <c r="E1682" s="132"/>
      <c r="F1682" s="163" t="str">
        <f>IF(OR(D1682="",E1682=""),"",ROUND(D1682/LOOKUP(E1682,#REF!,#REF!),3))</f>
        <v/>
      </c>
    </row>
    <row r="1683" spans="5:6">
      <c r="E1683" s="132"/>
      <c r="F1683" s="163" t="str">
        <f>IF(OR(D1683="",E1683=""),"",ROUND(D1683/LOOKUP(E1683,#REF!,#REF!),3))</f>
        <v/>
      </c>
    </row>
    <row r="1684" spans="5:6">
      <c r="E1684" s="132"/>
      <c r="F1684" s="163" t="str">
        <f>IF(OR(D1684="",E1684=""),"",ROUND(D1684/LOOKUP(E1684,#REF!,#REF!),3))</f>
        <v/>
      </c>
    </row>
    <row r="1685" spans="5:6">
      <c r="E1685" s="132"/>
      <c r="F1685" s="163" t="str">
        <f>IF(OR(D1685="",E1685=""),"",ROUND(D1685/LOOKUP(E1685,#REF!,#REF!),3))</f>
        <v/>
      </c>
    </row>
    <row r="1686" spans="5:6">
      <c r="E1686" s="132"/>
      <c r="F1686" s="163" t="str">
        <f>IF(OR(D1686="",E1686=""),"",ROUND(D1686/LOOKUP(E1686,#REF!,#REF!),3))</f>
        <v/>
      </c>
    </row>
    <row r="1687" spans="5:6">
      <c r="E1687" s="132"/>
      <c r="F1687" s="163" t="str">
        <f>IF(OR(D1687="",E1687=""),"",ROUND(D1687/LOOKUP(E1687,#REF!,#REF!),3))</f>
        <v/>
      </c>
    </row>
    <row r="1688" spans="5:6">
      <c r="E1688" s="132"/>
      <c r="F1688" s="163" t="str">
        <f>IF(OR(D1688="",E1688=""),"",ROUND(D1688/LOOKUP(E1688,#REF!,#REF!),3))</f>
        <v/>
      </c>
    </row>
    <row r="1689" spans="5:6">
      <c r="E1689" s="132"/>
      <c r="F1689" s="163" t="str">
        <f>IF(OR(D1689="",E1689=""),"",ROUND(D1689/LOOKUP(E1689,#REF!,#REF!),3))</f>
        <v/>
      </c>
    </row>
    <row r="1690" spans="5:6">
      <c r="E1690" s="132"/>
      <c r="F1690" s="163" t="str">
        <f>IF(OR(D1690="",E1690=""),"",ROUND(D1690/LOOKUP(E1690,#REF!,#REF!),3))</f>
        <v/>
      </c>
    </row>
    <row r="1691" spans="5:6">
      <c r="E1691" s="132"/>
      <c r="F1691" s="163" t="str">
        <f>IF(OR(D1691="",E1691=""),"",ROUND(D1691/LOOKUP(E1691,#REF!,#REF!),3))</f>
        <v/>
      </c>
    </row>
    <row r="1692" spans="5:6">
      <c r="E1692" s="132"/>
      <c r="F1692" s="163" t="str">
        <f>IF(OR(D1692="",E1692=""),"",ROUND(D1692/LOOKUP(E1692,#REF!,#REF!),3))</f>
        <v/>
      </c>
    </row>
    <row r="1693" spans="5:6">
      <c r="E1693" s="132"/>
      <c r="F1693" s="163" t="str">
        <f>IF(OR(D1693="",E1693=""),"",ROUND(D1693/LOOKUP(E1693,#REF!,#REF!),3))</f>
        <v/>
      </c>
    </row>
    <row r="1694" spans="5:6">
      <c r="E1694" s="132"/>
      <c r="F1694" s="163" t="str">
        <f>IF(OR(D1694="",E1694=""),"",ROUND(D1694/LOOKUP(E1694,#REF!,#REF!),3))</f>
        <v/>
      </c>
    </row>
    <row r="1695" spans="5:6">
      <c r="E1695" s="132"/>
      <c r="F1695" s="163" t="str">
        <f>IF(OR(D1695="",E1695=""),"",ROUND(D1695/LOOKUP(E1695,#REF!,#REF!),3))</f>
        <v/>
      </c>
    </row>
    <row r="1696" spans="5:6">
      <c r="E1696" s="132"/>
      <c r="F1696" s="163" t="str">
        <f>IF(OR(D1696="",E1696=""),"",ROUND(D1696/LOOKUP(E1696,#REF!,#REF!),3))</f>
        <v/>
      </c>
    </row>
    <row r="1697" spans="5:6">
      <c r="E1697" s="132"/>
      <c r="F1697" s="163" t="str">
        <f>IF(OR(D1697="",E1697=""),"",ROUND(D1697/LOOKUP(E1697,#REF!,#REF!),3))</f>
        <v/>
      </c>
    </row>
    <row r="1698" spans="5:6">
      <c r="E1698" s="132"/>
      <c r="F1698" s="163" t="str">
        <f>IF(OR(D1698="",E1698=""),"",ROUND(D1698/LOOKUP(E1698,#REF!,#REF!),3))</f>
        <v/>
      </c>
    </row>
    <row r="1699" spans="5:6">
      <c r="E1699" s="132"/>
      <c r="F1699" s="163" t="str">
        <f>IF(OR(D1699="",E1699=""),"",ROUND(D1699/LOOKUP(E1699,#REF!,#REF!),3))</f>
        <v/>
      </c>
    </row>
    <row r="1700" spans="5:6">
      <c r="E1700" s="132"/>
      <c r="F1700" s="163" t="str">
        <f>IF(OR(D1700="",E1700=""),"",ROUND(D1700/LOOKUP(E1700,#REF!,#REF!),3))</f>
        <v/>
      </c>
    </row>
    <row r="1701" spans="5:6">
      <c r="E1701" s="132"/>
      <c r="F1701" s="163" t="str">
        <f>IF(OR(D1701="",E1701=""),"",ROUND(D1701/LOOKUP(E1701,#REF!,#REF!),3))</f>
        <v/>
      </c>
    </row>
    <row r="1702" spans="5:6">
      <c r="E1702" s="132"/>
      <c r="F1702" s="163" t="str">
        <f>IF(OR(D1702="",E1702=""),"",ROUND(D1702/LOOKUP(E1702,#REF!,#REF!),3))</f>
        <v/>
      </c>
    </row>
    <row r="1703" spans="5:6">
      <c r="E1703" s="132"/>
      <c r="F1703" s="163" t="str">
        <f>IF(OR(D1703="",E1703=""),"",ROUND(D1703/LOOKUP(E1703,#REF!,#REF!),3))</f>
        <v/>
      </c>
    </row>
    <row r="1704" spans="5:6">
      <c r="E1704" s="132"/>
      <c r="F1704" s="163" t="str">
        <f>IF(OR(D1704="",E1704=""),"",ROUND(D1704/LOOKUP(E1704,#REF!,#REF!),3))</f>
        <v/>
      </c>
    </row>
    <row r="1705" spans="5:6">
      <c r="E1705" s="132"/>
      <c r="F1705" s="163" t="str">
        <f>IF(OR(D1705="",E1705=""),"",ROUND(D1705/LOOKUP(E1705,#REF!,#REF!),3))</f>
        <v/>
      </c>
    </row>
    <row r="1706" spans="5:6">
      <c r="E1706" s="132"/>
      <c r="F1706" s="163" t="str">
        <f>IF(OR(D1706="",E1706=""),"",ROUND(D1706/LOOKUP(E1706,#REF!,#REF!),3))</f>
        <v/>
      </c>
    </row>
    <row r="1707" spans="5:6">
      <c r="E1707" s="132"/>
      <c r="F1707" s="163" t="str">
        <f>IF(OR(D1707="",E1707=""),"",ROUND(D1707/LOOKUP(E1707,#REF!,#REF!),3))</f>
        <v/>
      </c>
    </row>
    <row r="1708" spans="5:6">
      <c r="E1708" s="132"/>
      <c r="F1708" s="163" t="str">
        <f>IF(OR(D1708="",E1708=""),"",ROUND(D1708/LOOKUP(E1708,#REF!,#REF!),3))</f>
        <v/>
      </c>
    </row>
    <row r="1709" spans="5:6">
      <c r="E1709" s="132"/>
      <c r="F1709" s="163" t="str">
        <f>IF(OR(D1709="",E1709=""),"",ROUND(D1709/LOOKUP(E1709,#REF!,#REF!),3))</f>
        <v/>
      </c>
    </row>
    <row r="1710" spans="5:6">
      <c r="E1710" s="132"/>
      <c r="F1710" s="163" t="str">
        <f>IF(OR(D1710="",E1710=""),"",ROUND(D1710/LOOKUP(E1710,#REF!,#REF!),3))</f>
        <v/>
      </c>
    </row>
    <row r="1711" spans="5:6">
      <c r="E1711" s="132"/>
      <c r="F1711" s="163" t="str">
        <f>IF(OR(D1711="",E1711=""),"",ROUND(D1711/LOOKUP(E1711,#REF!,#REF!),3))</f>
        <v/>
      </c>
    </row>
    <row r="1712" spans="5:6">
      <c r="E1712" s="132"/>
      <c r="F1712" s="163" t="str">
        <f>IF(OR(D1712="",E1712=""),"",ROUND(D1712/LOOKUP(E1712,#REF!,#REF!),3))</f>
        <v/>
      </c>
    </row>
    <row r="1713" spans="5:6">
      <c r="E1713" s="132"/>
      <c r="F1713" s="163" t="str">
        <f>IF(OR(D1713="",E1713=""),"",ROUND(D1713/LOOKUP(E1713,#REF!,#REF!),3))</f>
        <v/>
      </c>
    </row>
    <row r="1714" spans="5:6">
      <c r="E1714" s="132"/>
      <c r="F1714" s="163" t="str">
        <f>IF(OR(D1714="",E1714=""),"",ROUND(D1714/LOOKUP(E1714,#REF!,#REF!),3))</f>
        <v/>
      </c>
    </row>
    <row r="1715" spans="5:6">
      <c r="E1715" s="132"/>
      <c r="F1715" s="163" t="str">
        <f>IF(OR(D1715="",E1715=""),"",ROUND(D1715/LOOKUP(E1715,#REF!,#REF!),3))</f>
        <v/>
      </c>
    </row>
    <row r="1716" spans="5:6">
      <c r="E1716" s="132"/>
      <c r="F1716" s="163" t="str">
        <f>IF(OR(D1716="",E1716=""),"",ROUND(D1716/LOOKUP(E1716,#REF!,#REF!),3))</f>
        <v/>
      </c>
    </row>
    <row r="1717" spans="5:6">
      <c r="E1717" s="132"/>
      <c r="F1717" s="163" t="str">
        <f>IF(OR(D1717="",E1717=""),"",ROUND(D1717/LOOKUP(E1717,#REF!,#REF!),3))</f>
        <v/>
      </c>
    </row>
    <row r="1718" spans="5:6">
      <c r="E1718" s="132"/>
      <c r="F1718" s="163" t="str">
        <f>IF(OR(D1718="",E1718=""),"",ROUND(D1718/LOOKUP(E1718,#REF!,#REF!),3))</f>
        <v/>
      </c>
    </row>
    <row r="1719" spans="5:6">
      <c r="E1719" s="132"/>
      <c r="F1719" s="163" t="str">
        <f>IF(OR(D1719="",E1719=""),"",ROUND(D1719/LOOKUP(E1719,#REF!,#REF!),3))</f>
        <v/>
      </c>
    </row>
    <row r="1720" spans="5:6">
      <c r="E1720" s="132"/>
      <c r="F1720" s="163" t="str">
        <f>IF(OR(D1720="",E1720=""),"",ROUND(D1720/LOOKUP(E1720,#REF!,#REF!),3))</f>
        <v/>
      </c>
    </row>
    <row r="1721" spans="5:6">
      <c r="E1721" s="132"/>
      <c r="F1721" s="163" t="str">
        <f>IF(OR(D1721="",E1721=""),"",ROUND(D1721/LOOKUP(E1721,#REF!,#REF!),3))</f>
        <v/>
      </c>
    </row>
    <row r="1722" spans="5:6">
      <c r="E1722" s="132"/>
      <c r="F1722" s="163" t="str">
        <f>IF(OR(D1722="",E1722=""),"",ROUND(D1722/LOOKUP(E1722,#REF!,#REF!),3))</f>
        <v/>
      </c>
    </row>
    <row r="1723" spans="5:6">
      <c r="E1723" s="132"/>
      <c r="F1723" s="163" t="str">
        <f>IF(OR(D1723="",E1723=""),"",ROUND(D1723/LOOKUP(E1723,#REF!,#REF!),3))</f>
        <v/>
      </c>
    </row>
    <row r="1724" spans="5:6">
      <c r="E1724" s="132"/>
      <c r="F1724" s="163" t="str">
        <f>IF(OR(D1724="",E1724=""),"",ROUND(D1724/LOOKUP(E1724,#REF!,#REF!),3))</f>
        <v/>
      </c>
    </row>
    <row r="1725" spans="5:6">
      <c r="E1725" s="132"/>
      <c r="F1725" s="163" t="str">
        <f>IF(OR(D1725="",E1725=""),"",ROUND(D1725/LOOKUP(E1725,#REF!,#REF!),3))</f>
        <v/>
      </c>
    </row>
    <row r="1726" spans="5:6">
      <c r="E1726" s="132"/>
      <c r="F1726" s="163" t="str">
        <f>IF(OR(D1726="",E1726=""),"",ROUND(D1726/LOOKUP(E1726,#REF!,#REF!),3))</f>
        <v/>
      </c>
    </row>
    <row r="1727" spans="5:6">
      <c r="E1727" s="132"/>
      <c r="F1727" s="163" t="str">
        <f>IF(OR(D1727="",E1727=""),"",ROUND(D1727/LOOKUP(E1727,#REF!,#REF!),3))</f>
        <v/>
      </c>
    </row>
    <row r="1728" spans="5:6">
      <c r="E1728" s="132"/>
      <c r="F1728" s="163" t="str">
        <f>IF(OR(D1728="",E1728=""),"",ROUND(D1728/LOOKUP(E1728,#REF!,#REF!),3))</f>
        <v/>
      </c>
    </row>
    <row r="1729" spans="5:6">
      <c r="E1729" s="132"/>
      <c r="F1729" s="163" t="str">
        <f>IF(OR(D1729="",E1729=""),"",ROUND(D1729/LOOKUP(E1729,#REF!,#REF!),3))</f>
        <v/>
      </c>
    </row>
    <row r="1730" spans="5:6">
      <c r="E1730" s="132"/>
      <c r="F1730" s="163" t="str">
        <f>IF(OR(D1730="",E1730=""),"",ROUND(D1730/LOOKUP(E1730,#REF!,#REF!),3))</f>
        <v/>
      </c>
    </row>
    <row r="1731" spans="5:6">
      <c r="E1731" s="132"/>
      <c r="F1731" s="163" t="str">
        <f>IF(OR(D1731="",E1731=""),"",ROUND(D1731/LOOKUP(E1731,#REF!,#REF!),3))</f>
        <v/>
      </c>
    </row>
    <row r="1732" spans="5:6">
      <c r="E1732" s="132"/>
      <c r="F1732" s="163" t="str">
        <f>IF(OR(D1732="",E1732=""),"",ROUND(D1732/LOOKUP(E1732,#REF!,#REF!),3))</f>
        <v/>
      </c>
    </row>
    <row r="1733" spans="5:6">
      <c r="E1733" s="132"/>
      <c r="F1733" s="163" t="str">
        <f>IF(OR(D1733="",E1733=""),"",ROUND(D1733/LOOKUP(E1733,#REF!,#REF!),3))</f>
        <v/>
      </c>
    </row>
    <row r="1734" spans="5:6">
      <c r="E1734" s="132"/>
      <c r="F1734" s="163" t="str">
        <f>IF(OR(D1734="",E1734=""),"",ROUND(D1734/LOOKUP(E1734,#REF!,#REF!),3))</f>
        <v/>
      </c>
    </row>
    <row r="1735" spans="5:6">
      <c r="E1735" s="132"/>
      <c r="F1735" s="163" t="str">
        <f>IF(OR(D1735="",E1735=""),"",ROUND(D1735/LOOKUP(E1735,#REF!,#REF!),3))</f>
        <v/>
      </c>
    </row>
    <row r="1736" spans="5:6">
      <c r="E1736" s="132"/>
      <c r="F1736" s="163" t="str">
        <f>IF(OR(D1736="",E1736=""),"",ROUND(D1736/LOOKUP(E1736,#REF!,#REF!),3))</f>
        <v/>
      </c>
    </row>
    <row r="1737" spans="5:6">
      <c r="E1737" s="132"/>
      <c r="F1737" s="163" t="str">
        <f>IF(OR(D1737="",E1737=""),"",ROUND(D1737/LOOKUP(E1737,#REF!,#REF!),3))</f>
        <v/>
      </c>
    </row>
    <row r="1738" spans="5:6">
      <c r="E1738" s="132"/>
      <c r="F1738" s="163" t="str">
        <f>IF(OR(D1738="",E1738=""),"",ROUND(D1738/LOOKUP(E1738,#REF!,#REF!),3))</f>
        <v/>
      </c>
    </row>
    <row r="1739" spans="5:6">
      <c r="E1739" s="132"/>
      <c r="F1739" s="163" t="str">
        <f>IF(OR(D1739="",E1739=""),"",ROUND(D1739/LOOKUP(E1739,#REF!,#REF!),3))</f>
        <v/>
      </c>
    </row>
    <row r="1740" spans="5:6">
      <c r="E1740" s="132"/>
      <c r="F1740" s="163" t="str">
        <f>IF(OR(D1740="",E1740=""),"",ROUND(D1740/LOOKUP(E1740,#REF!,#REF!),3))</f>
        <v/>
      </c>
    </row>
    <row r="1741" spans="5:6">
      <c r="E1741" s="132"/>
      <c r="F1741" s="163" t="str">
        <f>IF(OR(D1741="",E1741=""),"",ROUND(D1741/LOOKUP(E1741,#REF!,#REF!),3))</f>
        <v/>
      </c>
    </row>
    <row r="1742" spans="5:6">
      <c r="E1742" s="132"/>
      <c r="F1742" s="163" t="str">
        <f>IF(OR(D1742="",E1742=""),"",ROUND(D1742/LOOKUP(E1742,#REF!,#REF!),3))</f>
        <v/>
      </c>
    </row>
    <row r="1743" spans="5:6">
      <c r="E1743" s="132"/>
      <c r="F1743" s="163" t="str">
        <f>IF(OR(D1743="",E1743=""),"",ROUND(D1743/LOOKUP(E1743,#REF!,#REF!),3))</f>
        <v/>
      </c>
    </row>
    <row r="1744" spans="5:6">
      <c r="E1744" s="132"/>
      <c r="F1744" s="163" t="str">
        <f>IF(OR(D1744="",E1744=""),"",ROUND(D1744/LOOKUP(E1744,#REF!,#REF!),3))</f>
        <v/>
      </c>
    </row>
    <row r="1745" spans="5:6">
      <c r="E1745" s="132"/>
      <c r="F1745" s="163" t="str">
        <f>IF(OR(D1745="",E1745=""),"",ROUND(D1745/LOOKUP(E1745,#REF!,#REF!),3))</f>
        <v/>
      </c>
    </row>
    <row r="1746" spans="5:6">
      <c r="E1746" s="132"/>
      <c r="F1746" s="163" t="str">
        <f>IF(OR(D1746="",E1746=""),"",ROUND(D1746/LOOKUP(E1746,#REF!,#REF!),3))</f>
        <v/>
      </c>
    </row>
    <row r="1747" spans="5:6">
      <c r="E1747" s="132"/>
      <c r="F1747" s="163" t="str">
        <f>IF(OR(D1747="",E1747=""),"",ROUND(D1747/LOOKUP(E1747,#REF!,#REF!),3))</f>
        <v/>
      </c>
    </row>
    <row r="1748" spans="5:6">
      <c r="E1748" s="132"/>
      <c r="F1748" s="163" t="str">
        <f>IF(OR(D1748="",E1748=""),"",ROUND(D1748/LOOKUP(E1748,#REF!,#REF!),3))</f>
        <v/>
      </c>
    </row>
    <row r="1749" spans="5:6">
      <c r="E1749" s="132"/>
      <c r="F1749" s="163" t="str">
        <f>IF(OR(D1749="",E1749=""),"",ROUND(D1749/LOOKUP(E1749,#REF!,#REF!),3))</f>
        <v/>
      </c>
    </row>
    <row r="1750" spans="5:6">
      <c r="E1750" s="132"/>
      <c r="F1750" s="163" t="str">
        <f>IF(OR(D1750="",E1750=""),"",ROUND(D1750/LOOKUP(E1750,#REF!,#REF!),3))</f>
        <v/>
      </c>
    </row>
    <row r="1751" spans="5:6">
      <c r="E1751" s="132"/>
      <c r="F1751" s="163" t="str">
        <f>IF(OR(D1751="",E1751=""),"",ROUND(D1751/LOOKUP(E1751,#REF!,#REF!),3))</f>
        <v/>
      </c>
    </row>
    <row r="1752" spans="5:6">
      <c r="E1752" s="132"/>
      <c r="F1752" s="163" t="str">
        <f>IF(OR(D1752="",E1752=""),"",ROUND(D1752/LOOKUP(E1752,#REF!,#REF!),3))</f>
        <v/>
      </c>
    </row>
    <row r="1753" spans="5:6">
      <c r="E1753" s="132"/>
      <c r="F1753" s="163" t="str">
        <f>IF(OR(D1753="",E1753=""),"",ROUND(D1753/LOOKUP(E1753,#REF!,#REF!),3))</f>
        <v/>
      </c>
    </row>
    <row r="1754" spans="5:6">
      <c r="E1754" s="132"/>
      <c r="F1754" s="163" t="str">
        <f>IF(OR(D1754="",E1754=""),"",ROUND(D1754/LOOKUP(E1754,#REF!,#REF!),3))</f>
        <v/>
      </c>
    </row>
    <row r="1755" spans="5:6">
      <c r="E1755" s="132"/>
      <c r="F1755" s="163" t="str">
        <f>IF(OR(D1755="",E1755=""),"",ROUND(D1755/LOOKUP(E1755,#REF!,#REF!),3))</f>
        <v/>
      </c>
    </row>
    <row r="1756" spans="5:6">
      <c r="E1756" s="132"/>
      <c r="F1756" s="163" t="str">
        <f>IF(OR(D1756="",E1756=""),"",ROUND(D1756/LOOKUP(E1756,#REF!,#REF!),3))</f>
        <v/>
      </c>
    </row>
    <row r="1757" spans="5:6">
      <c r="E1757" s="132"/>
      <c r="F1757" s="163" t="str">
        <f>IF(OR(D1757="",E1757=""),"",ROUND(D1757/LOOKUP(E1757,#REF!,#REF!),3))</f>
        <v/>
      </c>
    </row>
    <row r="1758" spans="5:6">
      <c r="E1758" s="132"/>
      <c r="F1758" s="163" t="str">
        <f>IF(OR(D1758="",E1758=""),"",ROUND(D1758/LOOKUP(E1758,#REF!,#REF!),3))</f>
        <v/>
      </c>
    </row>
    <row r="1759" spans="5:6">
      <c r="E1759" s="132"/>
      <c r="F1759" s="163" t="str">
        <f>IF(OR(D1759="",E1759=""),"",ROUND(D1759/LOOKUP(E1759,#REF!,#REF!),3))</f>
        <v/>
      </c>
    </row>
    <row r="1760" spans="5:6">
      <c r="E1760" s="132"/>
      <c r="F1760" s="163" t="str">
        <f>IF(OR(D1760="",E1760=""),"",ROUND(D1760/LOOKUP(E1760,#REF!,#REF!),3))</f>
        <v/>
      </c>
    </row>
    <row r="1761" spans="5:6">
      <c r="E1761" s="132"/>
      <c r="F1761" s="163" t="str">
        <f>IF(OR(D1761="",E1761=""),"",ROUND(D1761/LOOKUP(E1761,#REF!,#REF!),3))</f>
        <v/>
      </c>
    </row>
    <row r="1762" spans="5:6">
      <c r="E1762" s="132"/>
      <c r="F1762" s="163" t="str">
        <f>IF(OR(D1762="",E1762=""),"",ROUND(D1762/LOOKUP(E1762,#REF!,#REF!),3))</f>
        <v/>
      </c>
    </row>
    <row r="1763" spans="5:6">
      <c r="E1763" s="132"/>
      <c r="F1763" s="163" t="str">
        <f>IF(OR(D1763="",E1763=""),"",ROUND(D1763/LOOKUP(E1763,#REF!,#REF!),3))</f>
        <v/>
      </c>
    </row>
    <row r="1764" spans="5:6">
      <c r="E1764" s="132"/>
      <c r="F1764" s="163" t="str">
        <f>IF(OR(D1764="",E1764=""),"",ROUND(D1764/LOOKUP(E1764,#REF!,#REF!),3))</f>
        <v/>
      </c>
    </row>
    <row r="1765" spans="5:6">
      <c r="E1765" s="132"/>
      <c r="F1765" s="163" t="str">
        <f>IF(OR(D1765="",E1765=""),"",ROUND(D1765/LOOKUP(E1765,#REF!,#REF!),3))</f>
        <v/>
      </c>
    </row>
    <row r="1766" spans="5:6">
      <c r="E1766" s="132"/>
      <c r="F1766" s="163" t="str">
        <f>IF(OR(D1766="",E1766=""),"",ROUND(D1766/LOOKUP(E1766,#REF!,#REF!),3))</f>
        <v/>
      </c>
    </row>
    <row r="1767" spans="5:6">
      <c r="E1767" s="132"/>
      <c r="F1767" s="163" t="str">
        <f>IF(OR(D1767="",E1767=""),"",ROUND(D1767/LOOKUP(E1767,#REF!,#REF!),3))</f>
        <v/>
      </c>
    </row>
    <row r="1768" spans="5:6">
      <c r="E1768" s="132"/>
      <c r="F1768" s="163" t="str">
        <f>IF(OR(D1768="",E1768=""),"",ROUND(D1768/LOOKUP(E1768,#REF!,#REF!),3))</f>
        <v/>
      </c>
    </row>
    <row r="1769" spans="5:6">
      <c r="E1769" s="132"/>
      <c r="F1769" s="163" t="str">
        <f>IF(OR(D1769="",E1769=""),"",ROUND(D1769/LOOKUP(E1769,#REF!,#REF!),3))</f>
        <v/>
      </c>
    </row>
    <row r="1770" spans="5:6">
      <c r="E1770" s="132"/>
      <c r="F1770" s="163" t="str">
        <f>IF(OR(D1770="",E1770=""),"",ROUND(D1770/LOOKUP(E1770,#REF!,#REF!),3))</f>
        <v/>
      </c>
    </row>
    <row r="1771" spans="5:6">
      <c r="E1771" s="132"/>
      <c r="F1771" s="163" t="str">
        <f>IF(OR(D1771="",E1771=""),"",ROUND(D1771/LOOKUP(E1771,#REF!,#REF!),3))</f>
        <v/>
      </c>
    </row>
    <row r="1772" spans="5:6">
      <c r="E1772" s="132"/>
      <c r="F1772" s="163" t="str">
        <f>IF(OR(D1772="",E1772=""),"",ROUND(D1772/LOOKUP(E1772,#REF!,#REF!),3))</f>
        <v/>
      </c>
    </row>
    <row r="1773" spans="5:6">
      <c r="E1773" s="132"/>
      <c r="F1773" s="163" t="str">
        <f>IF(OR(D1773="",E1773=""),"",ROUND(D1773/LOOKUP(E1773,#REF!,#REF!),3))</f>
        <v/>
      </c>
    </row>
    <row r="1774" spans="5:6">
      <c r="E1774" s="132"/>
      <c r="F1774" s="163" t="str">
        <f>IF(OR(D1774="",E1774=""),"",ROUND(D1774/LOOKUP(E1774,#REF!,#REF!),3))</f>
        <v/>
      </c>
    </row>
    <row r="1775" spans="5:6">
      <c r="E1775" s="132"/>
      <c r="F1775" s="163" t="str">
        <f>IF(OR(D1775="",E1775=""),"",ROUND(D1775/LOOKUP(E1775,#REF!,#REF!),3))</f>
        <v/>
      </c>
    </row>
    <row r="1776" spans="5:6">
      <c r="E1776" s="132"/>
      <c r="F1776" s="163" t="str">
        <f>IF(OR(D1776="",E1776=""),"",ROUND(D1776/LOOKUP(E1776,#REF!,#REF!),3))</f>
        <v/>
      </c>
    </row>
    <row r="1777" spans="5:6">
      <c r="E1777" s="132"/>
      <c r="F1777" s="163" t="str">
        <f>IF(OR(D1777="",E1777=""),"",ROUND(D1777/LOOKUP(E1777,#REF!,#REF!),3))</f>
        <v/>
      </c>
    </row>
    <row r="1778" spans="5:6">
      <c r="E1778" s="132"/>
      <c r="F1778" s="163" t="str">
        <f>IF(OR(D1778="",E1778=""),"",ROUND(D1778/LOOKUP(E1778,#REF!,#REF!),3))</f>
        <v/>
      </c>
    </row>
    <row r="1779" spans="5:6">
      <c r="E1779" s="132"/>
      <c r="F1779" s="163" t="str">
        <f>IF(OR(D1779="",E1779=""),"",ROUND(D1779/LOOKUP(E1779,#REF!,#REF!),3))</f>
        <v/>
      </c>
    </row>
    <row r="1780" spans="5:6">
      <c r="E1780" s="132"/>
      <c r="F1780" s="163" t="str">
        <f>IF(OR(D1780="",E1780=""),"",ROUND(D1780/LOOKUP(E1780,#REF!,#REF!),3))</f>
        <v/>
      </c>
    </row>
    <row r="1781" spans="5:6">
      <c r="E1781" s="132"/>
      <c r="F1781" s="163" t="str">
        <f>IF(OR(D1781="",E1781=""),"",ROUND(D1781/LOOKUP(E1781,#REF!,#REF!),3))</f>
        <v/>
      </c>
    </row>
    <row r="1782" spans="5:6">
      <c r="E1782" s="132"/>
      <c r="F1782" s="163" t="str">
        <f>IF(OR(D1782="",E1782=""),"",ROUND(D1782/LOOKUP(E1782,#REF!,#REF!),3))</f>
        <v/>
      </c>
    </row>
    <row r="1783" spans="5:6">
      <c r="E1783" s="132"/>
      <c r="F1783" s="163" t="str">
        <f>IF(OR(D1783="",E1783=""),"",ROUND(D1783/LOOKUP(E1783,#REF!,#REF!),3))</f>
        <v/>
      </c>
    </row>
    <row r="1784" spans="5:6">
      <c r="E1784" s="132"/>
      <c r="F1784" s="163" t="str">
        <f>IF(OR(D1784="",E1784=""),"",ROUND(D1784/LOOKUP(E1784,#REF!,#REF!),3))</f>
        <v/>
      </c>
    </row>
    <row r="1785" spans="5:6">
      <c r="E1785" s="132"/>
      <c r="F1785" s="163" t="str">
        <f>IF(OR(D1785="",E1785=""),"",ROUND(D1785/LOOKUP(E1785,#REF!,#REF!),3))</f>
        <v/>
      </c>
    </row>
    <row r="1786" spans="5:6">
      <c r="E1786" s="132"/>
      <c r="F1786" s="163" t="str">
        <f>IF(OR(D1786="",E1786=""),"",ROUND(D1786/LOOKUP(E1786,#REF!,#REF!),3))</f>
        <v/>
      </c>
    </row>
    <row r="1787" spans="5:6">
      <c r="E1787" s="132"/>
      <c r="F1787" s="163" t="str">
        <f>IF(OR(D1787="",E1787=""),"",ROUND(D1787/LOOKUP(E1787,#REF!,#REF!),3))</f>
        <v/>
      </c>
    </row>
    <row r="1788" spans="5:6">
      <c r="E1788" s="132"/>
      <c r="F1788" s="163" t="str">
        <f>IF(OR(D1788="",E1788=""),"",ROUND(D1788/LOOKUP(E1788,#REF!,#REF!),3))</f>
        <v/>
      </c>
    </row>
    <row r="1789" spans="5:6">
      <c r="E1789" s="132"/>
      <c r="F1789" s="163" t="str">
        <f>IF(OR(D1789="",E1789=""),"",ROUND(D1789/LOOKUP(E1789,#REF!,#REF!),3))</f>
        <v/>
      </c>
    </row>
    <row r="1790" spans="5:6">
      <c r="E1790" s="132"/>
      <c r="F1790" s="163" t="str">
        <f>IF(OR(D1790="",E1790=""),"",ROUND(D1790/LOOKUP(E1790,#REF!,#REF!),3))</f>
        <v/>
      </c>
    </row>
    <row r="1791" spans="5:6">
      <c r="E1791" s="132"/>
      <c r="F1791" s="163" t="str">
        <f>IF(OR(D1791="",E1791=""),"",ROUND(D1791/LOOKUP(E1791,#REF!,#REF!),3))</f>
        <v/>
      </c>
    </row>
    <row r="1792" spans="5:6">
      <c r="E1792" s="132"/>
      <c r="F1792" s="163" t="str">
        <f>IF(OR(D1792="",E1792=""),"",ROUND(D1792/LOOKUP(E1792,#REF!,#REF!),3))</f>
        <v/>
      </c>
    </row>
    <row r="1793" spans="5:6">
      <c r="E1793" s="132"/>
      <c r="F1793" s="163" t="str">
        <f>IF(OR(D1793="",E1793=""),"",ROUND(D1793/LOOKUP(E1793,#REF!,#REF!),3))</f>
        <v/>
      </c>
    </row>
    <row r="1794" spans="5:6">
      <c r="E1794" s="132"/>
      <c r="F1794" s="163" t="str">
        <f>IF(OR(D1794="",E1794=""),"",ROUND(D1794/LOOKUP(E1794,#REF!,#REF!),3))</f>
        <v/>
      </c>
    </row>
    <row r="1795" spans="5:6">
      <c r="E1795" s="132"/>
      <c r="F1795" s="163" t="str">
        <f>IF(OR(D1795="",E1795=""),"",ROUND(D1795/LOOKUP(E1795,#REF!,#REF!),3))</f>
        <v/>
      </c>
    </row>
    <row r="1796" spans="5:6">
      <c r="E1796" s="132"/>
      <c r="F1796" s="163" t="str">
        <f>IF(OR(D1796="",E1796=""),"",ROUND(D1796/LOOKUP(E1796,#REF!,#REF!),3))</f>
        <v/>
      </c>
    </row>
    <row r="1797" spans="5:6">
      <c r="E1797" s="132"/>
      <c r="F1797" s="163" t="str">
        <f>IF(OR(D1797="",E1797=""),"",ROUND(D1797/LOOKUP(E1797,#REF!,#REF!),3))</f>
        <v/>
      </c>
    </row>
    <row r="1798" spans="5:6">
      <c r="E1798" s="132"/>
      <c r="F1798" s="163" t="str">
        <f>IF(OR(D1798="",E1798=""),"",ROUND(D1798/LOOKUP(E1798,#REF!,#REF!),3))</f>
        <v/>
      </c>
    </row>
    <row r="1799" spans="5:6">
      <c r="E1799" s="132"/>
      <c r="F1799" s="163" t="str">
        <f>IF(OR(D1799="",E1799=""),"",ROUND(D1799/LOOKUP(E1799,#REF!,#REF!),3))</f>
        <v/>
      </c>
    </row>
    <row r="1800" spans="5:6">
      <c r="E1800" s="132"/>
      <c r="F1800" s="163" t="str">
        <f>IF(OR(D1800="",E1800=""),"",ROUND(D1800/LOOKUP(E1800,#REF!,#REF!),3))</f>
        <v/>
      </c>
    </row>
    <row r="1801" spans="5:6">
      <c r="E1801" s="132"/>
      <c r="F1801" s="163" t="str">
        <f>IF(OR(D1801="",E1801=""),"",ROUND(D1801/LOOKUP(E1801,#REF!,#REF!),3))</f>
        <v/>
      </c>
    </row>
    <row r="1802" spans="5:6">
      <c r="E1802" s="132"/>
      <c r="F1802" s="163" t="str">
        <f>IF(OR(D1802="",E1802=""),"",ROUND(D1802/LOOKUP(E1802,#REF!,#REF!),3))</f>
        <v/>
      </c>
    </row>
    <row r="1803" spans="5:6">
      <c r="E1803" s="132"/>
      <c r="F1803" s="163" t="str">
        <f>IF(OR(D1803="",E1803=""),"",ROUND(D1803/LOOKUP(E1803,#REF!,#REF!),3))</f>
        <v/>
      </c>
    </row>
    <row r="1804" spans="5:6">
      <c r="E1804" s="132"/>
      <c r="F1804" s="163" t="str">
        <f>IF(OR(D1804="",E1804=""),"",ROUND(D1804/LOOKUP(E1804,#REF!,#REF!),3))</f>
        <v/>
      </c>
    </row>
    <row r="1805" spans="5:6">
      <c r="E1805" s="132"/>
      <c r="F1805" s="163" t="str">
        <f>IF(OR(D1805="",E1805=""),"",ROUND(D1805/LOOKUP(E1805,#REF!,#REF!),3))</f>
        <v/>
      </c>
    </row>
    <row r="1806" spans="5:6">
      <c r="E1806" s="132"/>
      <c r="F1806" s="163" t="str">
        <f>IF(OR(D1806="",E1806=""),"",ROUND(D1806/LOOKUP(E1806,#REF!,#REF!),3))</f>
        <v/>
      </c>
    </row>
    <row r="1807" spans="5:6">
      <c r="E1807" s="132"/>
      <c r="F1807" s="163" t="str">
        <f>IF(OR(D1807="",E1807=""),"",ROUND(D1807/LOOKUP(E1807,#REF!,#REF!),3))</f>
        <v/>
      </c>
    </row>
    <row r="1808" spans="5:6">
      <c r="E1808" s="132"/>
      <c r="F1808" s="163" t="str">
        <f>IF(OR(D1808="",E1808=""),"",ROUND(D1808/LOOKUP(E1808,#REF!,#REF!),3))</f>
        <v/>
      </c>
    </row>
    <row r="1809" spans="5:6">
      <c r="E1809" s="132"/>
      <c r="F1809" s="163" t="str">
        <f>IF(OR(D1809="",E1809=""),"",ROUND(D1809/LOOKUP(E1809,#REF!,#REF!),3))</f>
        <v/>
      </c>
    </row>
    <row r="1810" spans="5:6">
      <c r="E1810" s="132"/>
      <c r="F1810" s="163" t="str">
        <f>IF(OR(D1810="",E1810=""),"",ROUND(D1810/LOOKUP(E1810,#REF!,#REF!),3))</f>
        <v/>
      </c>
    </row>
    <row r="1811" spans="5:6">
      <c r="E1811" s="132"/>
      <c r="F1811" s="163" t="str">
        <f>IF(OR(D1811="",E1811=""),"",ROUND(D1811/LOOKUP(E1811,#REF!,#REF!),3))</f>
        <v/>
      </c>
    </row>
    <row r="1812" spans="5:6">
      <c r="E1812" s="132"/>
      <c r="F1812" s="163" t="str">
        <f>IF(OR(D1812="",E1812=""),"",ROUND(D1812/LOOKUP(E1812,#REF!,#REF!),3))</f>
        <v/>
      </c>
    </row>
    <row r="1813" spans="5:6">
      <c r="E1813" s="132"/>
      <c r="F1813" s="163" t="str">
        <f>IF(OR(D1813="",E1813=""),"",ROUND(D1813/LOOKUP(E1813,#REF!,#REF!),3))</f>
        <v/>
      </c>
    </row>
    <row r="1814" spans="5:6">
      <c r="E1814" s="132"/>
      <c r="F1814" s="163" t="str">
        <f>IF(OR(D1814="",E1814=""),"",ROUND(D1814/LOOKUP(E1814,#REF!,#REF!),3))</f>
        <v/>
      </c>
    </row>
    <row r="1815" spans="5:6">
      <c r="E1815" s="132"/>
      <c r="F1815" s="163" t="str">
        <f>IF(OR(D1815="",E1815=""),"",ROUND(D1815/LOOKUP(E1815,#REF!,#REF!),3))</f>
        <v/>
      </c>
    </row>
    <row r="1816" spans="5:6">
      <c r="E1816" s="132"/>
      <c r="F1816" s="163" t="str">
        <f>IF(OR(D1816="",E1816=""),"",ROUND(D1816/LOOKUP(E1816,#REF!,#REF!),3))</f>
        <v/>
      </c>
    </row>
    <row r="1817" spans="5:6">
      <c r="E1817" s="132"/>
      <c r="F1817" s="163" t="str">
        <f>IF(OR(D1817="",E1817=""),"",ROUND(D1817/LOOKUP(E1817,#REF!,#REF!),3))</f>
        <v/>
      </c>
    </row>
    <row r="1818" spans="5:6">
      <c r="E1818" s="132"/>
      <c r="F1818" s="163" t="str">
        <f>IF(OR(D1818="",E1818=""),"",ROUND(D1818/LOOKUP(E1818,#REF!,#REF!),3))</f>
        <v/>
      </c>
    </row>
    <row r="1819" spans="5:6">
      <c r="E1819" s="132"/>
      <c r="F1819" s="163" t="str">
        <f>IF(OR(D1819="",E1819=""),"",ROUND(D1819/LOOKUP(E1819,#REF!,#REF!),3))</f>
        <v/>
      </c>
    </row>
    <row r="1820" spans="5:6">
      <c r="E1820" s="132"/>
      <c r="F1820" s="163" t="str">
        <f>IF(OR(D1820="",E1820=""),"",ROUND(D1820/LOOKUP(E1820,#REF!,#REF!),3))</f>
        <v/>
      </c>
    </row>
    <row r="1821" spans="5:6">
      <c r="E1821" s="132"/>
      <c r="F1821" s="163" t="str">
        <f>IF(OR(D1821="",E1821=""),"",ROUND(D1821/LOOKUP(E1821,#REF!,#REF!),3))</f>
        <v/>
      </c>
    </row>
    <row r="1822" spans="5:6">
      <c r="E1822" s="132"/>
      <c r="F1822" s="163" t="str">
        <f>IF(OR(D1822="",E1822=""),"",ROUND(D1822/LOOKUP(E1822,#REF!,#REF!),3))</f>
        <v/>
      </c>
    </row>
    <row r="1823" spans="5:6">
      <c r="E1823" s="132"/>
      <c r="F1823" s="163" t="str">
        <f>IF(OR(D1823="",E1823=""),"",ROUND(D1823/LOOKUP(E1823,#REF!,#REF!),3))</f>
        <v/>
      </c>
    </row>
    <row r="1824" spans="5:6">
      <c r="E1824" s="132"/>
      <c r="F1824" s="163" t="str">
        <f>IF(OR(D1824="",E1824=""),"",ROUND(D1824/LOOKUP(E1824,#REF!,#REF!),3))</f>
        <v/>
      </c>
    </row>
    <row r="1825" spans="5:6">
      <c r="E1825" s="132"/>
      <c r="F1825" s="163" t="str">
        <f>IF(OR(D1825="",E1825=""),"",ROUND(D1825/LOOKUP(E1825,#REF!,#REF!),3))</f>
        <v/>
      </c>
    </row>
    <row r="1826" spans="5:6">
      <c r="E1826" s="132"/>
      <c r="F1826" s="163" t="str">
        <f>IF(OR(D1826="",E1826=""),"",ROUND(D1826/LOOKUP(E1826,#REF!,#REF!),3))</f>
        <v/>
      </c>
    </row>
    <row r="1827" spans="5:6">
      <c r="E1827" s="132"/>
      <c r="F1827" s="163" t="str">
        <f>IF(OR(D1827="",E1827=""),"",ROUND(D1827/LOOKUP(E1827,#REF!,#REF!),3))</f>
        <v/>
      </c>
    </row>
    <row r="1828" spans="5:6">
      <c r="E1828" s="132"/>
      <c r="F1828" s="163" t="str">
        <f>IF(OR(D1828="",E1828=""),"",ROUND(D1828/LOOKUP(E1828,#REF!,#REF!),3))</f>
        <v/>
      </c>
    </row>
    <row r="1829" spans="5:6">
      <c r="E1829" s="132"/>
      <c r="F1829" s="163" t="str">
        <f>IF(OR(D1829="",E1829=""),"",ROUND(D1829/LOOKUP(E1829,#REF!,#REF!),3))</f>
        <v/>
      </c>
    </row>
    <row r="1830" spans="5:6">
      <c r="E1830" s="132"/>
      <c r="F1830" s="163" t="str">
        <f>IF(OR(D1830="",E1830=""),"",ROUND(D1830/LOOKUP(E1830,#REF!,#REF!),3))</f>
        <v/>
      </c>
    </row>
    <row r="1831" spans="5:6">
      <c r="E1831" s="132"/>
      <c r="F1831" s="163" t="str">
        <f>IF(OR(D1831="",E1831=""),"",ROUND(D1831/LOOKUP(E1831,#REF!,#REF!),3))</f>
        <v/>
      </c>
    </row>
    <row r="1832" spans="5:6">
      <c r="E1832" s="132"/>
      <c r="F1832" s="163" t="str">
        <f>IF(OR(D1832="",E1832=""),"",ROUND(D1832/LOOKUP(E1832,#REF!,#REF!),3))</f>
        <v/>
      </c>
    </row>
    <row r="1833" spans="5:6">
      <c r="E1833" s="132"/>
      <c r="F1833" s="163" t="str">
        <f>IF(OR(D1833="",E1833=""),"",ROUND(D1833/LOOKUP(E1833,#REF!,#REF!),3))</f>
        <v/>
      </c>
    </row>
    <row r="1834" spans="5:6">
      <c r="E1834" s="132"/>
      <c r="F1834" s="163" t="str">
        <f>IF(OR(D1834="",E1834=""),"",ROUND(D1834/LOOKUP(E1834,#REF!,#REF!),3))</f>
        <v/>
      </c>
    </row>
    <row r="1835" spans="5:6">
      <c r="E1835" s="132"/>
      <c r="F1835" s="163" t="str">
        <f>IF(OR(D1835="",E1835=""),"",ROUND(D1835/LOOKUP(E1835,#REF!,#REF!),3))</f>
        <v/>
      </c>
    </row>
    <row r="1836" spans="5:6">
      <c r="E1836" s="132"/>
      <c r="F1836" s="163" t="str">
        <f>IF(OR(D1836="",E1836=""),"",ROUND(D1836/LOOKUP(E1836,#REF!,#REF!),3))</f>
        <v/>
      </c>
    </row>
    <row r="1837" spans="5:6">
      <c r="E1837" s="132"/>
      <c r="F1837" s="163" t="str">
        <f>IF(OR(D1837="",E1837=""),"",ROUND(D1837/LOOKUP(E1837,#REF!,#REF!),3))</f>
        <v/>
      </c>
    </row>
    <row r="1838" spans="5:6">
      <c r="E1838" s="132"/>
      <c r="F1838" s="163" t="str">
        <f>IF(OR(D1838="",E1838=""),"",ROUND(D1838/LOOKUP(E1838,#REF!,#REF!),3))</f>
        <v/>
      </c>
    </row>
    <row r="1839" spans="5:6">
      <c r="E1839" s="132"/>
      <c r="F1839" s="163" t="str">
        <f>IF(OR(D1839="",E1839=""),"",ROUND(D1839/LOOKUP(E1839,#REF!,#REF!),3))</f>
        <v/>
      </c>
    </row>
    <row r="1840" spans="5:6">
      <c r="E1840" s="132"/>
      <c r="F1840" s="163" t="str">
        <f>IF(OR(D1840="",E1840=""),"",ROUND(D1840/LOOKUP(E1840,#REF!,#REF!),3))</f>
        <v/>
      </c>
    </row>
    <row r="1841" spans="5:6">
      <c r="E1841" s="132"/>
      <c r="F1841" s="163" t="str">
        <f>IF(OR(D1841="",E1841=""),"",ROUND(D1841/LOOKUP(E1841,#REF!,#REF!),3))</f>
        <v/>
      </c>
    </row>
    <row r="1842" spans="5:6">
      <c r="E1842" s="132"/>
      <c r="F1842" s="163" t="str">
        <f>IF(OR(D1842="",E1842=""),"",ROUND(D1842/LOOKUP(E1842,#REF!,#REF!),3))</f>
        <v/>
      </c>
    </row>
    <row r="1843" spans="5:6">
      <c r="E1843" s="132"/>
      <c r="F1843" s="163" t="str">
        <f>IF(OR(D1843="",E1843=""),"",ROUND(D1843/LOOKUP(E1843,#REF!,#REF!),3))</f>
        <v/>
      </c>
    </row>
    <row r="1844" spans="5:6">
      <c r="E1844" s="132"/>
      <c r="F1844" s="163" t="str">
        <f>IF(OR(D1844="",E1844=""),"",ROUND(D1844/LOOKUP(E1844,#REF!,#REF!),3))</f>
        <v/>
      </c>
    </row>
    <row r="1845" spans="5:6">
      <c r="E1845" s="132"/>
      <c r="F1845" s="163" t="str">
        <f>IF(OR(D1845="",E1845=""),"",ROUND(D1845/LOOKUP(E1845,#REF!,#REF!),3))</f>
        <v/>
      </c>
    </row>
    <row r="1846" spans="5:6">
      <c r="E1846" s="132"/>
      <c r="F1846" s="163" t="str">
        <f>IF(OR(D1846="",E1846=""),"",ROUND(D1846/LOOKUP(E1846,#REF!,#REF!),3))</f>
        <v/>
      </c>
    </row>
    <row r="1847" spans="5:6">
      <c r="E1847" s="132"/>
      <c r="F1847" s="163" t="str">
        <f>IF(OR(D1847="",E1847=""),"",ROUND(D1847/LOOKUP(E1847,#REF!,#REF!),3))</f>
        <v/>
      </c>
    </row>
    <row r="1848" spans="5:6">
      <c r="E1848" s="132"/>
      <c r="F1848" s="163" t="str">
        <f>IF(OR(D1848="",E1848=""),"",ROUND(D1848/LOOKUP(E1848,#REF!,#REF!),3))</f>
        <v/>
      </c>
    </row>
    <row r="1849" spans="5:6">
      <c r="E1849" s="132"/>
      <c r="F1849" s="163" t="str">
        <f>IF(OR(D1849="",E1849=""),"",ROUND(D1849/LOOKUP(E1849,#REF!,#REF!),3))</f>
        <v/>
      </c>
    </row>
    <row r="1850" spans="5:6">
      <c r="E1850" s="132"/>
      <c r="F1850" s="163" t="str">
        <f>IF(OR(D1850="",E1850=""),"",ROUND(D1850/LOOKUP(E1850,#REF!,#REF!),3))</f>
        <v/>
      </c>
    </row>
    <row r="1851" spans="5:6">
      <c r="E1851" s="132"/>
      <c r="F1851" s="163" t="str">
        <f>IF(OR(D1851="",E1851=""),"",ROUND(D1851/LOOKUP(E1851,#REF!,#REF!),3))</f>
        <v/>
      </c>
    </row>
    <row r="1852" spans="5:6">
      <c r="E1852" s="132"/>
      <c r="F1852" s="163" t="str">
        <f>IF(OR(D1852="",E1852=""),"",ROUND(D1852/LOOKUP(E1852,#REF!,#REF!),3))</f>
        <v/>
      </c>
    </row>
    <row r="1853" spans="5:6">
      <c r="E1853" s="132"/>
      <c r="F1853" s="163" t="str">
        <f>IF(OR(D1853="",E1853=""),"",ROUND(D1853/LOOKUP(E1853,#REF!,#REF!),3))</f>
        <v/>
      </c>
    </row>
    <row r="1854" spans="5:6">
      <c r="E1854" s="132"/>
      <c r="F1854" s="163" t="str">
        <f>IF(OR(D1854="",E1854=""),"",ROUND(D1854/LOOKUP(E1854,#REF!,#REF!),3))</f>
        <v/>
      </c>
    </row>
    <row r="1855" spans="5:6">
      <c r="E1855" s="132"/>
      <c r="F1855" s="163" t="str">
        <f>IF(OR(D1855="",E1855=""),"",ROUND(D1855/LOOKUP(E1855,#REF!,#REF!),3))</f>
        <v/>
      </c>
    </row>
    <row r="1856" spans="5:6">
      <c r="E1856" s="132"/>
      <c r="F1856" s="163" t="str">
        <f>IF(OR(D1856="",E1856=""),"",ROUND(D1856/LOOKUP(E1856,#REF!,#REF!),3))</f>
        <v/>
      </c>
    </row>
    <row r="1857" spans="5:6">
      <c r="E1857" s="132"/>
      <c r="F1857" s="163" t="str">
        <f>IF(OR(D1857="",E1857=""),"",ROUND(D1857/LOOKUP(E1857,#REF!,#REF!),3))</f>
        <v/>
      </c>
    </row>
    <row r="1858" spans="5:6">
      <c r="E1858" s="132"/>
      <c r="F1858" s="163" t="str">
        <f>IF(OR(D1858="",E1858=""),"",ROUND(D1858/LOOKUP(E1858,#REF!,#REF!),3))</f>
        <v/>
      </c>
    </row>
    <row r="1859" spans="5:6">
      <c r="E1859" s="132"/>
      <c r="F1859" s="163" t="str">
        <f>IF(OR(D1859="",E1859=""),"",ROUND(D1859/LOOKUP(E1859,#REF!,#REF!),3))</f>
        <v/>
      </c>
    </row>
    <row r="1860" spans="5:6">
      <c r="E1860" s="132"/>
      <c r="F1860" s="163" t="str">
        <f>IF(OR(D1860="",E1860=""),"",ROUND(D1860/LOOKUP(E1860,#REF!,#REF!),3))</f>
        <v/>
      </c>
    </row>
    <row r="1861" spans="5:6">
      <c r="E1861" s="132"/>
      <c r="F1861" s="163" t="str">
        <f>IF(OR(D1861="",E1861=""),"",ROUND(D1861/LOOKUP(E1861,#REF!,#REF!),3))</f>
        <v/>
      </c>
    </row>
    <row r="1862" spans="5:6">
      <c r="E1862" s="132"/>
      <c r="F1862" s="163" t="str">
        <f>IF(OR(D1862="",E1862=""),"",ROUND(D1862/LOOKUP(E1862,#REF!,#REF!),3))</f>
        <v/>
      </c>
    </row>
    <row r="1863" spans="5:6">
      <c r="E1863" s="132"/>
      <c r="F1863" s="163" t="str">
        <f>IF(OR(D1863="",E1863=""),"",ROUND(D1863/LOOKUP(E1863,#REF!,#REF!),3))</f>
        <v/>
      </c>
    </row>
    <row r="1864" spans="5:6">
      <c r="E1864" s="132"/>
      <c r="F1864" s="163" t="str">
        <f>IF(OR(D1864="",E1864=""),"",ROUND(D1864/LOOKUP(E1864,#REF!,#REF!),3))</f>
        <v/>
      </c>
    </row>
    <row r="1865" spans="5:6">
      <c r="E1865" s="132"/>
      <c r="F1865" s="163" t="str">
        <f>IF(OR(D1865="",E1865=""),"",ROUND(D1865/LOOKUP(E1865,#REF!,#REF!),3))</f>
        <v/>
      </c>
    </row>
    <row r="1866" spans="5:6">
      <c r="E1866" s="132"/>
      <c r="F1866" s="163" t="str">
        <f>IF(OR(D1866="",E1866=""),"",ROUND(D1866/LOOKUP(E1866,#REF!,#REF!),3))</f>
        <v/>
      </c>
    </row>
    <row r="1867" spans="5:6">
      <c r="E1867" s="132"/>
      <c r="F1867" s="163" t="str">
        <f>IF(OR(D1867="",E1867=""),"",ROUND(D1867/LOOKUP(E1867,#REF!,#REF!),3))</f>
        <v/>
      </c>
    </row>
    <row r="1868" spans="5:6">
      <c r="E1868" s="132"/>
      <c r="F1868" s="163" t="str">
        <f>IF(OR(D1868="",E1868=""),"",ROUND(D1868/LOOKUP(E1868,#REF!,#REF!),3))</f>
        <v/>
      </c>
    </row>
    <row r="1869" spans="5:6">
      <c r="E1869" s="132"/>
      <c r="F1869" s="163" t="str">
        <f>IF(OR(D1869="",E1869=""),"",ROUND(D1869/LOOKUP(E1869,#REF!,#REF!),3))</f>
        <v/>
      </c>
    </row>
    <row r="1870" spans="5:6">
      <c r="E1870" s="132"/>
      <c r="F1870" s="163" t="str">
        <f>IF(OR(D1870="",E1870=""),"",ROUND(D1870/LOOKUP(E1870,#REF!,#REF!),3))</f>
        <v/>
      </c>
    </row>
    <row r="1871" spans="5:6">
      <c r="E1871" s="132"/>
      <c r="F1871" s="163" t="str">
        <f>IF(OR(D1871="",E1871=""),"",ROUND(D1871/LOOKUP(E1871,#REF!,#REF!),3))</f>
        <v/>
      </c>
    </row>
    <row r="1872" spans="5:6">
      <c r="E1872" s="132"/>
      <c r="F1872" s="163" t="str">
        <f>IF(OR(D1872="",E1872=""),"",ROUND(D1872/LOOKUP(E1872,#REF!,#REF!),3))</f>
        <v/>
      </c>
    </row>
    <row r="1873" spans="5:6">
      <c r="E1873" s="132"/>
      <c r="F1873" s="163" t="str">
        <f>IF(OR(D1873="",E1873=""),"",ROUND(D1873/LOOKUP(E1873,#REF!,#REF!),3))</f>
        <v/>
      </c>
    </row>
    <row r="1874" spans="5:6">
      <c r="E1874" s="132"/>
      <c r="F1874" s="163" t="str">
        <f>IF(OR(D1874="",E1874=""),"",ROUND(D1874/LOOKUP(E1874,#REF!,#REF!),3))</f>
        <v/>
      </c>
    </row>
    <row r="1875" spans="5:6">
      <c r="E1875" s="132"/>
      <c r="F1875" s="163" t="str">
        <f>IF(OR(D1875="",E1875=""),"",ROUND(D1875/LOOKUP(E1875,#REF!,#REF!),3))</f>
        <v/>
      </c>
    </row>
    <row r="1876" spans="5:6">
      <c r="E1876" s="132"/>
      <c r="F1876" s="163" t="str">
        <f>IF(OR(D1876="",E1876=""),"",ROUND(D1876/LOOKUP(E1876,#REF!,#REF!),3))</f>
        <v/>
      </c>
    </row>
    <row r="1877" spans="5:6">
      <c r="E1877" s="132"/>
      <c r="F1877" s="163" t="str">
        <f>IF(OR(D1877="",E1877=""),"",ROUND(D1877/LOOKUP(E1877,#REF!,#REF!),3))</f>
        <v/>
      </c>
    </row>
    <row r="1878" spans="5:6">
      <c r="E1878" s="132"/>
      <c r="F1878" s="163" t="str">
        <f>IF(OR(D1878="",E1878=""),"",ROUND(D1878/LOOKUP(E1878,#REF!,#REF!),3))</f>
        <v/>
      </c>
    </row>
    <row r="1879" spans="5:6">
      <c r="E1879" s="132"/>
      <c r="F1879" s="163" t="str">
        <f>IF(OR(D1879="",E1879=""),"",ROUND(D1879/LOOKUP(E1879,#REF!,#REF!),3))</f>
        <v/>
      </c>
    </row>
    <row r="1880" spans="5:6">
      <c r="E1880" s="132"/>
      <c r="F1880" s="163" t="str">
        <f>IF(OR(D1880="",E1880=""),"",ROUND(D1880/LOOKUP(E1880,#REF!,#REF!),3))</f>
        <v/>
      </c>
    </row>
    <row r="1881" spans="5:6">
      <c r="E1881" s="132"/>
      <c r="F1881" s="163" t="str">
        <f>IF(OR(D1881="",E1881=""),"",ROUND(D1881/LOOKUP(E1881,#REF!,#REF!),3))</f>
        <v/>
      </c>
    </row>
    <row r="1882" spans="5:6">
      <c r="E1882" s="132"/>
      <c r="F1882" s="163" t="str">
        <f>IF(OR(D1882="",E1882=""),"",ROUND(D1882/LOOKUP(E1882,#REF!,#REF!),3))</f>
        <v/>
      </c>
    </row>
    <row r="1883" spans="5:6">
      <c r="E1883" s="132"/>
      <c r="F1883" s="163" t="str">
        <f>IF(OR(D1883="",E1883=""),"",ROUND(D1883/LOOKUP(E1883,#REF!,#REF!),3))</f>
        <v/>
      </c>
    </row>
    <row r="1884" spans="5:6">
      <c r="E1884" s="132"/>
      <c r="F1884" s="163" t="str">
        <f>IF(OR(D1884="",E1884=""),"",ROUND(D1884/LOOKUP(E1884,#REF!,#REF!),3))</f>
        <v/>
      </c>
    </row>
    <row r="1885" spans="5:6">
      <c r="E1885" s="132"/>
      <c r="F1885" s="163" t="str">
        <f>IF(OR(D1885="",E1885=""),"",ROUND(D1885/LOOKUP(E1885,#REF!,#REF!),3))</f>
        <v/>
      </c>
    </row>
    <row r="1886" spans="5:6">
      <c r="F1886" s="163" t="str">
        <f>IF(OR(D1886="",E1886=""),"",ROUND(D1886/LOOKUP(E1886,#REF!,#REF!),3))</f>
        <v/>
      </c>
    </row>
    <row r="1887" spans="5:6">
      <c r="F1887" s="163" t="str">
        <f>IF(OR(D1887="",E1887=""),"",ROUND(D1887/LOOKUP(E1887,#REF!,#REF!),3))</f>
        <v/>
      </c>
    </row>
    <row r="1888" spans="5:6">
      <c r="F1888" s="163" t="str">
        <f>IF(OR(D1888="",E1888=""),"",ROUND(D1888/LOOKUP(E1888,#REF!,#REF!),3))</f>
        <v/>
      </c>
    </row>
    <row r="1889" spans="6:6">
      <c r="F1889" s="163" t="str">
        <f>IF(OR(D1889="",E1889=""),"",ROUND(D1889/LOOKUP(E1889,#REF!,#REF!),3))</f>
        <v/>
      </c>
    </row>
    <row r="1890" spans="6:6">
      <c r="F1890" s="163" t="str">
        <f>IF(OR(D1890="",E1890=""),"",ROUND(D1890/LOOKUP(E1890,#REF!,#REF!),3))</f>
        <v/>
      </c>
    </row>
    <row r="1891" spans="6:6">
      <c r="F1891" s="163" t="str">
        <f>IF(OR(D1891="",E1891=""),"",ROUND(D1891/LOOKUP(E1891,#REF!,#REF!),3))</f>
        <v/>
      </c>
    </row>
    <row r="1892" spans="6:6">
      <c r="F1892" s="163" t="str">
        <f>IF(OR(D1892="",E1892=""),"",ROUND(D1892/LOOKUP(E1892,#REF!,#REF!),3))</f>
        <v/>
      </c>
    </row>
    <row r="1893" spans="6:6">
      <c r="F1893" s="163" t="str">
        <f>IF(OR(D1893="",E1893=""),"",ROUND(D1893/LOOKUP(E1893,#REF!,#REF!),3))</f>
        <v/>
      </c>
    </row>
    <row r="1894" spans="6:6">
      <c r="F1894" s="163" t="str">
        <f>IF(OR(D1894="",E1894=""),"",ROUND(D1894/LOOKUP(E1894,#REF!,#REF!),3))</f>
        <v/>
      </c>
    </row>
    <row r="1895" spans="6:6">
      <c r="F1895" s="163" t="str">
        <f>IF(OR(D1895="",E1895=""),"",ROUND(D1895/LOOKUP(E1895,#REF!,#REF!),3))</f>
        <v/>
      </c>
    </row>
    <row r="1896" spans="6:6">
      <c r="F1896" s="163" t="str">
        <f>IF(OR(D1896="",E1896=""),"",ROUND(D1896/LOOKUP(E1896,#REF!,#REF!),3))</f>
        <v/>
      </c>
    </row>
    <row r="1897" spans="6:6">
      <c r="F1897" s="163" t="str">
        <f>IF(OR(D1897="",E1897=""),"",ROUND(D1897/LOOKUP(E1897,#REF!,#REF!),3))</f>
        <v/>
      </c>
    </row>
    <row r="1898" spans="6:6">
      <c r="F1898" s="163" t="str">
        <f>IF(OR(D1898="",E1898=""),"",ROUND(D1898/LOOKUP(E1898,#REF!,#REF!),3))</f>
        <v/>
      </c>
    </row>
    <row r="1899" spans="6:6">
      <c r="F1899" s="163" t="str">
        <f>IF(OR(D1899="",E1899=""),"",ROUND(D1899/LOOKUP(E1899,#REF!,#REF!),3))</f>
        <v/>
      </c>
    </row>
    <row r="1900" spans="6:6">
      <c r="F1900" s="163" t="str">
        <f>IF(OR(D1900="",E1900=""),"",ROUND(D1900/LOOKUP(E1900,#REF!,#REF!),3))</f>
        <v/>
      </c>
    </row>
    <row r="1901" spans="6:6">
      <c r="F1901" s="163" t="str">
        <f>IF(OR(D1901="",E1901=""),"",ROUND(D1901/LOOKUP(E1901,#REF!,#REF!),3))</f>
        <v/>
      </c>
    </row>
    <row r="1902" spans="6:6">
      <c r="F1902" s="163" t="str">
        <f>IF(OR(D1902="",E1902=""),"",ROUND(D1902/LOOKUP(E1902,#REF!,#REF!),3))</f>
        <v/>
      </c>
    </row>
    <row r="1903" spans="6:6">
      <c r="F1903" s="163" t="str">
        <f>IF(OR(D1903="",E1903=""),"",ROUND(D1903/LOOKUP(E1903,#REF!,#REF!),3))</f>
        <v/>
      </c>
    </row>
    <row r="1904" spans="6:6">
      <c r="F1904" s="163" t="str">
        <f>IF(OR(D1904="",E1904=""),"",ROUND(D1904/LOOKUP(E1904,#REF!,#REF!),3))</f>
        <v/>
      </c>
    </row>
    <row r="1905" spans="6:6">
      <c r="F1905" s="163" t="str">
        <f>IF(OR(D1905="",E1905=""),"",ROUND(D1905/LOOKUP(E1905,#REF!,#REF!),3))</f>
        <v/>
      </c>
    </row>
    <row r="1906" spans="6:6">
      <c r="F1906" s="163" t="str">
        <f>IF(OR(D1906="",E1906=""),"",ROUND(D1906/LOOKUP(E1906,#REF!,#REF!),3))</f>
        <v/>
      </c>
    </row>
    <row r="1907" spans="6:6">
      <c r="F1907" s="163" t="str">
        <f>IF(OR(D1907="",E1907=""),"",ROUND(D1907/LOOKUP(E1907,#REF!,#REF!),3))</f>
        <v/>
      </c>
    </row>
    <row r="1908" spans="6:6">
      <c r="F1908" s="163" t="str">
        <f>IF(OR(D1908="",E1908=""),"",ROUND(D1908/LOOKUP(E1908,#REF!,#REF!),3))</f>
        <v/>
      </c>
    </row>
    <row r="1909" spans="6:6">
      <c r="F1909" s="163" t="str">
        <f>IF(OR(D1909="",E1909=""),"",ROUND(D1909/LOOKUP(E1909,#REF!,#REF!),3))</f>
        <v/>
      </c>
    </row>
    <row r="1910" spans="6:6">
      <c r="F1910" s="163" t="str">
        <f>IF(OR(D1910="",E1910=""),"",ROUND(D1910/LOOKUP(E1910,#REF!,#REF!),3))</f>
        <v/>
      </c>
    </row>
    <row r="1911" spans="6:6">
      <c r="F1911" s="163" t="str">
        <f>IF(OR(D1911="",E1911=""),"",ROUND(D1911/LOOKUP(E1911,#REF!,#REF!),3))</f>
        <v/>
      </c>
    </row>
    <row r="1912" spans="6:6">
      <c r="F1912" s="163" t="str">
        <f>IF(OR(D1912="",E1912=""),"",ROUND(D1912/LOOKUP(E1912,#REF!,#REF!),3))</f>
        <v/>
      </c>
    </row>
    <row r="1913" spans="6:6">
      <c r="F1913" s="163" t="str">
        <f>IF(OR(D1913="",E1913=""),"",ROUND(D1913/LOOKUP(E1913,#REF!,#REF!),3))</f>
        <v/>
      </c>
    </row>
    <row r="1914" spans="6:6">
      <c r="F1914" s="163" t="str">
        <f>IF(OR(D1914="",E1914=""),"",ROUND(D1914/LOOKUP(E1914,#REF!,#REF!),3))</f>
        <v/>
      </c>
    </row>
    <row r="1915" spans="6:6">
      <c r="F1915" s="163" t="str">
        <f>IF(OR(D1915="",E1915=""),"",ROUND(D1915/LOOKUP(E1915,#REF!,#REF!),3))</f>
        <v/>
      </c>
    </row>
    <row r="1916" spans="6:6">
      <c r="F1916" s="163" t="str">
        <f>IF(OR(D1916="",E1916=""),"",ROUND(D1916/LOOKUP(E1916,#REF!,#REF!),3))</f>
        <v/>
      </c>
    </row>
    <row r="1917" spans="6:6">
      <c r="F1917" s="163" t="str">
        <f>IF(OR(D1917="",E1917=""),"",ROUND(D1917/LOOKUP(E1917,#REF!,#REF!),3))</f>
        <v/>
      </c>
    </row>
    <row r="1918" spans="6:6">
      <c r="F1918" s="163" t="str">
        <f>IF(OR(D1918="",E1918=""),"",ROUND(D1918/LOOKUP(E1918,#REF!,#REF!),3))</f>
        <v/>
      </c>
    </row>
    <row r="1919" spans="6:6">
      <c r="F1919" s="163" t="str">
        <f>IF(OR(D1919="",E1919=""),"",ROUND(D1919/LOOKUP(E1919,#REF!,#REF!),3))</f>
        <v/>
      </c>
    </row>
    <row r="1920" spans="6:6">
      <c r="F1920" s="163" t="str">
        <f>IF(OR(D1920="",E1920=""),"",ROUND(D1920/LOOKUP(E1920,#REF!,#REF!),3))</f>
        <v/>
      </c>
    </row>
    <row r="1921" spans="6:6">
      <c r="F1921" s="163" t="str">
        <f>IF(OR(D1921="",E1921=""),"",ROUND(D1921/LOOKUP(E1921,#REF!,#REF!),3))</f>
        <v/>
      </c>
    </row>
    <row r="1922" spans="6:6">
      <c r="F1922" s="163" t="str">
        <f>IF(OR(D1922="",E1922=""),"",ROUND(D1922/LOOKUP(E1922,#REF!,#REF!),3))</f>
        <v/>
      </c>
    </row>
    <row r="1923" spans="6:6">
      <c r="F1923" s="163" t="str">
        <f>IF(OR(D1923="",E1923=""),"",ROUND(D1923/LOOKUP(E1923,#REF!,#REF!),3))</f>
        <v/>
      </c>
    </row>
    <row r="1924" spans="6:6">
      <c r="F1924" s="163" t="str">
        <f>IF(OR(D1924="",E1924=""),"",ROUND(D1924/LOOKUP(E1924,#REF!,#REF!),3))</f>
        <v/>
      </c>
    </row>
    <row r="1925" spans="6:6">
      <c r="F1925" s="163" t="str">
        <f>IF(OR(D1925="",E1925=""),"",ROUND(D1925/LOOKUP(E1925,#REF!,#REF!),3))</f>
        <v/>
      </c>
    </row>
    <row r="1926" spans="6:6">
      <c r="F1926" s="163" t="str">
        <f>IF(OR(D1926="",E1926=""),"",ROUND(D1926/LOOKUP(E1926,#REF!,#REF!),3))</f>
        <v/>
      </c>
    </row>
    <row r="1927" spans="6:6">
      <c r="F1927" s="163" t="str">
        <f>IF(OR(D1927="",E1927=""),"",ROUND(D1927/LOOKUP(E1927,#REF!,#REF!),3))</f>
        <v/>
      </c>
    </row>
    <row r="1928" spans="6:6">
      <c r="F1928" s="163" t="str">
        <f>IF(OR(D1928="",E1928=""),"",ROUND(D1928/LOOKUP(E1928,#REF!,#REF!),3))</f>
        <v/>
      </c>
    </row>
    <row r="1929" spans="6:6">
      <c r="F1929" s="163" t="str">
        <f>IF(OR(D1929="",E1929=""),"",ROUND(D1929/LOOKUP(E1929,#REF!,#REF!),3))</f>
        <v/>
      </c>
    </row>
    <row r="1930" spans="6:6">
      <c r="F1930" s="163" t="str">
        <f>IF(OR(D1930="",E1930=""),"",ROUND(D1930/LOOKUP(E1930,#REF!,#REF!),3))</f>
        <v/>
      </c>
    </row>
    <row r="1931" spans="6:6">
      <c r="F1931" s="163" t="str">
        <f>IF(OR(D1931="",E1931=""),"",ROUND(D1931/LOOKUP(E1931,#REF!,#REF!),3))</f>
        <v/>
      </c>
    </row>
    <row r="1932" spans="6:6">
      <c r="F1932" s="163" t="str">
        <f>IF(OR(D1932="",E1932=""),"",ROUND(D1932/LOOKUP(E1932,#REF!,#REF!),3))</f>
        <v/>
      </c>
    </row>
    <row r="1933" spans="6:6">
      <c r="F1933" s="163" t="str">
        <f>IF(OR(D1933="",E1933=""),"",ROUND(D1933/LOOKUP(E1933,#REF!,#REF!),3))</f>
        <v/>
      </c>
    </row>
    <row r="1934" spans="6:6">
      <c r="F1934" s="163" t="str">
        <f>IF(OR(D1934="",E1934=""),"",ROUND(D1934/LOOKUP(E1934,#REF!,#REF!),3))</f>
        <v/>
      </c>
    </row>
    <row r="1935" spans="6:6">
      <c r="F1935" s="163" t="str">
        <f>IF(OR(D1935="",E1935=""),"",ROUND(D1935/LOOKUP(E1935,#REF!,#REF!),3))</f>
        <v/>
      </c>
    </row>
    <row r="1936" spans="6:6">
      <c r="F1936" s="163" t="str">
        <f>IF(OR(D1936="",E1936=""),"",ROUND(D1936/LOOKUP(E1936,#REF!,#REF!),3))</f>
        <v/>
      </c>
    </row>
    <row r="1937" spans="6:6">
      <c r="F1937" s="163" t="str">
        <f>IF(OR(D1937="",E1937=""),"",ROUND(D1937/LOOKUP(E1937,#REF!,#REF!),3))</f>
        <v/>
      </c>
    </row>
    <row r="1938" spans="6:6">
      <c r="F1938" s="163" t="str">
        <f>IF(OR(D1938="",E1938=""),"",ROUND(D1938/LOOKUP(E1938,#REF!,#REF!),3))</f>
        <v/>
      </c>
    </row>
    <row r="1939" spans="6:6">
      <c r="F1939" s="163" t="str">
        <f>IF(OR(D1939="",E1939=""),"",ROUND(D1939/LOOKUP(E1939,#REF!,#REF!),3))</f>
        <v/>
      </c>
    </row>
    <row r="1940" spans="6:6">
      <c r="F1940" s="163" t="str">
        <f>IF(OR(D1940="",E1940=""),"",ROUND(D1940/LOOKUP(E1940,#REF!,#REF!),3))</f>
        <v/>
      </c>
    </row>
    <row r="1941" spans="6:6">
      <c r="F1941" s="163" t="str">
        <f>IF(OR(D1941="",E1941=""),"",ROUND(D1941/LOOKUP(E1941,#REF!,#REF!),3))</f>
        <v/>
      </c>
    </row>
    <row r="1942" spans="6:6">
      <c r="F1942" s="163" t="str">
        <f>IF(OR(D1942="",E1942=""),"",ROUND(D1942/LOOKUP(E1942,#REF!,#REF!),3))</f>
        <v/>
      </c>
    </row>
    <row r="1943" spans="6:6">
      <c r="F1943" s="163" t="str">
        <f>IF(OR(D1943="",E1943=""),"",ROUND(D1943/LOOKUP(E1943,#REF!,#REF!),3))</f>
        <v/>
      </c>
    </row>
    <row r="1944" spans="6:6">
      <c r="F1944" s="163" t="str">
        <f>IF(OR(D1944="",E1944=""),"",ROUND(D1944/LOOKUP(E1944,#REF!,#REF!),3))</f>
        <v/>
      </c>
    </row>
    <row r="1945" spans="6:6">
      <c r="F1945" s="163" t="str">
        <f>IF(OR(D1945="",E1945=""),"",ROUND(D1945/LOOKUP(E1945,#REF!,#REF!),3))</f>
        <v/>
      </c>
    </row>
    <row r="1946" spans="6:6">
      <c r="F1946" s="163" t="str">
        <f>IF(OR(D1946="",E1946=""),"",ROUND(D1946/LOOKUP(E1946,#REF!,#REF!),3))</f>
        <v/>
      </c>
    </row>
    <row r="1947" spans="6:6">
      <c r="F1947" s="163" t="str">
        <f>IF(OR(D1947="",E1947=""),"",ROUND(D1947/LOOKUP(E1947,#REF!,#REF!),3))</f>
        <v/>
      </c>
    </row>
    <row r="1948" spans="6:6">
      <c r="F1948" s="163" t="str">
        <f>IF(OR(D1948="",E1948=""),"",ROUND(D1948/LOOKUP(E1948,#REF!,#REF!),3))</f>
        <v/>
      </c>
    </row>
    <row r="1949" spans="6:6">
      <c r="F1949" s="163" t="str">
        <f>IF(OR(D1949="",E1949=""),"",ROUND(D1949/LOOKUP(E1949,#REF!,#REF!),3))</f>
        <v/>
      </c>
    </row>
    <row r="1950" spans="6:6">
      <c r="F1950" s="163" t="str">
        <f>IF(OR(D1950="",E1950=""),"",ROUND(D1950/LOOKUP(E1950,#REF!,#REF!),3))</f>
        <v/>
      </c>
    </row>
    <row r="1951" spans="6:6">
      <c r="F1951" s="163" t="str">
        <f>IF(OR(D1951="",E1951=""),"",ROUND(D1951/LOOKUP(E1951,#REF!,#REF!),3))</f>
        <v/>
      </c>
    </row>
    <row r="1952" spans="6:6">
      <c r="F1952" s="163" t="str">
        <f>IF(OR(D1952="",E1952=""),"",ROUND(D1952/LOOKUP(E1952,#REF!,#REF!),3))</f>
        <v/>
      </c>
    </row>
    <row r="1953" spans="6:6">
      <c r="F1953" s="163" t="str">
        <f>IF(OR(D1953="",E1953=""),"",ROUND(D1953/LOOKUP(E1953,#REF!,#REF!),3))</f>
        <v/>
      </c>
    </row>
    <row r="1954" spans="6:6">
      <c r="F1954" s="163" t="str">
        <f>IF(OR(D1954="",E1954=""),"",ROUND(D1954/LOOKUP(E1954,#REF!,#REF!),3))</f>
        <v/>
      </c>
    </row>
    <row r="1955" spans="6:6">
      <c r="F1955" s="163" t="str">
        <f>IF(OR(D1955="",E1955=""),"",ROUND(D1955/LOOKUP(E1955,#REF!,#REF!),3))</f>
        <v/>
      </c>
    </row>
    <row r="1956" spans="6:6">
      <c r="F1956" s="163" t="str">
        <f>IF(OR(D1956="",E1956=""),"",ROUND(D1956/LOOKUP(E1956,#REF!,#REF!),3))</f>
        <v/>
      </c>
    </row>
    <row r="1957" spans="6:6">
      <c r="F1957" s="163" t="str">
        <f>IF(OR(D1957="",E1957=""),"",ROUND(D1957/LOOKUP(E1957,#REF!,#REF!),3))</f>
        <v/>
      </c>
    </row>
    <row r="1958" spans="6:6">
      <c r="F1958" s="163" t="str">
        <f>IF(OR(D1958="",E1958=""),"",ROUND(D1958/LOOKUP(E1958,#REF!,#REF!),3))</f>
        <v/>
      </c>
    </row>
    <row r="1959" spans="6:6">
      <c r="F1959" s="163" t="str">
        <f>IF(OR(D1959="",E1959=""),"",ROUND(D1959/LOOKUP(E1959,#REF!,#REF!),3))</f>
        <v/>
      </c>
    </row>
    <row r="1960" spans="6:6">
      <c r="F1960" s="163" t="str">
        <f>IF(OR(D1960="",E1960=""),"",ROUND(D1960/LOOKUP(E1960,#REF!,#REF!),3))</f>
        <v/>
      </c>
    </row>
    <row r="1961" spans="6:6">
      <c r="F1961" s="163" t="str">
        <f>IF(OR(D1961="",E1961=""),"",ROUND(D1961/LOOKUP(E1961,#REF!,#REF!),3))</f>
        <v/>
      </c>
    </row>
    <row r="1962" spans="6:6">
      <c r="F1962" s="163" t="str">
        <f>IF(OR(D1962="",E1962=""),"",ROUND(D1962/LOOKUP(E1962,#REF!,#REF!),3))</f>
        <v/>
      </c>
    </row>
    <row r="1963" spans="6:6">
      <c r="F1963" s="163" t="str">
        <f>IF(OR(D1963="",E1963=""),"",ROUND(D1963/LOOKUP(E1963,#REF!,#REF!),3))</f>
        <v/>
      </c>
    </row>
    <row r="1964" spans="6:6">
      <c r="F1964" s="163" t="str">
        <f>IF(OR(D1964="",E1964=""),"",ROUND(D1964/LOOKUP(E1964,#REF!,#REF!),3))</f>
        <v/>
      </c>
    </row>
    <row r="1965" spans="6:6">
      <c r="F1965" s="163" t="str">
        <f>IF(OR(D1965="",E1965=""),"",ROUND(D1965/LOOKUP(E1965,#REF!,#REF!),3))</f>
        <v/>
      </c>
    </row>
    <row r="1966" spans="6:6">
      <c r="F1966" s="163" t="str">
        <f>IF(OR(D1966="",E1966=""),"",ROUND(D1966/LOOKUP(E1966,#REF!,#REF!),3))</f>
        <v/>
      </c>
    </row>
    <row r="1967" spans="6:6">
      <c r="F1967" s="163" t="str">
        <f>IF(OR(D1967="",E1967=""),"",ROUND(D1967/LOOKUP(E1967,#REF!,#REF!),3))</f>
        <v/>
      </c>
    </row>
    <row r="1968" spans="6:6">
      <c r="F1968" s="163" t="str">
        <f>IF(OR(D1968="",E1968=""),"",ROUND(D1968/LOOKUP(E1968,#REF!,#REF!),3))</f>
        <v/>
      </c>
    </row>
    <row r="1969" spans="6:6">
      <c r="F1969" s="163" t="str">
        <f>IF(OR(D1969="",E1969=""),"",ROUND(D1969/LOOKUP(E1969,#REF!,#REF!),3))</f>
        <v/>
      </c>
    </row>
    <row r="1970" spans="6:6">
      <c r="F1970" s="163" t="str">
        <f>IF(OR(D1970="",E1970=""),"",ROUND(D1970/LOOKUP(E1970,#REF!,#REF!),3))</f>
        <v/>
      </c>
    </row>
    <row r="1971" spans="6:6">
      <c r="F1971" s="163" t="str">
        <f>IF(OR(D1971="",E1971=""),"",ROUND(D1971/LOOKUP(E1971,#REF!,#REF!),3))</f>
        <v/>
      </c>
    </row>
    <row r="1972" spans="6:6">
      <c r="F1972" s="163" t="str">
        <f>IF(OR(D1972="",E1972=""),"",ROUND(D1972/LOOKUP(E1972,#REF!,#REF!),3))</f>
        <v/>
      </c>
    </row>
    <row r="1973" spans="6:6">
      <c r="F1973" s="163" t="str">
        <f>IF(OR(D1973="",E1973=""),"",ROUND(D1973/LOOKUP(E1973,#REF!,#REF!),3))</f>
        <v/>
      </c>
    </row>
    <row r="1974" spans="6:6">
      <c r="F1974" s="163" t="str">
        <f>IF(OR(D1974="",E1974=""),"",ROUND(D1974/LOOKUP(E1974,#REF!,#REF!),3))</f>
        <v/>
      </c>
    </row>
    <row r="1975" spans="6:6">
      <c r="F1975" s="163" t="str">
        <f>IF(OR(D1975="",E1975=""),"",ROUND(D1975/LOOKUP(E1975,#REF!,#REF!),3))</f>
        <v/>
      </c>
    </row>
    <row r="1976" spans="6:6">
      <c r="F1976" s="163" t="str">
        <f>IF(OR(D1976="",E1976=""),"",ROUND(D1976/LOOKUP(E1976,#REF!,#REF!),3))</f>
        <v/>
      </c>
    </row>
    <row r="1977" spans="6:6">
      <c r="F1977" s="163" t="str">
        <f>IF(OR(D1977="",E1977=""),"",ROUND(D1977/LOOKUP(E1977,#REF!,#REF!),3))</f>
        <v/>
      </c>
    </row>
    <row r="1978" spans="6:6">
      <c r="F1978" s="163" t="str">
        <f>IF(OR(D1978="",E1978=""),"",ROUND(D1978/LOOKUP(E1978,#REF!,#REF!),3))</f>
        <v/>
      </c>
    </row>
    <row r="1979" spans="6:6">
      <c r="F1979" s="163" t="str">
        <f>IF(OR(D1979="",E1979=""),"",ROUND(D1979/LOOKUP(E1979,#REF!,#REF!),3))</f>
        <v/>
      </c>
    </row>
    <row r="1980" spans="6:6">
      <c r="F1980" s="163" t="str">
        <f>IF(OR(D1980="",E1980=""),"",ROUND(D1980/LOOKUP(E1980,#REF!,#REF!),3))</f>
        <v/>
      </c>
    </row>
    <row r="1981" spans="6:6">
      <c r="F1981" s="163" t="str">
        <f>IF(OR(D1981="",E1981=""),"",ROUND(D1981/LOOKUP(E1981,#REF!,#REF!),3))</f>
        <v/>
      </c>
    </row>
    <row r="1982" spans="6:6">
      <c r="F1982" s="163" t="str">
        <f>IF(OR(D1982="",E1982=""),"",ROUND(D1982/LOOKUP(E1982,#REF!,#REF!),3))</f>
        <v/>
      </c>
    </row>
    <row r="1983" spans="6:6">
      <c r="F1983" s="163" t="str">
        <f>IF(OR(D1983="",E1983=""),"",ROUND(D1983/LOOKUP(E1983,#REF!,#REF!),3))</f>
        <v/>
      </c>
    </row>
    <row r="1984" spans="6:6">
      <c r="F1984" s="163" t="str">
        <f>IF(OR(D1984="",E1984=""),"",ROUND(D1984/LOOKUP(E1984,#REF!,#REF!),3))</f>
        <v/>
      </c>
    </row>
    <row r="1985" spans="6:6">
      <c r="F1985" s="163" t="str">
        <f>IF(OR(D1985="",E1985=""),"",ROUND(D1985/LOOKUP(E1985,#REF!,#REF!),3))</f>
        <v/>
      </c>
    </row>
    <row r="1986" spans="6:6">
      <c r="F1986" s="163" t="str">
        <f>IF(OR(D1986="",E1986=""),"",ROUND(D1986/LOOKUP(E1986,#REF!,#REF!),3))</f>
        <v/>
      </c>
    </row>
    <row r="1987" spans="6:6">
      <c r="F1987" s="163" t="str">
        <f>IF(OR(D1987="",E1987=""),"",ROUND(D1987/LOOKUP(E1987,#REF!,#REF!),3))</f>
        <v/>
      </c>
    </row>
    <row r="1988" spans="6:6">
      <c r="F1988" s="163" t="str">
        <f>IF(OR(D1988="",E1988=""),"",ROUND(D1988/LOOKUP(E1988,#REF!,#REF!),3))</f>
        <v/>
      </c>
    </row>
    <row r="1989" spans="6:6">
      <c r="F1989" s="163" t="str">
        <f>IF(OR(D1989="",E1989=""),"",ROUND(D1989/LOOKUP(E1989,#REF!,#REF!),3))</f>
        <v/>
      </c>
    </row>
    <row r="1990" spans="6:6">
      <c r="F1990" s="163" t="str">
        <f>IF(OR(D1990="",E1990=""),"",ROUND(D1990/LOOKUP(E1990,#REF!,#REF!),3))</f>
        <v/>
      </c>
    </row>
    <row r="1991" spans="6:6">
      <c r="F1991" s="163" t="str">
        <f>IF(OR(D1991="",E1991=""),"",ROUND(D1991/LOOKUP(E1991,#REF!,#REF!),3))</f>
        <v/>
      </c>
    </row>
    <row r="1992" spans="6:6">
      <c r="F1992" s="163" t="str">
        <f>IF(OR(D1992="",E1992=""),"",ROUND(D1992/LOOKUP(E1992,#REF!,#REF!),3))</f>
        <v/>
      </c>
    </row>
    <row r="1993" spans="6:6">
      <c r="F1993" s="163" t="str">
        <f>IF(OR(D1993="",E1993=""),"",ROUND(D1993/LOOKUP(E1993,#REF!,#REF!),3))</f>
        <v/>
      </c>
    </row>
    <row r="1994" spans="6:6">
      <c r="F1994" s="163" t="str">
        <f>IF(OR(D1994="",E1994=""),"",ROUND(D1994/LOOKUP(E1994,#REF!,#REF!),3))</f>
        <v/>
      </c>
    </row>
    <row r="1995" spans="6:6">
      <c r="F1995" s="163" t="str">
        <f>IF(OR(D1995="",E1995=""),"",ROUND(D1995/LOOKUP(E1995,#REF!,#REF!),3))</f>
        <v/>
      </c>
    </row>
    <row r="1996" spans="6:6">
      <c r="F1996" s="163" t="str">
        <f>IF(OR(D1996="",E1996=""),"",ROUND(D1996/LOOKUP(E1996,#REF!,#REF!),3))</f>
        <v/>
      </c>
    </row>
    <row r="1997" spans="6:6">
      <c r="F1997" s="163" t="str">
        <f>IF(OR(D1997="",E1997=""),"",ROUND(D1997/LOOKUP(E1997,#REF!,#REF!),3))</f>
        <v/>
      </c>
    </row>
    <row r="1998" spans="6:6">
      <c r="F1998" s="163" t="str">
        <f>IF(OR(D1998="",E1998=""),"",ROUND(D1998/LOOKUP(E1998,#REF!,#REF!),3))</f>
        <v/>
      </c>
    </row>
    <row r="1999" spans="6:6">
      <c r="F1999" s="163" t="str">
        <f>IF(OR(D1999="",E1999=""),"",ROUND(D1999/LOOKUP(E1999,#REF!,#REF!),3))</f>
        <v/>
      </c>
    </row>
    <row r="2000" spans="6:6">
      <c r="F2000" s="163" t="str">
        <f>IF(OR(D2000="",E2000=""),"",ROUND(D2000/LOOKUP(E2000,#REF!,#REF!),3))</f>
        <v/>
      </c>
    </row>
    <row r="2001" spans="6:6">
      <c r="F2001" s="163" t="str">
        <f>IF(OR(D2001="",E2001=""),"",ROUND(D2001/LOOKUP(E2001,#REF!,#REF!),3))</f>
        <v/>
      </c>
    </row>
    <row r="2002" spans="6:6">
      <c r="F2002" s="163" t="str">
        <f>IF(OR(D2002="",E2002=""),"",ROUND(D2002/LOOKUP(E2002,#REF!,#REF!),3))</f>
        <v/>
      </c>
    </row>
    <row r="2003" spans="6:6">
      <c r="F2003" s="163" t="str">
        <f>IF(OR(D2003="",E2003=""),"",ROUND(D2003/LOOKUP(E2003,#REF!,#REF!),3))</f>
        <v/>
      </c>
    </row>
    <row r="2004" spans="6:6">
      <c r="F2004" s="163" t="str">
        <f>IF(OR(D2004="",E2004=""),"",ROUND(D2004/LOOKUP(E2004,#REF!,#REF!),3))</f>
        <v/>
      </c>
    </row>
    <row r="2005" spans="6:6">
      <c r="F2005" s="163" t="str">
        <f>IF(OR(D2005="",E2005=""),"",ROUND(D2005/LOOKUP(E2005,#REF!,#REF!),3))</f>
        <v/>
      </c>
    </row>
    <row r="2006" spans="6:6">
      <c r="F2006" s="163" t="str">
        <f>IF(OR(D2006="",E2006=""),"",ROUND(D2006/LOOKUP(E2006,#REF!,#REF!),3))</f>
        <v/>
      </c>
    </row>
    <row r="2007" spans="6:6">
      <c r="F2007" s="163" t="str">
        <f>IF(OR(D2007="",E2007=""),"",ROUND(D2007/LOOKUP(E2007,#REF!,#REF!),3))</f>
        <v/>
      </c>
    </row>
    <row r="2008" spans="6:6">
      <c r="F2008" s="163" t="str">
        <f>IF(OR(D2008="",E2008=""),"",ROUND(D2008/LOOKUP(E2008,#REF!,#REF!),3))</f>
        <v/>
      </c>
    </row>
    <row r="2009" spans="6:6">
      <c r="F2009" s="163" t="str">
        <f>IF(OR(D2009="",E2009=""),"",ROUND(D2009/LOOKUP(E2009,#REF!,#REF!),3))</f>
        <v/>
      </c>
    </row>
    <row r="2010" spans="6:6">
      <c r="F2010" s="163" t="str">
        <f>IF(OR(D2010="",E2010=""),"",ROUND(D2010/LOOKUP(E2010,#REF!,#REF!),3))</f>
        <v/>
      </c>
    </row>
    <row r="2011" spans="6:6">
      <c r="F2011" s="163" t="str">
        <f>IF(OR(D2011="",E2011=""),"",ROUND(D2011/LOOKUP(E2011,#REF!,#REF!),3))</f>
        <v/>
      </c>
    </row>
    <row r="2012" spans="6:6">
      <c r="F2012" s="163" t="str">
        <f>IF(OR(D2012="",E2012=""),"",ROUND(D2012/LOOKUP(E2012,#REF!,#REF!),3))</f>
        <v/>
      </c>
    </row>
    <row r="2013" spans="6:6">
      <c r="F2013" s="163" t="str">
        <f>IF(OR(D2013="",E2013=""),"",ROUND(D2013/LOOKUP(E2013,#REF!,#REF!),3))</f>
        <v/>
      </c>
    </row>
    <row r="2014" spans="6:6">
      <c r="F2014" s="163" t="str">
        <f>IF(OR(D2014="",E2014=""),"",ROUND(D2014/LOOKUP(E2014,#REF!,#REF!),3))</f>
        <v/>
      </c>
    </row>
    <row r="2015" spans="6:6">
      <c r="F2015" s="163" t="str">
        <f>IF(OR(D2015="",E2015=""),"",ROUND(D2015/LOOKUP(E2015,#REF!,#REF!),3))</f>
        <v/>
      </c>
    </row>
    <row r="2016" spans="6:6">
      <c r="F2016" s="163" t="str">
        <f>IF(OR(D2016="",E2016=""),"",ROUND(D2016/LOOKUP(E2016,#REF!,#REF!),3))</f>
        <v/>
      </c>
    </row>
    <row r="2017" spans="6:6">
      <c r="F2017" s="163" t="str">
        <f>IF(OR(D2017="",E2017=""),"",ROUND(D2017/LOOKUP(E2017,#REF!,#REF!),3))</f>
        <v/>
      </c>
    </row>
    <row r="2018" spans="6:6">
      <c r="F2018" s="163" t="str">
        <f>IF(OR(D2018="",E2018=""),"",ROUND(D2018/LOOKUP(E2018,#REF!,#REF!),3))</f>
        <v/>
      </c>
    </row>
    <row r="2019" spans="6:6">
      <c r="F2019" s="163" t="str">
        <f>IF(OR(D2019="",E2019=""),"",ROUND(D2019/LOOKUP(E2019,#REF!,#REF!),3))</f>
        <v/>
      </c>
    </row>
    <row r="2020" spans="6:6">
      <c r="F2020" s="163" t="str">
        <f>IF(OR(D2020="",E2020=""),"",ROUND(D2020/LOOKUP(E2020,#REF!,#REF!),3))</f>
        <v/>
      </c>
    </row>
    <row r="2021" spans="6:6">
      <c r="F2021" s="163" t="str">
        <f>IF(OR(D2021="",E2021=""),"",ROUND(D2021/LOOKUP(E2021,#REF!,#REF!),3))</f>
        <v/>
      </c>
    </row>
    <row r="2022" spans="6:6">
      <c r="F2022" s="163" t="str">
        <f>IF(OR(D2022="",E2022=""),"",ROUND(D2022/LOOKUP(E2022,#REF!,#REF!),3))</f>
        <v/>
      </c>
    </row>
    <row r="2023" spans="6:6">
      <c r="F2023" s="163" t="str">
        <f>IF(OR(D2023="",E2023=""),"",ROUND(D2023/LOOKUP(E2023,#REF!,#REF!),3))</f>
        <v/>
      </c>
    </row>
    <row r="2024" spans="6:6">
      <c r="F2024" s="163" t="str">
        <f>IF(OR(D2024="",E2024=""),"",ROUND(D2024/LOOKUP(E2024,#REF!,#REF!),3))</f>
        <v/>
      </c>
    </row>
    <row r="2025" spans="6:6">
      <c r="F2025" s="163" t="str">
        <f>IF(OR(D2025="",E2025=""),"",ROUND(D2025/LOOKUP(E2025,#REF!,#REF!),3))</f>
        <v/>
      </c>
    </row>
    <row r="2026" spans="6:6">
      <c r="F2026" s="163" t="str">
        <f>IF(OR(D2026="",E2026=""),"",ROUND(D2026/LOOKUP(E2026,#REF!,#REF!),3))</f>
        <v/>
      </c>
    </row>
    <row r="2027" spans="6:6">
      <c r="F2027" s="163" t="str">
        <f>IF(OR(D2027="",E2027=""),"",ROUND(D2027/LOOKUP(E2027,#REF!,#REF!),3))</f>
        <v/>
      </c>
    </row>
    <row r="2028" spans="6:6">
      <c r="F2028" s="163" t="str">
        <f>IF(OR(D2028="",E2028=""),"",ROUND(D2028/LOOKUP(E2028,#REF!,#REF!),3))</f>
        <v/>
      </c>
    </row>
    <row r="2029" spans="6:6">
      <c r="F2029" s="163" t="str">
        <f>IF(OR(D2029="",E2029=""),"",ROUND(D2029/LOOKUP(E2029,#REF!,#REF!),3))</f>
        <v/>
      </c>
    </row>
    <row r="2030" spans="6:6">
      <c r="F2030" s="163" t="str">
        <f>IF(OR(D2030="",E2030=""),"",ROUND(D2030/LOOKUP(E2030,#REF!,#REF!),3))</f>
        <v/>
      </c>
    </row>
    <row r="2031" spans="6:6">
      <c r="F2031" s="163" t="str">
        <f>IF(OR(D2031="",E2031=""),"",ROUND(D2031/LOOKUP(E2031,#REF!,#REF!),3))</f>
        <v/>
      </c>
    </row>
    <row r="2032" spans="6:6">
      <c r="F2032" s="163" t="str">
        <f>IF(OR(D2032="",E2032=""),"",ROUND(D2032/LOOKUP(E2032,#REF!,#REF!),3))</f>
        <v/>
      </c>
    </row>
    <row r="2033" spans="6:6">
      <c r="F2033" s="163" t="str">
        <f>IF(OR(D2033="",E2033=""),"",ROUND(D2033/LOOKUP(E2033,#REF!,#REF!),3))</f>
        <v/>
      </c>
    </row>
    <row r="2034" spans="6:6">
      <c r="F2034" s="163" t="str">
        <f>IF(OR(D2034="",E2034=""),"",ROUND(D2034/LOOKUP(E2034,#REF!,#REF!),3))</f>
        <v/>
      </c>
    </row>
    <row r="2035" spans="6:6">
      <c r="F2035" s="163" t="str">
        <f>IF(OR(D2035="",E2035=""),"",ROUND(D2035/LOOKUP(E2035,#REF!,#REF!),3))</f>
        <v/>
      </c>
    </row>
    <row r="2036" spans="6:6">
      <c r="F2036" s="163" t="str">
        <f>IF(OR(D2036="",E2036=""),"",ROUND(D2036/LOOKUP(E2036,#REF!,#REF!),3))</f>
        <v/>
      </c>
    </row>
    <row r="2037" spans="6:6">
      <c r="F2037" s="163" t="str">
        <f>IF(OR(D2037="",E2037=""),"",ROUND(D2037/LOOKUP(E2037,#REF!,#REF!),3))</f>
        <v/>
      </c>
    </row>
    <row r="2038" spans="6:6">
      <c r="F2038" s="163" t="str">
        <f>IF(OR(D2038="",E2038=""),"",ROUND(D2038/LOOKUP(E2038,#REF!,#REF!),3))</f>
        <v/>
      </c>
    </row>
    <row r="2039" spans="6:6">
      <c r="F2039" s="163" t="str">
        <f>IF(OR(D2039="",E2039=""),"",ROUND(D2039/LOOKUP(E2039,#REF!,#REF!),3))</f>
        <v/>
      </c>
    </row>
    <row r="2040" spans="6:6">
      <c r="F2040" s="163" t="str">
        <f>IF(OR(D2040="",E2040=""),"",ROUND(D2040/LOOKUP(E2040,#REF!,#REF!),3))</f>
        <v/>
      </c>
    </row>
    <row r="2041" spans="6:6">
      <c r="F2041" s="163" t="str">
        <f>IF(OR(D2041="",E2041=""),"",ROUND(D2041/LOOKUP(E2041,#REF!,#REF!),3))</f>
        <v/>
      </c>
    </row>
    <row r="2042" spans="6:6">
      <c r="F2042" s="163" t="str">
        <f>IF(OR(D2042="",E2042=""),"",ROUND(D2042/LOOKUP(E2042,#REF!,#REF!),3))</f>
        <v/>
      </c>
    </row>
    <row r="2043" spans="6:6">
      <c r="F2043" s="163" t="str">
        <f>IF(OR(D2043="",E2043=""),"",ROUND(D2043/LOOKUP(E2043,#REF!,#REF!),3))</f>
        <v/>
      </c>
    </row>
    <row r="2044" spans="6:6">
      <c r="F2044" s="163" t="str">
        <f>IF(OR(D2044="",E2044=""),"",ROUND(D2044/LOOKUP(E2044,#REF!,#REF!),3))</f>
        <v/>
      </c>
    </row>
    <row r="2045" spans="6:6">
      <c r="F2045" s="163" t="str">
        <f>IF(OR(D2045="",E2045=""),"",ROUND(D2045/LOOKUP(E2045,#REF!,#REF!),3))</f>
        <v/>
      </c>
    </row>
    <row r="2046" spans="6:6">
      <c r="F2046" s="163" t="str">
        <f>IF(OR(D2046="",E2046=""),"",ROUND(D2046/LOOKUP(E2046,#REF!,#REF!),3))</f>
        <v/>
      </c>
    </row>
    <row r="2047" spans="6:6">
      <c r="F2047" s="163" t="str">
        <f>IF(OR(D2047="",E2047=""),"",ROUND(D2047/LOOKUP(E2047,#REF!,#REF!),3))</f>
        <v/>
      </c>
    </row>
    <row r="2048" spans="6:6">
      <c r="F2048" s="163" t="str">
        <f>IF(OR(D2048="",E2048=""),"",ROUND(D2048/LOOKUP(E2048,#REF!,#REF!),3))</f>
        <v/>
      </c>
    </row>
    <row r="2049" spans="6:6">
      <c r="F2049" s="163" t="str">
        <f>IF(OR(D2049="",E2049=""),"",ROUND(D2049/LOOKUP(E2049,#REF!,#REF!),3))</f>
        <v/>
      </c>
    </row>
    <row r="2050" spans="6:6">
      <c r="F2050" s="163" t="str">
        <f>IF(OR(D2050="",E2050=""),"",ROUND(D2050/LOOKUP(E2050,#REF!,#REF!),3))</f>
        <v/>
      </c>
    </row>
    <row r="2051" spans="6:6">
      <c r="F2051" s="163" t="str">
        <f>IF(OR(D2051="",E2051=""),"",ROUND(D2051/LOOKUP(E2051,#REF!,#REF!),3))</f>
        <v/>
      </c>
    </row>
    <row r="2052" spans="6:6">
      <c r="F2052" s="163" t="str">
        <f>IF(OR(D2052="",E2052=""),"",ROUND(D2052/LOOKUP(E2052,#REF!,#REF!),3))</f>
        <v/>
      </c>
    </row>
    <row r="2053" spans="6:6">
      <c r="F2053" s="163" t="str">
        <f>IF(OR(D2053="",E2053=""),"",ROUND(D2053/LOOKUP(E2053,#REF!,#REF!),3))</f>
        <v/>
      </c>
    </row>
    <row r="2054" spans="6:6">
      <c r="F2054" s="163" t="str">
        <f>IF(OR(D2054="",E2054=""),"",ROUND(D2054/LOOKUP(E2054,#REF!,#REF!),3))</f>
        <v/>
      </c>
    </row>
    <row r="2055" spans="6:6">
      <c r="F2055" s="163" t="str">
        <f>IF(OR(D2055="",E2055=""),"",ROUND(D2055/LOOKUP(E2055,#REF!,#REF!),3))</f>
        <v/>
      </c>
    </row>
    <row r="2056" spans="6:6">
      <c r="F2056" s="163" t="str">
        <f>IF(OR(D2056="",E2056=""),"",ROUND(D2056/LOOKUP(E2056,#REF!,#REF!),3))</f>
        <v/>
      </c>
    </row>
    <row r="2057" spans="6:6">
      <c r="F2057" s="163" t="str">
        <f>IF(OR(D2057="",E2057=""),"",ROUND(D2057/LOOKUP(E2057,#REF!,#REF!),3))</f>
        <v/>
      </c>
    </row>
    <row r="2058" spans="6:6">
      <c r="F2058" s="163" t="str">
        <f>IF(OR(D2058="",E2058=""),"",ROUND(D2058/LOOKUP(E2058,#REF!,#REF!),3))</f>
        <v/>
      </c>
    </row>
    <row r="2059" spans="6:6">
      <c r="F2059" s="163" t="str">
        <f>IF(OR(D2059="",E2059=""),"",ROUND(D2059/LOOKUP(E2059,#REF!,#REF!),3))</f>
        <v/>
      </c>
    </row>
    <row r="2060" spans="6:6">
      <c r="F2060" s="163" t="str">
        <f>IF(OR(D2060="",E2060=""),"",ROUND(D2060/LOOKUP(E2060,#REF!,#REF!),3))</f>
        <v/>
      </c>
    </row>
    <row r="2061" spans="6:6">
      <c r="F2061" s="163" t="str">
        <f>IF(OR(D2061="",E2061=""),"",ROUND(D2061/LOOKUP(E2061,#REF!,#REF!),3))</f>
        <v/>
      </c>
    </row>
    <row r="2062" spans="6:6">
      <c r="F2062" s="163" t="str">
        <f>IF(OR(D2062="",E2062=""),"",ROUND(D2062/LOOKUP(E2062,#REF!,#REF!),3))</f>
        <v/>
      </c>
    </row>
    <row r="2063" spans="6:6">
      <c r="F2063" s="163" t="str">
        <f>IF(OR(D2063="",E2063=""),"",ROUND(D2063/LOOKUP(E2063,#REF!,#REF!),3))</f>
        <v/>
      </c>
    </row>
    <row r="2064" spans="6:6">
      <c r="F2064" s="163" t="str">
        <f>IF(OR(D2064="",E2064=""),"",ROUND(D2064/LOOKUP(E2064,#REF!,#REF!),3))</f>
        <v/>
      </c>
    </row>
    <row r="2065" spans="6:6">
      <c r="F2065" s="163" t="str">
        <f>IF(OR(D2065="",E2065=""),"",ROUND(D2065/LOOKUP(E2065,#REF!,#REF!),3))</f>
        <v/>
      </c>
    </row>
    <row r="2066" spans="6:6">
      <c r="F2066" s="163" t="str">
        <f>IF(OR(D2066="",E2066=""),"",ROUND(D2066/LOOKUP(E2066,#REF!,#REF!),3))</f>
        <v/>
      </c>
    </row>
    <row r="2067" spans="6:6">
      <c r="F2067" s="163" t="str">
        <f>IF(OR(D2067="",E2067=""),"",ROUND(D2067/LOOKUP(E2067,#REF!,#REF!),3))</f>
        <v/>
      </c>
    </row>
    <row r="2068" spans="6:6">
      <c r="F2068" s="163" t="str">
        <f>IF(OR(D2068="",E2068=""),"",ROUND(D2068/LOOKUP(E2068,#REF!,#REF!),3))</f>
        <v/>
      </c>
    </row>
    <row r="2069" spans="6:6">
      <c r="F2069" s="163" t="str">
        <f>IF(OR(D2069="",E2069=""),"",ROUND(D2069/LOOKUP(E2069,#REF!,#REF!),3))</f>
        <v/>
      </c>
    </row>
    <row r="2070" spans="6:6">
      <c r="F2070" s="163" t="str">
        <f>IF(OR(D2070="",E2070=""),"",ROUND(D2070/LOOKUP(E2070,#REF!,#REF!),3))</f>
        <v/>
      </c>
    </row>
    <row r="2071" spans="6:6">
      <c r="F2071" s="163" t="str">
        <f>IF(OR(D2071="",E2071=""),"",ROUND(D2071/LOOKUP(E2071,#REF!,#REF!),3))</f>
        <v/>
      </c>
    </row>
    <row r="2072" spans="6:6">
      <c r="F2072" s="163" t="str">
        <f>IF(OR(D2072="",E2072=""),"",ROUND(D2072/LOOKUP(E2072,#REF!,#REF!),3))</f>
        <v/>
      </c>
    </row>
    <row r="2073" spans="6:6">
      <c r="F2073" s="163" t="str">
        <f>IF(OR(D2073="",E2073=""),"",ROUND(D2073/LOOKUP(E2073,#REF!,#REF!),3))</f>
        <v/>
      </c>
    </row>
    <row r="2074" spans="6:6">
      <c r="F2074" s="163" t="str">
        <f>IF(OR(D2074="",E2074=""),"",ROUND(D2074/LOOKUP(E2074,#REF!,#REF!),3))</f>
        <v/>
      </c>
    </row>
    <row r="2075" spans="6:6">
      <c r="F2075" s="163" t="str">
        <f>IF(OR(D2075="",E2075=""),"",ROUND(D2075/LOOKUP(E2075,#REF!,#REF!),3))</f>
        <v/>
      </c>
    </row>
    <row r="2076" spans="6:6">
      <c r="F2076" s="163" t="str">
        <f>IF(OR(D2076="",E2076=""),"",ROUND(D2076/LOOKUP(E2076,#REF!,#REF!),3))</f>
        <v/>
      </c>
    </row>
    <row r="2077" spans="6:6">
      <c r="F2077" s="163" t="str">
        <f>IF(OR(D2077="",E2077=""),"",ROUND(D2077/LOOKUP(E2077,#REF!,#REF!),3))</f>
        <v/>
      </c>
    </row>
    <row r="2078" spans="6:6">
      <c r="F2078" s="163" t="str">
        <f>IF(OR(D2078="",E2078=""),"",ROUND(D2078/LOOKUP(E2078,#REF!,#REF!),3))</f>
        <v/>
      </c>
    </row>
    <row r="2079" spans="6:6">
      <c r="F2079" s="163" t="str">
        <f>IF(OR(D2079="",E2079=""),"",ROUND(D2079/LOOKUP(E2079,#REF!,#REF!),3))</f>
        <v/>
      </c>
    </row>
    <row r="2080" spans="6:6">
      <c r="F2080" s="163" t="str">
        <f>IF(OR(D2080="",E2080=""),"",ROUND(D2080/LOOKUP(E2080,#REF!,#REF!),3))</f>
        <v/>
      </c>
    </row>
    <row r="2081" spans="6:6">
      <c r="F2081" s="163" t="str">
        <f>IF(OR(D2081="",E2081=""),"",ROUND(D2081/LOOKUP(E2081,#REF!,#REF!),3))</f>
        <v/>
      </c>
    </row>
    <row r="2082" spans="6:6">
      <c r="F2082" s="163" t="str">
        <f>IF(OR(D2082="",E2082=""),"",ROUND(D2082/LOOKUP(E2082,#REF!,#REF!),3))</f>
        <v/>
      </c>
    </row>
    <row r="2083" spans="6:6">
      <c r="F2083" s="163" t="str">
        <f>IF(OR(D2083="",E2083=""),"",ROUND(D2083/LOOKUP(E2083,#REF!,#REF!),3))</f>
        <v/>
      </c>
    </row>
    <row r="2084" spans="6:6">
      <c r="F2084" s="163" t="str">
        <f>IF(OR(D2084="",E2084=""),"",ROUND(D2084/LOOKUP(E2084,#REF!,#REF!),3))</f>
        <v/>
      </c>
    </row>
    <row r="2085" spans="6:6">
      <c r="F2085" s="163" t="str">
        <f>IF(OR(D2085="",E2085=""),"",ROUND(D2085/LOOKUP(E2085,#REF!,#REF!),3))</f>
        <v/>
      </c>
    </row>
    <row r="2086" spans="6:6">
      <c r="F2086" s="163" t="str">
        <f>IF(OR(D2086="",E2086=""),"",ROUND(D2086/LOOKUP(E2086,#REF!,#REF!),3))</f>
        <v/>
      </c>
    </row>
    <row r="2087" spans="6:6">
      <c r="F2087" s="163" t="str">
        <f>IF(OR(D2087="",E2087=""),"",ROUND(D2087/LOOKUP(E2087,#REF!,#REF!),3))</f>
        <v/>
      </c>
    </row>
    <row r="2088" spans="6:6">
      <c r="F2088" s="163" t="str">
        <f>IF(OR(D2088="",E2088=""),"",ROUND(D2088/LOOKUP(E2088,#REF!,#REF!),3))</f>
        <v/>
      </c>
    </row>
    <row r="2089" spans="6:6">
      <c r="F2089" s="163" t="str">
        <f>IF(OR(D2089="",E2089=""),"",ROUND(D2089/LOOKUP(E2089,#REF!,#REF!),3))</f>
        <v/>
      </c>
    </row>
    <row r="2090" spans="6:6">
      <c r="F2090" s="163" t="str">
        <f>IF(OR(D2090="",E2090=""),"",ROUND(D2090/LOOKUP(E2090,#REF!,#REF!),3))</f>
        <v/>
      </c>
    </row>
    <row r="2091" spans="6:6">
      <c r="F2091" s="163" t="str">
        <f>IF(OR(D2091="",E2091=""),"",ROUND(D2091/LOOKUP(E2091,#REF!,#REF!),3))</f>
        <v/>
      </c>
    </row>
    <row r="2092" spans="6:6">
      <c r="F2092" s="163" t="str">
        <f>IF(OR(D2092="",E2092=""),"",ROUND(D2092/LOOKUP(E2092,#REF!,#REF!),3))</f>
        <v/>
      </c>
    </row>
    <row r="2093" spans="6:6">
      <c r="F2093" s="163" t="str">
        <f>IF(OR(D2093="",E2093=""),"",ROUND(D2093/LOOKUP(E2093,#REF!,#REF!),3))</f>
        <v/>
      </c>
    </row>
    <row r="2094" spans="6:6">
      <c r="F2094" s="163" t="str">
        <f>IF(OR(D2094="",E2094=""),"",ROUND(D2094/LOOKUP(E2094,#REF!,#REF!),3))</f>
        <v/>
      </c>
    </row>
    <row r="2095" spans="6:6">
      <c r="F2095" s="163" t="str">
        <f>IF(OR(D2095="",E2095=""),"",ROUND(D2095/LOOKUP(E2095,#REF!,#REF!),3))</f>
        <v/>
      </c>
    </row>
    <row r="2096" spans="6:6">
      <c r="F2096" s="163" t="str">
        <f>IF(OR(D2096="",E2096=""),"",ROUND(D2096/LOOKUP(E2096,#REF!,#REF!),3))</f>
        <v/>
      </c>
    </row>
    <row r="2097" spans="6:6">
      <c r="F2097" s="163" t="str">
        <f>IF(OR(D2097="",E2097=""),"",ROUND(D2097/LOOKUP(E2097,#REF!,#REF!),3))</f>
        <v/>
      </c>
    </row>
    <row r="2098" spans="6:6">
      <c r="F2098" s="163" t="str">
        <f>IF(OR(D2098="",E2098=""),"",ROUND(D2098/LOOKUP(E2098,#REF!,#REF!),3))</f>
        <v/>
      </c>
    </row>
    <row r="2099" spans="6:6">
      <c r="F2099" s="163" t="str">
        <f>IF(OR(D2099="",E2099=""),"",ROUND(D2099/LOOKUP(E2099,#REF!,#REF!),3))</f>
        <v/>
      </c>
    </row>
    <row r="2100" spans="6:6">
      <c r="F2100" s="163" t="str">
        <f>IF(OR(D2100="",E2100=""),"",ROUND(D2100/LOOKUP(E2100,#REF!,#REF!),3))</f>
        <v/>
      </c>
    </row>
    <row r="2101" spans="6:6">
      <c r="F2101" s="163" t="str">
        <f>IF(OR(D2101="",E2101=""),"",ROUND(D2101/LOOKUP(E2101,#REF!,#REF!),3))</f>
        <v/>
      </c>
    </row>
    <row r="2102" spans="6:6">
      <c r="F2102" s="163" t="str">
        <f>IF(OR(D2102="",E2102=""),"",ROUND(D2102/LOOKUP(E2102,#REF!,#REF!),3))</f>
        <v/>
      </c>
    </row>
    <row r="2103" spans="6:6">
      <c r="F2103" s="163" t="str">
        <f>IF(OR(D2103="",E2103=""),"",ROUND(D2103/LOOKUP(E2103,#REF!,#REF!),3))</f>
        <v/>
      </c>
    </row>
    <row r="2104" spans="6:6">
      <c r="F2104" s="163" t="str">
        <f>IF(OR(D2104="",E2104=""),"",ROUND(D2104/LOOKUP(E2104,#REF!,#REF!),3))</f>
        <v/>
      </c>
    </row>
  </sheetData>
  <mergeCells count="1105">
    <mergeCell ref="M1005:N1005"/>
    <mergeCell ref="M993:N993"/>
    <mergeCell ref="M994:N994"/>
    <mergeCell ref="M995:N995"/>
    <mergeCell ref="K996:K1005"/>
    <mergeCell ref="M996:N996"/>
    <mergeCell ref="M997:N997"/>
    <mergeCell ref="M998:N998"/>
    <mergeCell ref="M999:N999"/>
    <mergeCell ref="M1000:N1000"/>
    <mergeCell ref="M1001:N1001"/>
    <mergeCell ref="M1002:N1002"/>
    <mergeCell ref="M1003:N1003"/>
    <mergeCell ref="M1004:N1004"/>
    <mergeCell ref="M985:N985"/>
    <mergeCell ref="K986:K995"/>
    <mergeCell ref="M986:N986"/>
    <mergeCell ref="M987:N987"/>
    <mergeCell ref="M988:N988"/>
    <mergeCell ref="M989:N989"/>
    <mergeCell ref="M990:N990"/>
    <mergeCell ref="M991:N991"/>
    <mergeCell ref="M992:N992"/>
    <mergeCell ref="K976:K985"/>
    <mergeCell ref="M976:N976"/>
    <mergeCell ref="M977:N977"/>
    <mergeCell ref="M978:N978"/>
    <mergeCell ref="M979:N979"/>
    <mergeCell ref="M980:N980"/>
    <mergeCell ref="M981:N981"/>
    <mergeCell ref="M982:N982"/>
    <mergeCell ref="M983:N983"/>
    <mergeCell ref="M984:N984"/>
    <mergeCell ref="M970:N970"/>
    <mergeCell ref="M971:N971"/>
    <mergeCell ref="M972:N972"/>
    <mergeCell ref="M973:N973"/>
    <mergeCell ref="M974:N974"/>
    <mergeCell ref="M975:N975"/>
    <mergeCell ref="M961:N961"/>
    <mergeCell ref="M962:N962"/>
    <mergeCell ref="M963:N963"/>
    <mergeCell ref="M964:N964"/>
    <mergeCell ref="M965:N965"/>
    <mergeCell ref="K966:K975"/>
    <mergeCell ref="M966:N966"/>
    <mergeCell ref="M967:N967"/>
    <mergeCell ref="M968:N968"/>
    <mergeCell ref="M969:N969"/>
    <mergeCell ref="M952:N952"/>
    <mergeCell ref="M953:N953"/>
    <mergeCell ref="M954:N954"/>
    <mergeCell ref="M955:N955"/>
    <mergeCell ref="K956:K965"/>
    <mergeCell ref="M956:N956"/>
    <mergeCell ref="M957:N957"/>
    <mergeCell ref="M958:N958"/>
    <mergeCell ref="M959:N959"/>
    <mergeCell ref="M960:N960"/>
    <mergeCell ref="M943:N943"/>
    <mergeCell ref="M944:N944"/>
    <mergeCell ref="M945:N945"/>
    <mergeCell ref="K946:K955"/>
    <mergeCell ref="M946:N946"/>
    <mergeCell ref="M947:N947"/>
    <mergeCell ref="M948:N948"/>
    <mergeCell ref="M949:N949"/>
    <mergeCell ref="M950:N950"/>
    <mergeCell ref="M951:N951"/>
    <mergeCell ref="M934:N934"/>
    <mergeCell ref="M935:N935"/>
    <mergeCell ref="K936:K945"/>
    <mergeCell ref="M936:N936"/>
    <mergeCell ref="M937:N937"/>
    <mergeCell ref="M938:N938"/>
    <mergeCell ref="M939:N939"/>
    <mergeCell ref="M940:N940"/>
    <mergeCell ref="M941:N941"/>
    <mergeCell ref="M942:N942"/>
    <mergeCell ref="M925:N925"/>
    <mergeCell ref="K926:K935"/>
    <mergeCell ref="M926:N926"/>
    <mergeCell ref="M927:N927"/>
    <mergeCell ref="M928:N928"/>
    <mergeCell ref="M929:N929"/>
    <mergeCell ref="M930:N930"/>
    <mergeCell ref="M931:N931"/>
    <mergeCell ref="M932:N932"/>
    <mergeCell ref="M933:N933"/>
    <mergeCell ref="K916:K925"/>
    <mergeCell ref="M916:N916"/>
    <mergeCell ref="M917:N917"/>
    <mergeCell ref="M918:N918"/>
    <mergeCell ref="M919:N919"/>
    <mergeCell ref="M920:N920"/>
    <mergeCell ref="M921:N921"/>
    <mergeCell ref="M922:N922"/>
    <mergeCell ref="M923:N923"/>
    <mergeCell ref="M924:N924"/>
    <mergeCell ref="M910:N910"/>
    <mergeCell ref="M911:N911"/>
    <mergeCell ref="M912:N912"/>
    <mergeCell ref="M913:N913"/>
    <mergeCell ref="M914:N914"/>
    <mergeCell ref="M915:N915"/>
    <mergeCell ref="M901:N901"/>
    <mergeCell ref="M902:N902"/>
    <mergeCell ref="M903:N903"/>
    <mergeCell ref="M904:N904"/>
    <mergeCell ref="M905:N905"/>
    <mergeCell ref="K906:K915"/>
    <mergeCell ref="M906:N906"/>
    <mergeCell ref="M907:N907"/>
    <mergeCell ref="M908:N908"/>
    <mergeCell ref="M909:N909"/>
    <mergeCell ref="M892:N892"/>
    <mergeCell ref="M893:N893"/>
    <mergeCell ref="M894:N894"/>
    <mergeCell ref="M895:N895"/>
    <mergeCell ref="K896:K905"/>
    <mergeCell ref="M896:N896"/>
    <mergeCell ref="M897:N897"/>
    <mergeCell ref="M898:N898"/>
    <mergeCell ref="M899:N899"/>
    <mergeCell ref="M900:N900"/>
    <mergeCell ref="M883:N883"/>
    <mergeCell ref="M884:N884"/>
    <mergeCell ref="M885:N885"/>
    <mergeCell ref="K886:K895"/>
    <mergeCell ref="M886:N886"/>
    <mergeCell ref="M887:N887"/>
    <mergeCell ref="M888:N888"/>
    <mergeCell ref="M889:N889"/>
    <mergeCell ref="M890:N890"/>
    <mergeCell ref="M891:N891"/>
    <mergeCell ref="M874:N874"/>
    <mergeCell ref="M875:N875"/>
    <mergeCell ref="K876:K885"/>
    <mergeCell ref="M876:N876"/>
    <mergeCell ref="M877:N877"/>
    <mergeCell ref="M878:N878"/>
    <mergeCell ref="M879:N879"/>
    <mergeCell ref="M880:N880"/>
    <mergeCell ref="M881:N881"/>
    <mergeCell ref="M882:N882"/>
    <mergeCell ref="M865:N865"/>
    <mergeCell ref="K866:K875"/>
    <mergeCell ref="M866:N866"/>
    <mergeCell ref="M867:N867"/>
    <mergeCell ref="M868:N868"/>
    <mergeCell ref="M869:N869"/>
    <mergeCell ref="M870:N870"/>
    <mergeCell ref="M871:N871"/>
    <mergeCell ref="M872:N872"/>
    <mergeCell ref="M873:N873"/>
    <mergeCell ref="K856:K865"/>
    <mergeCell ref="M856:N856"/>
    <mergeCell ref="M857:N857"/>
    <mergeCell ref="M858:N858"/>
    <mergeCell ref="M859:N859"/>
    <mergeCell ref="M860:N860"/>
    <mergeCell ref="M861:N861"/>
    <mergeCell ref="M862:N862"/>
    <mergeCell ref="M863:N863"/>
    <mergeCell ref="M864:N864"/>
    <mergeCell ref="M850:N850"/>
    <mergeCell ref="M851:N851"/>
    <mergeCell ref="M852:N852"/>
    <mergeCell ref="M853:N853"/>
    <mergeCell ref="M854:N854"/>
    <mergeCell ref="M855:N855"/>
    <mergeCell ref="M841:N841"/>
    <mergeCell ref="M842:N842"/>
    <mergeCell ref="M843:N843"/>
    <mergeCell ref="M844:N844"/>
    <mergeCell ref="M845:N845"/>
    <mergeCell ref="K846:K855"/>
    <mergeCell ref="M846:N846"/>
    <mergeCell ref="M847:N847"/>
    <mergeCell ref="M848:N848"/>
    <mergeCell ref="M849:N849"/>
    <mergeCell ref="M832:N832"/>
    <mergeCell ref="M833:N833"/>
    <mergeCell ref="M834:N834"/>
    <mergeCell ref="M835:N835"/>
    <mergeCell ref="K836:K845"/>
    <mergeCell ref="M836:N836"/>
    <mergeCell ref="M837:N837"/>
    <mergeCell ref="M838:N838"/>
    <mergeCell ref="M839:N839"/>
    <mergeCell ref="M840:N840"/>
    <mergeCell ref="M823:N823"/>
    <mergeCell ref="M824:N824"/>
    <mergeCell ref="M825:N825"/>
    <mergeCell ref="K826:K835"/>
    <mergeCell ref="M826:N826"/>
    <mergeCell ref="M827:N827"/>
    <mergeCell ref="M828:N828"/>
    <mergeCell ref="M829:N829"/>
    <mergeCell ref="M830:N830"/>
    <mergeCell ref="M831:N831"/>
    <mergeCell ref="M814:N814"/>
    <mergeCell ref="M815:N815"/>
    <mergeCell ref="K816:K825"/>
    <mergeCell ref="M816:N816"/>
    <mergeCell ref="M817:N817"/>
    <mergeCell ref="M818:N818"/>
    <mergeCell ref="M819:N819"/>
    <mergeCell ref="M820:N820"/>
    <mergeCell ref="M821:N821"/>
    <mergeCell ref="M822:N822"/>
    <mergeCell ref="M805:N805"/>
    <mergeCell ref="K806:K815"/>
    <mergeCell ref="M806:N806"/>
    <mergeCell ref="M807:N807"/>
    <mergeCell ref="M808:N808"/>
    <mergeCell ref="M809:N809"/>
    <mergeCell ref="M810:N810"/>
    <mergeCell ref="M811:N811"/>
    <mergeCell ref="M812:N812"/>
    <mergeCell ref="M813:N813"/>
    <mergeCell ref="K796:K805"/>
    <mergeCell ref="M796:N796"/>
    <mergeCell ref="M797:N797"/>
    <mergeCell ref="M798:N798"/>
    <mergeCell ref="M799:N799"/>
    <mergeCell ref="M800:N800"/>
    <mergeCell ref="M801:N801"/>
    <mergeCell ref="M802:N802"/>
    <mergeCell ref="M803:N803"/>
    <mergeCell ref="M804:N804"/>
    <mergeCell ref="M790:N790"/>
    <mergeCell ref="M791:N791"/>
    <mergeCell ref="M792:N792"/>
    <mergeCell ref="M793:N793"/>
    <mergeCell ref="M794:N794"/>
    <mergeCell ref="M795:N795"/>
    <mergeCell ref="M781:N781"/>
    <mergeCell ref="M782:N782"/>
    <mergeCell ref="M783:N783"/>
    <mergeCell ref="M784:N784"/>
    <mergeCell ref="M785:N785"/>
    <mergeCell ref="K786:K795"/>
    <mergeCell ref="M786:N786"/>
    <mergeCell ref="M787:N787"/>
    <mergeCell ref="M788:N788"/>
    <mergeCell ref="M789:N789"/>
    <mergeCell ref="M772:N772"/>
    <mergeCell ref="M773:N773"/>
    <mergeCell ref="M774:N774"/>
    <mergeCell ref="M775:N775"/>
    <mergeCell ref="K776:K785"/>
    <mergeCell ref="M776:N776"/>
    <mergeCell ref="M777:N777"/>
    <mergeCell ref="M778:N778"/>
    <mergeCell ref="M779:N779"/>
    <mergeCell ref="M780:N780"/>
    <mergeCell ref="M763:N763"/>
    <mergeCell ref="M764:N764"/>
    <mergeCell ref="M765:N765"/>
    <mergeCell ref="K766:K775"/>
    <mergeCell ref="M766:N766"/>
    <mergeCell ref="M767:N767"/>
    <mergeCell ref="M768:N768"/>
    <mergeCell ref="M769:N769"/>
    <mergeCell ref="M770:N770"/>
    <mergeCell ref="M771:N771"/>
    <mergeCell ref="M754:N754"/>
    <mergeCell ref="M755:N755"/>
    <mergeCell ref="K756:K765"/>
    <mergeCell ref="M756:N756"/>
    <mergeCell ref="M757:N757"/>
    <mergeCell ref="M758:N758"/>
    <mergeCell ref="M759:N759"/>
    <mergeCell ref="M760:N760"/>
    <mergeCell ref="M761:N761"/>
    <mergeCell ref="M762:N762"/>
    <mergeCell ref="M745:N745"/>
    <mergeCell ref="K746:K755"/>
    <mergeCell ref="M746:N746"/>
    <mergeCell ref="M747:N747"/>
    <mergeCell ref="M748:N748"/>
    <mergeCell ref="M749:N749"/>
    <mergeCell ref="M750:N750"/>
    <mergeCell ref="M751:N751"/>
    <mergeCell ref="M752:N752"/>
    <mergeCell ref="M753:N753"/>
    <mergeCell ref="K736:K745"/>
    <mergeCell ref="M736:N736"/>
    <mergeCell ref="M737:N737"/>
    <mergeCell ref="M738:N738"/>
    <mergeCell ref="M739:N739"/>
    <mergeCell ref="M740:N740"/>
    <mergeCell ref="M741:N741"/>
    <mergeCell ref="M742:N742"/>
    <mergeCell ref="M743:N743"/>
    <mergeCell ref="M744:N744"/>
    <mergeCell ref="M730:N730"/>
    <mergeCell ref="M731:N731"/>
    <mergeCell ref="M732:N732"/>
    <mergeCell ref="M733:N733"/>
    <mergeCell ref="M734:N734"/>
    <mergeCell ref="M735:N735"/>
    <mergeCell ref="M721:N721"/>
    <mergeCell ref="M722:N722"/>
    <mergeCell ref="M723:N723"/>
    <mergeCell ref="M724:N724"/>
    <mergeCell ref="M725:N725"/>
    <mergeCell ref="K726:K735"/>
    <mergeCell ref="M726:N726"/>
    <mergeCell ref="M727:N727"/>
    <mergeCell ref="M728:N728"/>
    <mergeCell ref="M729:N729"/>
    <mergeCell ref="M712:N712"/>
    <mergeCell ref="M713:N713"/>
    <mergeCell ref="M714:N714"/>
    <mergeCell ref="M715:N715"/>
    <mergeCell ref="K716:K725"/>
    <mergeCell ref="M716:N716"/>
    <mergeCell ref="M717:N717"/>
    <mergeCell ref="M718:N718"/>
    <mergeCell ref="M719:N719"/>
    <mergeCell ref="M720:N720"/>
    <mergeCell ref="M703:N703"/>
    <mergeCell ref="M704:N704"/>
    <mergeCell ref="M705:N705"/>
    <mergeCell ref="K706:K715"/>
    <mergeCell ref="M706:N706"/>
    <mergeCell ref="M707:N707"/>
    <mergeCell ref="M708:N708"/>
    <mergeCell ref="M709:N709"/>
    <mergeCell ref="M710:N710"/>
    <mergeCell ref="M711:N711"/>
    <mergeCell ref="M694:N694"/>
    <mergeCell ref="M695:N695"/>
    <mergeCell ref="K696:K705"/>
    <mergeCell ref="M696:N696"/>
    <mergeCell ref="M697:N697"/>
    <mergeCell ref="M698:N698"/>
    <mergeCell ref="M699:N699"/>
    <mergeCell ref="M700:N700"/>
    <mergeCell ref="M701:N701"/>
    <mergeCell ref="M702:N702"/>
    <mergeCell ref="M685:N685"/>
    <mergeCell ref="K686:K695"/>
    <mergeCell ref="M686:N686"/>
    <mergeCell ref="M687:N687"/>
    <mergeCell ref="M688:N688"/>
    <mergeCell ref="M689:N689"/>
    <mergeCell ref="M690:N690"/>
    <mergeCell ref="M691:N691"/>
    <mergeCell ref="M692:N692"/>
    <mergeCell ref="M693:N693"/>
    <mergeCell ref="K676:K685"/>
    <mergeCell ref="M676:N676"/>
    <mergeCell ref="M677:N677"/>
    <mergeCell ref="M678:N678"/>
    <mergeCell ref="M679:N679"/>
    <mergeCell ref="M680:N680"/>
    <mergeCell ref="M681:N681"/>
    <mergeCell ref="M682:N682"/>
    <mergeCell ref="M683:N683"/>
    <mergeCell ref="M684:N684"/>
    <mergeCell ref="M670:N670"/>
    <mergeCell ref="M671:N671"/>
    <mergeCell ref="M672:N672"/>
    <mergeCell ref="M673:N673"/>
    <mergeCell ref="M674:N674"/>
    <mergeCell ref="M675:N675"/>
    <mergeCell ref="M661:N661"/>
    <mergeCell ref="M662:N662"/>
    <mergeCell ref="M663:N663"/>
    <mergeCell ref="M664:N664"/>
    <mergeCell ref="M665:N665"/>
    <mergeCell ref="K666:K675"/>
    <mergeCell ref="M666:N666"/>
    <mergeCell ref="M667:N667"/>
    <mergeCell ref="M668:N668"/>
    <mergeCell ref="M669:N669"/>
    <mergeCell ref="M652:N652"/>
    <mergeCell ref="M653:N653"/>
    <mergeCell ref="M654:N654"/>
    <mergeCell ref="M655:N655"/>
    <mergeCell ref="K656:K665"/>
    <mergeCell ref="M656:N656"/>
    <mergeCell ref="M657:N657"/>
    <mergeCell ref="M658:N658"/>
    <mergeCell ref="M659:N659"/>
    <mergeCell ref="M660:N660"/>
    <mergeCell ref="M643:N643"/>
    <mergeCell ref="M644:N644"/>
    <mergeCell ref="M645:N645"/>
    <mergeCell ref="K646:K655"/>
    <mergeCell ref="M646:N646"/>
    <mergeCell ref="M647:N647"/>
    <mergeCell ref="M648:N648"/>
    <mergeCell ref="M649:N649"/>
    <mergeCell ref="M650:N650"/>
    <mergeCell ref="M651:N651"/>
    <mergeCell ref="M634:N634"/>
    <mergeCell ref="M635:N635"/>
    <mergeCell ref="K636:K645"/>
    <mergeCell ref="M636:N636"/>
    <mergeCell ref="M637:N637"/>
    <mergeCell ref="M638:N638"/>
    <mergeCell ref="M639:N639"/>
    <mergeCell ref="M640:N640"/>
    <mergeCell ref="M641:N641"/>
    <mergeCell ref="M642:N642"/>
    <mergeCell ref="M625:N625"/>
    <mergeCell ref="K626:K635"/>
    <mergeCell ref="M626:N626"/>
    <mergeCell ref="M627:N627"/>
    <mergeCell ref="M628:N628"/>
    <mergeCell ref="M629:N629"/>
    <mergeCell ref="M630:N630"/>
    <mergeCell ref="M631:N631"/>
    <mergeCell ref="M632:N632"/>
    <mergeCell ref="M633:N633"/>
    <mergeCell ref="K616:K625"/>
    <mergeCell ref="M616:N616"/>
    <mergeCell ref="M617:N617"/>
    <mergeCell ref="M618:N618"/>
    <mergeCell ref="M619:N619"/>
    <mergeCell ref="M620:N620"/>
    <mergeCell ref="M621:N621"/>
    <mergeCell ref="M622:N622"/>
    <mergeCell ref="M623:N623"/>
    <mergeCell ref="M624:N624"/>
    <mergeCell ref="M610:N610"/>
    <mergeCell ref="M611:N611"/>
    <mergeCell ref="M612:N612"/>
    <mergeCell ref="M613:N613"/>
    <mergeCell ref="M614:N614"/>
    <mergeCell ref="M615:N615"/>
    <mergeCell ref="M601:N601"/>
    <mergeCell ref="M602:N602"/>
    <mergeCell ref="M603:N603"/>
    <mergeCell ref="M604:N604"/>
    <mergeCell ref="M605:N605"/>
    <mergeCell ref="K606:K615"/>
    <mergeCell ref="M606:N606"/>
    <mergeCell ref="M607:N607"/>
    <mergeCell ref="M608:N608"/>
    <mergeCell ref="M609:N609"/>
    <mergeCell ref="M592:N592"/>
    <mergeCell ref="M593:N593"/>
    <mergeCell ref="M594:N594"/>
    <mergeCell ref="M595:N595"/>
    <mergeCell ref="K596:K605"/>
    <mergeCell ref="M596:N596"/>
    <mergeCell ref="M597:N597"/>
    <mergeCell ref="M598:N598"/>
    <mergeCell ref="M599:N599"/>
    <mergeCell ref="M600:N600"/>
    <mergeCell ref="M583:N583"/>
    <mergeCell ref="M584:N584"/>
    <mergeCell ref="M585:N585"/>
    <mergeCell ref="K586:K595"/>
    <mergeCell ref="M586:N586"/>
    <mergeCell ref="M587:N587"/>
    <mergeCell ref="M588:N588"/>
    <mergeCell ref="M589:N589"/>
    <mergeCell ref="M590:N590"/>
    <mergeCell ref="M591:N591"/>
    <mergeCell ref="M574:N574"/>
    <mergeCell ref="M575:N575"/>
    <mergeCell ref="K576:K585"/>
    <mergeCell ref="M576:N576"/>
    <mergeCell ref="M577:N577"/>
    <mergeCell ref="M578:N578"/>
    <mergeCell ref="M579:N579"/>
    <mergeCell ref="M580:N580"/>
    <mergeCell ref="M581:N581"/>
    <mergeCell ref="M582:N582"/>
    <mergeCell ref="M565:N565"/>
    <mergeCell ref="K566:K575"/>
    <mergeCell ref="M566:N566"/>
    <mergeCell ref="M567:N567"/>
    <mergeCell ref="M568:N568"/>
    <mergeCell ref="M569:N569"/>
    <mergeCell ref="M570:N570"/>
    <mergeCell ref="M571:N571"/>
    <mergeCell ref="M572:N572"/>
    <mergeCell ref="M573:N573"/>
    <mergeCell ref="K556:K565"/>
    <mergeCell ref="M556:N556"/>
    <mergeCell ref="M557:N557"/>
    <mergeCell ref="M558:N558"/>
    <mergeCell ref="M559:N559"/>
    <mergeCell ref="M560:N560"/>
    <mergeCell ref="M561:N561"/>
    <mergeCell ref="M562:N562"/>
    <mergeCell ref="M563:N563"/>
    <mergeCell ref="M564:N564"/>
    <mergeCell ref="M550:N550"/>
    <mergeCell ref="M551:N551"/>
    <mergeCell ref="M552:N552"/>
    <mergeCell ref="M553:N553"/>
    <mergeCell ref="M554:N554"/>
    <mergeCell ref="M555:N555"/>
    <mergeCell ref="M541:N541"/>
    <mergeCell ref="M542:N542"/>
    <mergeCell ref="M543:N543"/>
    <mergeCell ref="M544:N544"/>
    <mergeCell ref="M545:N545"/>
    <mergeCell ref="K546:K555"/>
    <mergeCell ref="M546:N546"/>
    <mergeCell ref="M547:N547"/>
    <mergeCell ref="M548:N548"/>
    <mergeCell ref="M549:N549"/>
    <mergeCell ref="M532:N532"/>
    <mergeCell ref="M533:N533"/>
    <mergeCell ref="M534:N534"/>
    <mergeCell ref="M535:N535"/>
    <mergeCell ref="K536:K545"/>
    <mergeCell ref="M536:N536"/>
    <mergeCell ref="M537:N537"/>
    <mergeCell ref="M538:N538"/>
    <mergeCell ref="M539:N539"/>
    <mergeCell ref="M540:N540"/>
    <mergeCell ref="M523:N523"/>
    <mergeCell ref="M524:N524"/>
    <mergeCell ref="M525:N525"/>
    <mergeCell ref="K526:K535"/>
    <mergeCell ref="M526:N526"/>
    <mergeCell ref="M527:N527"/>
    <mergeCell ref="M528:N528"/>
    <mergeCell ref="M529:N529"/>
    <mergeCell ref="M530:N530"/>
    <mergeCell ref="M531:N531"/>
    <mergeCell ref="M514:N514"/>
    <mergeCell ref="M515:N515"/>
    <mergeCell ref="K516:K525"/>
    <mergeCell ref="M516:N516"/>
    <mergeCell ref="M517:N517"/>
    <mergeCell ref="M518:N518"/>
    <mergeCell ref="M519:N519"/>
    <mergeCell ref="M520:N520"/>
    <mergeCell ref="M521:N521"/>
    <mergeCell ref="M522:N522"/>
    <mergeCell ref="M505:N505"/>
    <mergeCell ref="K506:K515"/>
    <mergeCell ref="M506:N506"/>
    <mergeCell ref="M507:N507"/>
    <mergeCell ref="M508:N508"/>
    <mergeCell ref="M509:N509"/>
    <mergeCell ref="M510:N510"/>
    <mergeCell ref="M511:N511"/>
    <mergeCell ref="M512:N512"/>
    <mergeCell ref="M513:N513"/>
    <mergeCell ref="K496:K505"/>
    <mergeCell ref="M496:N496"/>
    <mergeCell ref="M497:N497"/>
    <mergeCell ref="M498:N498"/>
    <mergeCell ref="M499:N499"/>
    <mergeCell ref="M500:N500"/>
    <mergeCell ref="M501:N501"/>
    <mergeCell ref="M502:N502"/>
    <mergeCell ref="M503:N503"/>
    <mergeCell ref="M504:N504"/>
    <mergeCell ref="M490:N490"/>
    <mergeCell ref="M491:N491"/>
    <mergeCell ref="M492:N492"/>
    <mergeCell ref="M493:N493"/>
    <mergeCell ref="M494:N494"/>
    <mergeCell ref="M495:N495"/>
    <mergeCell ref="M481:N481"/>
    <mergeCell ref="M482:N482"/>
    <mergeCell ref="M483:N483"/>
    <mergeCell ref="M484:N484"/>
    <mergeCell ref="M485:N485"/>
    <mergeCell ref="K486:K495"/>
    <mergeCell ref="M486:N486"/>
    <mergeCell ref="M487:N487"/>
    <mergeCell ref="M488:N488"/>
    <mergeCell ref="M489:N489"/>
    <mergeCell ref="M472:N472"/>
    <mergeCell ref="M473:N473"/>
    <mergeCell ref="M474:N474"/>
    <mergeCell ref="M475:N475"/>
    <mergeCell ref="K476:K485"/>
    <mergeCell ref="M476:N476"/>
    <mergeCell ref="M477:N477"/>
    <mergeCell ref="M478:N478"/>
    <mergeCell ref="M479:N479"/>
    <mergeCell ref="M480:N480"/>
    <mergeCell ref="M463:N463"/>
    <mergeCell ref="M464:N464"/>
    <mergeCell ref="M465:N465"/>
    <mergeCell ref="K466:K475"/>
    <mergeCell ref="M466:N466"/>
    <mergeCell ref="M467:N467"/>
    <mergeCell ref="M468:N468"/>
    <mergeCell ref="M469:N469"/>
    <mergeCell ref="M470:N470"/>
    <mergeCell ref="M471:N471"/>
    <mergeCell ref="M454:N454"/>
    <mergeCell ref="M455:N455"/>
    <mergeCell ref="K456:K465"/>
    <mergeCell ref="M456:N456"/>
    <mergeCell ref="M457:N457"/>
    <mergeCell ref="M458:N458"/>
    <mergeCell ref="M459:N459"/>
    <mergeCell ref="M460:N460"/>
    <mergeCell ref="M461:N461"/>
    <mergeCell ref="M462:N462"/>
    <mergeCell ref="M445:N445"/>
    <mergeCell ref="K446:K455"/>
    <mergeCell ref="M446:N446"/>
    <mergeCell ref="M447:N447"/>
    <mergeCell ref="M448:N448"/>
    <mergeCell ref="M449:N449"/>
    <mergeCell ref="M450:N450"/>
    <mergeCell ref="M451:N451"/>
    <mergeCell ref="M452:N452"/>
    <mergeCell ref="M453:N453"/>
    <mergeCell ref="K436:K445"/>
    <mergeCell ref="M436:N436"/>
    <mergeCell ref="M437:N437"/>
    <mergeCell ref="M438:N438"/>
    <mergeCell ref="M439:N439"/>
    <mergeCell ref="M440:N440"/>
    <mergeCell ref="M441:N441"/>
    <mergeCell ref="M442:N442"/>
    <mergeCell ref="M443:N443"/>
    <mergeCell ref="M444:N444"/>
    <mergeCell ref="M430:N430"/>
    <mergeCell ref="M431:N431"/>
    <mergeCell ref="M432:N432"/>
    <mergeCell ref="M433:N433"/>
    <mergeCell ref="M434:N434"/>
    <mergeCell ref="M435:N435"/>
    <mergeCell ref="M421:N421"/>
    <mergeCell ref="M422:N422"/>
    <mergeCell ref="M423:N423"/>
    <mergeCell ref="M424:N424"/>
    <mergeCell ref="M425:N425"/>
    <mergeCell ref="K426:K435"/>
    <mergeCell ref="M426:N426"/>
    <mergeCell ref="M427:N427"/>
    <mergeCell ref="M428:N428"/>
    <mergeCell ref="M429:N429"/>
    <mergeCell ref="M412:N412"/>
    <mergeCell ref="M413:N413"/>
    <mergeCell ref="M414:N414"/>
    <mergeCell ref="M415:N415"/>
    <mergeCell ref="K416:K425"/>
    <mergeCell ref="M416:N416"/>
    <mergeCell ref="M417:N417"/>
    <mergeCell ref="M418:N418"/>
    <mergeCell ref="M419:N419"/>
    <mergeCell ref="M420:N420"/>
    <mergeCell ref="M403:N403"/>
    <mergeCell ref="M404:N404"/>
    <mergeCell ref="M405:N405"/>
    <mergeCell ref="K406:K415"/>
    <mergeCell ref="M406:N406"/>
    <mergeCell ref="M407:N407"/>
    <mergeCell ref="M408:N408"/>
    <mergeCell ref="M409:N409"/>
    <mergeCell ref="M410:N410"/>
    <mergeCell ref="M411:N411"/>
    <mergeCell ref="M394:N394"/>
    <mergeCell ref="M395:N395"/>
    <mergeCell ref="K396:K405"/>
    <mergeCell ref="M396:N396"/>
    <mergeCell ref="M397:N397"/>
    <mergeCell ref="M398:N398"/>
    <mergeCell ref="M399:N399"/>
    <mergeCell ref="M400:N400"/>
    <mergeCell ref="M401:N401"/>
    <mergeCell ref="M402:N402"/>
    <mergeCell ref="M385:N385"/>
    <mergeCell ref="K386:K395"/>
    <mergeCell ref="M386:N386"/>
    <mergeCell ref="M387:N387"/>
    <mergeCell ref="M388:N388"/>
    <mergeCell ref="M389:N389"/>
    <mergeCell ref="M390:N390"/>
    <mergeCell ref="M391:N391"/>
    <mergeCell ref="M392:N392"/>
    <mergeCell ref="M393:N393"/>
    <mergeCell ref="K376:K385"/>
    <mergeCell ref="M376:N376"/>
    <mergeCell ref="M377:N377"/>
    <mergeCell ref="M378:N378"/>
    <mergeCell ref="M379:N379"/>
    <mergeCell ref="M380:N380"/>
    <mergeCell ref="M381:N381"/>
    <mergeCell ref="M382:N382"/>
    <mergeCell ref="M383:N383"/>
    <mergeCell ref="M384:N384"/>
    <mergeCell ref="M370:N370"/>
    <mergeCell ref="M371:N371"/>
    <mergeCell ref="M372:N372"/>
    <mergeCell ref="M373:N373"/>
    <mergeCell ref="M374:N374"/>
    <mergeCell ref="M375:N375"/>
    <mergeCell ref="M361:N361"/>
    <mergeCell ref="M362:N362"/>
    <mergeCell ref="M363:N363"/>
    <mergeCell ref="M364:N364"/>
    <mergeCell ref="M365:N365"/>
    <mergeCell ref="K366:K375"/>
    <mergeCell ref="M366:N366"/>
    <mergeCell ref="M367:N367"/>
    <mergeCell ref="M368:N368"/>
    <mergeCell ref="M369:N369"/>
    <mergeCell ref="M352:N352"/>
    <mergeCell ref="M353:N353"/>
    <mergeCell ref="M354:N354"/>
    <mergeCell ref="M355:N355"/>
    <mergeCell ref="K356:K365"/>
    <mergeCell ref="M356:N356"/>
    <mergeCell ref="M357:N357"/>
    <mergeCell ref="M358:N358"/>
    <mergeCell ref="M359:N359"/>
    <mergeCell ref="M360:N360"/>
    <mergeCell ref="M343:N343"/>
    <mergeCell ref="M344:N344"/>
    <mergeCell ref="M345:N345"/>
    <mergeCell ref="K346:K355"/>
    <mergeCell ref="M346:N346"/>
    <mergeCell ref="M347:N347"/>
    <mergeCell ref="M348:N348"/>
    <mergeCell ref="M349:N349"/>
    <mergeCell ref="M350:N350"/>
    <mergeCell ref="M351:N351"/>
    <mergeCell ref="M334:N334"/>
    <mergeCell ref="M335:N335"/>
    <mergeCell ref="K336:K345"/>
    <mergeCell ref="M336:N336"/>
    <mergeCell ref="M337:N337"/>
    <mergeCell ref="M338:N338"/>
    <mergeCell ref="M339:N339"/>
    <mergeCell ref="M340:N340"/>
    <mergeCell ref="M341:N341"/>
    <mergeCell ref="M342:N342"/>
    <mergeCell ref="M325:N325"/>
    <mergeCell ref="K326:K335"/>
    <mergeCell ref="M326:N326"/>
    <mergeCell ref="M327:N327"/>
    <mergeCell ref="M328:N328"/>
    <mergeCell ref="M329:N329"/>
    <mergeCell ref="M330:N330"/>
    <mergeCell ref="M331:N331"/>
    <mergeCell ref="M332:N332"/>
    <mergeCell ref="M333:N333"/>
    <mergeCell ref="K316:K325"/>
    <mergeCell ref="M316:N316"/>
    <mergeCell ref="M317:N317"/>
    <mergeCell ref="M318:N318"/>
    <mergeCell ref="M319:N319"/>
    <mergeCell ref="M320:N320"/>
    <mergeCell ref="M321:N321"/>
    <mergeCell ref="M322:N322"/>
    <mergeCell ref="M323:N323"/>
    <mergeCell ref="M324:N324"/>
    <mergeCell ref="M310:N310"/>
    <mergeCell ref="M311:N311"/>
    <mergeCell ref="M312:N312"/>
    <mergeCell ref="M313:N313"/>
    <mergeCell ref="M314:N314"/>
    <mergeCell ref="M315:N315"/>
    <mergeCell ref="M301:N301"/>
    <mergeCell ref="M302:N302"/>
    <mergeCell ref="M303:N303"/>
    <mergeCell ref="M304:N304"/>
    <mergeCell ref="M305:N305"/>
    <mergeCell ref="K306:K315"/>
    <mergeCell ref="M306:N306"/>
    <mergeCell ref="M307:N307"/>
    <mergeCell ref="M308:N308"/>
    <mergeCell ref="M309:N309"/>
    <mergeCell ref="M292:N292"/>
    <mergeCell ref="M293:N293"/>
    <mergeCell ref="M294:N294"/>
    <mergeCell ref="M295:N295"/>
    <mergeCell ref="K296:K305"/>
    <mergeCell ref="M296:N296"/>
    <mergeCell ref="M297:N297"/>
    <mergeCell ref="M298:N298"/>
    <mergeCell ref="M299:N299"/>
    <mergeCell ref="M300:N300"/>
    <mergeCell ref="M283:N283"/>
    <mergeCell ref="M284:N284"/>
    <mergeCell ref="M285:N285"/>
    <mergeCell ref="K286:K295"/>
    <mergeCell ref="M286:N286"/>
    <mergeCell ref="M287:N287"/>
    <mergeCell ref="M288:N288"/>
    <mergeCell ref="M289:N289"/>
    <mergeCell ref="M290:N290"/>
    <mergeCell ref="M291:N291"/>
    <mergeCell ref="M274:N274"/>
    <mergeCell ref="M275:N275"/>
    <mergeCell ref="K276:K285"/>
    <mergeCell ref="M276:N276"/>
    <mergeCell ref="M277:N277"/>
    <mergeCell ref="M278:N278"/>
    <mergeCell ref="M279:N279"/>
    <mergeCell ref="M280:N280"/>
    <mergeCell ref="M281:N281"/>
    <mergeCell ref="M282:N282"/>
    <mergeCell ref="M265:N265"/>
    <mergeCell ref="K266:K275"/>
    <mergeCell ref="M266:N266"/>
    <mergeCell ref="M267:N267"/>
    <mergeCell ref="M268:N268"/>
    <mergeCell ref="M269:N269"/>
    <mergeCell ref="M270:N270"/>
    <mergeCell ref="M271:N271"/>
    <mergeCell ref="M272:N272"/>
    <mergeCell ref="M273:N273"/>
    <mergeCell ref="K256:K265"/>
    <mergeCell ref="M256:N256"/>
    <mergeCell ref="M257:N257"/>
    <mergeCell ref="M258:N258"/>
    <mergeCell ref="M259:N259"/>
    <mergeCell ref="M260:N260"/>
    <mergeCell ref="M261:N261"/>
    <mergeCell ref="M262:N262"/>
    <mergeCell ref="M263:N263"/>
    <mergeCell ref="M264:N264"/>
    <mergeCell ref="M250:N250"/>
    <mergeCell ref="M251:N251"/>
    <mergeCell ref="M252:N252"/>
    <mergeCell ref="M253:N253"/>
    <mergeCell ref="M254:N254"/>
    <mergeCell ref="M255:N255"/>
    <mergeCell ref="M241:N241"/>
    <mergeCell ref="M242:N242"/>
    <mergeCell ref="M243:N243"/>
    <mergeCell ref="M244:N244"/>
    <mergeCell ref="M245:N245"/>
    <mergeCell ref="K246:K255"/>
    <mergeCell ref="M246:N246"/>
    <mergeCell ref="M247:N247"/>
    <mergeCell ref="M248:N248"/>
    <mergeCell ref="M249:N249"/>
    <mergeCell ref="M232:N232"/>
    <mergeCell ref="M233:N233"/>
    <mergeCell ref="M234:N234"/>
    <mergeCell ref="M235:N235"/>
    <mergeCell ref="K236:K245"/>
    <mergeCell ref="M236:N236"/>
    <mergeCell ref="M237:N237"/>
    <mergeCell ref="M238:N238"/>
    <mergeCell ref="M239:N239"/>
    <mergeCell ref="M240:N240"/>
    <mergeCell ref="M223:N223"/>
    <mergeCell ref="M224:N224"/>
    <mergeCell ref="M225:N225"/>
    <mergeCell ref="K226:K235"/>
    <mergeCell ref="M226:N226"/>
    <mergeCell ref="M227:N227"/>
    <mergeCell ref="M228:N228"/>
    <mergeCell ref="M229:N229"/>
    <mergeCell ref="M230:N230"/>
    <mergeCell ref="M231:N231"/>
    <mergeCell ref="M214:N214"/>
    <mergeCell ref="M215:N215"/>
    <mergeCell ref="K216:K225"/>
    <mergeCell ref="M216:N216"/>
    <mergeCell ref="M217:N217"/>
    <mergeCell ref="M218:N218"/>
    <mergeCell ref="M219:N219"/>
    <mergeCell ref="M220:N220"/>
    <mergeCell ref="M221:N221"/>
    <mergeCell ref="M222:N222"/>
    <mergeCell ref="M205:N205"/>
    <mergeCell ref="K206:K215"/>
    <mergeCell ref="M206:N206"/>
    <mergeCell ref="M207:N207"/>
    <mergeCell ref="M208:N208"/>
    <mergeCell ref="M209:N209"/>
    <mergeCell ref="M210:N210"/>
    <mergeCell ref="M211:N211"/>
    <mergeCell ref="M212:N212"/>
    <mergeCell ref="M213:N213"/>
    <mergeCell ref="K196:K205"/>
    <mergeCell ref="M196:N196"/>
    <mergeCell ref="M197:N197"/>
    <mergeCell ref="M198:N198"/>
    <mergeCell ref="M199:N199"/>
    <mergeCell ref="M200:N200"/>
    <mergeCell ref="M201:N201"/>
    <mergeCell ref="M202:N202"/>
    <mergeCell ref="M203:N203"/>
    <mergeCell ref="M204:N204"/>
    <mergeCell ref="M190:N190"/>
    <mergeCell ref="M191:N191"/>
    <mergeCell ref="M192:N192"/>
    <mergeCell ref="M193:N193"/>
    <mergeCell ref="M194:N194"/>
    <mergeCell ref="M195:N195"/>
    <mergeCell ref="M181:N181"/>
    <mergeCell ref="M182:N182"/>
    <mergeCell ref="M183:N183"/>
    <mergeCell ref="M184:N184"/>
    <mergeCell ref="M185:N185"/>
    <mergeCell ref="K186:K195"/>
    <mergeCell ref="M186:N186"/>
    <mergeCell ref="M187:N187"/>
    <mergeCell ref="M188:N188"/>
    <mergeCell ref="M189:N189"/>
    <mergeCell ref="M172:N172"/>
    <mergeCell ref="M173:N173"/>
    <mergeCell ref="M174:N174"/>
    <mergeCell ref="M175:N175"/>
    <mergeCell ref="K176:K185"/>
    <mergeCell ref="M176:N176"/>
    <mergeCell ref="M177:N177"/>
    <mergeCell ref="M178:N178"/>
    <mergeCell ref="M179:N179"/>
    <mergeCell ref="M180:N180"/>
    <mergeCell ref="M163:N163"/>
    <mergeCell ref="M164:N164"/>
    <mergeCell ref="M165:N165"/>
    <mergeCell ref="K166:K175"/>
    <mergeCell ref="M166:N166"/>
    <mergeCell ref="M167:N167"/>
    <mergeCell ref="M168:N168"/>
    <mergeCell ref="M169:N169"/>
    <mergeCell ref="M170:N170"/>
    <mergeCell ref="M171:N171"/>
    <mergeCell ref="M154:N154"/>
    <mergeCell ref="M155:N155"/>
    <mergeCell ref="K156:K165"/>
    <mergeCell ref="M156:N156"/>
    <mergeCell ref="M157:N157"/>
    <mergeCell ref="M158:N158"/>
    <mergeCell ref="M159:N159"/>
    <mergeCell ref="M160:N160"/>
    <mergeCell ref="M161:N161"/>
    <mergeCell ref="M162:N162"/>
    <mergeCell ref="M145:N145"/>
    <mergeCell ref="K146:K155"/>
    <mergeCell ref="M146:N146"/>
    <mergeCell ref="M147:N147"/>
    <mergeCell ref="M148:N148"/>
    <mergeCell ref="M149:N149"/>
    <mergeCell ref="M150:N150"/>
    <mergeCell ref="M151:N151"/>
    <mergeCell ref="M152:N152"/>
    <mergeCell ref="M153:N153"/>
    <mergeCell ref="K136:K145"/>
    <mergeCell ref="M136:N136"/>
    <mergeCell ref="M137:N137"/>
    <mergeCell ref="M138:N138"/>
    <mergeCell ref="M139:N139"/>
    <mergeCell ref="M140:N140"/>
    <mergeCell ref="M141:N141"/>
    <mergeCell ref="M142:N142"/>
    <mergeCell ref="M143:N143"/>
    <mergeCell ref="M144:N144"/>
    <mergeCell ref="M130:N130"/>
    <mergeCell ref="M131:N131"/>
    <mergeCell ref="M132:N132"/>
    <mergeCell ref="M133:N133"/>
    <mergeCell ref="M134:N134"/>
    <mergeCell ref="M135:N135"/>
    <mergeCell ref="M121:N121"/>
    <mergeCell ref="M122:N122"/>
    <mergeCell ref="M123:N123"/>
    <mergeCell ref="M124:N124"/>
    <mergeCell ref="M125:N125"/>
    <mergeCell ref="K126:K135"/>
    <mergeCell ref="M126:N126"/>
    <mergeCell ref="M127:N127"/>
    <mergeCell ref="M128:N128"/>
    <mergeCell ref="M129:N129"/>
    <mergeCell ref="M112:N112"/>
    <mergeCell ref="M113:N113"/>
    <mergeCell ref="M114:N114"/>
    <mergeCell ref="M115:N115"/>
    <mergeCell ref="K116:K125"/>
    <mergeCell ref="M116:N116"/>
    <mergeCell ref="M117:N117"/>
    <mergeCell ref="M118:N118"/>
    <mergeCell ref="M119:N119"/>
    <mergeCell ref="M120:N120"/>
    <mergeCell ref="M103:N103"/>
    <mergeCell ref="M104:N104"/>
    <mergeCell ref="M105:N105"/>
    <mergeCell ref="K106:K115"/>
    <mergeCell ref="M106:N106"/>
    <mergeCell ref="M107:N107"/>
    <mergeCell ref="M108:N108"/>
    <mergeCell ref="M109:N109"/>
    <mergeCell ref="M110:N110"/>
    <mergeCell ref="M111:N111"/>
    <mergeCell ref="M94:N94"/>
    <mergeCell ref="M95:N95"/>
    <mergeCell ref="K96:K105"/>
    <mergeCell ref="M96:N96"/>
    <mergeCell ref="M97:N97"/>
    <mergeCell ref="M98:N98"/>
    <mergeCell ref="M99:N99"/>
    <mergeCell ref="M100:N100"/>
    <mergeCell ref="M101:N101"/>
    <mergeCell ref="M102:N102"/>
    <mergeCell ref="M85:N85"/>
    <mergeCell ref="K86:K95"/>
    <mergeCell ref="M86:N86"/>
    <mergeCell ref="M87:N87"/>
    <mergeCell ref="M88:N88"/>
    <mergeCell ref="M89:N89"/>
    <mergeCell ref="M90:N90"/>
    <mergeCell ref="M91:N91"/>
    <mergeCell ref="M92:N92"/>
    <mergeCell ref="M93:N93"/>
    <mergeCell ref="K76:K85"/>
    <mergeCell ref="M76:N76"/>
    <mergeCell ref="M77:N77"/>
    <mergeCell ref="M78:N78"/>
    <mergeCell ref="M79:N79"/>
    <mergeCell ref="M80:N80"/>
    <mergeCell ref="M81:N81"/>
    <mergeCell ref="M82:N82"/>
    <mergeCell ref="M83:N83"/>
    <mergeCell ref="M84:N84"/>
    <mergeCell ref="M70:N70"/>
    <mergeCell ref="M71:N71"/>
    <mergeCell ref="M72:N72"/>
    <mergeCell ref="M73:N73"/>
    <mergeCell ref="M74:N74"/>
    <mergeCell ref="M75:N75"/>
    <mergeCell ref="M61:N61"/>
    <mergeCell ref="M62:N62"/>
    <mergeCell ref="M63:N63"/>
    <mergeCell ref="M64:N64"/>
    <mergeCell ref="M65:N65"/>
    <mergeCell ref="K66:K75"/>
    <mergeCell ref="M66:N66"/>
    <mergeCell ref="M67:N67"/>
    <mergeCell ref="M68:N68"/>
    <mergeCell ref="M69:N69"/>
    <mergeCell ref="M52:N52"/>
    <mergeCell ref="M53:N53"/>
    <mergeCell ref="M54:N54"/>
    <mergeCell ref="M55:N55"/>
    <mergeCell ref="K56:K65"/>
    <mergeCell ref="M56:N56"/>
    <mergeCell ref="M57:N57"/>
    <mergeCell ref="M58:N58"/>
    <mergeCell ref="M59:N59"/>
    <mergeCell ref="M60:N60"/>
    <mergeCell ref="M16:N16"/>
    <mergeCell ref="M17:N17"/>
    <mergeCell ref="M18:N18"/>
    <mergeCell ref="M19:N19"/>
    <mergeCell ref="M43:N43"/>
    <mergeCell ref="M44:N44"/>
    <mergeCell ref="M45:N45"/>
    <mergeCell ref="K46:K55"/>
    <mergeCell ref="M46:N46"/>
    <mergeCell ref="M47:N47"/>
    <mergeCell ref="M48:N48"/>
    <mergeCell ref="M49:N49"/>
    <mergeCell ref="M50:N50"/>
    <mergeCell ref="M51:N51"/>
    <mergeCell ref="M34:N34"/>
    <mergeCell ref="M35:N35"/>
    <mergeCell ref="K36:K45"/>
    <mergeCell ref="M36:N36"/>
    <mergeCell ref="M37:N37"/>
    <mergeCell ref="M38:N38"/>
    <mergeCell ref="M39:N39"/>
    <mergeCell ref="M40:N40"/>
    <mergeCell ref="M41:N41"/>
    <mergeCell ref="M42:N42"/>
    <mergeCell ref="B2:N2"/>
    <mergeCell ref="H4:I4"/>
    <mergeCell ref="K4:N4"/>
    <mergeCell ref="M5:N5"/>
    <mergeCell ref="K6:K15"/>
    <mergeCell ref="M6:N6"/>
    <mergeCell ref="M7:N7"/>
    <mergeCell ref="M8:N8"/>
    <mergeCell ref="M9:N9"/>
    <mergeCell ref="M10:N10"/>
    <mergeCell ref="M25:N25"/>
    <mergeCell ref="K26:K35"/>
    <mergeCell ref="M26:N26"/>
    <mergeCell ref="M27:N27"/>
    <mergeCell ref="M28:N28"/>
    <mergeCell ref="M29:N29"/>
    <mergeCell ref="M30:N30"/>
    <mergeCell ref="M31:N31"/>
    <mergeCell ref="M32:N32"/>
    <mergeCell ref="M33:N33"/>
    <mergeCell ref="H20:I21"/>
    <mergeCell ref="M20:N20"/>
    <mergeCell ref="M21:N21"/>
    <mergeCell ref="M22:N22"/>
    <mergeCell ref="M23:N23"/>
    <mergeCell ref="M24:N24"/>
    <mergeCell ref="M11:N11"/>
    <mergeCell ref="M12:N12"/>
    <mergeCell ref="M13:N13"/>
    <mergeCell ref="M14:N14"/>
    <mergeCell ref="M15:N15"/>
    <mergeCell ref="K16:K25"/>
  </mergeCells>
  <conditionalFormatting sqref="F5:F2104">
    <cfRule type="cellIs" dxfId="68" priority="4" stopIfTrue="1" operator="notEqual">
      <formula>""</formula>
    </cfRule>
  </conditionalFormatting>
  <conditionalFormatting sqref="D5:E1139">
    <cfRule type="cellIs" dxfId="67" priority="3" stopIfTrue="1" operator="notEqual">
      <formula>""</formula>
    </cfRule>
  </conditionalFormatting>
  <conditionalFormatting sqref="D1140:E1196">
    <cfRule type="cellIs" dxfId="66" priority="2" stopIfTrue="1" operator="notEqual">
      <formula>""</formula>
    </cfRule>
  </conditionalFormatting>
  <conditionalFormatting sqref="B5:C1357">
    <cfRule type="cellIs" dxfId="65" priority="1" stopIfTrue="1" operator="notEqual">
      <formula>""</formula>
    </cfRule>
  </conditionalFormatting>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1">
    <tabColor rgb="FFFF0000"/>
    <pageSetUpPr fitToPage="1"/>
  </sheetPr>
  <dimension ref="A1:AK214"/>
  <sheetViews>
    <sheetView showGridLines="0" zoomScale="110" zoomScaleNormal="110" workbookViewId="0">
      <selection activeCell="B7" sqref="B7:J7"/>
    </sheetView>
  </sheetViews>
  <sheetFormatPr baseColWidth="10" defaultColWidth="11.42578125" defaultRowHeight="0" customHeight="1" zeroHeight="1"/>
  <cols>
    <col min="1" max="1" width="4.28515625" style="603" customWidth="1"/>
    <col min="2" max="2" width="6.7109375" style="606" customWidth="1"/>
    <col min="3" max="3" width="13" style="606" customWidth="1"/>
    <col min="4" max="4" width="44.28515625" style="606" customWidth="1"/>
    <col min="5" max="8" width="22.7109375" style="606" customWidth="1"/>
    <col min="9" max="9" width="18.42578125" style="606" customWidth="1"/>
    <col min="10" max="10" width="29" style="603" customWidth="1"/>
    <col min="11" max="11" width="25.7109375" style="603" hidden="1" customWidth="1"/>
    <col min="12" max="25" width="16.28515625" style="604" customWidth="1"/>
    <col min="26" max="27" width="16.28515625" style="604" hidden="1" customWidth="1"/>
    <col min="28" max="28" width="13.7109375" style="605" hidden="1" customWidth="1"/>
    <col min="29" max="29" width="22.28515625" style="603" hidden="1" customWidth="1"/>
    <col min="30" max="30" width="22.28515625" style="606" hidden="1" customWidth="1"/>
    <col min="31" max="31" width="23.28515625" style="606" hidden="1" customWidth="1"/>
    <col min="32" max="37" width="22.28515625" style="606" hidden="1" customWidth="1"/>
    <col min="38" max="16384" width="11.42578125" style="606"/>
  </cols>
  <sheetData>
    <row r="1" spans="2:30" ht="18">
      <c r="B1" s="488" t="s">
        <v>0</v>
      </c>
      <c r="C1" s="488"/>
      <c r="D1" s="488"/>
      <c r="E1" s="488"/>
      <c r="F1" s="488"/>
      <c r="G1" s="488"/>
      <c r="H1" s="488"/>
      <c r="I1" s="488"/>
      <c r="J1" s="488"/>
      <c r="K1" s="243"/>
    </row>
    <row r="2" spans="2:30" ht="12.75">
      <c r="B2" s="489" t="s">
        <v>1</v>
      </c>
      <c r="C2" s="489"/>
      <c r="D2" s="489"/>
      <c r="E2" s="489"/>
      <c r="F2" s="489"/>
      <c r="G2" s="489"/>
      <c r="H2" s="489"/>
      <c r="I2" s="489"/>
      <c r="J2" s="489"/>
      <c r="K2" s="244"/>
    </row>
    <row r="3" spans="2:30" ht="12.75">
      <c r="B3" s="489" t="s">
        <v>273</v>
      </c>
      <c r="C3" s="489"/>
      <c r="D3" s="489"/>
      <c r="E3" s="489"/>
      <c r="F3" s="489"/>
      <c r="G3" s="489"/>
      <c r="H3" s="489"/>
      <c r="I3" s="489"/>
      <c r="J3" s="489"/>
      <c r="K3" s="244"/>
    </row>
    <row r="4" spans="2:30" ht="12.75">
      <c r="B4" s="489" t="s">
        <v>267</v>
      </c>
      <c r="C4" s="489"/>
      <c r="D4" s="489"/>
      <c r="E4" s="489"/>
      <c r="F4" s="489"/>
      <c r="G4" s="489"/>
      <c r="H4" s="489"/>
      <c r="I4" s="489"/>
      <c r="J4" s="489"/>
      <c r="K4" s="244"/>
    </row>
    <row r="5" spans="2:30" ht="12.75">
      <c r="B5" s="489">
        <v>0</v>
      </c>
      <c r="C5" s="489"/>
      <c r="D5" s="489"/>
      <c r="E5" s="489"/>
      <c r="F5" s="489"/>
      <c r="G5" s="489"/>
      <c r="H5" s="489"/>
      <c r="I5" s="489"/>
      <c r="J5" s="489"/>
      <c r="K5" s="244"/>
    </row>
    <row r="6" spans="2:30" ht="15.75">
      <c r="B6" s="195"/>
      <c r="C6" s="195"/>
      <c r="D6" s="196"/>
      <c r="E6" s="196"/>
      <c r="F6" s="196"/>
      <c r="G6" s="196"/>
      <c r="H6" s="196"/>
      <c r="I6" s="196"/>
      <c r="J6" s="196"/>
      <c r="K6" s="196"/>
    </row>
    <row r="7" spans="2:30" ht="40.5" customHeight="1">
      <c r="B7" s="489" t="s">
        <v>293</v>
      </c>
      <c r="C7" s="489"/>
      <c r="D7" s="489"/>
      <c r="E7" s="489"/>
      <c r="F7" s="489"/>
      <c r="G7" s="489"/>
      <c r="H7" s="489"/>
      <c r="I7" s="489"/>
      <c r="J7" s="489"/>
      <c r="K7" s="244"/>
    </row>
    <row r="8" spans="2:30" ht="15.75" hidden="1">
      <c r="B8" s="195"/>
      <c r="C8" s="195"/>
      <c r="D8" s="196"/>
      <c r="E8" s="196"/>
      <c r="F8" s="196"/>
      <c r="G8" s="196"/>
      <c r="H8" s="196"/>
      <c r="I8" s="196"/>
      <c r="J8" s="196"/>
      <c r="K8" s="196"/>
    </row>
    <row r="9" spans="2:30" ht="15.75" customHeight="1">
      <c r="B9" s="490" t="s">
        <v>67</v>
      </c>
      <c r="C9" s="490"/>
      <c r="D9" s="490"/>
      <c r="E9" s="490"/>
      <c r="F9" s="490"/>
      <c r="G9" s="490"/>
      <c r="H9" s="490"/>
      <c r="I9" s="490"/>
      <c r="J9" s="490"/>
      <c r="K9" s="245"/>
    </row>
    <row r="10" spans="2:30" ht="16.5" customHeight="1">
      <c r="B10" s="491" t="s">
        <v>178</v>
      </c>
      <c r="C10" s="491"/>
      <c r="D10" s="491"/>
      <c r="E10" s="491"/>
      <c r="F10" s="491"/>
      <c r="G10" s="491"/>
      <c r="H10" s="491"/>
      <c r="I10" s="491"/>
      <c r="J10" s="491"/>
      <c r="K10" s="246"/>
      <c r="AD10" s="572"/>
    </row>
    <row r="11" spans="2:30" ht="16.5" thickBot="1">
      <c r="B11" s="197"/>
      <c r="C11" s="197"/>
      <c r="D11" s="196"/>
      <c r="E11" s="196"/>
      <c r="F11" s="196"/>
      <c r="G11" s="196"/>
      <c r="H11" s="196"/>
      <c r="I11" s="196"/>
      <c r="J11" s="196"/>
      <c r="K11" s="196"/>
    </row>
    <row r="12" spans="2:30" ht="24.95" customHeight="1">
      <c r="B12" s="607" t="s">
        <v>284</v>
      </c>
      <c r="C12" s="608"/>
      <c r="D12" s="609" t="s">
        <v>179</v>
      </c>
      <c r="E12" s="610" t="s">
        <v>180</v>
      </c>
      <c r="F12" s="611"/>
      <c r="G12" s="611"/>
      <c r="H12" s="611"/>
      <c r="I12" s="611"/>
      <c r="J12" s="365">
        <v>45314</v>
      </c>
      <c r="K12" s="261"/>
    </row>
    <row r="13" spans="2:30" ht="24.95" customHeight="1">
      <c r="B13" s="612"/>
      <c r="C13" s="613"/>
      <c r="D13" s="362">
        <v>1</v>
      </c>
      <c r="E13" s="492" t="s">
        <v>181</v>
      </c>
      <c r="F13" s="492"/>
      <c r="G13" s="492"/>
      <c r="H13" s="492"/>
      <c r="I13" s="368" t="s">
        <v>182</v>
      </c>
      <c r="J13" s="364">
        <v>3904.49</v>
      </c>
      <c r="K13" s="257"/>
    </row>
    <row r="14" spans="2:30" ht="24.95" customHeight="1">
      <c r="B14" s="479">
        <v>1</v>
      </c>
      <c r="C14" s="480"/>
      <c r="D14" s="614" t="s">
        <v>183</v>
      </c>
      <c r="E14" s="366"/>
      <c r="F14" s="366"/>
      <c r="G14" s="366"/>
      <c r="H14" s="366"/>
      <c r="I14" s="366" t="s">
        <v>184</v>
      </c>
      <c r="J14" s="367">
        <v>48.999999999978172</v>
      </c>
      <c r="K14" s="262"/>
    </row>
    <row r="15" spans="2:30" ht="24.95" customHeight="1" thickBot="1">
      <c r="B15" s="481"/>
      <c r="C15" s="482"/>
      <c r="D15" s="363" t="s">
        <v>157</v>
      </c>
      <c r="E15" s="483" t="s">
        <v>186</v>
      </c>
      <c r="F15" s="483"/>
      <c r="G15" s="483" t="s">
        <v>211</v>
      </c>
      <c r="H15" s="483"/>
      <c r="I15" s="483"/>
      <c r="J15" s="484"/>
      <c r="K15" s="245"/>
    </row>
    <row r="16" spans="2:30" ht="9.9499999999999993" customHeight="1" thickBot="1">
      <c r="B16" s="197"/>
      <c r="C16" s="197"/>
      <c r="D16" s="196"/>
      <c r="E16" s="196"/>
      <c r="F16" s="196"/>
      <c r="G16" s="196"/>
      <c r="H16" s="196"/>
      <c r="I16" s="196"/>
      <c r="J16" s="196"/>
      <c r="K16" s="231"/>
    </row>
    <row r="17" spans="1:36" ht="24.95" customHeight="1">
      <c r="B17" s="615" t="s">
        <v>187</v>
      </c>
      <c r="C17" s="616"/>
      <c r="D17" s="616"/>
      <c r="E17" s="616"/>
      <c r="F17" s="616"/>
      <c r="G17" s="616"/>
      <c r="H17" s="616"/>
      <c r="I17" s="616"/>
      <c r="J17" s="617"/>
      <c r="K17" s="261"/>
    </row>
    <row r="18" spans="1:36" ht="18" customHeight="1">
      <c r="B18" s="618"/>
      <c r="C18" s="198"/>
      <c r="D18" s="619"/>
      <c r="E18" s="619"/>
      <c r="F18" s="620"/>
      <c r="G18" s="620"/>
      <c r="H18" s="620"/>
      <c r="I18" s="198" t="s">
        <v>188</v>
      </c>
      <c r="J18" s="200">
        <v>13</v>
      </c>
      <c r="K18" s="258"/>
    </row>
    <row r="19" spans="1:36" ht="18" customHeight="1">
      <c r="B19" s="201"/>
      <c r="C19" s="198"/>
      <c r="D19" s="619"/>
      <c r="E19" s="619"/>
      <c r="F19" s="620"/>
      <c r="G19" s="620"/>
      <c r="H19" s="620"/>
      <c r="I19" s="198" t="s">
        <v>189</v>
      </c>
      <c r="J19" s="202">
        <v>1034.3693333333333</v>
      </c>
      <c r="K19" s="263"/>
    </row>
    <row r="20" spans="1:36" ht="18" customHeight="1">
      <c r="B20" s="201"/>
      <c r="C20" s="198"/>
      <c r="D20" s="619"/>
      <c r="E20" s="619"/>
      <c r="F20" s="620"/>
      <c r="G20" s="620"/>
      <c r="H20" s="620"/>
      <c r="I20" s="198" t="s">
        <v>216</v>
      </c>
      <c r="J20" s="202">
        <v>4605.4699999999993</v>
      </c>
      <c r="K20" s="263"/>
    </row>
    <row r="21" spans="1:36" ht="18" customHeight="1">
      <c r="B21" s="618"/>
      <c r="C21" s="199"/>
      <c r="D21" s="619"/>
      <c r="E21" s="619"/>
      <c r="F21" s="620"/>
      <c r="G21" s="620"/>
      <c r="H21" s="620"/>
      <c r="I21" s="198" t="s">
        <v>190</v>
      </c>
      <c r="J21" s="202">
        <v>1931.3425792</v>
      </c>
      <c r="K21" s="263"/>
    </row>
    <row r="22" spans="1:36" ht="18" customHeight="1">
      <c r="B22" s="618"/>
      <c r="C22" s="199"/>
      <c r="D22" s="619"/>
      <c r="E22" s="619"/>
      <c r="F22" s="620"/>
      <c r="G22" s="620"/>
      <c r="H22" s="620"/>
      <c r="I22" s="198" t="s">
        <v>191</v>
      </c>
      <c r="J22" s="202">
        <v>1370.9626666666666</v>
      </c>
      <c r="K22" s="263"/>
    </row>
    <row r="23" spans="1:36" ht="18" customHeight="1">
      <c r="B23" s="203"/>
      <c r="C23" s="204"/>
      <c r="D23" s="619"/>
      <c r="E23" s="619"/>
      <c r="F23" s="620"/>
      <c r="G23" s="620"/>
      <c r="H23" s="620"/>
      <c r="I23" s="198" t="s">
        <v>192</v>
      </c>
      <c r="J23" s="202">
        <v>3065.3425115384616</v>
      </c>
      <c r="K23" s="263"/>
      <c r="AG23" s="572"/>
      <c r="AH23" s="572"/>
      <c r="AI23" s="572"/>
      <c r="AJ23" s="621"/>
    </row>
    <row r="24" spans="1:36" ht="18" customHeight="1" thickBot="1">
      <c r="B24" s="205"/>
      <c r="C24" s="206"/>
      <c r="D24" s="622"/>
      <c r="E24" s="622"/>
      <c r="F24" s="623"/>
      <c r="G24" s="623"/>
      <c r="H24" s="623"/>
      <c r="I24" s="207" t="s">
        <v>252</v>
      </c>
      <c r="J24" s="320">
        <v>67.5</v>
      </c>
      <c r="K24" s="259"/>
    </row>
    <row r="25" spans="1:36" s="572" customFormat="1" ht="9.9499999999999993" customHeight="1" thickBot="1">
      <c r="A25" s="624"/>
      <c r="AC25" s="624"/>
      <c r="AG25" s="606"/>
      <c r="AH25" s="606"/>
      <c r="AI25" s="606"/>
    </row>
    <row r="26" spans="1:36" ht="18" customHeight="1">
      <c r="B26" s="625" t="s">
        <v>193</v>
      </c>
      <c r="C26" s="626"/>
      <c r="D26" s="626"/>
      <c r="E26" s="626"/>
      <c r="F26" s="626"/>
      <c r="G26" s="626"/>
      <c r="H26" s="626"/>
      <c r="I26" s="626"/>
      <c r="J26" s="627"/>
      <c r="K26" s="264"/>
    </row>
    <row r="27" spans="1:36" ht="18" customHeight="1">
      <c r="B27" s="485" t="s">
        <v>194</v>
      </c>
      <c r="C27" s="486"/>
      <c r="D27" s="486"/>
      <c r="E27" s="486"/>
      <c r="F27" s="486"/>
      <c r="G27" s="486"/>
      <c r="H27" s="486"/>
      <c r="I27" s="487"/>
      <c r="J27" s="208" t="s">
        <v>1154</v>
      </c>
      <c r="K27" s="265"/>
    </row>
    <row r="28" spans="1:36" ht="18" customHeight="1">
      <c r="B28" s="485" t="s">
        <v>1155</v>
      </c>
      <c r="C28" s="486"/>
      <c r="D28" s="486"/>
      <c r="E28" s="486"/>
      <c r="F28" s="486"/>
      <c r="G28" s="486"/>
      <c r="H28" s="486"/>
      <c r="I28" s="487"/>
      <c r="J28" s="208">
        <v>1370.9626666666666</v>
      </c>
      <c r="K28" s="265"/>
    </row>
    <row r="29" spans="1:36" ht="18" customHeight="1">
      <c r="B29" s="628" t="s">
        <v>195</v>
      </c>
      <c r="C29" s="629"/>
      <c r="D29" s="629"/>
      <c r="E29" s="629"/>
      <c r="F29" s="629"/>
      <c r="G29" s="629"/>
      <c r="H29" s="629"/>
      <c r="I29" s="629"/>
      <c r="J29" s="630"/>
      <c r="K29" s="264"/>
    </row>
    <row r="30" spans="1:36" ht="18" customHeight="1">
      <c r="B30" s="485" t="s">
        <v>196</v>
      </c>
      <c r="C30" s="486"/>
      <c r="D30" s="486"/>
      <c r="E30" s="486"/>
      <c r="F30" s="486"/>
      <c r="G30" s="486"/>
      <c r="H30" s="486"/>
      <c r="I30" s="487"/>
      <c r="J30" s="209">
        <v>1451.846666666667</v>
      </c>
      <c r="K30" s="266"/>
      <c r="L30" s="631"/>
      <c r="M30" s="631"/>
      <c r="N30" s="631"/>
      <c r="O30" s="631"/>
      <c r="P30" s="631"/>
      <c r="Q30" s="631"/>
      <c r="R30" s="631"/>
      <c r="S30" s="631"/>
      <c r="T30" s="631"/>
      <c r="U30" s="631"/>
      <c r="V30" s="631"/>
      <c r="W30" s="631"/>
      <c r="X30" s="631"/>
      <c r="Y30" s="631"/>
      <c r="Z30" s="631"/>
      <c r="AA30" s="631"/>
    </row>
    <row r="31" spans="1:36" ht="18" customHeight="1">
      <c r="B31" s="485" t="s">
        <v>197</v>
      </c>
      <c r="C31" s="486"/>
      <c r="D31" s="486"/>
      <c r="E31" s="486"/>
      <c r="F31" s="486"/>
      <c r="G31" s="486"/>
      <c r="H31" s="486"/>
      <c r="I31" s="487"/>
      <c r="J31" s="210">
        <v>1799.8941364576694</v>
      </c>
      <c r="K31" s="263"/>
      <c r="L31" s="632"/>
      <c r="M31" s="632"/>
      <c r="N31" s="632"/>
      <c r="O31" s="632"/>
      <c r="P31" s="632"/>
      <c r="Q31" s="632"/>
      <c r="R31" s="632"/>
      <c r="S31" s="632"/>
      <c r="T31" s="632"/>
      <c r="U31" s="632"/>
      <c r="V31" s="632"/>
      <c r="W31" s="632"/>
      <c r="X31" s="632"/>
      <c r="Y31" s="632"/>
      <c r="Z31" s="632"/>
      <c r="AA31" s="632"/>
    </row>
    <row r="32" spans="1:36" ht="18" customHeight="1">
      <c r="B32" s="628" t="s">
        <v>209</v>
      </c>
      <c r="C32" s="629"/>
      <c r="D32" s="629"/>
      <c r="E32" s="629"/>
      <c r="F32" s="629"/>
      <c r="G32" s="629"/>
      <c r="H32" s="629"/>
      <c r="I32" s="629"/>
      <c r="J32" s="630"/>
      <c r="K32" s="264"/>
      <c r="L32" s="632"/>
      <c r="M32" s="632"/>
      <c r="N32" s="632"/>
      <c r="O32" s="632"/>
      <c r="P32" s="632"/>
      <c r="Q32" s="632"/>
      <c r="R32" s="632"/>
      <c r="S32" s="632"/>
      <c r="T32" s="632"/>
      <c r="U32" s="632"/>
      <c r="V32" s="632"/>
      <c r="W32" s="632"/>
      <c r="X32" s="632"/>
      <c r="Y32" s="632"/>
      <c r="Z32" s="632"/>
      <c r="AA32" s="632"/>
    </row>
    <row r="33" spans="1:36" ht="18" customHeight="1">
      <c r="B33" s="485" t="s">
        <v>253</v>
      </c>
      <c r="C33" s="486"/>
      <c r="D33" s="486"/>
      <c r="E33" s="486"/>
      <c r="F33" s="486"/>
      <c r="G33" s="486"/>
      <c r="H33" s="486"/>
      <c r="I33" s="487"/>
      <c r="J33" s="208">
        <v>3268.4062895999996</v>
      </c>
      <c r="K33" s="265"/>
      <c r="L33" s="632"/>
      <c r="M33" s="632"/>
      <c r="N33" s="632"/>
      <c r="O33" s="632"/>
      <c r="P33" s="632"/>
      <c r="Q33" s="632"/>
      <c r="R33" s="632"/>
      <c r="S33" s="632"/>
      <c r="T33" s="632"/>
      <c r="U33" s="632"/>
      <c r="V33" s="632"/>
      <c r="W33" s="632"/>
      <c r="X33" s="632"/>
      <c r="Y33" s="632"/>
      <c r="Z33" s="632"/>
      <c r="AA33" s="632"/>
    </row>
    <row r="34" spans="1:36" ht="18" customHeight="1" thickBot="1">
      <c r="B34" s="211"/>
      <c r="C34" s="211"/>
      <c r="D34" s="211"/>
      <c r="E34" s="211"/>
      <c r="F34" s="212"/>
      <c r="G34" s="212"/>
      <c r="H34" s="212"/>
      <c r="I34" s="196"/>
      <c r="J34" s="196"/>
      <c r="K34" s="231"/>
      <c r="L34" s="572"/>
      <c r="M34" s="572"/>
      <c r="N34" s="572"/>
      <c r="O34" s="572"/>
      <c r="P34" s="572"/>
      <c r="Q34" s="572"/>
      <c r="R34" s="572"/>
      <c r="S34" s="572"/>
      <c r="T34" s="572"/>
      <c r="U34" s="572"/>
      <c r="V34" s="572"/>
      <c r="W34" s="572"/>
      <c r="X34" s="572"/>
      <c r="Y34" s="572"/>
      <c r="Z34" s="572"/>
      <c r="AA34" s="572"/>
    </row>
    <row r="35" spans="1:36" s="605" customFormat="1" ht="24.95" customHeight="1" thickBot="1">
      <c r="A35" s="633"/>
      <c r="B35" s="634" t="s">
        <v>198</v>
      </c>
      <c r="C35" s="635"/>
      <c r="D35" s="635"/>
      <c r="E35" s="636"/>
      <c r="F35" s="637" t="s">
        <v>211</v>
      </c>
      <c r="G35" s="637"/>
      <c r="H35" s="637"/>
      <c r="I35" s="637"/>
      <c r="J35" s="638">
        <v>1799.8941364576694</v>
      </c>
      <c r="K35" s="267"/>
      <c r="L35" s="639"/>
      <c r="M35" s="639"/>
      <c r="N35" s="639"/>
      <c r="O35" s="639"/>
      <c r="P35" s="639"/>
      <c r="Q35" s="639"/>
      <c r="R35" s="639"/>
      <c r="S35" s="639"/>
      <c r="T35" s="639"/>
      <c r="U35" s="639"/>
      <c r="V35" s="639"/>
      <c r="W35" s="639"/>
      <c r="X35" s="639"/>
      <c r="Y35" s="639"/>
      <c r="Z35" s="639"/>
      <c r="AA35" s="639"/>
      <c r="AC35" s="633"/>
      <c r="AG35" s="606"/>
      <c r="AH35" s="606"/>
      <c r="AI35" s="606"/>
    </row>
    <row r="36" spans="1:36" ht="18" customHeight="1" thickBot="1">
      <c r="B36" s="197"/>
      <c r="C36" s="197"/>
      <c r="D36" s="196"/>
      <c r="E36" s="196"/>
      <c r="F36" s="213"/>
      <c r="G36" s="196"/>
      <c r="H36" s="231"/>
      <c r="I36" s="196"/>
      <c r="J36" s="309"/>
      <c r="K36" s="196"/>
    </row>
    <row r="37" spans="1:36" ht="15" customHeight="1">
      <c r="B37" s="640" t="s">
        <v>213</v>
      </c>
      <c r="C37" s="641"/>
      <c r="D37" s="642"/>
      <c r="E37" s="642"/>
      <c r="F37" s="642"/>
      <c r="G37" s="642"/>
      <c r="H37" s="642"/>
      <c r="I37" s="643"/>
      <c r="J37" s="644"/>
      <c r="K37" s="315"/>
    </row>
    <row r="38" spans="1:36" ht="15" customHeight="1">
      <c r="A38" s="478" t="s">
        <v>291</v>
      </c>
      <c r="B38" s="645" t="s">
        <v>199</v>
      </c>
      <c r="C38" s="646" t="s">
        <v>200</v>
      </c>
      <c r="D38" s="647" t="s">
        <v>15</v>
      </c>
      <c r="E38" s="648" t="s">
        <v>83</v>
      </c>
      <c r="F38" s="648" t="s">
        <v>263</v>
      </c>
      <c r="G38" s="648" t="s">
        <v>88</v>
      </c>
      <c r="H38" s="648" t="s">
        <v>168</v>
      </c>
      <c r="I38" s="649" t="s">
        <v>241</v>
      </c>
      <c r="J38" s="650"/>
      <c r="K38" s="316"/>
    </row>
    <row r="39" spans="1:36" ht="55.5" customHeight="1" thickBot="1">
      <c r="A39" s="478"/>
      <c r="B39" s="645"/>
      <c r="C39" s="646"/>
      <c r="D39" s="647"/>
      <c r="E39" s="648"/>
      <c r="F39" s="648"/>
      <c r="G39" s="648"/>
      <c r="H39" s="648"/>
      <c r="I39" s="651" t="s">
        <v>240</v>
      </c>
      <c r="J39" s="652" t="s">
        <v>239</v>
      </c>
      <c r="K39" s="317" t="s">
        <v>238</v>
      </c>
      <c r="L39" s="493"/>
      <c r="M39" s="229"/>
      <c r="N39" s="229"/>
      <c r="O39" s="229"/>
      <c r="P39" s="229"/>
      <c r="Q39" s="229"/>
      <c r="R39" s="229"/>
      <c r="S39" s="229"/>
      <c r="T39" s="229"/>
      <c r="U39" s="229"/>
      <c r="V39" s="229"/>
      <c r="W39" s="229"/>
      <c r="X39" s="229"/>
      <c r="Y39" s="229"/>
      <c r="Z39" s="229"/>
      <c r="AA39" s="229"/>
      <c r="AB39" s="493"/>
    </row>
    <row r="40" spans="1:36" ht="27" customHeight="1" thickBot="1">
      <c r="A40" s="478"/>
      <c r="B40" s="653"/>
      <c r="C40" s="654"/>
      <c r="D40" s="655"/>
      <c r="E40" s="656" t="s">
        <v>214</v>
      </c>
      <c r="F40" s="657" t="s">
        <v>215</v>
      </c>
      <c r="G40" s="658"/>
      <c r="H40" s="657" t="s">
        <v>106</v>
      </c>
      <c r="I40" s="659" t="s">
        <v>68</v>
      </c>
      <c r="J40" s="660" t="s">
        <v>89</v>
      </c>
      <c r="K40" s="318" t="s">
        <v>89</v>
      </c>
      <c r="L40" s="493"/>
      <c r="M40" s="229"/>
      <c r="N40" s="229"/>
      <c r="O40" s="229"/>
      <c r="P40" s="229"/>
      <c r="Q40" s="229"/>
      <c r="R40" s="229"/>
      <c r="S40" s="229"/>
      <c r="T40" s="229"/>
      <c r="U40" s="229"/>
      <c r="V40" s="229"/>
      <c r="W40" s="229"/>
      <c r="X40" s="229"/>
      <c r="Y40" s="229"/>
      <c r="Z40" s="229"/>
      <c r="AA40" s="229"/>
      <c r="AB40" s="493"/>
      <c r="AC40" s="661" t="s">
        <v>261</v>
      </c>
      <c r="AD40" s="662"/>
      <c r="AE40" s="662"/>
      <c r="AF40" s="663"/>
      <c r="AG40" s="664" t="s">
        <v>262</v>
      </c>
      <c r="AH40" s="664"/>
      <c r="AI40" s="665"/>
    </row>
    <row r="41" spans="1:36" ht="6.75" customHeight="1" thickBot="1">
      <c r="B41" s="358"/>
      <c r="C41" s="359"/>
      <c r="D41" s="360"/>
      <c r="E41" s="666"/>
      <c r="F41" s="360"/>
      <c r="G41" s="360"/>
      <c r="H41" s="360"/>
      <c r="I41" s="360"/>
      <c r="J41" s="361"/>
      <c r="K41" s="269"/>
      <c r="L41" s="229"/>
      <c r="M41" s="229"/>
      <c r="N41" s="229"/>
      <c r="O41" s="229"/>
      <c r="P41" s="229"/>
      <c r="Q41" s="229"/>
      <c r="R41" s="229"/>
      <c r="S41" s="229"/>
      <c r="T41" s="229"/>
      <c r="U41" s="229"/>
      <c r="V41" s="229"/>
      <c r="W41" s="229"/>
      <c r="X41" s="229"/>
      <c r="Y41" s="229"/>
      <c r="Z41" s="229"/>
      <c r="AA41" s="229"/>
      <c r="AB41" s="229"/>
      <c r="AC41" s="667"/>
      <c r="AG41" s="214"/>
      <c r="AI41" s="668"/>
    </row>
    <row r="42" spans="1:36" ht="26.25" customHeight="1">
      <c r="B42" s="279">
        <v>1</v>
      </c>
      <c r="C42" s="215">
        <v>1</v>
      </c>
      <c r="D42" s="216" t="s">
        <v>296</v>
      </c>
      <c r="E42" s="217" t="s">
        <v>22</v>
      </c>
      <c r="F42" s="44" t="s">
        <v>27</v>
      </c>
      <c r="G42" s="226">
        <v>3</v>
      </c>
      <c r="H42" s="218" t="s">
        <v>40</v>
      </c>
      <c r="I42" s="227" t="s">
        <v>1152</v>
      </c>
      <c r="J42" s="219">
        <v>0</v>
      </c>
      <c r="K42" s="286">
        <v>0</v>
      </c>
      <c r="L42" s="230"/>
      <c r="M42" s="230"/>
      <c r="N42" s="230"/>
      <c r="O42" s="230"/>
      <c r="P42" s="230"/>
      <c r="Q42" s="230"/>
      <c r="R42" s="230"/>
      <c r="S42" s="230"/>
      <c r="T42" s="230"/>
      <c r="U42" s="230"/>
      <c r="V42" s="230"/>
      <c r="W42" s="230"/>
      <c r="X42" s="230"/>
      <c r="Y42" s="230"/>
      <c r="Z42" s="230"/>
      <c r="AA42" s="230"/>
      <c r="AB42" s="230"/>
      <c r="AC42" s="669" t="s">
        <v>1152</v>
      </c>
      <c r="AD42" s="670" t="s">
        <v>1152</v>
      </c>
      <c r="AE42" s="670" t="s">
        <v>1152</v>
      </c>
      <c r="AF42" s="671" t="s">
        <v>1152</v>
      </c>
      <c r="AG42" s="228" t="s">
        <v>1152</v>
      </c>
      <c r="AH42" s="672" t="s">
        <v>1152</v>
      </c>
      <c r="AI42" s="292" t="s">
        <v>1152</v>
      </c>
      <c r="AJ42" s="673"/>
    </row>
    <row r="43" spans="1:36" ht="26.25" customHeight="1">
      <c r="B43" s="279">
        <v>2</v>
      </c>
      <c r="C43" s="215">
        <v>2</v>
      </c>
      <c r="D43" s="216" t="s">
        <v>305</v>
      </c>
      <c r="E43" s="217" t="s">
        <v>22</v>
      </c>
      <c r="F43" s="44" t="s">
        <v>27</v>
      </c>
      <c r="G43" s="226">
        <v>2</v>
      </c>
      <c r="H43" s="218" t="s">
        <v>40</v>
      </c>
      <c r="I43" s="227" t="s">
        <v>1152</v>
      </c>
      <c r="J43" s="219">
        <v>0</v>
      </c>
      <c r="K43" s="287">
        <v>0</v>
      </c>
      <c r="L43" s="230"/>
      <c r="M43" s="230"/>
      <c r="N43" s="230"/>
      <c r="O43" s="230"/>
      <c r="P43" s="230"/>
      <c r="Q43" s="230"/>
      <c r="R43" s="230"/>
      <c r="S43" s="230"/>
      <c r="T43" s="230"/>
      <c r="U43" s="230"/>
      <c r="V43" s="230"/>
      <c r="W43" s="230"/>
      <c r="X43" s="230"/>
      <c r="Y43" s="230"/>
      <c r="Z43" s="230"/>
      <c r="AA43" s="230"/>
      <c r="AB43" s="230"/>
      <c r="AC43" s="669" t="s">
        <v>1152</v>
      </c>
      <c r="AD43" s="670" t="s">
        <v>1152</v>
      </c>
      <c r="AE43" s="670" t="s">
        <v>1152</v>
      </c>
      <c r="AF43" s="671" t="s">
        <v>1152</v>
      </c>
      <c r="AG43" s="228" t="s">
        <v>1152</v>
      </c>
      <c r="AH43" s="672" t="s">
        <v>1152</v>
      </c>
      <c r="AI43" s="292" t="s">
        <v>1152</v>
      </c>
      <c r="AJ43" s="673"/>
    </row>
    <row r="44" spans="1:36" ht="26.25" customHeight="1">
      <c r="B44" s="279">
        <v>3</v>
      </c>
      <c r="C44" s="215">
        <v>3</v>
      </c>
      <c r="D44" s="216" t="s">
        <v>312</v>
      </c>
      <c r="E44" s="217" t="s">
        <v>21</v>
      </c>
      <c r="F44" s="44" t="s">
        <v>27</v>
      </c>
      <c r="G44" s="226">
        <v>2</v>
      </c>
      <c r="H44" s="218" t="s">
        <v>40</v>
      </c>
      <c r="I44" s="227" t="s">
        <v>1152</v>
      </c>
      <c r="J44" s="219">
        <v>0</v>
      </c>
      <c r="K44" s="287">
        <v>0</v>
      </c>
      <c r="L44" s="230"/>
      <c r="M44" s="230"/>
      <c r="N44" s="230"/>
      <c r="O44" s="230"/>
      <c r="P44" s="230"/>
      <c r="Q44" s="230"/>
      <c r="R44" s="230"/>
      <c r="S44" s="230"/>
      <c r="T44" s="230"/>
      <c r="U44" s="230"/>
      <c r="V44" s="230"/>
      <c r="W44" s="230"/>
      <c r="X44" s="230"/>
      <c r="Y44" s="230"/>
      <c r="Z44" s="230"/>
      <c r="AA44" s="230"/>
      <c r="AB44" s="230"/>
      <c r="AC44" s="669" t="s">
        <v>1152</v>
      </c>
      <c r="AD44" s="670" t="s">
        <v>1152</v>
      </c>
      <c r="AE44" s="670" t="s">
        <v>1152</v>
      </c>
      <c r="AF44" s="671" t="s">
        <v>1152</v>
      </c>
      <c r="AG44" s="228" t="s">
        <v>1152</v>
      </c>
      <c r="AH44" s="672" t="s">
        <v>1152</v>
      </c>
      <c r="AI44" s="292" t="s">
        <v>1152</v>
      </c>
      <c r="AJ44" s="673"/>
    </row>
    <row r="45" spans="1:36" ht="26.25" customHeight="1">
      <c r="B45" s="279">
        <v>4</v>
      </c>
      <c r="C45" s="215">
        <v>4</v>
      </c>
      <c r="D45" s="216" t="s">
        <v>317</v>
      </c>
      <c r="E45" s="217" t="s">
        <v>22</v>
      </c>
      <c r="F45" s="44" t="s">
        <v>27</v>
      </c>
      <c r="G45" s="226">
        <v>1</v>
      </c>
      <c r="H45" s="218" t="s">
        <v>40</v>
      </c>
      <c r="I45" s="227" t="s">
        <v>1152</v>
      </c>
      <c r="J45" s="219">
        <v>0</v>
      </c>
      <c r="K45" s="287">
        <v>0</v>
      </c>
      <c r="L45" s="230"/>
      <c r="M45" s="230"/>
      <c r="N45" s="230"/>
      <c r="O45" s="230"/>
      <c r="P45" s="230"/>
      <c r="Q45" s="230"/>
      <c r="R45" s="230"/>
      <c r="S45" s="230"/>
      <c r="T45" s="230"/>
      <c r="U45" s="230"/>
      <c r="V45" s="230"/>
      <c r="W45" s="230"/>
      <c r="X45" s="230"/>
      <c r="Y45" s="230"/>
      <c r="Z45" s="230"/>
      <c r="AA45" s="230"/>
      <c r="AB45" s="230"/>
      <c r="AC45" s="669" t="s">
        <v>1152</v>
      </c>
      <c r="AD45" s="670" t="s">
        <v>1152</v>
      </c>
      <c r="AE45" s="670" t="s">
        <v>1152</v>
      </c>
      <c r="AF45" s="671" t="s">
        <v>1152</v>
      </c>
      <c r="AG45" s="228" t="s">
        <v>1152</v>
      </c>
      <c r="AH45" s="672" t="s">
        <v>1152</v>
      </c>
      <c r="AI45" s="292" t="s">
        <v>1152</v>
      </c>
      <c r="AJ45" s="673"/>
    </row>
    <row r="46" spans="1:36" ht="26.25" customHeight="1">
      <c r="B46" s="279">
        <v>5</v>
      </c>
      <c r="C46" s="215">
        <v>5</v>
      </c>
      <c r="D46" s="216" t="s">
        <v>329</v>
      </c>
      <c r="E46" s="217" t="s">
        <v>22</v>
      </c>
      <c r="F46" s="44" t="s">
        <v>27</v>
      </c>
      <c r="G46" s="226">
        <v>3</v>
      </c>
      <c r="H46" s="218" t="s">
        <v>40</v>
      </c>
      <c r="I46" s="227" t="s">
        <v>1152</v>
      </c>
      <c r="J46" s="219">
        <v>0</v>
      </c>
      <c r="K46" s="287">
        <v>0</v>
      </c>
      <c r="L46" s="230"/>
      <c r="M46" s="230"/>
      <c r="N46" s="230"/>
      <c r="O46" s="230"/>
      <c r="P46" s="230"/>
      <c r="Q46" s="230"/>
      <c r="R46" s="230"/>
      <c r="S46" s="230"/>
      <c r="T46" s="230"/>
      <c r="U46" s="230"/>
      <c r="V46" s="230"/>
      <c r="W46" s="230"/>
      <c r="X46" s="230"/>
      <c r="Y46" s="230"/>
      <c r="Z46" s="230"/>
      <c r="AA46" s="230"/>
      <c r="AB46" s="230"/>
      <c r="AC46" s="669" t="s">
        <v>1152</v>
      </c>
      <c r="AD46" s="670" t="s">
        <v>1152</v>
      </c>
      <c r="AE46" s="670" t="s">
        <v>1152</v>
      </c>
      <c r="AF46" s="671" t="s">
        <v>1152</v>
      </c>
      <c r="AG46" s="228" t="s">
        <v>1152</v>
      </c>
      <c r="AH46" s="672" t="s">
        <v>1152</v>
      </c>
      <c r="AI46" s="292" t="s">
        <v>1152</v>
      </c>
      <c r="AJ46" s="673"/>
    </row>
    <row r="47" spans="1:36" ht="26.25" customHeight="1">
      <c r="B47" s="279">
        <v>6</v>
      </c>
      <c r="C47" s="215">
        <v>6</v>
      </c>
      <c r="D47" s="216" t="s">
        <v>333</v>
      </c>
      <c r="E47" s="217" t="s">
        <v>22</v>
      </c>
      <c r="F47" s="44" t="s">
        <v>27</v>
      </c>
      <c r="G47" s="226">
        <v>2</v>
      </c>
      <c r="H47" s="218" t="s">
        <v>40</v>
      </c>
      <c r="I47" s="227" t="s">
        <v>1152</v>
      </c>
      <c r="J47" s="219">
        <v>0</v>
      </c>
      <c r="K47" s="287">
        <v>0</v>
      </c>
      <c r="L47" s="230"/>
      <c r="M47" s="230"/>
      <c r="N47" s="230"/>
      <c r="O47" s="230"/>
      <c r="P47" s="230"/>
      <c r="Q47" s="230"/>
      <c r="R47" s="230"/>
      <c r="S47" s="230"/>
      <c r="T47" s="230"/>
      <c r="U47" s="230"/>
      <c r="V47" s="230"/>
      <c r="W47" s="230"/>
      <c r="X47" s="230"/>
      <c r="Y47" s="230"/>
      <c r="Z47" s="230"/>
      <c r="AA47" s="230"/>
      <c r="AB47" s="230"/>
      <c r="AC47" s="669" t="s">
        <v>1152</v>
      </c>
      <c r="AD47" s="670" t="s">
        <v>1152</v>
      </c>
      <c r="AE47" s="670" t="s">
        <v>1152</v>
      </c>
      <c r="AF47" s="671" t="s">
        <v>1152</v>
      </c>
      <c r="AG47" s="228" t="s">
        <v>1152</v>
      </c>
      <c r="AH47" s="672" t="s">
        <v>1152</v>
      </c>
      <c r="AI47" s="292" t="s">
        <v>1152</v>
      </c>
      <c r="AJ47" s="673"/>
    </row>
    <row r="48" spans="1:36" ht="26.25" customHeight="1">
      <c r="B48" s="279">
        <v>7</v>
      </c>
      <c r="C48" s="215">
        <v>7</v>
      </c>
      <c r="D48" s="216" t="s">
        <v>337</v>
      </c>
      <c r="E48" s="217" t="s">
        <v>21</v>
      </c>
      <c r="F48" s="44" t="s">
        <v>27</v>
      </c>
      <c r="G48" s="226">
        <v>2</v>
      </c>
      <c r="H48" s="218" t="s">
        <v>40</v>
      </c>
      <c r="I48" s="227" t="s">
        <v>1152</v>
      </c>
      <c r="J48" s="219">
        <v>0</v>
      </c>
      <c r="K48" s="287">
        <v>0</v>
      </c>
      <c r="L48" s="230"/>
      <c r="M48" s="230"/>
      <c r="N48" s="230"/>
      <c r="O48" s="230"/>
      <c r="P48" s="230"/>
      <c r="Q48" s="230"/>
      <c r="R48" s="230"/>
      <c r="S48" s="230"/>
      <c r="T48" s="230"/>
      <c r="U48" s="230"/>
      <c r="V48" s="230"/>
      <c r="W48" s="230"/>
      <c r="X48" s="230"/>
      <c r="Y48" s="230"/>
      <c r="Z48" s="230"/>
      <c r="AA48" s="230"/>
      <c r="AB48" s="230"/>
      <c r="AC48" s="669" t="s">
        <v>1152</v>
      </c>
      <c r="AD48" s="670" t="s">
        <v>1152</v>
      </c>
      <c r="AE48" s="670" t="s">
        <v>1152</v>
      </c>
      <c r="AF48" s="671" t="s">
        <v>1152</v>
      </c>
      <c r="AG48" s="228" t="s">
        <v>1152</v>
      </c>
      <c r="AH48" s="672" t="s">
        <v>1152</v>
      </c>
      <c r="AI48" s="292" t="s">
        <v>1152</v>
      </c>
      <c r="AJ48" s="673"/>
    </row>
    <row r="49" spans="2:36" ht="26.25" customHeight="1">
      <c r="B49" s="279">
        <v>8</v>
      </c>
      <c r="C49" s="215">
        <v>8</v>
      </c>
      <c r="D49" s="216" t="s">
        <v>348</v>
      </c>
      <c r="E49" s="217" t="s">
        <v>22</v>
      </c>
      <c r="F49" s="44" t="s">
        <v>27</v>
      </c>
      <c r="G49" s="226">
        <v>5</v>
      </c>
      <c r="H49" s="218" t="s">
        <v>40</v>
      </c>
      <c r="I49" s="227" t="s">
        <v>1152</v>
      </c>
      <c r="J49" s="219">
        <v>0</v>
      </c>
      <c r="K49" s="287">
        <v>0</v>
      </c>
      <c r="L49" s="230"/>
      <c r="M49" s="230"/>
      <c r="N49" s="230"/>
      <c r="O49" s="230"/>
      <c r="P49" s="230"/>
      <c r="Q49" s="230"/>
      <c r="R49" s="230"/>
      <c r="S49" s="230"/>
      <c r="T49" s="230"/>
      <c r="U49" s="230"/>
      <c r="V49" s="230"/>
      <c r="W49" s="230"/>
      <c r="X49" s="230"/>
      <c r="Y49" s="230"/>
      <c r="Z49" s="230"/>
      <c r="AA49" s="230"/>
      <c r="AB49" s="230"/>
      <c r="AC49" s="669" t="s">
        <v>1152</v>
      </c>
      <c r="AD49" s="670" t="s">
        <v>1152</v>
      </c>
      <c r="AE49" s="670" t="s">
        <v>1152</v>
      </c>
      <c r="AF49" s="671" t="s">
        <v>1152</v>
      </c>
      <c r="AG49" s="228" t="s">
        <v>1152</v>
      </c>
      <c r="AH49" s="672" t="s">
        <v>1152</v>
      </c>
      <c r="AI49" s="292" t="s">
        <v>1152</v>
      </c>
      <c r="AJ49" s="673"/>
    </row>
    <row r="50" spans="2:36" ht="26.25" customHeight="1">
      <c r="B50" s="279">
        <v>9</v>
      </c>
      <c r="C50" s="215">
        <v>9</v>
      </c>
      <c r="D50" s="216" t="s">
        <v>362</v>
      </c>
      <c r="E50" s="217" t="s">
        <v>22</v>
      </c>
      <c r="F50" s="44" t="s">
        <v>27</v>
      </c>
      <c r="G50" s="226">
        <v>2</v>
      </c>
      <c r="H50" s="218" t="s">
        <v>40</v>
      </c>
      <c r="I50" s="227" t="s">
        <v>1152</v>
      </c>
      <c r="J50" s="219">
        <v>0</v>
      </c>
      <c r="K50" s="287">
        <v>0</v>
      </c>
      <c r="L50" s="230"/>
      <c r="M50" s="230"/>
      <c r="N50" s="230"/>
      <c r="O50" s="230"/>
      <c r="P50" s="230"/>
      <c r="Q50" s="230"/>
      <c r="R50" s="230"/>
      <c r="S50" s="230"/>
      <c r="T50" s="230"/>
      <c r="U50" s="230"/>
      <c r="V50" s="230"/>
      <c r="W50" s="230"/>
      <c r="X50" s="230"/>
      <c r="Y50" s="230"/>
      <c r="Z50" s="230"/>
      <c r="AA50" s="230"/>
      <c r="AB50" s="230"/>
      <c r="AC50" s="669" t="s">
        <v>1152</v>
      </c>
      <c r="AD50" s="670" t="s">
        <v>1152</v>
      </c>
      <c r="AE50" s="670" t="s">
        <v>1152</v>
      </c>
      <c r="AF50" s="671" t="s">
        <v>1152</v>
      </c>
      <c r="AG50" s="228" t="s">
        <v>1152</v>
      </c>
      <c r="AH50" s="672" t="s">
        <v>1152</v>
      </c>
      <c r="AI50" s="292" t="s">
        <v>1152</v>
      </c>
      <c r="AJ50" s="673"/>
    </row>
    <row r="51" spans="2:36" ht="26.25" customHeight="1">
      <c r="B51" s="279">
        <v>10</v>
      </c>
      <c r="C51" s="215">
        <v>10</v>
      </c>
      <c r="D51" s="216" t="s">
        <v>381</v>
      </c>
      <c r="E51" s="217" t="s">
        <v>22</v>
      </c>
      <c r="F51" s="44" t="s">
        <v>27</v>
      </c>
      <c r="G51" s="226">
        <v>5</v>
      </c>
      <c r="H51" s="218" t="s">
        <v>40</v>
      </c>
      <c r="I51" s="227" t="s">
        <v>1152</v>
      </c>
      <c r="J51" s="219">
        <v>0</v>
      </c>
      <c r="K51" s="287">
        <v>0</v>
      </c>
      <c r="L51" s="230"/>
      <c r="M51" s="230"/>
      <c r="N51" s="230"/>
      <c r="O51" s="230"/>
      <c r="P51" s="230"/>
      <c r="Q51" s="230"/>
      <c r="R51" s="230"/>
      <c r="S51" s="230"/>
      <c r="T51" s="230"/>
      <c r="U51" s="230"/>
      <c r="V51" s="230"/>
      <c r="W51" s="230"/>
      <c r="X51" s="230"/>
      <c r="Y51" s="230"/>
      <c r="Z51" s="230"/>
      <c r="AA51" s="230"/>
      <c r="AB51" s="230"/>
      <c r="AC51" s="669" t="s">
        <v>1152</v>
      </c>
      <c r="AD51" s="670" t="s">
        <v>1152</v>
      </c>
      <c r="AE51" s="670" t="s">
        <v>1152</v>
      </c>
      <c r="AF51" s="671" t="s">
        <v>1152</v>
      </c>
      <c r="AG51" s="228" t="s">
        <v>1152</v>
      </c>
      <c r="AH51" s="672" t="s">
        <v>1152</v>
      </c>
      <c r="AI51" s="292" t="s">
        <v>1152</v>
      </c>
      <c r="AJ51" s="673"/>
    </row>
    <row r="52" spans="2:36" ht="26.25" customHeight="1">
      <c r="B52" s="279">
        <v>11</v>
      </c>
      <c r="C52" s="215">
        <v>11</v>
      </c>
      <c r="D52" s="216" t="s">
        <v>390</v>
      </c>
      <c r="E52" s="217" t="s">
        <v>21</v>
      </c>
      <c r="F52" s="44" t="s">
        <v>27</v>
      </c>
      <c r="G52" s="226">
        <v>2</v>
      </c>
      <c r="H52" s="218" t="s">
        <v>40</v>
      </c>
      <c r="I52" s="227" t="s">
        <v>1152</v>
      </c>
      <c r="J52" s="219">
        <v>0</v>
      </c>
      <c r="K52" s="287">
        <v>0</v>
      </c>
      <c r="L52" s="230"/>
      <c r="M52" s="230"/>
      <c r="N52" s="230"/>
      <c r="O52" s="230"/>
      <c r="P52" s="230"/>
      <c r="Q52" s="230"/>
      <c r="R52" s="230"/>
      <c r="S52" s="230"/>
      <c r="T52" s="230"/>
      <c r="U52" s="230"/>
      <c r="V52" s="230"/>
      <c r="W52" s="230"/>
      <c r="X52" s="230"/>
      <c r="Y52" s="230"/>
      <c r="Z52" s="230"/>
      <c r="AA52" s="230"/>
      <c r="AB52" s="230"/>
      <c r="AC52" s="669" t="s">
        <v>1152</v>
      </c>
      <c r="AD52" s="670" t="s">
        <v>1152</v>
      </c>
      <c r="AE52" s="670" t="s">
        <v>1152</v>
      </c>
      <c r="AF52" s="671" t="s">
        <v>1152</v>
      </c>
      <c r="AG52" s="228" t="s">
        <v>1152</v>
      </c>
      <c r="AH52" s="672" t="s">
        <v>1152</v>
      </c>
      <c r="AI52" s="292" t="s">
        <v>1152</v>
      </c>
      <c r="AJ52" s="673"/>
    </row>
    <row r="53" spans="2:36" ht="26.25" customHeight="1">
      <c r="B53" s="279">
        <v>12</v>
      </c>
      <c r="C53" s="215">
        <v>12</v>
      </c>
      <c r="D53" s="216" t="s">
        <v>391</v>
      </c>
      <c r="E53" s="217" t="s">
        <v>22</v>
      </c>
      <c r="F53" s="44" t="s">
        <v>6</v>
      </c>
      <c r="G53" s="226">
        <v>3</v>
      </c>
      <c r="H53" s="218" t="s">
        <v>39</v>
      </c>
      <c r="I53" s="227">
        <v>1167.6776666666667</v>
      </c>
      <c r="J53" s="219">
        <v>43.790487953430627</v>
      </c>
      <c r="K53" s="287">
        <v>43.790487953430627</v>
      </c>
      <c r="L53" s="230"/>
      <c r="M53" s="230"/>
      <c r="N53" s="230"/>
      <c r="O53" s="230"/>
      <c r="P53" s="230"/>
      <c r="Q53" s="230"/>
      <c r="R53" s="230"/>
      <c r="S53" s="230"/>
      <c r="T53" s="230"/>
      <c r="U53" s="230"/>
      <c r="V53" s="230"/>
      <c r="W53" s="230"/>
      <c r="X53" s="230"/>
      <c r="Y53" s="230"/>
      <c r="Z53" s="230"/>
      <c r="AA53" s="230"/>
      <c r="AB53" s="230"/>
      <c r="AC53" s="669" t="s">
        <v>1152</v>
      </c>
      <c r="AD53" s="670" t="s">
        <v>1152</v>
      </c>
      <c r="AE53" s="670" t="s">
        <v>1152</v>
      </c>
      <c r="AF53" s="671" t="s">
        <v>1152</v>
      </c>
      <c r="AG53" s="228">
        <v>632.21646979100274</v>
      </c>
      <c r="AH53" s="672" t="s">
        <v>1152</v>
      </c>
      <c r="AI53" s="292" t="s">
        <v>1152</v>
      </c>
      <c r="AJ53" s="673"/>
    </row>
    <row r="54" spans="2:36" ht="26.25" customHeight="1">
      <c r="B54" s="279">
        <v>13</v>
      </c>
      <c r="C54" s="215">
        <v>13</v>
      </c>
      <c r="D54" s="216" t="s">
        <v>409</v>
      </c>
      <c r="E54" s="217" t="s">
        <v>22</v>
      </c>
      <c r="F54" s="44" t="s">
        <v>27</v>
      </c>
      <c r="G54" s="226">
        <v>4</v>
      </c>
      <c r="H54" s="218" t="s">
        <v>40</v>
      </c>
      <c r="I54" s="227" t="s">
        <v>1152</v>
      </c>
      <c r="J54" s="219">
        <v>0</v>
      </c>
      <c r="K54" s="287">
        <v>0</v>
      </c>
      <c r="L54" s="230"/>
      <c r="M54" s="230"/>
      <c r="N54" s="230"/>
      <c r="O54" s="230"/>
      <c r="P54" s="230"/>
      <c r="Q54" s="230"/>
      <c r="R54" s="230"/>
      <c r="S54" s="230"/>
      <c r="T54" s="230"/>
      <c r="U54" s="230"/>
      <c r="V54" s="230"/>
      <c r="W54" s="230"/>
      <c r="X54" s="230"/>
      <c r="Y54" s="230"/>
      <c r="Z54" s="230"/>
      <c r="AA54" s="230"/>
      <c r="AB54" s="230"/>
      <c r="AC54" s="669" t="s">
        <v>1152</v>
      </c>
      <c r="AD54" s="670" t="s">
        <v>1152</v>
      </c>
      <c r="AE54" s="670" t="s">
        <v>1152</v>
      </c>
      <c r="AF54" s="671" t="s">
        <v>1152</v>
      </c>
      <c r="AG54" s="228" t="s">
        <v>1152</v>
      </c>
      <c r="AH54" s="672" t="s">
        <v>1152</v>
      </c>
      <c r="AI54" s="292" t="s">
        <v>1152</v>
      </c>
      <c r="AJ54" s="673"/>
    </row>
    <row r="55" spans="2:36" ht="26.25" customHeight="1">
      <c r="B55" s="279">
        <v>14</v>
      </c>
      <c r="C55" s="215">
        <v>14</v>
      </c>
      <c r="D55" s="216" t="s">
        <v>414</v>
      </c>
      <c r="E55" s="217" t="s">
        <v>22</v>
      </c>
      <c r="F55" s="44" t="s">
        <v>27</v>
      </c>
      <c r="G55" s="226">
        <v>3</v>
      </c>
      <c r="H55" s="218" t="s">
        <v>40</v>
      </c>
      <c r="I55" s="227" t="s">
        <v>1152</v>
      </c>
      <c r="J55" s="219">
        <v>0</v>
      </c>
      <c r="K55" s="287">
        <v>0</v>
      </c>
      <c r="L55" s="230"/>
      <c r="M55" s="230"/>
      <c r="N55" s="230"/>
      <c r="O55" s="230"/>
      <c r="P55" s="230"/>
      <c r="Q55" s="230"/>
      <c r="R55" s="230"/>
      <c r="S55" s="230"/>
      <c r="T55" s="230"/>
      <c r="U55" s="230"/>
      <c r="V55" s="230"/>
      <c r="W55" s="230"/>
      <c r="X55" s="230"/>
      <c r="Y55" s="230"/>
      <c r="Z55" s="230"/>
      <c r="AA55" s="230"/>
      <c r="AB55" s="230"/>
      <c r="AC55" s="669" t="s">
        <v>1152</v>
      </c>
      <c r="AD55" s="670" t="s">
        <v>1152</v>
      </c>
      <c r="AE55" s="670" t="s">
        <v>1152</v>
      </c>
      <c r="AF55" s="671" t="s">
        <v>1152</v>
      </c>
      <c r="AG55" s="228" t="s">
        <v>1152</v>
      </c>
      <c r="AH55" s="672" t="s">
        <v>1152</v>
      </c>
      <c r="AI55" s="292" t="s">
        <v>1152</v>
      </c>
      <c r="AJ55" s="673"/>
    </row>
    <row r="56" spans="2:36" ht="26.25" customHeight="1">
      <c r="B56" s="279">
        <v>15</v>
      </c>
      <c r="C56" s="215">
        <v>15</v>
      </c>
      <c r="D56" s="216" t="s">
        <v>424</v>
      </c>
      <c r="E56" s="217" t="s">
        <v>22</v>
      </c>
      <c r="F56" s="44" t="s">
        <v>27</v>
      </c>
      <c r="G56" s="226">
        <v>3</v>
      </c>
      <c r="H56" s="218" t="s">
        <v>40</v>
      </c>
      <c r="I56" s="227" t="s">
        <v>1152</v>
      </c>
      <c r="J56" s="219">
        <v>0</v>
      </c>
      <c r="K56" s="287">
        <v>0</v>
      </c>
      <c r="L56" s="230"/>
      <c r="M56" s="230"/>
      <c r="N56" s="230"/>
      <c r="O56" s="230"/>
      <c r="P56" s="230"/>
      <c r="Q56" s="230"/>
      <c r="R56" s="230"/>
      <c r="S56" s="230"/>
      <c r="T56" s="230"/>
      <c r="U56" s="230"/>
      <c r="V56" s="230"/>
      <c r="W56" s="230"/>
      <c r="X56" s="230"/>
      <c r="Y56" s="230"/>
      <c r="Z56" s="230"/>
      <c r="AA56" s="230"/>
      <c r="AB56" s="230"/>
      <c r="AC56" s="669" t="s">
        <v>1152</v>
      </c>
      <c r="AD56" s="670" t="s">
        <v>1152</v>
      </c>
      <c r="AE56" s="670" t="s">
        <v>1152</v>
      </c>
      <c r="AF56" s="671" t="s">
        <v>1152</v>
      </c>
      <c r="AG56" s="228" t="s">
        <v>1152</v>
      </c>
      <c r="AH56" s="672" t="s">
        <v>1152</v>
      </c>
      <c r="AI56" s="292" t="s">
        <v>1152</v>
      </c>
      <c r="AJ56" s="673"/>
    </row>
    <row r="57" spans="2:36" ht="26.25" customHeight="1">
      <c r="B57" s="279">
        <v>16</v>
      </c>
      <c r="C57" s="215">
        <v>16</v>
      </c>
      <c r="D57" s="216" t="s">
        <v>435</v>
      </c>
      <c r="E57" s="217" t="s">
        <v>22</v>
      </c>
      <c r="F57" s="44" t="s">
        <v>27</v>
      </c>
      <c r="G57" s="226">
        <v>3</v>
      </c>
      <c r="H57" s="218" t="s">
        <v>40</v>
      </c>
      <c r="I57" s="227" t="s">
        <v>1152</v>
      </c>
      <c r="J57" s="219">
        <v>0</v>
      </c>
      <c r="K57" s="287">
        <v>0</v>
      </c>
      <c r="L57" s="268"/>
      <c r="M57" s="268"/>
      <c r="N57" s="268"/>
      <c r="O57" s="268"/>
      <c r="P57" s="268"/>
      <c r="Q57" s="268"/>
      <c r="R57" s="268"/>
      <c r="S57" s="268"/>
      <c r="T57" s="268"/>
      <c r="U57" s="268"/>
      <c r="V57" s="268"/>
      <c r="W57" s="268"/>
      <c r="X57" s="268"/>
      <c r="Y57" s="268"/>
      <c r="Z57" s="268"/>
      <c r="AA57" s="268"/>
      <c r="AB57" s="230"/>
      <c r="AC57" s="669" t="s">
        <v>1152</v>
      </c>
      <c r="AD57" s="670" t="s">
        <v>1152</v>
      </c>
      <c r="AE57" s="670" t="s">
        <v>1152</v>
      </c>
      <c r="AF57" s="671" t="s">
        <v>1152</v>
      </c>
      <c r="AG57" s="228" t="s">
        <v>1152</v>
      </c>
      <c r="AH57" s="672" t="s">
        <v>1152</v>
      </c>
      <c r="AI57" s="292" t="s">
        <v>1152</v>
      </c>
      <c r="AJ57" s="673"/>
    </row>
    <row r="58" spans="2:36" ht="26.25" customHeight="1">
      <c r="B58" s="279">
        <v>17</v>
      </c>
      <c r="C58" s="215">
        <v>17</v>
      </c>
      <c r="D58" s="216" t="s">
        <v>445</v>
      </c>
      <c r="E58" s="217" t="s">
        <v>22</v>
      </c>
      <c r="F58" s="44" t="s">
        <v>27</v>
      </c>
      <c r="G58" s="226">
        <v>3</v>
      </c>
      <c r="H58" s="218" t="s">
        <v>40</v>
      </c>
      <c r="I58" s="227" t="s">
        <v>1152</v>
      </c>
      <c r="J58" s="219">
        <v>0</v>
      </c>
      <c r="K58" s="287">
        <v>0</v>
      </c>
      <c r="L58" s="230"/>
      <c r="M58" s="230"/>
      <c r="N58" s="230"/>
      <c r="O58" s="230"/>
      <c r="P58" s="230"/>
      <c r="Q58" s="230"/>
      <c r="R58" s="230"/>
      <c r="S58" s="230"/>
      <c r="T58" s="230"/>
      <c r="U58" s="230"/>
      <c r="V58" s="230"/>
      <c r="W58" s="230"/>
      <c r="X58" s="230"/>
      <c r="Y58" s="230"/>
      <c r="Z58" s="230"/>
      <c r="AA58" s="230"/>
      <c r="AB58" s="230"/>
      <c r="AC58" s="669" t="s">
        <v>1152</v>
      </c>
      <c r="AD58" s="670" t="s">
        <v>1152</v>
      </c>
      <c r="AE58" s="670" t="s">
        <v>1152</v>
      </c>
      <c r="AF58" s="671" t="s">
        <v>1152</v>
      </c>
      <c r="AG58" s="228" t="s">
        <v>1152</v>
      </c>
      <c r="AH58" s="672" t="s">
        <v>1152</v>
      </c>
      <c r="AI58" s="292" t="s">
        <v>1152</v>
      </c>
      <c r="AJ58" s="673"/>
    </row>
    <row r="59" spans="2:36" ht="26.25" customHeight="1">
      <c r="B59" s="279">
        <v>18</v>
      </c>
      <c r="C59" s="215">
        <v>18</v>
      </c>
      <c r="D59" s="216" t="s">
        <v>454</v>
      </c>
      <c r="E59" s="217" t="s">
        <v>22</v>
      </c>
      <c r="F59" s="44" t="s">
        <v>27</v>
      </c>
      <c r="G59" s="226">
        <v>4</v>
      </c>
      <c r="H59" s="218" t="s">
        <v>40</v>
      </c>
      <c r="I59" s="227" t="s">
        <v>1152</v>
      </c>
      <c r="J59" s="219">
        <v>0</v>
      </c>
      <c r="K59" s="287">
        <v>0</v>
      </c>
      <c r="L59" s="230"/>
      <c r="M59" s="230"/>
      <c r="N59" s="230"/>
      <c r="O59" s="230"/>
      <c r="P59" s="230"/>
      <c r="Q59" s="230"/>
      <c r="R59" s="230"/>
      <c r="S59" s="230"/>
      <c r="T59" s="230"/>
      <c r="U59" s="230"/>
      <c r="V59" s="230"/>
      <c r="W59" s="230"/>
      <c r="X59" s="230"/>
      <c r="Y59" s="230"/>
      <c r="Z59" s="230"/>
      <c r="AA59" s="230"/>
      <c r="AB59" s="230"/>
      <c r="AC59" s="669" t="s">
        <v>1152</v>
      </c>
      <c r="AD59" s="670" t="s">
        <v>1152</v>
      </c>
      <c r="AE59" s="670" t="s">
        <v>1152</v>
      </c>
      <c r="AF59" s="671" t="s">
        <v>1152</v>
      </c>
      <c r="AG59" s="228" t="s">
        <v>1152</v>
      </c>
      <c r="AH59" s="672" t="s">
        <v>1152</v>
      </c>
      <c r="AI59" s="292" t="s">
        <v>1152</v>
      </c>
      <c r="AJ59" s="673"/>
    </row>
    <row r="60" spans="2:36" ht="26.25" customHeight="1">
      <c r="B60" s="279">
        <v>19</v>
      </c>
      <c r="C60" s="215">
        <v>19</v>
      </c>
      <c r="D60" s="216" t="s">
        <v>466</v>
      </c>
      <c r="E60" s="217" t="s">
        <v>22</v>
      </c>
      <c r="F60" s="44" t="s">
        <v>27</v>
      </c>
      <c r="G60" s="226">
        <v>2</v>
      </c>
      <c r="H60" s="218" t="s">
        <v>40</v>
      </c>
      <c r="I60" s="227" t="s">
        <v>1152</v>
      </c>
      <c r="J60" s="219">
        <v>0</v>
      </c>
      <c r="K60" s="287">
        <v>0</v>
      </c>
      <c r="L60" s="230"/>
      <c r="M60" s="230"/>
      <c r="N60" s="230"/>
      <c r="O60" s="230"/>
      <c r="P60" s="230"/>
      <c r="Q60" s="230"/>
      <c r="R60" s="230"/>
      <c r="S60" s="230"/>
      <c r="T60" s="230"/>
      <c r="U60" s="230"/>
      <c r="V60" s="230"/>
      <c r="W60" s="230"/>
      <c r="X60" s="230"/>
      <c r="Y60" s="230"/>
      <c r="Z60" s="230"/>
      <c r="AA60" s="230"/>
      <c r="AB60" s="230"/>
      <c r="AC60" s="669" t="s">
        <v>1152</v>
      </c>
      <c r="AD60" s="670" t="s">
        <v>1152</v>
      </c>
      <c r="AE60" s="670" t="s">
        <v>1152</v>
      </c>
      <c r="AF60" s="671" t="s">
        <v>1152</v>
      </c>
      <c r="AG60" s="228" t="s">
        <v>1152</v>
      </c>
      <c r="AH60" s="672" t="s">
        <v>1152</v>
      </c>
      <c r="AI60" s="292" t="s">
        <v>1152</v>
      </c>
      <c r="AJ60" s="673"/>
    </row>
    <row r="61" spans="2:36" ht="26.25" customHeight="1">
      <c r="B61" s="279">
        <v>20</v>
      </c>
      <c r="C61" s="215">
        <v>20</v>
      </c>
      <c r="D61" s="216" t="s">
        <v>473</v>
      </c>
      <c r="E61" s="217" t="s">
        <v>22</v>
      </c>
      <c r="F61" s="44" t="s">
        <v>27</v>
      </c>
      <c r="G61" s="226">
        <v>3</v>
      </c>
      <c r="H61" s="218" t="s">
        <v>40</v>
      </c>
      <c r="I61" s="227" t="s">
        <v>1152</v>
      </c>
      <c r="J61" s="219">
        <v>0</v>
      </c>
      <c r="K61" s="287">
        <v>0</v>
      </c>
      <c r="L61" s="230"/>
      <c r="M61" s="230"/>
      <c r="N61" s="230"/>
      <c r="O61" s="230"/>
      <c r="P61" s="230"/>
      <c r="Q61" s="230"/>
      <c r="R61" s="230"/>
      <c r="S61" s="230"/>
      <c r="T61" s="230"/>
      <c r="U61" s="230"/>
      <c r="V61" s="230"/>
      <c r="W61" s="230"/>
      <c r="X61" s="230"/>
      <c r="Y61" s="230"/>
      <c r="Z61" s="230"/>
      <c r="AA61" s="230"/>
      <c r="AB61" s="230"/>
      <c r="AC61" s="669" t="s">
        <v>1152</v>
      </c>
      <c r="AD61" s="670" t="s">
        <v>1152</v>
      </c>
      <c r="AE61" s="670" t="s">
        <v>1152</v>
      </c>
      <c r="AF61" s="671" t="s">
        <v>1152</v>
      </c>
      <c r="AG61" s="228" t="s">
        <v>1152</v>
      </c>
      <c r="AH61" s="672" t="s">
        <v>1152</v>
      </c>
      <c r="AI61" s="292" t="s">
        <v>1152</v>
      </c>
      <c r="AJ61" s="673"/>
    </row>
    <row r="62" spans="2:36" ht="26.25" customHeight="1">
      <c r="B62" s="279">
        <v>21</v>
      </c>
      <c r="C62" s="215">
        <v>21</v>
      </c>
      <c r="D62" s="216" t="s">
        <v>484</v>
      </c>
      <c r="E62" s="217" t="s">
        <v>22</v>
      </c>
      <c r="F62" s="44" t="s">
        <v>27</v>
      </c>
      <c r="G62" s="226">
        <v>3</v>
      </c>
      <c r="H62" s="218" t="s">
        <v>40</v>
      </c>
      <c r="I62" s="227" t="s">
        <v>1152</v>
      </c>
      <c r="J62" s="219">
        <v>0</v>
      </c>
      <c r="K62" s="287">
        <v>0</v>
      </c>
      <c r="L62" s="230"/>
      <c r="M62" s="230"/>
      <c r="N62" s="230"/>
      <c r="O62" s="230"/>
      <c r="P62" s="230"/>
      <c r="Q62" s="230"/>
      <c r="R62" s="230"/>
      <c r="S62" s="230"/>
      <c r="T62" s="230"/>
      <c r="U62" s="230"/>
      <c r="V62" s="230"/>
      <c r="W62" s="230"/>
      <c r="X62" s="230"/>
      <c r="Y62" s="230"/>
      <c r="Z62" s="230"/>
      <c r="AA62" s="230"/>
      <c r="AB62" s="230"/>
      <c r="AC62" s="669" t="s">
        <v>1152</v>
      </c>
      <c r="AD62" s="670" t="s">
        <v>1152</v>
      </c>
      <c r="AE62" s="670" t="s">
        <v>1152</v>
      </c>
      <c r="AF62" s="671" t="s">
        <v>1152</v>
      </c>
      <c r="AG62" s="228" t="s">
        <v>1152</v>
      </c>
      <c r="AH62" s="672" t="s">
        <v>1152</v>
      </c>
      <c r="AI62" s="292" t="s">
        <v>1152</v>
      </c>
      <c r="AJ62" s="673"/>
    </row>
    <row r="63" spans="2:36" ht="26.25" customHeight="1">
      <c r="B63" s="279">
        <v>22</v>
      </c>
      <c r="C63" s="215">
        <v>22</v>
      </c>
      <c r="D63" s="216" t="s">
        <v>506</v>
      </c>
      <c r="E63" s="217" t="s">
        <v>22</v>
      </c>
      <c r="F63" s="44" t="s">
        <v>6</v>
      </c>
      <c r="G63" s="226">
        <v>3</v>
      </c>
      <c r="H63" s="218" t="s">
        <v>39</v>
      </c>
      <c r="I63" s="227">
        <v>1338.9553666666666</v>
      </c>
      <c r="J63" s="219">
        <v>50.213779476982907</v>
      </c>
      <c r="K63" s="287">
        <v>50.213779476982907</v>
      </c>
      <c r="L63" s="230"/>
      <c r="M63" s="230"/>
      <c r="N63" s="230"/>
      <c r="O63" s="230"/>
      <c r="P63" s="230"/>
      <c r="Q63" s="230"/>
      <c r="R63" s="230"/>
      <c r="S63" s="230"/>
      <c r="T63" s="230"/>
      <c r="U63" s="230"/>
      <c r="V63" s="230"/>
      <c r="W63" s="230"/>
      <c r="X63" s="230"/>
      <c r="Y63" s="230"/>
      <c r="Z63" s="230"/>
      <c r="AA63" s="230"/>
      <c r="AB63" s="230"/>
      <c r="AC63" s="669" t="s">
        <v>1152</v>
      </c>
      <c r="AD63" s="670" t="s">
        <v>1152</v>
      </c>
      <c r="AE63" s="670" t="s">
        <v>1152</v>
      </c>
      <c r="AF63" s="671" t="s">
        <v>1152</v>
      </c>
      <c r="AG63" s="228">
        <v>460.93876979100287</v>
      </c>
      <c r="AH63" s="672" t="s">
        <v>1152</v>
      </c>
      <c r="AI63" s="292" t="s">
        <v>1152</v>
      </c>
      <c r="AJ63" s="673"/>
    </row>
    <row r="64" spans="2:36" ht="26.25" customHeight="1">
      <c r="B64" s="279">
        <v>23</v>
      </c>
      <c r="C64" s="215">
        <v>23</v>
      </c>
      <c r="D64" s="216" t="s">
        <v>503</v>
      </c>
      <c r="E64" s="217" t="s">
        <v>21</v>
      </c>
      <c r="F64" s="44" t="s">
        <v>27</v>
      </c>
      <c r="G64" s="226">
        <v>1</v>
      </c>
      <c r="H64" s="218" t="s">
        <v>40</v>
      </c>
      <c r="I64" s="227" t="s">
        <v>1152</v>
      </c>
      <c r="J64" s="219">
        <v>0</v>
      </c>
      <c r="K64" s="287">
        <v>0</v>
      </c>
      <c r="L64" s="230"/>
      <c r="M64" s="230"/>
      <c r="N64" s="230"/>
      <c r="O64" s="230"/>
      <c r="P64" s="230"/>
      <c r="Q64" s="230"/>
      <c r="R64" s="230"/>
      <c r="S64" s="230"/>
      <c r="T64" s="230"/>
      <c r="U64" s="230"/>
      <c r="V64" s="230"/>
      <c r="W64" s="230"/>
      <c r="X64" s="230"/>
      <c r="Y64" s="230"/>
      <c r="Z64" s="230"/>
      <c r="AA64" s="230"/>
      <c r="AB64" s="230"/>
      <c r="AC64" s="669" t="s">
        <v>1152</v>
      </c>
      <c r="AD64" s="670" t="s">
        <v>1152</v>
      </c>
      <c r="AE64" s="670" t="s">
        <v>1152</v>
      </c>
      <c r="AF64" s="671" t="s">
        <v>1152</v>
      </c>
      <c r="AG64" s="228" t="s">
        <v>1152</v>
      </c>
      <c r="AH64" s="672" t="s">
        <v>1152</v>
      </c>
      <c r="AI64" s="292" t="s">
        <v>1152</v>
      </c>
      <c r="AJ64" s="673"/>
    </row>
    <row r="65" spans="2:36" ht="26.25" customHeight="1">
      <c r="B65" s="279">
        <v>24</v>
      </c>
      <c r="C65" s="215">
        <v>24</v>
      </c>
      <c r="D65" s="216" t="s">
        <v>508</v>
      </c>
      <c r="E65" s="217" t="s">
        <v>22</v>
      </c>
      <c r="F65" s="44" t="s">
        <v>6</v>
      </c>
      <c r="G65" s="226">
        <v>3</v>
      </c>
      <c r="H65" s="218" t="s">
        <v>39</v>
      </c>
      <c r="I65" s="227">
        <v>1034.3693333333333</v>
      </c>
      <c r="J65" s="219">
        <v>38.791131425879861</v>
      </c>
      <c r="K65" s="287">
        <v>38.791131425879861</v>
      </c>
      <c r="L65" s="230"/>
      <c r="M65" s="230"/>
      <c r="N65" s="230"/>
      <c r="O65" s="230"/>
      <c r="P65" s="230"/>
      <c r="Q65" s="230"/>
      <c r="R65" s="230"/>
      <c r="S65" s="230"/>
      <c r="T65" s="230"/>
      <c r="U65" s="230"/>
      <c r="V65" s="230"/>
      <c r="W65" s="230"/>
      <c r="X65" s="230"/>
      <c r="Y65" s="230"/>
      <c r="Z65" s="230"/>
      <c r="AA65" s="230"/>
      <c r="AB65" s="230"/>
      <c r="AC65" s="669" t="s">
        <v>1152</v>
      </c>
      <c r="AD65" s="670" t="s">
        <v>1152</v>
      </c>
      <c r="AE65" s="670" t="s">
        <v>1152</v>
      </c>
      <c r="AF65" s="671" t="s">
        <v>1152</v>
      </c>
      <c r="AG65" s="228">
        <v>765.52480312433613</v>
      </c>
      <c r="AH65" s="672" t="s">
        <v>1152</v>
      </c>
      <c r="AI65" s="292" t="s">
        <v>1152</v>
      </c>
      <c r="AJ65" s="673"/>
    </row>
    <row r="66" spans="2:36" ht="26.25" customHeight="1">
      <c r="B66" s="279">
        <v>25</v>
      </c>
      <c r="C66" s="215">
        <v>25</v>
      </c>
      <c r="D66" s="216" t="s">
        <v>516</v>
      </c>
      <c r="E66" s="217" t="s">
        <v>22</v>
      </c>
      <c r="F66" s="44" t="s">
        <v>27</v>
      </c>
      <c r="G66" s="226">
        <v>2</v>
      </c>
      <c r="H66" s="218" t="s">
        <v>40</v>
      </c>
      <c r="I66" s="227" t="s">
        <v>1152</v>
      </c>
      <c r="J66" s="219">
        <v>0</v>
      </c>
      <c r="K66" s="287">
        <v>0</v>
      </c>
      <c r="L66" s="230"/>
      <c r="M66" s="230"/>
      <c r="N66" s="230"/>
      <c r="O66" s="230"/>
      <c r="P66" s="230"/>
      <c r="Q66" s="230"/>
      <c r="R66" s="230"/>
      <c r="S66" s="230"/>
      <c r="T66" s="230"/>
      <c r="U66" s="230"/>
      <c r="V66" s="230"/>
      <c r="W66" s="230"/>
      <c r="X66" s="230"/>
      <c r="Y66" s="230"/>
      <c r="Z66" s="230"/>
      <c r="AA66" s="230"/>
      <c r="AB66" s="230"/>
      <c r="AC66" s="669" t="s">
        <v>1152</v>
      </c>
      <c r="AD66" s="670" t="s">
        <v>1152</v>
      </c>
      <c r="AE66" s="670" t="s">
        <v>1152</v>
      </c>
      <c r="AF66" s="671" t="s">
        <v>1152</v>
      </c>
      <c r="AG66" s="228" t="s">
        <v>1152</v>
      </c>
      <c r="AH66" s="672" t="s">
        <v>1152</v>
      </c>
      <c r="AI66" s="292" t="s">
        <v>1152</v>
      </c>
      <c r="AJ66" s="673"/>
    </row>
    <row r="67" spans="2:36" ht="26.25" customHeight="1">
      <c r="B67" s="279">
        <v>26</v>
      </c>
      <c r="C67" s="215">
        <v>26</v>
      </c>
      <c r="D67" s="216" t="s">
        <v>1125</v>
      </c>
      <c r="E67" s="217" t="s">
        <v>22</v>
      </c>
      <c r="F67" s="44" t="s">
        <v>27</v>
      </c>
      <c r="G67" s="226">
        <v>5</v>
      </c>
      <c r="H67" s="218" t="s">
        <v>40</v>
      </c>
      <c r="I67" s="227" t="s">
        <v>1152</v>
      </c>
      <c r="J67" s="219">
        <v>0</v>
      </c>
      <c r="K67" s="287">
        <v>0</v>
      </c>
      <c r="L67" s="230"/>
      <c r="M67" s="230"/>
      <c r="N67" s="230"/>
      <c r="O67" s="230"/>
      <c r="P67" s="230"/>
      <c r="Q67" s="230"/>
      <c r="R67" s="230"/>
      <c r="S67" s="230"/>
      <c r="T67" s="230"/>
      <c r="U67" s="230"/>
      <c r="V67" s="230"/>
      <c r="W67" s="230"/>
      <c r="X67" s="230"/>
      <c r="Y67" s="230"/>
      <c r="Z67" s="230"/>
      <c r="AA67" s="230"/>
      <c r="AB67" s="230"/>
      <c r="AC67" s="669" t="s">
        <v>1152</v>
      </c>
      <c r="AD67" s="670" t="s">
        <v>1152</v>
      </c>
      <c r="AE67" s="670" t="s">
        <v>1152</v>
      </c>
      <c r="AF67" s="671" t="s">
        <v>1152</v>
      </c>
      <c r="AG67" s="228" t="s">
        <v>1152</v>
      </c>
      <c r="AH67" s="672" t="s">
        <v>1152</v>
      </c>
      <c r="AI67" s="292" t="s">
        <v>1152</v>
      </c>
      <c r="AJ67" s="673"/>
    </row>
    <row r="68" spans="2:36" ht="26.25" customHeight="1">
      <c r="B68" s="279">
        <v>27</v>
      </c>
      <c r="C68" s="215">
        <v>27</v>
      </c>
      <c r="D68" s="216" t="s">
        <v>537</v>
      </c>
      <c r="E68" s="217" t="s">
        <v>22</v>
      </c>
      <c r="F68" s="44" t="s">
        <v>6</v>
      </c>
      <c r="G68" s="226">
        <v>4</v>
      </c>
      <c r="H68" s="218" t="s">
        <v>39</v>
      </c>
      <c r="I68" s="227">
        <v>4605.4699999999993</v>
      </c>
      <c r="J68" s="219">
        <v>-37.715282917591246</v>
      </c>
      <c r="K68" s="287">
        <v>0</v>
      </c>
      <c r="L68" s="230"/>
      <c r="M68" s="230"/>
      <c r="N68" s="230"/>
      <c r="O68" s="230"/>
      <c r="P68" s="230"/>
      <c r="Q68" s="230"/>
      <c r="R68" s="230"/>
      <c r="S68" s="230"/>
      <c r="T68" s="230"/>
      <c r="U68" s="230"/>
      <c r="V68" s="230"/>
      <c r="W68" s="230"/>
      <c r="X68" s="230"/>
      <c r="Y68" s="230"/>
      <c r="Z68" s="230"/>
      <c r="AA68" s="230"/>
      <c r="AB68" s="230"/>
      <c r="AC68" s="669" t="s">
        <v>1152</v>
      </c>
      <c r="AD68" s="670" t="s">
        <v>1152</v>
      </c>
      <c r="AE68" s="670" t="s">
        <v>1152</v>
      </c>
      <c r="AF68" s="671" t="s">
        <v>1152</v>
      </c>
      <c r="AG68" s="228">
        <v>2805.5758635423299</v>
      </c>
      <c r="AH68" s="672" t="s">
        <v>1152</v>
      </c>
      <c r="AI68" s="292" t="s">
        <v>1152</v>
      </c>
      <c r="AJ68" s="673"/>
    </row>
    <row r="69" spans="2:36" ht="26.25" customHeight="1">
      <c r="B69" s="279">
        <v>28</v>
      </c>
      <c r="C69" s="215">
        <v>28</v>
      </c>
      <c r="D69" s="216" t="s">
        <v>551</v>
      </c>
      <c r="E69" s="217" t="s">
        <v>21</v>
      </c>
      <c r="F69" s="44" t="s">
        <v>27</v>
      </c>
      <c r="G69" s="226">
        <v>4</v>
      </c>
      <c r="H69" s="218" t="s">
        <v>40</v>
      </c>
      <c r="I69" s="227" t="s">
        <v>1152</v>
      </c>
      <c r="J69" s="219">
        <v>0</v>
      </c>
      <c r="K69" s="287">
        <v>0</v>
      </c>
      <c r="L69" s="230"/>
      <c r="M69" s="230"/>
      <c r="N69" s="230"/>
      <c r="O69" s="230"/>
      <c r="P69" s="230"/>
      <c r="Q69" s="230"/>
      <c r="R69" s="230"/>
      <c r="S69" s="230"/>
      <c r="T69" s="230"/>
      <c r="U69" s="230"/>
      <c r="V69" s="230"/>
      <c r="W69" s="230"/>
      <c r="X69" s="230"/>
      <c r="Y69" s="230"/>
      <c r="Z69" s="230"/>
      <c r="AA69" s="230"/>
      <c r="AB69" s="230"/>
      <c r="AC69" s="669" t="s">
        <v>1152</v>
      </c>
      <c r="AD69" s="670" t="s">
        <v>1152</v>
      </c>
      <c r="AE69" s="670" t="s">
        <v>1152</v>
      </c>
      <c r="AF69" s="671" t="s">
        <v>1152</v>
      </c>
      <c r="AG69" s="228" t="s">
        <v>1152</v>
      </c>
      <c r="AH69" s="672" t="s">
        <v>1152</v>
      </c>
      <c r="AI69" s="292" t="s">
        <v>1152</v>
      </c>
      <c r="AJ69" s="673"/>
    </row>
    <row r="70" spans="2:36" ht="26.25" customHeight="1">
      <c r="B70" s="279">
        <v>29</v>
      </c>
      <c r="C70" s="215">
        <v>29</v>
      </c>
      <c r="D70" s="216" t="s">
        <v>562</v>
      </c>
      <c r="E70" s="217" t="s">
        <v>22</v>
      </c>
      <c r="F70" s="44" t="s">
        <v>27</v>
      </c>
      <c r="G70" s="226">
        <v>3</v>
      </c>
      <c r="H70" s="218" t="s">
        <v>40</v>
      </c>
      <c r="I70" s="227" t="s">
        <v>1152</v>
      </c>
      <c r="J70" s="219">
        <v>0</v>
      </c>
      <c r="K70" s="287">
        <v>0</v>
      </c>
      <c r="L70" s="230"/>
      <c r="M70" s="230"/>
      <c r="N70" s="230"/>
      <c r="O70" s="230"/>
      <c r="P70" s="230"/>
      <c r="Q70" s="230"/>
      <c r="R70" s="230"/>
      <c r="S70" s="230"/>
      <c r="T70" s="230"/>
      <c r="U70" s="230"/>
      <c r="V70" s="230"/>
      <c r="W70" s="230"/>
      <c r="X70" s="230"/>
      <c r="Y70" s="230"/>
      <c r="Z70" s="230"/>
      <c r="AA70" s="230"/>
      <c r="AB70" s="230"/>
      <c r="AC70" s="669" t="s">
        <v>1152</v>
      </c>
      <c r="AD70" s="670" t="s">
        <v>1152</v>
      </c>
      <c r="AE70" s="670" t="s">
        <v>1152</v>
      </c>
      <c r="AF70" s="671" t="s">
        <v>1152</v>
      </c>
      <c r="AG70" s="228" t="s">
        <v>1152</v>
      </c>
      <c r="AH70" s="672" t="s">
        <v>1152</v>
      </c>
      <c r="AI70" s="292" t="s">
        <v>1152</v>
      </c>
      <c r="AJ70" s="673"/>
    </row>
    <row r="71" spans="2:36" ht="26.25" customHeight="1">
      <c r="B71" s="279">
        <v>30</v>
      </c>
      <c r="C71" s="215">
        <v>30</v>
      </c>
      <c r="D71" s="216" t="s">
        <v>582</v>
      </c>
      <c r="E71" s="217" t="s">
        <v>22</v>
      </c>
      <c r="F71" s="44" t="s">
        <v>6</v>
      </c>
      <c r="G71" s="226">
        <v>3</v>
      </c>
      <c r="H71" s="218" t="s">
        <v>39</v>
      </c>
      <c r="I71" s="227">
        <v>1451.846666666667</v>
      </c>
      <c r="J71" s="219">
        <v>67.5</v>
      </c>
      <c r="K71" s="287">
        <v>67.5</v>
      </c>
      <c r="L71" s="230"/>
      <c r="M71" s="230"/>
      <c r="N71" s="230"/>
      <c r="O71" s="230"/>
      <c r="P71" s="230"/>
      <c r="Q71" s="230"/>
      <c r="R71" s="230"/>
      <c r="S71" s="230"/>
      <c r="T71" s="230"/>
      <c r="U71" s="230"/>
      <c r="V71" s="230"/>
      <c r="W71" s="230"/>
      <c r="X71" s="230"/>
      <c r="Y71" s="230"/>
      <c r="Z71" s="230"/>
      <c r="AA71" s="230"/>
      <c r="AB71" s="230"/>
      <c r="AC71" s="669" t="s">
        <v>1152</v>
      </c>
      <c r="AD71" s="670" t="s">
        <v>1152</v>
      </c>
      <c r="AE71" s="670" t="s">
        <v>1152</v>
      </c>
      <c r="AF71" s="671" t="s">
        <v>1152</v>
      </c>
      <c r="AG71" s="228">
        <v>348.04746979100241</v>
      </c>
      <c r="AH71" s="672" t="s">
        <v>1156</v>
      </c>
      <c r="AI71" s="292">
        <v>1451.846666666667</v>
      </c>
      <c r="AJ71" s="673"/>
    </row>
    <row r="72" spans="2:36" ht="26.25" customHeight="1">
      <c r="B72" s="279">
        <v>31</v>
      </c>
      <c r="C72" s="215">
        <v>31</v>
      </c>
      <c r="D72" s="216" t="s">
        <v>585</v>
      </c>
      <c r="E72" s="217" t="s">
        <v>22</v>
      </c>
      <c r="F72" s="44" t="s">
        <v>27</v>
      </c>
      <c r="G72" s="226">
        <v>5</v>
      </c>
      <c r="H72" s="218" t="s">
        <v>40</v>
      </c>
      <c r="I72" s="227" t="s">
        <v>1152</v>
      </c>
      <c r="J72" s="219">
        <v>0</v>
      </c>
      <c r="K72" s="287">
        <v>0</v>
      </c>
      <c r="L72" s="230"/>
      <c r="M72" s="230"/>
      <c r="N72" s="230"/>
      <c r="O72" s="230"/>
      <c r="P72" s="230"/>
      <c r="Q72" s="230"/>
      <c r="R72" s="230"/>
      <c r="S72" s="230"/>
      <c r="T72" s="230"/>
      <c r="U72" s="230"/>
      <c r="V72" s="230"/>
      <c r="W72" s="230"/>
      <c r="X72" s="230"/>
      <c r="Y72" s="230"/>
      <c r="Z72" s="230"/>
      <c r="AA72" s="230"/>
      <c r="AB72" s="230"/>
      <c r="AC72" s="669" t="s">
        <v>1152</v>
      </c>
      <c r="AD72" s="670" t="s">
        <v>1152</v>
      </c>
      <c r="AE72" s="670" t="s">
        <v>1152</v>
      </c>
      <c r="AF72" s="671" t="s">
        <v>1152</v>
      </c>
      <c r="AG72" s="228" t="s">
        <v>1152</v>
      </c>
      <c r="AH72" s="672" t="s">
        <v>1152</v>
      </c>
      <c r="AI72" s="292" t="s">
        <v>1152</v>
      </c>
      <c r="AJ72" s="673"/>
    </row>
    <row r="73" spans="2:36" ht="26.25" customHeight="1">
      <c r="B73" s="279">
        <v>32</v>
      </c>
      <c r="C73" s="215">
        <v>32</v>
      </c>
      <c r="D73" s="216" t="s">
        <v>599</v>
      </c>
      <c r="E73" s="217" t="s">
        <v>22</v>
      </c>
      <c r="F73" s="44" t="s">
        <v>27</v>
      </c>
      <c r="G73" s="226">
        <v>3</v>
      </c>
      <c r="H73" s="218" t="s">
        <v>40</v>
      </c>
      <c r="I73" s="227" t="s">
        <v>1152</v>
      </c>
      <c r="J73" s="219">
        <v>0</v>
      </c>
      <c r="K73" s="287">
        <v>0</v>
      </c>
      <c r="L73" s="230"/>
      <c r="M73" s="230"/>
      <c r="N73" s="230"/>
      <c r="O73" s="230"/>
      <c r="P73" s="230"/>
      <c r="Q73" s="230"/>
      <c r="R73" s="230"/>
      <c r="S73" s="230"/>
      <c r="T73" s="230"/>
      <c r="U73" s="230"/>
      <c r="V73" s="230"/>
      <c r="W73" s="230"/>
      <c r="X73" s="230"/>
      <c r="Y73" s="230"/>
      <c r="Z73" s="230"/>
      <c r="AA73" s="230"/>
      <c r="AB73" s="230"/>
      <c r="AC73" s="669" t="s">
        <v>1152</v>
      </c>
      <c r="AD73" s="670" t="s">
        <v>1152</v>
      </c>
      <c r="AE73" s="670" t="s">
        <v>1152</v>
      </c>
      <c r="AF73" s="671" t="s">
        <v>1152</v>
      </c>
      <c r="AG73" s="228" t="s">
        <v>1152</v>
      </c>
      <c r="AH73" s="672" t="s">
        <v>1152</v>
      </c>
      <c r="AI73" s="292" t="s">
        <v>1152</v>
      </c>
      <c r="AJ73" s="673"/>
    </row>
    <row r="74" spans="2:36" ht="26.25" customHeight="1">
      <c r="B74" s="279">
        <v>33</v>
      </c>
      <c r="C74" s="215">
        <v>33</v>
      </c>
      <c r="D74" s="216" t="s">
        <v>608</v>
      </c>
      <c r="E74" s="217" t="s">
        <v>22</v>
      </c>
      <c r="F74" s="44" t="s">
        <v>27</v>
      </c>
      <c r="G74" s="226">
        <v>1</v>
      </c>
      <c r="H74" s="218" t="s">
        <v>40</v>
      </c>
      <c r="I74" s="227" t="s">
        <v>1152</v>
      </c>
      <c r="J74" s="219">
        <v>0</v>
      </c>
      <c r="K74" s="287">
        <v>0</v>
      </c>
      <c r="L74" s="230"/>
      <c r="M74" s="230"/>
      <c r="N74" s="230"/>
      <c r="O74" s="230"/>
      <c r="P74" s="230"/>
      <c r="Q74" s="230"/>
      <c r="R74" s="230"/>
      <c r="S74" s="230"/>
      <c r="T74" s="230"/>
      <c r="U74" s="230"/>
      <c r="V74" s="230"/>
      <c r="W74" s="230"/>
      <c r="X74" s="230"/>
      <c r="Y74" s="230"/>
      <c r="Z74" s="230"/>
      <c r="AA74" s="230"/>
      <c r="AB74" s="230"/>
      <c r="AC74" s="669" t="s">
        <v>1152</v>
      </c>
      <c r="AD74" s="670" t="s">
        <v>1152</v>
      </c>
      <c r="AE74" s="670" t="s">
        <v>1152</v>
      </c>
      <c r="AF74" s="671" t="s">
        <v>1152</v>
      </c>
      <c r="AG74" s="228" t="s">
        <v>1152</v>
      </c>
      <c r="AH74" s="672" t="s">
        <v>1152</v>
      </c>
      <c r="AI74" s="292" t="s">
        <v>1152</v>
      </c>
      <c r="AJ74" s="673"/>
    </row>
    <row r="75" spans="2:36" ht="26.25" customHeight="1">
      <c r="B75" s="279">
        <v>34</v>
      </c>
      <c r="C75" s="215">
        <v>34</v>
      </c>
      <c r="D75" s="216" t="s">
        <v>614</v>
      </c>
      <c r="E75" s="217" t="s">
        <v>21</v>
      </c>
      <c r="F75" s="44" t="s">
        <v>27</v>
      </c>
      <c r="G75" s="226">
        <v>4</v>
      </c>
      <c r="H75" s="218" t="s">
        <v>40</v>
      </c>
      <c r="I75" s="227" t="s">
        <v>1152</v>
      </c>
      <c r="J75" s="219">
        <v>0</v>
      </c>
      <c r="K75" s="287">
        <v>0</v>
      </c>
      <c r="L75" s="230"/>
      <c r="M75" s="230"/>
      <c r="N75" s="230"/>
      <c r="O75" s="230"/>
      <c r="P75" s="230"/>
      <c r="Q75" s="230"/>
      <c r="R75" s="230"/>
      <c r="S75" s="230"/>
      <c r="T75" s="230"/>
      <c r="U75" s="230"/>
      <c r="V75" s="230"/>
      <c r="W75" s="230"/>
      <c r="X75" s="230"/>
      <c r="Y75" s="230"/>
      <c r="Z75" s="230"/>
      <c r="AA75" s="230"/>
      <c r="AB75" s="230"/>
      <c r="AC75" s="669" t="s">
        <v>1152</v>
      </c>
      <c r="AD75" s="670" t="s">
        <v>1152</v>
      </c>
      <c r="AE75" s="670" t="s">
        <v>1152</v>
      </c>
      <c r="AF75" s="671" t="s">
        <v>1152</v>
      </c>
      <c r="AG75" s="228" t="s">
        <v>1152</v>
      </c>
      <c r="AH75" s="672" t="s">
        <v>1152</v>
      </c>
      <c r="AI75" s="292" t="s">
        <v>1152</v>
      </c>
      <c r="AJ75" s="673"/>
    </row>
    <row r="76" spans="2:36" ht="26.25" customHeight="1">
      <c r="B76" s="279">
        <v>35</v>
      </c>
      <c r="C76" s="215">
        <v>35</v>
      </c>
      <c r="D76" s="216" t="s">
        <v>623</v>
      </c>
      <c r="E76" s="217" t="s">
        <v>22</v>
      </c>
      <c r="F76" s="44" t="s">
        <v>27</v>
      </c>
      <c r="G76" s="226">
        <v>3</v>
      </c>
      <c r="H76" s="218" t="s">
        <v>40</v>
      </c>
      <c r="I76" s="227" t="s">
        <v>1152</v>
      </c>
      <c r="J76" s="219">
        <v>0</v>
      </c>
      <c r="K76" s="287">
        <v>0</v>
      </c>
      <c r="L76" s="230"/>
      <c r="M76" s="230"/>
      <c r="N76" s="230"/>
      <c r="O76" s="230"/>
      <c r="P76" s="230"/>
      <c r="Q76" s="230"/>
      <c r="R76" s="230"/>
      <c r="S76" s="230"/>
      <c r="T76" s="230"/>
      <c r="U76" s="230"/>
      <c r="V76" s="230"/>
      <c r="W76" s="230"/>
      <c r="X76" s="230"/>
      <c r="Y76" s="230"/>
      <c r="Z76" s="230"/>
      <c r="AA76" s="230"/>
      <c r="AB76" s="230"/>
      <c r="AC76" s="669" t="s">
        <v>1152</v>
      </c>
      <c r="AD76" s="670" t="s">
        <v>1152</v>
      </c>
      <c r="AE76" s="670" t="s">
        <v>1152</v>
      </c>
      <c r="AF76" s="671" t="s">
        <v>1152</v>
      </c>
      <c r="AG76" s="228" t="s">
        <v>1152</v>
      </c>
      <c r="AH76" s="672" t="s">
        <v>1152</v>
      </c>
      <c r="AI76" s="292" t="s">
        <v>1152</v>
      </c>
      <c r="AJ76" s="673"/>
    </row>
    <row r="77" spans="2:36" ht="26.25" customHeight="1">
      <c r="B77" s="279">
        <v>36</v>
      </c>
      <c r="C77" s="215">
        <v>36</v>
      </c>
      <c r="D77" s="216" t="s">
        <v>635</v>
      </c>
      <c r="E77" s="217" t="s">
        <v>22</v>
      </c>
      <c r="F77" s="44" t="s">
        <v>27</v>
      </c>
      <c r="G77" s="226">
        <v>5</v>
      </c>
      <c r="H77" s="218" t="s">
        <v>40</v>
      </c>
      <c r="I77" s="227" t="s">
        <v>1152</v>
      </c>
      <c r="J77" s="219">
        <v>0</v>
      </c>
      <c r="K77" s="287">
        <v>0</v>
      </c>
      <c r="L77" s="230"/>
      <c r="M77" s="230"/>
      <c r="N77" s="230"/>
      <c r="O77" s="230"/>
      <c r="P77" s="230"/>
      <c r="Q77" s="230"/>
      <c r="R77" s="230"/>
      <c r="S77" s="230"/>
      <c r="T77" s="230"/>
      <c r="U77" s="230"/>
      <c r="V77" s="230"/>
      <c r="W77" s="230"/>
      <c r="X77" s="230"/>
      <c r="Y77" s="230"/>
      <c r="Z77" s="230"/>
      <c r="AA77" s="230"/>
      <c r="AB77" s="230"/>
      <c r="AC77" s="669" t="s">
        <v>1152</v>
      </c>
      <c r="AD77" s="670" t="s">
        <v>1152</v>
      </c>
      <c r="AE77" s="670" t="s">
        <v>1152</v>
      </c>
      <c r="AF77" s="671" t="s">
        <v>1152</v>
      </c>
      <c r="AG77" s="228" t="s">
        <v>1152</v>
      </c>
      <c r="AH77" s="672" t="s">
        <v>1152</v>
      </c>
      <c r="AI77" s="292" t="s">
        <v>1152</v>
      </c>
      <c r="AJ77" s="673"/>
    </row>
    <row r="78" spans="2:36" ht="26.25" customHeight="1">
      <c r="B78" s="279">
        <v>37</v>
      </c>
      <c r="C78" s="215">
        <v>37</v>
      </c>
      <c r="D78" s="216" t="s">
        <v>648</v>
      </c>
      <c r="E78" s="217" t="s">
        <v>22</v>
      </c>
      <c r="F78" s="44" t="s">
        <v>27</v>
      </c>
      <c r="G78" s="226">
        <v>4</v>
      </c>
      <c r="H78" s="218" t="s">
        <v>40</v>
      </c>
      <c r="I78" s="227" t="s">
        <v>1152</v>
      </c>
      <c r="J78" s="219">
        <v>0</v>
      </c>
      <c r="K78" s="287">
        <v>0</v>
      </c>
      <c r="L78" s="230"/>
      <c r="M78" s="230"/>
      <c r="N78" s="230"/>
      <c r="O78" s="230"/>
      <c r="P78" s="230"/>
      <c r="Q78" s="230"/>
      <c r="R78" s="230"/>
      <c r="S78" s="230"/>
      <c r="T78" s="230"/>
      <c r="U78" s="230"/>
      <c r="V78" s="230"/>
      <c r="W78" s="230"/>
      <c r="X78" s="230"/>
      <c r="Y78" s="230"/>
      <c r="Z78" s="230"/>
      <c r="AA78" s="230"/>
      <c r="AB78" s="230"/>
      <c r="AC78" s="669" t="s">
        <v>1152</v>
      </c>
      <c r="AD78" s="670" t="s">
        <v>1152</v>
      </c>
      <c r="AE78" s="670" t="s">
        <v>1152</v>
      </c>
      <c r="AF78" s="671" t="s">
        <v>1152</v>
      </c>
      <c r="AG78" s="228" t="s">
        <v>1152</v>
      </c>
      <c r="AH78" s="672" t="s">
        <v>1152</v>
      </c>
      <c r="AI78" s="292" t="s">
        <v>1152</v>
      </c>
      <c r="AJ78" s="673"/>
    </row>
    <row r="79" spans="2:36" ht="26.25" customHeight="1">
      <c r="B79" s="279">
        <v>38</v>
      </c>
      <c r="C79" s="215">
        <v>38</v>
      </c>
      <c r="D79" s="216" t="s">
        <v>660</v>
      </c>
      <c r="E79" s="217" t="s">
        <v>22</v>
      </c>
      <c r="F79" s="44" t="s">
        <v>27</v>
      </c>
      <c r="G79" s="226">
        <v>3</v>
      </c>
      <c r="H79" s="218" t="s">
        <v>40</v>
      </c>
      <c r="I79" s="227" t="s">
        <v>1152</v>
      </c>
      <c r="J79" s="219">
        <v>0</v>
      </c>
      <c r="K79" s="287">
        <v>0</v>
      </c>
      <c r="L79" s="230"/>
      <c r="M79" s="230"/>
      <c r="N79" s="230"/>
      <c r="O79" s="230"/>
      <c r="P79" s="230"/>
      <c r="Q79" s="230"/>
      <c r="R79" s="230"/>
      <c r="S79" s="230"/>
      <c r="T79" s="230"/>
      <c r="U79" s="230"/>
      <c r="V79" s="230"/>
      <c r="W79" s="230"/>
      <c r="X79" s="230"/>
      <c r="Y79" s="230"/>
      <c r="Z79" s="230"/>
      <c r="AA79" s="230"/>
      <c r="AB79" s="230"/>
      <c r="AC79" s="669" t="s">
        <v>1152</v>
      </c>
      <c r="AD79" s="670" t="s">
        <v>1152</v>
      </c>
      <c r="AE79" s="670" t="s">
        <v>1152</v>
      </c>
      <c r="AF79" s="671" t="s">
        <v>1152</v>
      </c>
      <c r="AG79" s="228" t="s">
        <v>1152</v>
      </c>
      <c r="AH79" s="672" t="s">
        <v>1152</v>
      </c>
      <c r="AI79" s="292" t="s">
        <v>1152</v>
      </c>
      <c r="AJ79" s="673"/>
    </row>
    <row r="80" spans="2:36" ht="26.25" customHeight="1">
      <c r="B80" s="279">
        <v>39</v>
      </c>
      <c r="C80" s="215">
        <v>39</v>
      </c>
      <c r="D80" s="216" t="s">
        <v>672</v>
      </c>
      <c r="E80" s="217" t="s">
        <v>22</v>
      </c>
      <c r="F80" s="44" t="s">
        <v>27</v>
      </c>
      <c r="G80" s="226">
        <v>1</v>
      </c>
      <c r="H80" s="218" t="s">
        <v>40</v>
      </c>
      <c r="I80" s="227" t="s">
        <v>1152</v>
      </c>
      <c r="J80" s="219">
        <v>0</v>
      </c>
      <c r="K80" s="287">
        <v>0</v>
      </c>
      <c r="L80" s="230"/>
      <c r="M80" s="230"/>
      <c r="N80" s="230"/>
      <c r="O80" s="230"/>
      <c r="P80" s="230"/>
      <c r="Q80" s="230"/>
      <c r="R80" s="230"/>
      <c r="S80" s="230"/>
      <c r="T80" s="230"/>
      <c r="U80" s="230"/>
      <c r="V80" s="230"/>
      <c r="W80" s="230"/>
      <c r="X80" s="230"/>
      <c r="Y80" s="230"/>
      <c r="Z80" s="230"/>
      <c r="AA80" s="230"/>
      <c r="AB80" s="230"/>
      <c r="AC80" s="669" t="s">
        <v>1152</v>
      </c>
      <c r="AD80" s="670" t="s">
        <v>1152</v>
      </c>
      <c r="AE80" s="670" t="s">
        <v>1152</v>
      </c>
      <c r="AF80" s="671" t="s">
        <v>1152</v>
      </c>
      <c r="AG80" s="228" t="s">
        <v>1152</v>
      </c>
      <c r="AH80" s="672" t="s">
        <v>1152</v>
      </c>
      <c r="AI80" s="292" t="s">
        <v>1152</v>
      </c>
      <c r="AJ80" s="673"/>
    </row>
    <row r="81" spans="2:36" ht="26.25" customHeight="1">
      <c r="B81" s="279">
        <v>40</v>
      </c>
      <c r="C81" s="215">
        <v>40</v>
      </c>
      <c r="D81" s="216" t="s">
        <v>687</v>
      </c>
      <c r="E81" s="217" t="s">
        <v>22</v>
      </c>
      <c r="F81" s="44" t="s">
        <v>27</v>
      </c>
      <c r="G81" s="226">
        <v>2</v>
      </c>
      <c r="H81" s="218" t="s">
        <v>40</v>
      </c>
      <c r="I81" s="227" t="s">
        <v>1152</v>
      </c>
      <c r="J81" s="219">
        <v>0</v>
      </c>
      <c r="K81" s="287">
        <v>0</v>
      </c>
      <c r="L81" s="230"/>
      <c r="M81" s="230"/>
      <c r="N81" s="230"/>
      <c r="O81" s="230"/>
      <c r="P81" s="230"/>
      <c r="Q81" s="230"/>
      <c r="R81" s="230"/>
      <c r="S81" s="230"/>
      <c r="T81" s="230"/>
      <c r="U81" s="230"/>
      <c r="V81" s="230"/>
      <c r="W81" s="230"/>
      <c r="X81" s="230"/>
      <c r="Y81" s="230"/>
      <c r="Z81" s="230"/>
      <c r="AA81" s="230"/>
      <c r="AB81" s="230"/>
      <c r="AC81" s="669" t="s">
        <v>1152</v>
      </c>
      <c r="AD81" s="670" t="s">
        <v>1152</v>
      </c>
      <c r="AE81" s="670" t="s">
        <v>1152</v>
      </c>
      <c r="AF81" s="671" t="s">
        <v>1152</v>
      </c>
      <c r="AG81" s="228" t="s">
        <v>1152</v>
      </c>
      <c r="AH81" s="672" t="s">
        <v>1152</v>
      </c>
      <c r="AI81" s="292" t="s">
        <v>1152</v>
      </c>
      <c r="AJ81" s="673"/>
    </row>
    <row r="82" spans="2:36" ht="26.25" customHeight="1">
      <c r="B82" s="279">
        <v>41</v>
      </c>
      <c r="C82" s="215">
        <v>41</v>
      </c>
      <c r="D82" s="216" t="s">
        <v>694</v>
      </c>
      <c r="E82" s="217" t="s">
        <v>22</v>
      </c>
      <c r="F82" s="44" t="s">
        <v>27</v>
      </c>
      <c r="G82" s="226">
        <v>4</v>
      </c>
      <c r="H82" s="218" t="s">
        <v>40</v>
      </c>
      <c r="I82" s="227" t="s">
        <v>1152</v>
      </c>
      <c r="J82" s="219">
        <v>0</v>
      </c>
      <c r="K82" s="287">
        <v>0</v>
      </c>
      <c r="L82" s="230"/>
      <c r="M82" s="230"/>
      <c r="N82" s="230"/>
      <c r="O82" s="230"/>
      <c r="P82" s="230"/>
      <c r="Q82" s="230"/>
      <c r="R82" s="230"/>
      <c r="S82" s="230"/>
      <c r="T82" s="230"/>
      <c r="U82" s="230"/>
      <c r="V82" s="230"/>
      <c r="W82" s="230"/>
      <c r="X82" s="230"/>
      <c r="Y82" s="230"/>
      <c r="Z82" s="230"/>
      <c r="AA82" s="230"/>
      <c r="AB82" s="230"/>
      <c r="AC82" s="669" t="s">
        <v>1152</v>
      </c>
      <c r="AD82" s="670" t="s">
        <v>1152</v>
      </c>
      <c r="AE82" s="670" t="s">
        <v>1152</v>
      </c>
      <c r="AF82" s="671" t="s">
        <v>1152</v>
      </c>
      <c r="AG82" s="228" t="s">
        <v>1152</v>
      </c>
      <c r="AH82" s="672" t="s">
        <v>1152</v>
      </c>
      <c r="AI82" s="292" t="s">
        <v>1152</v>
      </c>
      <c r="AJ82" s="673"/>
    </row>
    <row r="83" spans="2:36" ht="26.25" customHeight="1">
      <c r="B83" s="279">
        <v>42</v>
      </c>
      <c r="C83" s="215">
        <v>42</v>
      </c>
      <c r="D83" s="216" t="s">
        <v>707</v>
      </c>
      <c r="E83" s="217" t="s">
        <v>22</v>
      </c>
      <c r="F83" s="44" t="s">
        <v>27</v>
      </c>
      <c r="G83" s="226">
        <v>2</v>
      </c>
      <c r="H83" s="218" t="s">
        <v>40</v>
      </c>
      <c r="I83" s="227" t="s">
        <v>1152</v>
      </c>
      <c r="J83" s="219">
        <v>0</v>
      </c>
      <c r="K83" s="287">
        <v>0</v>
      </c>
      <c r="L83" s="230"/>
      <c r="M83" s="230"/>
      <c r="N83" s="230"/>
      <c r="O83" s="230"/>
      <c r="P83" s="230"/>
      <c r="Q83" s="230"/>
      <c r="R83" s="230"/>
      <c r="S83" s="230"/>
      <c r="T83" s="230"/>
      <c r="U83" s="230"/>
      <c r="V83" s="230"/>
      <c r="W83" s="230"/>
      <c r="X83" s="230"/>
      <c r="Y83" s="230"/>
      <c r="Z83" s="230"/>
      <c r="AA83" s="230"/>
      <c r="AB83" s="230"/>
      <c r="AC83" s="669" t="s">
        <v>1152</v>
      </c>
      <c r="AD83" s="670" t="s">
        <v>1152</v>
      </c>
      <c r="AE83" s="670" t="s">
        <v>1152</v>
      </c>
      <c r="AF83" s="671" t="s">
        <v>1152</v>
      </c>
      <c r="AG83" s="228" t="s">
        <v>1152</v>
      </c>
      <c r="AH83" s="672" t="s">
        <v>1152</v>
      </c>
      <c r="AI83" s="292" t="s">
        <v>1152</v>
      </c>
      <c r="AJ83" s="673"/>
    </row>
    <row r="84" spans="2:36" ht="26.25" customHeight="1">
      <c r="B84" s="279">
        <v>43</v>
      </c>
      <c r="C84" s="215">
        <v>43</v>
      </c>
      <c r="D84" s="216" t="s">
        <v>719</v>
      </c>
      <c r="E84" s="217" t="s">
        <v>22</v>
      </c>
      <c r="F84" s="44" t="s">
        <v>27</v>
      </c>
      <c r="G84" s="226">
        <v>3</v>
      </c>
      <c r="H84" s="218" t="s">
        <v>40</v>
      </c>
      <c r="I84" s="227" t="s">
        <v>1152</v>
      </c>
      <c r="J84" s="219">
        <v>0</v>
      </c>
      <c r="K84" s="287">
        <v>0</v>
      </c>
      <c r="L84" s="230"/>
      <c r="M84" s="230"/>
      <c r="N84" s="230"/>
      <c r="O84" s="230"/>
      <c r="P84" s="230"/>
      <c r="Q84" s="230"/>
      <c r="R84" s="230"/>
      <c r="S84" s="230"/>
      <c r="T84" s="230"/>
      <c r="U84" s="230"/>
      <c r="V84" s="230"/>
      <c r="W84" s="230"/>
      <c r="X84" s="230"/>
      <c r="Y84" s="230"/>
      <c r="Z84" s="230"/>
      <c r="AA84" s="230"/>
      <c r="AB84" s="230"/>
      <c r="AC84" s="669" t="s">
        <v>1152</v>
      </c>
      <c r="AD84" s="670" t="s">
        <v>1152</v>
      </c>
      <c r="AE84" s="670" t="s">
        <v>1152</v>
      </c>
      <c r="AF84" s="671" t="s">
        <v>1152</v>
      </c>
      <c r="AG84" s="228" t="s">
        <v>1152</v>
      </c>
      <c r="AH84" s="672" t="s">
        <v>1152</v>
      </c>
      <c r="AI84" s="292" t="s">
        <v>1152</v>
      </c>
      <c r="AJ84" s="673"/>
    </row>
    <row r="85" spans="2:36" ht="26.25" customHeight="1">
      <c r="B85" s="279">
        <v>44</v>
      </c>
      <c r="C85" s="215">
        <v>44</v>
      </c>
      <c r="D85" s="216" t="s">
        <v>736</v>
      </c>
      <c r="E85" s="217" t="s">
        <v>22</v>
      </c>
      <c r="F85" s="44" t="s">
        <v>27</v>
      </c>
      <c r="G85" s="226">
        <v>3</v>
      </c>
      <c r="H85" s="218" t="s">
        <v>40</v>
      </c>
      <c r="I85" s="227" t="s">
        <v>1152</v>
      </c>
      <c r="J85" s="219">
        <v>0</v>
      </c>
      <c r="K85" s="287">
        <v>0</v>
      </c>
      <c r="L85" s="230"/>
      <c r="M85" s="230"/>
      <c r="N85" s="230"/>
      <c r="O85" s="230"/>
      <c r="P85" s="230"/>
      <c r="Q85" s="230"/>
      <c r="R85" s="230"/>
      <c r="S85" s="230"/>
      <c r="T85" s="230"/>
      <c r="U85" s="230"/>
      <c r="V85" s="230"/>
      <c r="W85" s="230"/>
      <c r="X85" s="230"/>
      <c r="Y85" s="230"/>
      <c r="Z85" s="230"/>
      <c r="AA85" s="230"/>
      <c r="AB85" s="230"/>
      <c r="AC85" s="669" t="s">
        <v>1152</v>
      </c>
      <c r="AD85" s="670" t="s">
        <v>1152</v>
      </c>
      <c r="AE85" s="670" t="s">
        <v>1152</v>
      </c>
      <c r="AF85" s="671" t="s">
        <v>1152</v>
      </c>
      <c r="AG85" s="228" t="s">
        <v>1152</v>
      </c>
      <c r="AH85" s="672" t="s">
        <v>1152</v>
      </c>
      <c r="AI85" s="292" t="s">
        <v>1152</v>
      </c>
      <c r="AJ85" s="673"/>
    </row>
    <row r="86" spans="2:36" ht="26.25" customHeight="1">
      <c r="B86" s="279">
        <v>45</v>
      </c>
      <c r="C86" s="215">
        <v>45</v>
      </c>
      <c r="D86" s="216" t="s">
        <v>739</v>
      </c>
      <c r="E86" s="217" t="s">
        <v>21</v>
      </c>
      <c r="F86" s="44" t="s">
        <v>27</v>
      </c>
      <c r="G86" s="226">
        <v>3</v>
      </c>
      <c r="H86" s="218" t="s">
        <v>40</v>
      </c>
      <c r="I86" s="227" t="s">
        <v>1152</v>
      </c>
      <c r="J86" s="219">
        <v>0</v>
      </c>
      <c r="K86" s="287">
        <v>0</v>
      </c>
      <c r="L86" s="230"/>
      <c r="M86" s="230"/>
      <c r="N86" s="230"/>
      <c r="O86" s="230"/>
      <c r="P86" s="230"/>
      <c r="Q86" s="230"/>
      <c r="R86" s="230"/>
      <c r="S86" s="230"/>
      <c r="T86" s="230"/>
      <c r="U86" s="230"/>
      <c r="V86" s="230"/>
      <c r="W86" s="230"/>
      <c r="X86" s="230"/>
      <c r="Y86" s="230"/>
      <c r="Z86" s="230"/>
      <c r="AA86" s="230"/>
      <c r="AB86" s="230"/>
      <c r="AC86" s="669" t="s">
        <v>1152</v>
      </c>
      <c r="AD86" s="670" t="s">
        <v>1152</v>
      </c>
      <c r="AE86" s="670" t="s">
        <v>1152</v>
      </c>
      <c r="AF86" s="671" t="s">
        <v>1152</v>
      </c>
      <c r="AG86" s="228" t="s">
        <v>1152</v>
      </c>
      <c r="AH86" s="672" t="s">
        <v>1152</v>
      </c>
      <c r="AI86" s="292" t="s">
        <v>1152</v>
      </c>
      <c r="AJ86" s="673"/>
    </row>
    <row r="87" spans="2:36" ht="26.25" customHeight="1">
      <c r="B87" s="279">
        <v>46</v>
      </c>
      <c r="C87" s="215">
        <v>46</v>
      </c>
      <c r="D87" s="216" t="s">
        <v>757</v>
      </c>
      <c r="E87" s="217" t="s">
        <v>22</v>
      </c>
      <c r="F87" s="44" t="s">
        <v>27</v>
      </c>
      <c r="G87" s="226">
        <v>4</v>
      </c>
      <c r="H87" s="218" t="s">
        <v>40</v>
      </c>
      <c r="I87" s="227" t="s">
        <v>1152</v>
      </c>
      <c r="J87" s="219">
        <v>0</v>
      </c>
      <c r="K87" s="287">
        <v>0</v>
      </c>
      <c r="L87" s="230"/>
      <c r="M87" s="230"/>
      <c r="N87" s="230"/>
      <c r="O87" s="230"/>
      <c r="P87" s="230"/>
      <c r="Q87" s="230"/>
      <c r="R87" s="230"/>
      <c r="S87" s="230"/>
      <c r="T87" s="230"/>
      <c r="U87" s="230"/>
      <c r="V87" s="230"/>
      <c r="W87" s="230"/>
      <c r="X87" s="230"/>
      <c r="Y87" s="230"/>
      <c r="Z87" s="230"/>
      <c r="AA87" s="230"/>
      <c r="AB87" s="230"/>
      <c r="AC87" s="669" t="s">
        <v>1152</v>
      </c>
      <c r="AD87" s="670" t="s">
        <v>1152</v>
      </c>
      <c r="AE87" s="670" t="s">
        <v>1152</v>
      </c>
      <c r="AF87" s="671" t="s">
        <v>1152</v>
      </c>
      <c r="AG87" s="228" t="s">
        <v>1152</v>
      </c>
      <c r="AH87" s="672" t="s">
        <v>1152</v>
      </c>
      <c r="AI87" s="292" t="s">
        <v>1152</v>
      </c>
      <c r="AJ87" s="673"/>
    </row>
    <row r="88" spans="2:36" ht="26.25" customHeight="1">
      <c r="B88" s="279">
        <v>47</v>
      </c>
      <c r="C88" s="215">
        <v>47</v>
      </c>
      <c r="D88" s="216" t="s">
        <v>756</v>
      </c>
      <c r="E88" s="217" t="s">
        <v>21</v>
      </c>
      <c r="F88" s="44" t="s">
        <v>27</v>
      </c>
      <c r="G88" s="226">
        <v>2</v>
      </c>
      <c r="H88" s="218" t="s">
        <v>40</v>
      </c>
      <c r="I88" s="227" t="s">
        <v>1152</v>
      </c>
      <c r="J88" s="219">
        <v>0</v>
      </c>
      <c r="K88" s="287">
        <v>0</v>
      </c>
      <c r="L88" s="230"/>
      <c r="M88" s="230"/>
      <c r="N88" s="230"/>
      <c r="O88" s="230"/>
      <c r="P88" s="230"/>
      <c r="Q88" s="230"/>
      <c r="R88" s="230"/>
      <c r="S88" s="230"/>
      <c r="T88" s="230"/>
      <c r="U88" s="230"/>
      <c r="V88" s="230"/>
      <c r="W88" s="230"/>
      <c r="X88" s="230"/>
      <c r="Y88" s="230"/>
      <c r="Z88" s="230"/>
      <c r="AA88" s="230"/>
      <c r="AB88" s="230"/>
      <c r="AC88" s="669" t="s">
        <v>1152</v>
      </c>
      <c r="AD88" s="670" t="s">
        <v>1152</v>
      </c>
      <c r="AE88" s="670" t="s">
        <v>1152</v>
      </c>
      <c r="AF88" s="671" t="s">
        <v>1152</v>
      </c>
      <c r="AG88" s="228" t="s">
        <v>1152</v>
      </c>
      <c r="AH88" s="672" t="s">
        <v>1152</v>
      </c>
      <c r="AI88" s="292" t="s">
        <v>1152</v>
      </c>
      <c r="AJ88" s="673"/>
    </row>
    <row r="89" spans="2:36" ht="26.25" customHeight="1">
      <c r="B89" s="279">
        <v>48</v>
      </c>
      <c r="C89" s="215">
        <v>48</v>
      </c>
      <c r="D89" s="216" t="s">
        <v>763</v>
      </c>
      <c r="E89" s="217" t="s">
        <v>22</v>
      </c>
      <c r="F89" s="44" t="s">
        <v>27</v>
      </c>
      <c r="G89" s="226">
        <v>2</v>
      </c>
      <c r="H89" s="218" t="s">
        <v>40</v>
      </c>
      <c r="I89" s="227" t="s">
        <v>1152</v>
      </c>
      <c r="J89" s="219">
        <v>0</v>
      </c>
      <c r="K89" s="287">
        <v>0</v>
      </c>
      <c r="L89" s="268"/>
      <c r="M89" s="268"/>
      <c r="N89" s="268"/>
      <c r="O89" s="268"/>
      <c r="P89" s="268"/>
      <c r="Q89" s="268"/>
      <c r="R89" s="268"/>
      <c r="S89" s="268"/>
      <c r="T89" s="268"/>
      <c r="U89" s="268"/>
      <c r="V89" s="268"/>
      <c r="W89" s="268"/>
      <c r="X89" s="268"/>
      <c r="Y89" s="268"/>
      <c r="Z89" s="268"/>
      <c r="AA89" s="268"/>
      <c r="AB89" s="230"/>
      <c r="AC89" s="669" t="s">
        <v>1152</v>
      </c>
      <c r="AD89" s="670" t="s">
        <v>1152</v>
      </c>
      <c r="AE89" s="670" t="s">
        <v>1152</v>
      </c>
      <c r="AF89" s="671" t="s">
        <v>1152</v>
      </c>
      <c r="AG89" s="228" t="s">
        <v>1152</v>
      </c>
      <c r="AH89" s="672" t="s">
        <v>1152</v>
      </c>
      <c r="AI89" s="292" t="s">
        <v>1152</v>
      </c>
      <c r="AJ89" s="673"/>
    </row>
    <row r="90" spans="2:36" ht="26.25" customHeight="1">
      <c r="B90" s="279">
        <v>49</v>
      </c>
      <c r="C90" s="215">
        <v>49</v>
      </c>
      <c r="D90" s="216" t="s">
        <v>770</v>
      </c>
      <c r="E90" s="217" t="s">
        <v>22</v>
      </c>
      <c r="F90" s="44" t="s">
        <v>27</v>
      </c>
      <c r="G90" s="226">
        <v>5</v>
      </c>
      <c r="H90" s="218" t="s">
        <v>40</v>
      </c>
      <c r="I90" s="227" t="s">
        <v>1152</v>
      </c>
      <c r="J90" s="219">
        <v>0</v>
      </c>
      <c r="K90" s="287">
        <v>0</v>
      </c>
      <c r="L90" s="230"/>
      <c r="M90" s="230"/>
      <c r="N90" s="230"/>
      <c r="O90" s="230"/>
      <c r="P90" s="230"/>
      <c r="Q90" s="230"/>
      <c r="R90" s="230"/>
      <c r="S90" s="230"/>
      <c r="T90" s="230"/>
      <c r="U90" s="230"/>
      <c r="V90" s="230"/>
      <c r="W90" s="230"/>
      <c r="X90" s="230"/>
      <c r="Y90" s="230"/>
      <c r="Z90" s="230"/>
      <c r="AA90" s="230"/>
      <c r="AB90" s="230"/>
      <c r="AC90" s="669" t="s">
        <v>1152</v>
      </c>
      <c r="AD90" s="670" t="s">
        <v>1152</v>
      </c>
      <c r="AE90" s="670" t="s">
        <v>1152</v>
      </c>
      <c r="AF90" s="671" t="s">
        <v>1152</v>
      </c>
      <c r="AG90" s="228" t="s">
        <v>1152</v>
      </c>
      <c r="AH90" s="672" t="s">
        <v>1152</v>
      </c>
      <c r="AI90" s="292" t="s">
        <v>1152</v>
      </c>
      <c r="AJ90" s="673"/>
    </row>
    <row r="91" spans="2:36" ht="26.25" customHeight="1">
      <c r="B91" s="279">
        <v>50</v>
      </c>
      <c r="C91" s="215">
        <v>50</v>
      </c>
      <c r="D91" s="216" t="s">
        <v>785</v>
      </c>
      <c r="E91" s="217" t="s">
        <v>22</v>
      </c>
      <c r="F91" s="44" t="s">
        <v>27</v>
      </c>
      <c r="G91" s="226">
        <v>4</v>
      </c>
      <c r="H91" s="218" t="s">
        <v>40</v>
      </c>
      <c r="I91" s="227" t="s">
        <v>1152</v>
      </c>
      <c r="J91" s="219">
        <v>0</v>
      </c>
      <c r="K91" s="287">
        <v>0</v>
      </c>
      <c r="L91" s="230"/>
      <c r="M91" s="230"/>
      <c r="N91" s="230"/>
      <c r="O91" s="230"/>
      <c r="P91" s="230"/>
      <c r="Q91" s="230"/>
      <c r="R91" s="230"/>
      <c r="S91" s="230"/>
      <c r="T91" s="230"/>
      <c r="U91" s="230"/>
      <c r="V91" s="230"/>
      <c r="W91" s="230"/>
      <c r="X91" s="230"/>
      <c r="Y91" s="230"/>
      <c r="Z91" s="230"/>
      <c r="AA91" s="230"/>
      <c r="AB91" s="230"/>
      <c r="AC91" s="669" t="s">
        <v>1152</v>
      </c>
      <c r="AD91" s="670" t="s">
        <v>1152</v>
      </c>
      <c r="AE91" s="670" t="s">
        <v>1152</v>
      </c>
      <c r="AF91" s="671" t="s">
        <v>1152</v>
      </c>
      <c r="AG91" s="228" t="s">
        <v>1152</v>
      </c>
      <c r="AH91" s="672" t="s">
        <v>1152</v>
      </c>
      <c r="AI91" s="292" t="s">
        <v>1152</v>
      </c>
      <c r="AJ91" s="673"/>
    </row>
    <row r="92" spans="2:36" ht="26.25" customHeight="1">
      <c r="B92" s="279">
        <v>51</v>
      </c>
      <c r="C92" s="215">
        <v>51</v>
      </c>
      <c r="D92" s="216" t="s">
        <v>807</v>
      </c>
      <c r="E92" s="217" t="s">
        <v>22</v>
      </c>
      <c r="F92" s="44" t="s">
        <v>27</v>
      </c>
      <c r="G92" s="226">
        <v>3</v>
      </c>
      <c r="H92" s="218" t="s">
        <v>40</v>
      </c>
      <c r="I92" s="227" t="s">
        <v>1152</v>
      </c>
      <c r="J92" s="219">
        <v>0</v>
      </c>
      <c r="K92" s="287">
        <v>0</v>
      </c>
      <c r="L92" s="230"/>
      <c r="M92" s="230"/>
      <c r="N92" s="230"/>
      <c r="O92" s="230"/>
      <c r="P92" s="230"/>
      <c r="Q92" s="230"/>
      <c r="R92" s="230"/>
      <c r="S92" s="230"/>
      <c r="T92" s="230"/>
      <c r="U92" s="230"/>
      <c r="V92" s="230"/>
      <c r="W92" s="230"/>
      <c r="X92" s="230"/>
      <c r="Y92" s="230"/>
      <c r="Z92" s="230"/>
      <c r="AA92" s="230"/>
      <c r="AB92" s="230"/>
      <c r="AC92" s="669" t="s">
        <v>1152</v>
      </c>
      <c r="AD92" s="670" t="s">
        <v>1152</v>
      </c>
      <c r="AE92" s="670" t="s">
        <v>1152</v>
      </c>
      <c r="AF92" s="671" t="s">
        <v>1152</v>
      </c>
      <c r="AG92" s="228" t="s">
        <v>1152</v>
      </c>
      <c r="AH92" s="672" t="s">
        <v>1152</v>
      </c>
      <c r="AI92" s="292" t="s">
        <v>1152</v>
      </c>
      <c r="AJ92" s="673"/>
    </row>
    <row r="93" spans="2:36" ht="26.25" customHeight="1">
      <c r="B93" s="279">
        <v>52</v>
      </c>
      <c r="C93" s="215">
        <v>52</v>
      </c>
      <c r="D93" s="216" t="s">
        <v>809</v>
      </c>
      <c r="E93" s="217" t="s">
        <v>22</v>
      </c>
      <c r="F93" s="44" t="s">
        <v>27</v>
      </c>
      <c r="G93" s="226">
        <v>3</v>
      </c>
      <c r="H93" s="218" t="s">
        <v>40</v>
      </c>
      <c r="I93" s="227" t="s">
        <v>1152</v>
      </c>
      <c r="J93" s="219">
        <v>0</v>
      </c>
      <c r="K93" s="287">
        <v>0</v>
      </c>
      <c r="L93" s="230"/>
      <c r="M93" s="230"/>
      <c r="N93" s="230"/>
      <c r="O93" s="230"/>
      <c r="P93" s="230"/>
      <c r="Q93" s="230"/>
      <c r="R93" s="230"/>
      <c r="S93" s="230"/>
      <c r="T93" s="230"/>
      <c r="U93" s="230"/>
      <c r="V93" s="230"/>
      <c r="W93" s="230"/>
      <c r="X93" s="230"/>
      <c r="Y93" s="230"/>
      <c r="Z93" s="230"/>
      <c r="AA93" s="230"/>
      <c r="AB93" s="230"/>
      <c r="AC93" s="669" t="s">
        <v>1152</v>
      </c>
      <c r="AD93" s="670" t="s">
        <v>1152</v>
      </c>
      <c r="AE93" s="670" t="s">
        <v>1152</v>
      </c>
      <c r="AF93" s="671" t="s">
        <v>1152</v>
      </c>
      <c r="AG93" s="228" t="s">
        <v>1152</v>
      </c>
      <c r="AH93" s="672" t="s">
        <v>1152</v>
      </c>
      <c r="AI93" s="292" t="s">
        <v>1152</v>
      </c>
      <c r="AJ93" s="673"/>
    </row>
    <row r="94" spans="2:36" ht="26.25" customHeight="1">
      <c r="B94" s="279">
        <v>53</v>
      </c>
      <c r="C94" s="215">
        <v>53</v>
      </c>
      <c r="D94" s="216" t="s">
        <v>818</v>
      </c>
      <c r="E94" s="217" t="s">
        <v>22</v>
      </c>
      <c r="F94" s="44" t="s">
        <v>27</v>
      </c>
      <c r="G94" s="226">
        <v>2</v>
      </c>
      <c r="H94" s="218" t="s">
        <v>40</v>
      </c>
      <c r="I94" s="227" t="s">
        <v>1152</v>
      </c>
      <c r="J94" s="219">
        <v>0</v>
      </c>
      <c r="K94" s="287">
        <v>0</v>
      </c>
      <c r="L94" s="230"/>
      <c r="M94" s="230"/>
      <c r="N94" s="230"/>
      <c r="O94" s="230"/>
      <c r="P94" s="230"/>
      <c r="Q94" s="230"/>
      <c r="R94" s="230"/>
      <c r="S94" s="230"/>
      <c r="T94" s="230"/>
      <c r="U94" s="230"/>
      <c r="V94" s="230"/>
      <c r="W94" s="230"/>
      <c r="X94" s="230"/>
      <c r="Y94" s="230"/>
      <c r="Z94" s="230"/>
      <c r="AA94" s="230"/>
      <c r="AB94" s="230"/>
      <c r="AC94" s="669" t="s">
        <v>1152</v>
      </c>
      <c r="AD94" s="670" t="s">
        <v>1152</v>
      </c>
      <c r="AE94" s="670" t="s">
        <v>1152</v>
      </c>
      <c r="AF94" s="671" t="s">
        <v>1152</v>
      </c>
      <c r="AG94" s="228" t="s">
        <v>1152</v>
      </c>
      <c r="AH94" s="672" t="s">
        <v>1152</v>
      </c>
      <c r="AI94" s="292" t="s">
        <v>1152</v>
      </c>
      <c r="AJ94" s="673"/>
    </row>
    <row r="95" spans="2:36" ht="26.25" customHeight="1">
      <c r="B95" s="279">
        <v>54</v>
      </c>
      <c r="C95" s="215">
        <v>54</v>
      </c>
      <c r="D95" s="216" t="s">
        <v>843</v>
      </c>
      <c r="E95" s="217" t="s">
        <v>22</v>
      </c>
      <c r="F95" s="44" t="s">
        <v>27</v>
      </c>
      <c r="G95" s="226">
        <v>4</v>
      </c>
      <c r="H95" s="218" t="s">
        <v>40</v>
      </c>
      <c r="I95" s="227" t="s">
        <v>1152</v>
      </c>
      <c r="J95" s="219">
        <v>0</v>
      </c>
      <c r="K95" s="287">
        <v>0</v>
      </c>
      <c r="L95" s="230"/>
      <c r="M95" s="230"/>
      <c r="N95" s="230"/>
      <c r="O95" s="230"/>
      <c r="P95" s="230"/>
      <c r="Q95" s="230"/>
      <c r="R95" s="230"/>
      <c r="S95" s="230"/>
      <c r="T95" s="230"/>
      <c r="U95" s="230"/>
      <c r="V95" s="230"/>
      <c r="W95" s="230"/>
      <c r="X95" s="230"/>
      <c r="Y95" s="230"/>
      <c r="Z95" s="230"/>
      <c r="AA95" s="230"/>
      <c r="AB95" s="230"/>
      <c r="AC95" s="669" t="s">
        <v>1152</v>
      </c>
      <c r="AD95" s="670" t="s">
        <v>1152</v>
      </c>
      <c r="AE95" s="670" t="s">
        <v>1152</v>
      </c>
      <c r="AF95" s="671" t="s">
        <v>1152</v>
      </c>
      <c r="AG95" s="228" t="s">
        <v>1152</v>
      </c>
      <c r="AH95" s="672" t="s">
        <v>1152</v>
      </c>
      <c r="AI95" s="292" t="s">
        <v>1152</v>
      </c>
      <c r="AJ95" s="673"/>
    </row>
    <row r="96" spans="2:36" ht="26.25" customHeight="1">
      <c r="B96" s="279">
        <v>55</v>
      </c>
      <c r="C96" s="215">
        <v>55</v>
      </c>
      <c r="D96" s="216" t="s">
        <v>845</v>
      </c>
      <c r="E96" s="217" t="s">
        <v>22</v>
      </c>
      <c r="F96" s="44" t="s">
        <v>6</v>
      </c>
      <c r="G96" s="226">
        <v>3</v>
      </c>
      <c r="H96" s="218" t="s">
        <v>39</v>
      </c>
      <c r="I96" s="227">
        <v>4350.1423333333332</v>
      </c>
      <c r="J96" s="219">
        <v>-28.139932261735986</v>
      </c>
      <c r="K96" s="287">
        <v>0</v>
      </c>
      <c r="L96" s="230"/>
      <c r="M96" s="230"/>
      <c r="N96" s="230"/>
      <c r="O96" s="230"/>
      <c r="P96" s="230"/>
      <c r="Q96" s="230"/>
      <c r="R96" s="230"/>
      <c r="S96" s="230"/>
      <c r="T96" s="230"/>
      <c r="U96" s="230"/>
      <c r="V96" s="230"/>
      <c r="W96" s="230"/>
      <c r="X96" s="230"/>
      <c r="Y96" s="230"/>
      <c r="Z96" s="230"/>
      <c r="AA96" s="230"/>
      <c r="AB96" s="230"/>
      <c r="AC96" s="669" t="s">
        <v>1152</v>
      </c>
      <c r="AD96" s="670" t="s">
        <v>1152</v>
      </c>
      <c r="AE96" s="670" t="s">
        <v>1152</v>
      </c>
      <c r="AF96" s="671" t="s">
        <v>1152</v>
      </c>
      <c r="AG96" s="228">
        <v>2550.2481968756638</v>
      </c>
      <c r="AH96" s="672" t="s">
        <v>1152</v>
      </c>
      <c r="AI96" s="292" t="s">
        <v>1152</v>
      </c>
      <c r="AJ96" s="673"/>
    </row>
    <row r="97" spans="2:36" ht="26.25" customHeight="1">
      <c r="B97" s="279">
        <v>56</v>
      </c>
      <c r="C97" s="215">
        <v>56</v>
      </c>
      <c r="D97" s="216" t="s">
        <v>849</v>
      </c>
      <c r="E97" s="217" t="s">
        <v>22</v>
      </c>
      <c r="F97" s="44" t="s">
        <v>27</v>
      </c>
      <c r="G97" s="226">
        <v>5</v>
      </c>
      <c r="H97" s="218" t="s">
        <v>40</v>
      </c>
      <c r="I97" s="227" t="s">
        <v>1152</v>
      </c>
      <c r="J97" s="219">
        <v>0</v>
      </c>
      <c r="K97" s="287">
        <v>0</v>
      </c>
      <c r="L97" s="230"/>
      <c r="M97" s="230"/>
      <c r="N97" s="230"/>
      <c r="O97" s="230"/>
      <c r="P97" s="230"/>
      <c r="Q97" s="230"/>
      <c r="R97" s="230"/>
      <c r="S97" s="230"/>
      <c r="T97" s="230"/>
      <c r="U97" s="230"/>
      <c r="V97" s="230"/>
      <c r="W97" s="230"/>
      <c r="X97" s="230"/>
      <c r="Y97" s="230"/>
      <c r="Z97" s="230"/>
      <c r="AA97" s="230"/>
      <c r="AB97" s="230"/>
      <c r="AC97" s="669" t="s">
        <v>1152</v>
      </c>
      <c r="AD97" s="670" t="s">
        <v>1152</v>
      </c>
      <c r="AE97" s="670" t="s">
        <v>1152</v>
      </c>
      <c r="AF97" s="671" t="s">
        <v>1152</v>
      </c>
      <c r="AG97" s="228" t="s">
        <v>1152</v>
      </c>
      <c r="AH97" s="672" t="s">
        <v>1152</v>
      </c>
      <c r="AI97" s="292" t="s">
        <v>1152</v>
      </c>
      <c r="AJ97" s="673"/>
    </row>
    <row r="98" spans="2:36" ht="26.25" customHeight="1">
      <c r="B98" s="279">
        <v>57</v>
      </c>
      <c r="C98" s="215">
        <v>57</v>
      </c>
      <c r="D98" s="216" t="s">
        <v>864</v>
      </c>
      <c r="E98" s="217" t="s">
        <v>22</v>
      </c>
      <c r="F98" s="44" t="s">
        <v>27</v>
      </c>
      <c r="G98" s="226">
        <v>3</v>
      </c>
      <c r="H98" s="218" t="s">
        <v>40</v>
      </c>
      <c r="I98" s="227" t="s">
        <v>1152</v>
      </c>
      <c r="J98" s="219">
        <v>0</v>
      </c>
      <c r="K98" s="287">
        <v>0</v>
      </c>
      <c r="L98" s="230"/>
      <c r="M98" s="230"/>
      <c r="N98" s="230"/>
      <c r="O98" s="230"/>
      <c r="P98" s="230"/>
      <c r="Q98" s="230"/>
      <c r="R98" s="230"/>
      <c r="S98" s="230"/>
      <c r="T98" s="230"/>
      <c r="U98" s="230"/>
      <c r="V98" s="230"/>
      <c r="W98" s="230"/>
      <c r="X98" s="230"/>
      <c r="Y98" s="230"/>
      <c r="Z98" s="230"/>
      <c r="AA98" s="230"/>
      <c r="AB98" s="230"/>
      <c r="AC98" s="669" t="s">
        <v>1152</v>
      </c>
      <c r="AD98" s="670" t="s">
        <v>1152</v>
      </c>
      <c r="AE98" s="670" t="s">
        <v>1152</v>
      </c>
      <c r="AF98" s="671" t="s">
        <v>1152</v>
      </c>
      <c r="AG98" s="228" t="s">
        <v>1152</v>
      </c>
      <c r="AH98" s="672" t="s">
        <v>1152</v>
      </c>
      <c r="AI98" s="292" t="s">
        <v>1152</v>
      </c>
      <c r="AJ98" s="673"/>
    </row>
    <row r="99" spans="2:36" ht="26.25" customHeight="1">
      <c r="B99" s="279">
        <v>58</v>
      </c>
      <c r="C99" s="215">
        <v>58</v>
      </c>
      <c r="D99" s="216" t="s">
        <v>873</v>
      </c>
      <c r="E99" s="217" t="s">
        <v>22</v>
      </c>
      <c r="F99" s="44" t="s">
        <v>27</v>
      </c>
      <c r="G99" s="226">
        <v>4</v>
      </c>
      <c r="H99" s="218" t="s">
        <v>40</v>
      </c>
      <c r="I99" s="227" t="s">
        <v>1152</v>
      </c>
      <c r="J99" s="219">
        <v>0</v>
      </c>
      <c r="K99" s="287">
        <v>0</v>
      </c>
      <c r="L99" s="230"/>
      <c r="M99" s="230"/>
      <c r="N99" s="230"/>
      <c r="O99" s="230"/>
      <c r="P99" s="230"/>
      <c r="Q99" s="230"/>
      <c r="R99" s="230"/>
      <c r="S99" s="230"/>
      <c r="T99" s="230"/>
      <c r="U99" s="230"/>
      <c r="V99" s="230"/>
      <c r="W99" s="230"/>
      <c r="X99" s="230"/>
      <c r="Y99" s="230"/>
      <c r="Z99" s="230"/>
      <c r="AA99" s="230"/>
      <c r="AB99" s="230"/>
      <c r="AC99" s="669" t="s">
        <v>1152</v>
      </c>
      <c r="AD99" s="670" t="s">
        <v>1152</v>
      </c>
      <c r="AE99" s="670" t="s">
        <v>1152</v>
      </c>
      <c r="AF99" s="671" t="s">
        <v>1152</v>
      </c>
      <c r="AG99" s="228" t="s">
        <v>1152</v>
      </c>
      <c r="AH99" s="672" t="s">
        <v>1152</v>
      </c>
      <c r="AI99" s="292" t="s">
        <v>1152</v>
      </c>
      <c r="AJ99" s="673"/>
    </row>
    <row r="100" spans="2:36" ht="26.25" customHeight="1">
      <c r="B100" s="279">
        <v>59</v>
      </c>
      <c r="C100" s="215">
        <v>59</v>
      </c>
      <c r="D100" s="216" t="s">
        <v>884</v>
      </c>
      <c r="E100" s="217" t="s">
        <v>22</v>
      </c>
      <c r="F100" s="44" t="s">
        <v>6</v>
      </c>
      <c r="G100" s="226">
        <v>2</v>
      </c>
      <c r="H100" s="218" t="s">
        <v>39</v>
      </c>
      <c r="I100" s="227">
        <v>3930.6484664999998</v>
      </c>
      <c r="J100" s="219">
        <v>-12.407987011346011</v>
      </c>
      <c r="K100" s="287">
        <v>0</v>
      </c>
      <c r="L100" s="230"/>
      <c r="M100" s="230"/>
      <c r="N100" s="230"/>
      <c r="O100" s="230"/>
      <c r="P100" s="230"/>
      <c r="Q100" s="230"/>
      <c r="R100" s="230"/>
      <c r="S100" s="230"/>
      <c r="T100" s="230"/>
      <c r="U100" s="230"/>
      <c r="V100" s="230"/>
      <c r="W100" s="230"/>
      <c r="X100" s="230"/>
      <c r="Y100" s="230"/>
      <c r="Z100" s="230"/>
      <c r="AA100" s="230"/>
      <c r="AB100" s="230"/>
      <c r="AC100" s="669" t="s">
        <v>1152</v>
      </c>
      <c r="AD100" s="670" t="s">
        <v>1152</v>
      </c>
      <c r="AE100" s="670" t="s">
        <v>1152</v>
      </c>
      <c r="AF100" s="671" t="s">
        <v>1152</v>
      </c>
      <c r="AG100" s="228">
        <v>2130.7543300423304</v>
      </c>
      <c r="AH100" s="672" t="s">
        <v>1152</v>
      </c>
      <c r="AI100" s="292" t="s">
        <v>1152</v>
      </c>
      <c r="AJ100" s="673"/>
    </row>
    <row r="101" spans="2:36" ht="26.25" customHeight="1">
      <c r="B101" s="279">
        <v>60</v>
      </c>
      <c r="C101" s="215">
        <v>60</v>
      </c>
      <c r="D101" s="216" t="s">
        <v>891</v>
      </c>
      <c r="E101" s="217" t="s">
        <v>22</v>
      </c>
      <c r="F101" s="44" t="s">
        <v>27</v>
      </c>
      <c r="G101" s="226">
        <v>5</v>
      </c>
      <c r="H101" s="218" t="s">
        <v>40</v>
      </c>
      <c r="I101" s="227" t="s">
        <v>1152</v>
      </c>
      <c r="J101" s="219">
        <v>0</v>
      </c>
      <c r="K101" s="287">
        <v>0</v>
      </c>
      <c r="L101" s="230"/>
      <c r="M101" s="230"/>
      <c r="N101" s="230"/>
      <c r="O101" s="230"/>
      <c r="P101" s="230"/>
      <c r="Q101" s="230"/>
      <c r="R101" s="230"/>
      <c r="S101" s="230"/>
      <c r="T101" s="230"/>
      <c r="U101" s="230"/>
      <c r="V101" s="230"/>
      <c r="W101" s="230"/>
      <c r="X101" s="230"/>
      <c r="Y101" s="230"/>
      <c r="Z101" s="230"/>
      <c r="AA101" s="230"/>
      <c r="AB101" s="230"/>
      <c r="AC101" s="669" t="s">
        <v>1152</v>
      </c>
      <c r="AD101" s="670" t="s">
        <v>1152</v>
      </c>
      <c r="AE101" s="670" t="s">
        <v>1152</v>
      </c>
      <c r="AF101" s="671" t="s">
        <v>1152</v>
      </c>
      <c r="AG101" s="228" t="s">
        <v>1152</v>
      </c>
      <c r="AH101" s="672" t="s">
        <v>1152</v>
      </c>
      <c r="AI101" s="292" t="s">
        <v>1152</v>
      </c>
      <c r="AJ101" s="673"/>
    </row>
    <row r="102" spans="2:36" ht="26.25" customHeight="1">
      <c r="B102" s="279">
        <v>61</v>
      </c>
      <c r="C102" s="215">
        <v>61</v>
      </c>
      <c r="D102" s="216" t="s">
        <v>907</v>
      </c>
      <c r="E102" s="217" t="s">
        <v>22</v>
      </c>
      <c r="F102" s="44" t="s">
        <v>27</v>
      </c>
      <c r="G102" s="226">
        <v>3</v>
      </c>
      <c r="H102" s="218" t="s">
        <v>40</v>
      </c>
      <c r="I102" s="227" t="s">
        <v>1152</v>
      </c>
      <c r="J102" s="219">
        <v>0</v>
      </c>
      <c r="K102" s="287">
        <v>0</v>
      </c>
      <c r="L102" s="230"/>
      <c r="M102" s="230"/>
      <c r="N102" s="230"/>
      <c r="O102" s="230"/>
      <c r="P102" s="230"/>
      <c r="Q102" s="230"/>
      <c r="R102" s="230"/>
      <c r="S102" s="230"/>
      <c r="T102" s="230"/>
      <c r="U102" s="230"/>
      <c r="V102" s="230"/>
      <c r="W102" s="230"/>
      <c r="X102" s="230"/>
      <c r="Y102" s="230"/>
      <c r="Z102" s="230"/>
      <c r="AA102" s="230"/>
      <c r="AB102" s="230"/>
      <c r="AC102" s="669" t="s">
        <v>1152</v>
      </c>
      <c r="AD102" s="670" t="s">
        <v>1152</v>
      </c>
      <c r="AE102" s="670" t="s">
        <v>1152</v>
      </c>
      <c r="AF102" s="671" t="s">
        <v>1152</v>
      </c>
      <c r="AG102" s="228" t="s">
        <v>1152</v>
      </c>
      <c r="AH102" s="672" t="s">
        <v>1152</v>
      </c>
      <c r="AI102" s="292" t="s">
        <v>1152</v>
      </c>
      <c r="AJ102" s="673"/>
    </row>
    <row r="103" spans="2:36" ht="26.25" customHeight="1">
      <c r="B103" s="279">
        <v>62</v>
      </c>
      <c r="C103" s="215">
        <v>62</v>
      </c>
      <c r="D103" s="216" t="s">
        <v>919</v>
      </c>
      <c r="E103" s="217" t="s">
        <v>22</v>
      </c>
      <c r="F103" s="44" t="s">
        <v>6</v>
      </c>
      <c r="G103" s="226">
        <v>3</v>
      </c>
      <c r="H103" s="218" t="s">
        <v>39</v>
      </c>
      <c r="I103" s="227">
        <v>1145.5490840666666</v>
      </c>
      <c r="J103" s="219">
        <v>42.960617298682187</v>
      </c>
      <c r="K103" s="287">
        <v>42.960617298682187</v>
      </c>
      <c r="L103" s="230"/>
      <c r="M103" s="230"/>
      <c r="N103" s="230"/>
      <c r="O103" s="230"/>
      <c r="P103" s="230"/>
      <c r="Q103" s="230"/>
      <c r="R103" s="230"/>
      <c r="S103" s="230"/>
      <c r="T103" s="230"/>
      <c r="U103" s="230"/>
      <c r="V103" s="230"/>
      <c r="W103" s="230"/>
      <c r="X103" s="230"/>
      <c r="Y103" s="230"/>
      <c r="Z103" s="230"/>
      <c r="AA103" s="230"/>
      <c r="AB103" s="230"/>
      <c r="AC103" s="669" t="s">
        <v>1152</v>
      </c>
      <c r="AD103" s="670" t="s">
        <v>1152</v>
      </c>
      <c r="AE103" s="670" t="s">
        <v>1152</v>
      </c>
      <c r="AF103" s="671" t="s">
        <v>1152</v>
      </c>
      <c r="AG103" s="228">
        <v>654.34505239100281</v>
      </c>
      <c r="AH103" s="672" t="s">
        <v>1152</v>
      </c>
      <c r="AI103" s="292" t="s">
        <v>1152</v>
      </c>
      <c r="AJ103" s="673"/>
    </row>
    <row r="104" spans="2:36" ht="26.25" customHeight="1">
      <c r="B104" s="279">
        <v>63</v>
      </c>
      <c r="C104" s="215">
        <v>63</v>
      </c>
      <c r="D104" s="216" t="s">
        <v>931</v>
      </c>
      <c r="E104" s="217" t="s">
        <v>22</v>
      </c>
      <c r="F104" s="44" t="s">
        <v>27</v>
      </c>
      <c r="G104" s="226">
        <v>4</v>
      </c>
      <c r="H104" s="218" t="s">
        <v>40</v>
      </c>
      <c r="I104" s="227" t="s">
        <v>1152</v>
      </c>
      <c r="J104" s="219">
        <v>0</v>
      </c>
      <c r="K104" s="287">
        <v>0</v>
      </c>
      <c r="L104" s="230"/>
      <c r="M104" s="230"/>
      <c r="N104" s="230"/>
      <c r="O104" s="230"/>
      <c r="P104" s="230"/>
      <c r="Q104" s="230"/>
      <c r="R104" s="230"/>
      <c r="S104" s="230"/>
      <c r="T104" s="230"/>
      <c r="U104" s="230"/>
      <c r="V104" s="230"/>
      <c r="W104" s="230"/>
      <c r="X104" s="230"/>
      <c r="Y104" s="230"/>
      <c r="Z104" s="230"/>
      <c r="AA104" s="230"/>
      <c r="AB104" s="230"/>
      <c r="AC104" s="669" t="s">
        <v>1152</v>
      </c>
      <c r="AD104" s="670" t="s">
        <v>1152</v>
      </c>
      <c r="AE104" s="670" t="s">
        <v>1152</v>
      </c>
      <c r="AF104" s="671" t="s">
        <v>1152</v>
      </c>
      <c r="AG104" s="228" t="s">
        <v>1152</v>
      </c>
      <c r="AH104" s="672" t="s">
        <v>1152</v>
      </c>
      <c r="AI104" s="292" t="s">
        <v>1152</v>
      </c>
      <c r="AJ104" s="673"/>
    </row>
    <row r="105" spans="2:36" ht="26.25" customHeight="1">
      <c r="B105" s="279">
        <v>64</v>
      </c>
      <c r="C105" s="215">
        <v>64</v>
      </c>
      <c r="D105" s="216" t="s">
        <v>943</v>
      </c>
      <c r="E105" s="217" t="s">
        <v>22</v>
      </c>
      <c r="F105" s="44" t="s">
        <v>27</v>
      </c>
      <c r="G105" s="226">
        <v>3</v>
      </c>
      <c r="H105" s="218" t="s">
        <v>40</v>
      </c>
      <c r="I105" s="227" t="s">
        <v>1152</v>
      </c>
      <c r="J105" s="219">
        <v>0</v>
      </c>
      <c r="K105" s="287">
        <v>0</v>
      </c>
      <c r="L105" s="230"/>
      <c r="M105" s="230"/>
      <c r="N105" s="230"/>
      <c r="O105" s="230"/>
      <c r="P105" s="230"/>
      <c r="Q105" s="230"/>
      <c r="R105" s="230"/>
      <c r="S105" s="230"/>
      <c r="T105" s="230"/>
      <c r="U105" s="230"/>
      <c r="V105" s="230"/>
      <c r="W105" s="230"/>
      <c r="X105" s="230"/>
      <c r="Y105" s="230"/>
      <c r="Z105" s="230"/>
      <c r="AA105" s="230"/>
      <c r="AB105" s="230"/>
      <c r="AC105" s="669" t="s">
        <v>1152</v>
      </c>
      <c r="AD105" s="670" t="s">
        <v>1152</v>
      </c>
      <c r="AE105" s="670" t="s">
        <v>1152</v>
      </c>
      <c r="AF105" s="671" t="s">
        <v>1152</v>
      </c>
      <c r="AG105" s="228" t="s">
        <v>1152</v>
      </c>
      <c r="AH105" s="672" t="s">
        <v>1152</v>
      </c>
      <c r="AI105" s="292" t="s">
        <v>1152</v>
      </c>
      <c r="AJ105" s="673"/>
    </row>
    <row r="106" spans="2:36" ht="26.25" customHeight="1">
      <c r="B106" s="279">
        <v>65</v>
      </c>
      <c r="C106" s="215">
        <v>65</v>
      </c>
      <c r="D106" s="216" t="s">
        <v>953</v>
      </c>
      <c r="E106" s="217" t="s">
        <v>22</v>
      </c>
      <c r="F106" s="44" t="s">
        <v>6</v>
      </c>
      <c r="G106" s="226">
        <v>3</v>
      </c>
      <c r="H106" s="218" t="s">
        <v>39</v>
      </c>
      <c r="I106" s="227">
        <v>1243</v>
      </c>
      <c r="J106" s="219">
        <v>46.615241585889372</v>
      </c>
      <c r="K106" s="287">
        <v>46.615241585889372</v>
      </c>
      <c r="L106" s="230"/>
      <c r="M106" s="230"/>
      <c r="N106" s="230"/>
      <c r="O106" s="230"/>
      <c r="P106" s="230"/>
      <c r="Q106" s="230"/>
      <c r="R106" s="230"/>
      <c r="S106" s="230"/>
      <c r="T106" s="230"/>
      <c r="U106" s="230"/>
      <c r="V106" s="230"/>
      <c r="W106" s="230"/>
      <c r="X106" s="230"/>
      <c r="Y106" s="230"/>
      <c r="Z106" s="230"/>
      <c r="AA106" s="230"/>
      <c r="AB106" s="230"/>
      <c r="AC106" s="669" t="s">
        <v>1152</v>
      </c>
      <c r="AD106" s="670" t="s">
        <v>1152</v>
      </c>
      <c r="AE106" s="670" t="s">
        <v>1152</v>
      </c>
      <c r="AF106" s="671" t="s">
        <v>1152</v>
      </c>
      <c r="AG106" s="228">
        <v>556.89413645766945</v>
      </c>
      <c r="AH106" s="672" t="s">
        <v>1152</v>
      </c>
      <c r="AI106" s="292" t="s">
        <v>1152</v>
      </c>
      <c r="AJ106" s="673"/>
    </row>
    <row r="107" spans="2:36" ht="26.25" customHeight="1">
      <c r="B107" s="279">
        <v>66</v>
      </c>
      <c r="C107" s="215">
        <v>66</v>
      </c>
      <c r="D107" s="216" t="s">
        <v>963</v>
      </c>
      <c r="E107" s="217" t="s">
        <v>22</v>
      </c>
      <c r="F107" s="44" t="s">
        <v>27</v>
      </c>
      <c r="G107" s="226">
        <v>6</v>
      </c>
      <c r="H107" s="218" t="s">
        <v>40</v>
      </c>
      <c r="I107" s="227" t="s">
        <v>1152</v>
      </c>
      <c r="J107" s="219">
        <v>0</v>
      </c>
      <c r="K107" s="287">
        <v>0</v>
      </c>
      <c r="L107" s="230"/>
      <c r="M107" s="230"/>
      <c r="N107" s="230"/>
      <c r="O107" s="230"/>
      <c r="P107" s="230"/>
      <c r="Q107" s="230"/>
      <c r="R107" s="230"/>
      <c r="S107" s="230"/>
      <c r="T107" s="230"/>
      <c r="U107" s="230"/>
      <c r="V107" s="230"/>
      <c r="W107" s="230"/>
      <c r="X107" s="230"/>
      <c r="Y107" s="230"/>
      <c r="Z107" s="230"/>
      <c r="AA107" s="230"/>
      <c r="AB107" s="230"/>
      <c r="AC107" s="669" t="s">
        <v>1152</v>
      </c>
      <c r="AD107" s="670" t="s">
        <v>1152</v>
      </c>
      <c r="AE107" s="670" t="s">
        <v>1152</v>
      </c>
      <c r="AF107" s="671" t="s">
        <v>1152</v>
      </c>
      <c r="AG107" s="228" t="s">
        <v>1152</v>
      </c>
      <c r="AH107" s="672" t="s">
        <v>1152</v>
      </c>
      <c r="AI107" s="292" t="s">
        <v>1152</v>
      </c>
      <c r="AJ107" s="673"/>
    </row>
    <row r="108" spans="2:36" ht="26.25" customHeight="1">
      <c r="B108" s="279">
        <v>67</v>
      </c>
      <c r="C108" s="215">
        <v>67</v>
      </c>
      <c r="D108" s="216" t="s">
        <v>979</v>
      </c>
      <c r="E108" s="217" t="s">
        <v>22</v>
      </c>
      <c r="F108" s="44" t="s">
        <v>27</v>
      </c>
      <c r="G108" s="226">
        <v>3</v>
      </c>
      <c r="H108" s="218" t="s">
        <v>40</v>
      </c>
      <c r="I108" s="227" t="s">
        <v>1152</v>
      </c>
      <c r="J108" s="219">
        <v>0</v>
      </c>
      <c r="K108" s="287">
        <v>0</v>
      </c>
      <c r="L108" s="230"/>
      <c r="M108" s="230"/>
      <c r="N108" s="230"/>
      <c r="O108" s="230"/>
      <c r="P108" s="230"/>
      <c r="Q108" s="230"/>
      <c r="R108" s="230"/>
      <c r="S108" s="230"/>
      <c r="T108" s="230"/>
      <c r="U108" s="230"/>
      <c r="V108" s="230"/>
      <c r="W108" s="230"/>
      <c r="X108" s="230"/>
      <c r="Y108" s="230"/>
      <c r="Z108" s="230"/>
      <c r="AA108" s="230"/>
      <c r="AB108" s="230"/>
      <c r="AC108" s="669" t="s">
        <v>1152</v>
      </c>
      <c r="AD108" s="670" t="s">
        <v>1152</v>
      </c>
      <c r="AE108" s="670" t="s">
        <v>1152</v>
      </c>
      <c r="AF108" s="671" t="s">
        <v>1152</v>
      </c>
      <c r="AG108" s="228" t="s">
        <v>1152</v>
      </c>
      <c r="AH108" s="672" t="s">
        <v>1152</v>
      </c>
      <c r="AI108" s="292" t="s">
        <v>1152</v>
      </c>
      <c r="AJ108" s="673"/>
    </row>
    <row r="109" spans="2:36" ht="26.25" customHeight="1">
      <c r="B109" s="279">
        <v>68</v>
      </c>
      <c r="C109" s="215">
        <v>68</v>
      </c>
      <c r="D109" s="216" t="s">
        <v>992</v>
      </c>
      <c r="E109" s="217" t="s">
        <v>22</v>
      </c>
      <c r="F109" s="44" t="s">
        <v>27</v>
      </c>
      <c r="G109" s="226">
        <v>2</v>
      </c>
      <c r="H109" s="218" t="s">
        <v>40</v>
      </c>
      <c r="I109" s="227" t="s">
        <v>1152</v>
      </c>
      <c r="J109" s="219">
        <v>0</v>
      </c>
      <c r="K109" s="287">
        <v>0</v>
      </c>
      <c r="L109" s="230"/>
      <c r="M109" s="230"/>
      <c r="N109" s="230"/>
      <c r="O109" s="230"/>
      <c r="P109" s="230"/>
      <c r="Q109" s="230"/>
      <c r="R109" s="230"/>
      <c r="S109" s="230"/>
      <c r="T109" s="230"/>
      <c r="U109" s="230"/>
      <c r="V109" s="230"/>
      <c r="W109" s="230"/>
      <c r="X109" s="230"/>
      <c r="Y109" s="230"/>
      <c r="Z109" s="230"/>
      <c r="AA109" s="230"/>
      <c r="AB109" s="230"/>
      <c r="AC109" s="669" t="s">
        <v>1152</v>
      </c>
      <c r="AD109" s="670" t="s">
        <v>1152</v>
      </c>
      <c r="AE109" s="670" t="s">
        <v>1152</v>
      </c>
      <c r="AF109" s="671" t="s">
        <v>1152</v>
      </c>
      <c r="AG109" s="228" t="s">
        <v>1152</v>
      </c>
      <c r="AH109" s="672" t="s">
        <v>1152</v>
      </c>
      <c r="AI109" s="292" t="s">
        <v>1152</v>
      </c>
      <c r="AJ109" s="673"/>
    </row>
    <row r="110" spans="2:36" ht="26.25" customHeight="1">
      <c r="B110" s="279">
        <v>69</v>
      </c>
      <c r="C110" s="215">
        <v>69</v>
      </c>
      <c r="D110" s="216" t="s">
        <v>998</v>
      </c>
      <c r="E110" s="217" t="s">
        <v>22</v>
      </c>
      <c r="F110" s="44" t="s">
        <v>27</v>
      </c>
      <c r="G110" s="226">
        <v>3</v>
      </c>
      <c r="H110" s="218" t="s">
        <v>40</v>
      </c>
      <c r="I110" s="227" t="s">
        <v>1152</v>
      </c>
      <c r="J110" s="219">
        <v>0</v>
      </c>
      <c r="K110" s="287">
        <v>0</v>
      </c>
      <c r="L110" s="230"/>
      <c r="M110" s="230"/>
      <c r="N110" s="230"/>
      <c r="O110" s="230"/>
      <c r="P110" s="230"/>
      <c r="Q110" s="230"/>
      <c r="R110" s="230"/>
      <c r="S110" s="230"/>
      <c r="T110" s="230"/>
      <c r="U110" s="230"/>
      <c r="V110" s="230"/>
      <c r="W110" s="230"/>
      <c r="X110" s="230"/>
      <c r="Y110" s="230"/>
      <c r="Z110" s="230"/>
      <c r="AA110" s="230"/>
      <c r="AB110" s="230"/>
      <c r="AC110" s="669" t="s">
        <v>1152</v>
      </c>
      <c r="AD110" s="670" t="s">
        <v>1152</v>
      </c>
      <c r="AE110" s="670" t="s">
        <v>1152</v>
      </c>
      <c r="AF110" s="671" t="s">
        <v>1152</v>
      </c>
      <c r="AG110" s="228" t="s">
        <v>1152</v>
      </c>
      <c r="AH110" s="672" t="s">
        <v>1152</v>
      </c>
      <c r="AI110" s="292" t="s">
        <v>1152</v>
      </c>
      <c r="AJ110" s="673"/>
    </row>
    <row r="111" spans="2:36" ht="26.25" customHeight="1">
      <c r="B111" s="279">
        <v>70</v>
      </c>
      <c r="C111" s="215">
        <v>70</v>
      </c>
      <c r="D111" s="216" t="s">
        <v>1024</v>
      </c>
      <c r="E111" s="217" t="s">
        <v>22</v>
      </c>
      <c r="F111" s="44" t="s">
        <v>6</v>
      </c>
      <c r="G111" s="226">
        <v>3</v>
      </c>
      <c r="H111" s="218" t="s">
        <v>39</v>
      </c>
      <c r="I111" s="227">
        <v>1436.0619999999999</v>
      </c>
      <c r="J111" s="219">
        <v>53.855492407333443</v>
      </c>
      <c r="K111" s="287">
        <v>53.855492407333443</v>
      </c>
      <c r="L111" s="230"/>
      <c r="M111" s="230"/>
      <c r="N111" s="230"/>
      <c r="O111" s="230"/>
      <c r="P111" s="230"/>
      <c r="Q111" s="230"/>
      <c r="R111" s="230"/>
      <c r="S111" s="230"/>
      <c r="T111" s="230"/>
      <c r="U111" s="230"/>
      <c r="V111" s="230"/>
      <c r="W111" s="230"/>
      <c r="X111" s="230"/>
      <c r="Y111" s="230"/>
      <c r="Z111" s="230"/>
      <c r="AA111" s="230"/>
      <c r="AB111" s="230"/>
      <c r="AC111" s="669" t="s">
        <v>1152</v>
      </c>
      <c r="AD111" s="670" t="s">
        <v>1152</v>
      </c>
      <c r="AE111" s="670" t="s">
        <v>1152</v>
      </c>
      <c r="AF111" s="671" t="s">
        <v>1152</v>
      </c>
      <c r="AG111" s="228">
        <v>363.83213645766955</v>
      </c>
      <c r="AH111" s="672" t="s">
        <v>1152</v>
      </c>
      <c r="AI111" s="292" t="s">
        <v>1152</v>
      </c>
      <c r="AJ111" s="673"/>
    </row>
    <row r="112" spans="2:36" ht="26.25" customHeight="1">
      <c r="B112" s="279">
        <v>71</v>
      </c>
      <c r="C112" s="215">
        <v>71</v>
      </c>
      <c r="D112" s="216" t="s">
        <v>1021</v>
      </c>
      <c r="E112" s="217" t="s">
        <v>22</v>
      </c>
      <c r="F112" s="44" t="s">
        <v>6</v>
      </c>
      <c r="G112" s="226">
        <v>3</v>
      </c>
      <c r="H112" s="218" t="s">
        <v>39</v>
      </c>
      <c r="I112" s="227">
        <v>1370.9626666666666</v>
      </c>
      <c r="J112" s="219">
        <v>51.414123822929838</v>
      </c>
      <c r="K112" s="287">
        <v>51.414123822929838</v>
      </c>
      <c r="L112" s="230"/>
      <c r="M112" s="230"/>
      <c r="N112" s="230"/>
      <c r="O112" s="230"/>
      <c r="P112" s="230"/>
      <c r="Q112" s="230"/>
      <c r="R112" s="230"/>
      <c r="S112" s="230"/>
      <c r="T112" s="230"/>
      <c r="U112" s="230"/>
      <c r="V112" s="230"/>
      <c r="W112" s="230"/>
      <c r="X112" s="230"/>
      <c r="Y112" s="230"/>
      <c r="Z112" s="230"/>
      <c r="AA112" s="230"/>
      <c r="AB112" s="230"/>
      <c r="AC112" s="669" t="s">
        <v>1152</v>
      </c>
      <c r="AD112" s="670" t="s">
        <v>1152</v>
      </c>
      <c r="AE112" s="670" t="s">
        <v>1152</v>
      </c>
      <c r="AF112" s="671" t="s">
        <v>1152</v>
      </c>
      <c r="AG112" s="228">
        <v>428.93146979100288</v>
      </c>
      <c r="AH112" s="672" t="s">
        <v>1152</v>
      </c>
      <c r="AI112" s="292" t="s">
        <v>1152</v>
      </c>
      <c r="AJ112" s="673"/>
    </row>
    <row r="113" spans="1:36" ht="26.25" customHeight="1">
      <c r="B113" s="279">
        <v>72</v>
      </c>
      <c r="C113" s="215">
        <v>72</v>
      </c>
      <c r="D113" s="216" t="s">
        <v>1033</v>
      </c>
      <c r="E113" s="217" t="s">
        <v>22</v>
      </c>
      <c r="F113" s="44" t="s">
        <v>27</v>
      </c>
      <c r="G113" s="226">
        <v>3</v>
      </c>
      <c r="H113" s="218" t="s">
        <v>40</v>
      </c>
      <c r="I113" s="227" t="s">
        <v>1152</v>
      </c>
      <c r="J113" s="219">
        <v>0</v>
      </c>
      <c r="K113" s="287">
        <v>0</v>
      </c>
      <c r="L113" s="230"/>
      <c r="M113" s="230"/>
      <c r="N113" s="230"/>
      <c r="O113" s="230"/>
      <c r="P113" s="230"/>
      <c r="Q113" s="230"/>
      <c r="R113" s="230"/>
      <c r="S113" s="230"/>
      <c r="T113" s="230"/>
      <c r="U113" s="230"/>
      <c r="V113" s="230"/>
      <c r="W113" s="230"/>
      <c r="X113" s="230"/>
      <c r="Y113" s="230"/>
      <c r="Z113" s="230"/>
      <c r="AA113" s="230"/>
      <c r="AB113" s="230"/>
      <c r="AC113" s="669" t="s">
        <v>1152</v>
      </c>
      <c r="AD113" s="670" t="s">
        <v>1152</v>
      </c>
      <c r="AE113" s="670" t="s">
        <v>1152</v>
      </c>
      <c r="AF113" s="671" t="s">
        <v>1152</v>
      </c>
      <c r="AG113" s="228" t="s">
        <v>1152</v>
      </c>
      <c r="AH113" s="672" t="s">
        <v>1152</v>
      </c>
      <c r="AI113" s="292" t="s">
        <v>1152</v>
      </c>
      <c r="AJ113" s="673"/>
    </row>
    <row r="114" spans="1:36" ht="26.25" customHeight="1">
      <c r="B114" s="279">
        <v>73</v>
      </c>
      <c r="C114" s="215">
        <v>73</v>
      </c>
      <c r="D114" s="216" t="s">
        <v>1038</v>
      </c>
      <c r="E114" s="217" t="s">
        <v>22</v>
      </c>
      <c r="F114" s="44" t="s">
        <v>27</v>
      </c>
      <c r="G114" s="226">
        <v>3</v>
      </c>
      <c r="H114" s="218" t="s">
        <v>40</v>
      </c>
      <c r="I114" s="227" t="s">
        <v>1152</v>
      </c>
      <c r="J114" s="219">
        <v>0</v>
      </c>
      <c r="K114" s="287">
        <v>0</v>
      </c>
      <c r="L114" s="230"/>
      <c r="M114" s="230"/>
      <c r="N114" s="230"/>
      <c r="O114" s="230"/>
      <c r="P114" s="230"/>
      <c r="Q114" s="230"/>
      <c r="R114" s="230"/>
      <c r="S114" s="230"/>
      <c r="T114" s="230"/>
      <c r="U114" s="230"/>
      <c r="V114" s="230"/>
      <c r="W114" s="230"/>
      <c r="X114" s="230"/>
      <c r="Y114" s="230"/>
      <c r="Z114" s="230"/>
      <c r="AA114" s="230"/>
      <c r="AB114" s="230"/>
      <c r="AC114" s="669" t="s">
        <v>1152</v>
      </c>
      <c r="AD114" s="670" t="s">
        <v>1152</v>
      </c>
      <c r="AE114" s="670" t="s">
        <v>1152</v>
      </c>
      <c r="AF114" s="671" t="s">
        <v>1152</v>
      </c>
      <c r="AG114" s="228" t="s">
        <v>1152</v>
      </c>
      <c r="AH114" s="672" t="s">
        <v>1152</v>
      </c>
      <c r="AI114" s="292" t="s">
        <v>1152</v>
      </c>
      <c r="AJ114" s="673"/>
    </row>
    <row r="115" spans="1:36" ht="26.25" customHeight="1">
      <c r="B115" s="279">
        <v>74</v>
      </c>
      <c r="C115" s="215">
        <v>74</v>
      </c>
      <c r="D115" s="216" t="s">
        <v>1047</v>
      </c>
      <c r="E115" s="217" t="s">
        <v>22</v>
      </c>
      <c r="F115" s="44" t="s">
        <v>6</v>
      </c>
      <c r="G115" s="226">
        <v>3</v>
      </c>
      <c r="H115" s="218" t="s">
        <v>39</v>
      </c>
      <c r="I115" s="227">
        <v>1118.7366999999999</v>
      </c>
      <c r="J115" s="219">
        <v>41.955093758246704</v>
      </c>
      <c r="K115" s="287">
        <v>41.955093758246704</v>
      </c>
      <c r="L115" s="230"/>
      <c r="M115" s="230"/>
      <c r="N115" s="230"/>
      <c r="O115" s="230"/>
      <c r="P115" s="230"/>
      <c r="Q115" s="230"/>
      <c r="R115" s="230"/>
      <c r="S115" s="230"/>
      <c r="T115" s="230"/>
      <c r="U115" s="230"/>
      <c r="V115" s="230"/>
      <c r="W115" s="230"/>
      <c r="X115" s="230"/>
      <c r="Y115" s="230"/>
      <c r="Z115" s="230"/>
      <c r="AA115" s="230"/>
      <c r="AB115" s="230"/>
      <c r="AC115" s="669" t="s">
        <v>1152</v>
      </c>
      <c r="AD115" s="670" t="s">
        <v>1152</v>
      </c>
      <c r="AE115" s="670" t="s">
        <v>1152</v>
      </c>
      <c r="AF115" s="671" t="s">
        <v>1152</v>
      </c>
      <c r="AG115" s="228">
        <v>681.15743645766952</v>
      </c>
      <c r="AH115" s="672" t="s">
        <v>1152</v>
      </c>
      <c r="AI115" s="292" t="s">
        <v>1152</v>
      </c>
      <c r="AJ115" s="673"/>
    </row>
    <row r="116" spans="1:36" ht="26.25" customHeight="1">
      <c r="B116" s="279">
        <v>75</v>
      </c>
      <c r="C116" s="215">
        <v>75</v>
      </c>
      <c r="D116" s="216" t="s">
        <v>1057</v>
      </c>
      <c r="E116" s="217" t="s">
        <v>22</v>
      </c>
      <c r="F116" s="44" t="s">
        <v>27</v>
      </c>
      <c r="G116" s="226">
        <v>3</v>
      </c>
      <c r="H116" s="218" t="s">
        <v>40</v>
      </c>
      <c r="I116" s="227" t="s">
        <v>1152</v>
      </c>
      <c r="J116" s="219">
        <v>0</v>
      </c>
      <c r="K116" s="287">
        <v>0</v>
      </c>
      <c r="L116" s="230"/>
      <c r="M116" s="230"/>
      <c r="N116" s="230"/>
      <c r="O116" s="230"/>
      <c r="P116" s="230"/>
      <c r="Q116" s="230"/>
      <c r="R116" s="230"/>
      <c r="S116" s="230"/>
      <c r="T116" s="230"/>
      <c r="U116" s="230"/>
      <c r="V116" s="230"/>
      <c r="W116" s="230"/>
      <c r="X116" s="230"/>
      <c r="Y116" s="230"/>
      <c r="Z116" s="230"/>
      <c r="AA116" s="230"/>
      <c r="AB116" s="230"/>
      <c r="AC116" s="669" t="s">
        <v>1152</v>
      </c>
      <c r="AD116" s="670" t="s">
        <v>1152</v>
      </c>
      <c r="AE116" s="670" t="s">
        <v>1152</v>
      </c>
      <c r="AF116" s="671" t="s">
        <v>1152</v>
      </c>
      <c r="AG116" s="228" t="s">
        <v>1152</v>
      </c>
      <c r="AH116" s="672" t="s">
        <v>1152</v>
      </c>
      <c r="AI116" s="292" t="s">
        <v>1152</v>
      </c>
      <c r="AJ116" s="673"/>
    </row>
    <row r="117" spans="1:36" ht="26.25" customHeight="1">
      <c r="B117" s="279">
        <v>76</v>
      </c>
      <c r="C117" s="215">
        <v>76</v>
      </c>
      <c r="D117" s="216" t="s">
        <v>1066</v>
      </c>
      <c r="E117" s="217" t="s">
        <v>22</v>
      </c>
      <c r="F117" s="44" t="s">
        <v>27</v>
      </c>
      <c r="G117" s="226">
        <v>3</v>
      </c>
      <c r="H117" s="218" t="s">
        <v>40</v>
      </c>
      <c r="I117" s="227" t="s">
        <v>1152</v>
      </c>
      <c r="J117" s="219">
        <v>0</v>
      </c>
      <c r="K117" s="287">
        <v>0</v>
      </c>
      <c r="L117" s="230"/>
      <c r="M117" s="230"/>
      <c r="N117" s="230"/>
      <c r="O117" s="230"/>
      <c r="P117" s="230"/>
      <c r="Q117" s="230"/>
      <c r="R117" s="230"/>
      <c r="S117" s="230"/>
      <c r="T117" s="230"/>
      <c r="U117" s="230"/>
      <c r="V117" s="230"/>
      <c r="W117" s="230"/>
      <c r="X117" s="230"/>
      <c r="Y117" s="230"/>
      <c r="Z117" s="230"/>
      <c r="AA117" s="230"/>
      <c r="AB117" s="230"/>
      <c r="AC117" s="669" t="s">
        <v>1152</v>
      </c>
      <c r="AD117" s="670" t="s">
        <v>1152</v>
      </c>
      <c r="AE117" s="670" t="s">
        <v>1152</v>
      </c>
      <c r="AF117" s="671" t="s">
        <v>1152</v>
      </c>
      <c r="AG117" s="228" t="s">
        <v>1152</v>
      </c>
      <c r="AH117" s="672" t="s">
        <v>1152</v>
      </c>
      <c r="AI117" s="292" t="s">
        <v>1152</v>
      </c>
      <c r="AJ117" s="673"/>
    </row>
    <row r="118" spans="1:36" ht="26.25" customHeight="1">
      <c r="B118" s="279">
        <v>77</v>
      </c>
      <c r="C118" s="215">
        <v>77</v>
      </c>
      <c r="D118" s="216" t="s">
        <v>1074</v>
      </c>
      <c r="E118" s="217" t="s">
        <v>21</v>
      </c>
      <c r="F118" s="44" t="s">
        <v>27</v>
      </c>
      <c r="G118" s="226">
        <v>3</v>
      </c>
      <c r="H118" s="218" t="s">
        <v>40</v>
      </c>
      <c r="I118" s="227" t="s">
        <v>1152</v>
      </c>
      <c r="J118" s="219">
        <v>0</v>
      </c>
      <c r="K118" s="287">
        <v>0</v>
      </c>
      <c r="L118" s="230"/>
      <c r="M118" s="230"/>
      <c r="N118" s="230"/>
      <c r="O118" s="230"/>
      <c r="P118" s="230"/>
      <c r="Q118" s="230"/>
      <c r="R118" s="230"/>
      <c r="S118" s="230"/>
      <c r="T118" s="230"/>
      <c r="U118" s="230"/>
      <c r="V118" s="230"/>
      <c r="W118" s="230"/>
      <c r="X118" s="230"/>
      <c r="Y118" s="230"/>
      <c r="Z118" s="230"/>
      <c r="AA118" s="230"/>
      <c r="AB118" s="230"/>
      <c r="AC118" s="669" t="s">
        <v>1152</v>
      </c>
      <c r="AD118" s="670" t="s">
        <v>1152</v>
      </c>
      <c r="AE118" s="670" t="s">
        <v>1152</v>
      </c>
      <c r="AF118" s="671" t="s">
        <v>1152</v>
      </c>
      <c r="AG118" s="228" t="s">
        <v>1152</v>
      </c>
      <c r="AH118" s="672" t="s">
        <v>1152</v>
      </c>
      <c r="AI118" s="292" t="s">
        <v>1152</v>
      </c>
      <c r="AJ118" s="673"/>
    </row>
    <row r="119" spans="1:36" ht="26.25" customHeight="1">
      <c r="B119" s="279">
        <v>78</v>
      </c>
      <c r="C119" s="215">
        <v>78</v>
      </c>
      <c r="D119" s="216" t="s">
        <v>1081</v>
      </c>
      <c r="E119" s="217" t="s">
        <v>22</v>
      </c>
      <c r="F119" s="44" t="s">
        <v>6</v>
      </c>
      <c r="G119" s="226">
        <v>3</v>
      </c>
      <c r="H119" s="218" t="s">
        <v>39</v>
      </c>
      <c r="I119" s="227">
        <v>3588.1606666666667</v>
      </c>
      <c r="J119" s="219">
        <v>0.43606088040824581</v>
      </c>
      <c r="K119" s="287">
        <v>0.43606088040824581</v>
      </c>
      <c r="L119" s="230"/>
      <c r="M119" s="230"/>
      <c r="N119" s="230"/>
      <c r="O119" s="230"/>
      <c r="P119" s="230"/>
      <c r="Q119" s="230"/>
      <c r="R119" s="230"/>
      <c r="S119" s="230"/>
      <c r="T119" s="230"/>
      <c r="U119" s="230"/>
      <c r="V119" s="230"/>
      <c r="W119" s="230"/>
      <c r="X119" s="230"/>
      <c r="Y119" s="230"/>
      <c r="Z119" s="230"/>
      <c r="AA119" s="230"/>
      <c r="AB119" s="230"/>
      <c r="AC119" s="669" t="s">
        <v>1152</v>
      </c>
      <c r="AD119" s="670" t="s">
        <v>1152</v>
      </c>
      <c r="AE119" s="670" t="s">
        <v>1152</v>
      </c>
      <c r="AF119" s="671" t="s">
        <v>1152</v>
      </c>
      <c r="AG119" s="228">
        <v>1788.2665302089972</v>
      </c>
      <c r="AH119" s="672" t="s">
        <v>1152</v>
      </c>
      <c r="AI119" s="292" t="s">
        <v>1152</v>
      </c>
      <c r="AJ119" s="673"/>
    </row>
    <row r="120" spans="1:36" ht="26.25" customHeight="1">
      <c r="B120" s="279">
        <v>79</v>
      </c>
      <c r="C120" s="215">
        <v>79</v>
      </c>
      <c r="D120" s="216" t="s">
        <v>1089</v>
      </c>
      <c r="E120" s="217" t="s">
        <v>22</v>
      </c>
      <c r="F120" s="44" t="s">
        <v>27</v>
      </c>
      <c r="G120" s="226">
        <v>6</v>
      </c>
      <c r="H120" s="218" t="s">
        <v>40</v>
      </c>
      <c r="I120" s="227" t="s">
        <v>1152</v>
      </c>
      <c r="J120" s="219">
        <v>0</v>
      </c>
      <c r="K120" s="287">
        <v>0</v>
      </c>
      <c r="L120" s="230"/>
      <c r="M120" s="230"/>
      <c r="N120" s="230"/>
      <c r="O120" s="230"/>
      <c r="P120" s="230"/>
      <c r="Q120" s="230"/>
      <c r="R120" s="230"/>
      <c r="S120" s="230"/>
      <c r="T120" s="230"/>
      <c r="U120" s="230"/>
      <c r="V120" s="230"/>
      <c r="W120" s="230"/>
      <c r="X120" s="230"/>
      <c r="Y120" s="230"/>
      <c r="Z120" s="230"/>
      <c r="AA120" s="230"/>
      <c r="AB120" s="230"/>
      <c r="AC120" s="669" t="s">
        <v>1152</v>
      </c>
      <c r="AD120" s="670" t="s">
        <v>1152</v>
      </c>
      <c r="AE120" s="670" t="s">
        <v>1152</v>
      </c>
      <c r="AF120" s="671" t="s">
        <v>1152</v>
      </c>
      <c r="AG120" s="228" t="s">
        <v>1152</v>
      </c>
      <c r="AH120" s="672" t="s">
        <v>1152</v>
      </c>
      <c r="AI120" s="292" t="s">
        <v>1152</v>
      </c>
      <c r="AJ120" s="673"/>
    </row>
    <row r="121" spans="1:36" ht="26.25" customHeight="1">
      <c r="B121" s="279">
        <v>80</v>
      </c>
      <c r="C121" s="215">
        <v>80</v>
      </c>
      <c r="D121" s="216" t="s">
        <v>1108</v>
      </c>
      <c r="E121" s="217" t="s">
        <v>22</v>
      </c>
      <c r="F121" s="44" t="s">
        <v>27</v>
      </c>
      <c r="G121" s="226">
        <v>3</v>
      </c>
      <c r="H121" s="218" t="s">
        <v>40</v>
      </c>
      <c r="I121" s="227" t="s">
        <v>1152</v>
      </c>
      <c r="J121" s="219">
        <v>0</v>
      </c>
      <c r="K121" s="287">
        <v>0</v>
      </c>
      <c r="L121" s="268"/>
      <c r="M121" s="268"/>
      <c r="N121" s="268"/>
      <c r="O121" s="268"/>
      <c r="P121" s="268"/>
      <c r="Q121" s="268"/>
      <c r="R121" s="268"/>
      <c r="S121" s="268"/>
      <c r="T121" s="268"/>
      <c r="U121" s="268"/>
      <c r="V121" s="268"/>
      <c r="W121" s="268"/>
      <c r="X121" s="268"/>
      <c r="Y121" s="268"/>
      <c r="Z121" s="268"/>
      <c r="AA121" s="268"/>
      <c r="AB121" s="230"/>
      <c r="AC121" s="669" t="s">
        <v>1152</v>
      </c>
      <c r="AD121" s="670" t="s">
        <v>1152</v>
      </c>
      <c r="AE121" s="670" t="s">
        <v>1152</v>
      </c>
      <c r="AF121" s="671" t="s">
        <v>1152</v>
      </c>
      <c r="AG121" s="228" t="s">
        <v>1152</v>
      </c>
      <c r="AH121" s="672" t="s">
        <v>1152</v>
      </c>
      <c r="AI121" s="292" t="s">
        <v>1152</v>
      </c>
      <c r="AJ121" s="673"/>
    </row>
    <row r="122" spans="1:36" s="572" customFormat="1" ht="12.75">
      <c r="A122" s="624"/>
      <c r="B122" s="496" t="s">
        <v>202</v>
      </c>
      <c r="C122" s="497"/>
      <c r="D122" s="497"/>
      <c r="E122" s="497"/>
      <c r="F122" s="497"/>
      <c r="G122" s="497"/>
      <c r="H122" s="497"/>
      <c r="I122" s="497"/>
      <c r="J122" s="220">
        <v>67</v>
      </c>
      <c r="K122" s="270">
        <v>70</v>
      </c>
      <c r="AC122" s="674"/>
      <c r="AD122" s="671"/>
      <c r="AE122" s="671"/>
      <c r="AF122" s="671"/>
      <c r="AI122" s="675"/>
      <c r="AJ122" s="673"/>
    </row>
    <row r="123" spans="1:36" ht="13.15" customHeight="1">
      <c r="B123" s="496" t="s">
        <v>203</v>
      </c>
      <c r="C123" s="497"/>
      <c r="D123" s="497"/>
      <c r="E123" s="497"/>
      <c r="F123" s="497"/>
      <c r="G123" s="497"/>
      <c r="H123" s="497"/>
      <c r="I123" s="497"/>
      <c r="J123" s="221">
        <v>9</v>
      </c>
      <c r="K123" s="271">
        <v>9</v>
      </c>
      <c r="L123" s="572"/>
      <c r="M123" s="572"/>
      <c r="N123" s="572"/>
      <c r="O123" s="572"/>
      <c r="P123" s="572"/>
      <c r="Q123" s="572"/>
      <c r="R123" s="572"/>
      <c r="S123" s="572"/>
      <c r="T123" s="572"/>
      <c r="U123" s="572"/>
      <c r="V123" s="572"/>
      <c r="W123" s="572"/>
      <c r="X123" s="572"/>
      <c r="Y123" s="572"/>
      <c r="Z123" s="572"/>
      <c r="AA123" s="572"/>
      <c r="AB123" s="572"/>
      <c r="AC123" s="674"/>
      <c r="AD123" s="671"/>
      <c r="AE123" s="671"/>
      <c r="AF123" s="671"/>
      <c r="AI123" s="668"/>
      <c r="AJ123" s="673"/>
    </row>
    <row r="124" spans="1:36" ht="13.15" customHeight="1">
      <c r="B124" s="496" t="s">
        <v>204</v>
      </c>
      <c r="C124" s="497"/>
      <c r="D124" s="497"/>
      <c r="E124" s="497"/>
      <c r="F124" s="497"/>
      <c r="G124" s="497"/>
      <c r="H124" s="497"/>
      <c r="I124" s="497"/>
      <c r="J124" s="221">
        <v>4</v>
      </c>
      <c r="K124" s="271">
        <v>4</v>
      </c>
      <c r="L124" s="572"/>
      <c r="M124" s="572"/>
      <c r="N124" s="572"/>
      <c r="O124" s="572"/>
      <c r="P124" s="572"/>
      <c r="Q124" s="572"/>
      <c r="R124" s="572"/>
      <c r="S124" s="572"/>
      <c r="T124" s="572"/>
      <c r="U124" s="572"/>
      <c r="V124" s="572"/>
      <c r="W124" s="572"/>
      <c r="X124" s="572"/>
      <c r="Y124" s="572"/>
      <c r="Z124" s="572"/>
      <c r="AA124" s="572"/>
      <c r="AB124" s="572"/>
      <c r="AC124" s="674"/>
      <c r="AD124" s="671"/>
      <c r="AE124" s="671"/>
      <c r="AF124" s="671"/>
      <c r="AI124" s="668"/>
      <c r="AJ124" s="673"/>
    </row>
    <row r="125" spans="1:36" ht="13.15" customHeight="1">
      <c r="B125" s="496" t="s">
        <v>205</v>
      </c>
      <c r="C125" s="497"/>
      <c r="D125" s="497"/>
      <c r="E125" s="497"/>
      <c r="F125" s="497"/>
      <c r="G125" s="497"/>
      <c r="H125" s="497"/>
      <c r="I125" s="497"/>
      <c r="J125" s="222">
        <v>0</v>
      </c>
      <c r="K125" s="272">
        <v>67.5</v>
      </c>
      <c r="L125" s="572"/>
      <c r="M125" s="572"/>
      <c r="N125" s="572"/>
      <c r="O125" s="572"/>
      <c r="P125" s="572"/>
      <c r="Q125" s="572"/>
      <c r="R125" s="572"/>
      <c r="S125" s="572"/>
      <c r="T125" s="572"/>
      <c r="U125" s="572"/>
      <c r="V125" s="572"/>
      <c r="W125" s="572"/>
      <c r="X125" s="572"/>
      <c r="Y125" s="572"/>
      <c r="Z125" s="572"/>
      <c r="AA125" s="572"/>
      <c r="AB125" s="572"/>
      <c r="AC125" s="674"/>
      <c r="AD125" s="671"/>
      <c r="AE125" s="671"/>
      <c r="AF125" s="671"/>
      <c r="AI125" s="668"/>
      <c r="AJ125" s="673"/>
    </row>
    <row r="126" spans="1:36" ht="13.9" customHeight="1" thickBot="1">
      <c r="B126" s="498" t="s">
        <v>206</v>
      </c>
      <c r="C126" s="499"/>
      <c r="D126" s="499"/>
      <c r="E126" s="499"/>
      <c r="F126" s="499"/>
      <c r="G126" s="499"/>
      <c r="H126" s="499"/>
      <c r="I126" s="499"/>
      <c r="J126" s="232">
        <v>30</v>
      </c>
      <c r="K126" s="273">
        <v>30</v>
      </c>
      <c r="L126" s="572"/>
      <c r="M126" s="572"/>
      <c r="N126" s="572"/>
      <c r="O126" s="572"/>
      <c r="P126" s="572"/>
      <c r="Q126" s="572"/>
      <c r="R126" s="572"/>
      <c r="S126" s="572"/>
      <c r="T126" s="572"/>
      <c r="U126" s="572"/>
      <c r="V126" s="572"/>
      <c r="W126" s="572"/>
      <c r="X126" s="572"/>
      <c r="Y126" s="572"/>
      <c r="Z126" s="572"/>
      <c r="AA126" s="572"/>
      <c r="AB126" s="572"/>
      <c r="AC126" s="674"/>
      <c r="AD126" s="671"/>
      <c r="AE126" s="671"/>
      <c r="AF126" s="671"/>
      <c r="AI126" s="668"/>
      <c r="AJ126" s="673"/>
    </row>
    <row r="127" spans="1:36" s="605" customFormat="1" ht="13.5" thickBot="1">
      <c r="A127" s="633"/>
      <c r="B127" s="494" t="s">
        <v>207</v>
      </c>
      <c r="C127" s="495"/>
      <c r="D127" s="495"/>
      <c r="E127" s="495"/>
      <c r="F127" s="495"/>
      <c r="G127" s="495"/>
      <c r="H127" s="495"/>
      <c r="I127" s="495"/>
      <c r="J127" s="247" t="s">
        <v>582</v>
      </c>
      <c r="K127" s="274" t="s">
        <v>582</v>
      </c>
      <c r="L127" s="639"/>
      <c r="M127" s="639"/>
      <c r="N127" s="639"/>
      <c r="O127" s="639"/>
      <c r="P127" s="639"/>
      <c r="Q127" s="639"/>
      <c r="R127" s="639"/>
      <c r="S127" s="639"/>
      <c r="T127" s="639"/>
      <c r="U127" s="639"/>
      <c r="V127" s="639"/>
      <c r="W127" s="639"/>
      <c r="X127" s="639"/>
      <c r="Y127" s="639"/>
      <c r="Z127" s="639"/>
      <c r="AA127" s="639"/>
      <c r="AB127" s="639"/>
      <c r="AC127" s="674"/>
      <c r="AD127" s="671"/>
      <c r="AE127" s="671"/>
      <c r="AF127" s="671"/>
      <c r="AI127" s="676"/>
      <c r="AJ127" s="673"/>
    </row>
    <row r="128" spans="1:36" ht="3" customHeight="1" thickBot="1">
      <c r="B128" s="572" t="s">
        <v>170</v>
      </c>
      <c r="C128" s="572"/>
      <c r="D128" s="572"/>
      <c r="E128" s="572"/>
      <c r="F128" s="572"/>
      <c r="G128" s="572"/>
      <c r="H128" s="572"/>
      <c r="J128" s="606"/>
      <c r="K128" s="260" t="s">
        <v>1152</v>
      </c>
      <c r="L128" s="606"/>
      <c r="M128" s="606"/>
      <c r="N128" s="606"/>
      <c r="O128" s="606"/>
      <c r="P128" s="606"/>
      <c r="Q128" s="606"/>
      <c r="R128" s="606"/>
      <c r="S128" s="606"/>
      <c r="T128" s="606"/>
      <c r="U128" s="606"/>
      <c r="V128" s="606"/>
      <c r="W128" s="606"/>
      <c r="X128" s="606"/>
      <c r="Y128" s="606"/>
      <c r="Z128" s="606"/>
      <c r="AA128" s="606"/>
      <c r="AB128" s="572"/>
      <c r="AC128" s="674"/>
      <c r="AD128" s="671"/>
      <c r="AE128" s="671"/>
      <c r="AF128" s="671"/>
      <c r="AI128" s="668"/>
      <c r="AJ128" s="673"/>
    </row>
    <row r="129" spans="2:36" ht="22.5">
      <c r="B129" s="572"/>
      <c r="C129" s="572"/>
      <c r="D129" s="572"/>
      <c r="E129" s="572"/>
      <c r="F129" s="572"/>
      <c r="G129" s="572"/>
      <c r="H129" s="572"/>
      <c r="I129" s="223" t="s">
        <v>201</v>
      </c>
      <c r="J129" s="223" t="s">
        <v>239</v>
      </c>
      <c r="K129" s="223" t="s">
        <v>238</v>
      </c>
      <c r="L129" s="606"/>
      <c r="M129" s="606"/>
      <c r="N129" s="606"/>
      <c r="O129" s="606"/>
      <c r="P129" s="606"/>
      <c r="Q129" s="606"/>
      <c r="R129" s="606"/>
      <c r="S129" s="606"/>
      <c r="T129" s="606"/>
      <c r="U129" s="606"/>
      <c r="V129" s="606"/>
      <c r="W129" s="606"/>
      <c r="X129" s="606"/>
      <c r="Y129" s="606"/>
      <c r="Z129" s="606"/>
      <c r="AA129" s="606"/>
      <c r="AB129" s="572"/>
      <c r="AC129" s="674"/>
      <c r="AD129" s="671"/>
      <c r="AE129" s="671"/>
      <c r="AF129" s="671"/>
      <c r="AI129" s="668"/>
      <c r="AJ129" s="673"/>
    </row>
    <row r="130" spans="2:36" ht="13.5" customHeight="1" thickBot="1">
      <c r="B130" s="572"/>
      <c r="C130" s="572"/>
      <c r="D130" s="572"/>
      <c r="E130" s="572"/>
      <c r="F130" s="572"/>
      <c r="G130" s="572"/>
      <c r="H130" s="572"/>
      <c r="I130" s="224" t="s">
        <v>208</v>
      </c>
      <c r="J130" s="225">
        <v>67.5</v>
      </c>
      <c r="K130" s="288">
        <v>67.5</v>
      </c>
      <c r="L130" s="606"/>
      <c r="M130" s="606"/>
      <c r="N130" s="606"/>
      <c r="O130" s="606"/>
      <c r="P130" s="606"/>
      <c r="Q130" s="606"/>
      <c r="R130" s="606"/>
      <c r="S130" s="606"/>
      <c r="T130" s="606"/>
      <c r="U130" s="606"/>
      <c r="V130" s="606"/>
      <c r="W130" s="606"/>
      <c r="X130" s="606"/>
      <c r="Y130" s="606"/>
      <c r="Z130" s="606"/>
      <c r="AA130" s="606"/>
      <c r="AB130" s="572"/>
      <c r="AC130" s="674"/>
      <c r="AD130" s="671"/>
      <c r="AE130" s="671"/>
      <c r="AF130" s="671"/>
      <c r="AI130" s="668"/>
      <c r="AJ130" s="673"/>
    </row>
    <row r="131" spans="2:36" ht="3.95" customHeight="1" thickBot="1">
      <c r="B131" s="572" t="s">
        <v>170</v>
      </c>
      <c r="C131" s="572"/>
      <c r="D131" s="572"/>
      <c r="E131" s="572"/>
      <c r="F131" s="572"/>
      <c r="G131" s="572"/>
      <c r="H131" s="572"/>
      <c r="J131" s="606"/>
      <c r="K131" s="289" t="s">
        <v>1152</v>
      </c>
      <c r="L131" s="606"/>
      <c r="M131" s="606"/>
      <c r="N131" s="606"/>
      <c r="O131" s="606"/>
      <c r="P131" s="606"/>
      <c r="Q131" s="606"/>
      <c r="R131" s="606"/>
      <c r="S131" s="606"/>
      <c r="T131" s="606"/>
      <c r="U131" s="606"/>
      <c r="V131" s="606"/>
      <c r="W131" s="606"/>
      <c r="X131" s="606"/>
      <c r="Y131" s="606"/>
      <c r="Z131" s="606"/>
      <c r="AA131" s="606"/>
      <c r="AB131" s="572"/>
      <c r="AC131" s="677"/>
      <c r="AD131" s="678"/>
      <c r="AE131" s="678"/>
      <c r="AF131" s="678"/>
      <c r="AG131" s="679"/>
      <c r="AH131" s="679"/>
      <c r="AI131" s="680"/>
      <c r="AJ131" s="673"/>
    </row>
    <row r="132" spans="2:36" ht="13.5" customHeight="1">
      <c r="B132" s="572"/>
      <c r="C132" s="572"/>
      <c r="D132" s="572"/>
      <c r="E132" s="572"/>
      <c r="F132" s="572"/>
      <c r="G132" s="572"/>
      <c r="H132" s="572"/>
      <c r="J132" s="606"/>
      <c r="K132" s="606"/>
      <c r="L132" s="606"/>
      <c r="M132" s="606"/>
      <c r="N132" s="606"/>
      <c r="O132" s="606"/>
      <c r="P132" s="606"/>
      <c r="Q132" s="606"/>
      <c r="R132" s="606"/>
      <c r="S132" s="606"/>
      <c r="T132" s="606"/>
      <c r="U132" s="606"/>
      <c r="V132" s="606"/>
      <c r="W132" s="606"/>
      <c r="X132" s="606"/>
      <c r="Y132" s="606"/>
      <c r="Z132" s="606"/>
      <c r="AA132" s="606"/>
      <c r="AB132" s="572"/>
      <c r="AC132" s="673"/>
      <c r="AD132" s="673"/>
      <c r="AE132" s="673"/>
      <c r="AF132" s="673"/>
      <c r="AJ132" s="673"/>
    </row>
    <row r="133" spans="2:36" ht="13.5" customHeight="1">
      <c r="B133" s="572"/>
      <c r="C133" s="572"/>
      <c r="D133" s="572"/>
      <c r="E133" s="572"/>
      <c r="F133" s="572"/>
      <c r="G133" s="572"/>
      <c r="H133" s="572"/>
      <c r="J133" s="606"/>
      <c r="K133" s="606"/>
      <c r="L133" s="606"/>
      <c r="M133" s="606"/>
      <c r="N133" s="606"/>
      <c r="O133" s="606"/>
      <c r="P133" s="606"/>
      <c r="Q133" s="606"/>
      <c r="R133" s="606"/>
      <c r="S133" s="606"/>
      <c r="T133" s="606"/>
      <c r="U133" s="606"/>
      <c r="V133" s="606"/>
      <c r="W133" s="606"/>
      <c r="X133" s="606"/>
      <c r="Y133" s="606"/>
      <c r="Z133" s="606"/>
      <c r="AA133" s="606"/>
      <c r="AB133" s="572"/>
      <c r="AC133" s="673"/>
      <c r="AD133" s="673"/>
      <c r="AE133" s="673"/>
      <c r="AF133" s="673"/>
      <c r="AJ133" s="673"/>
    </row>
    <row r="134" spans="2:36" ht="13.5" customHeight="1">
      <c r="B134" s="572"/>
      <c r="C134" s="572"/>
      <c r="D134" s="572"/>
      <c r="E134" s="572"/>
      <c r="F134" s="572"/>
      <c r="G134" s="572"/>
      <c r="H134" s="572"/>
      <c r="J134" s="606"/>
      <c r="K134" s="606"/>
      <c r="L134" s="606"/>
      <c r="M134" s="606"/>
      <c r="N134" s="606"/>
      <c r="O134" s="606"/>
      <c r="P134" s="606"/>
      <c r="Q134" s="606"/>
      <c r="R134" s="606"/>
      <c r="S134" s="606"/>
      <c r="T134" s="606"/>
      <c r="U134" s="606"/>
      <c r="V134" s="606"/>
      <c r="W134" s="606"/>
      <c r="X134" s="606"/>
      <c r="Y134" s="606"/>
      <c r="Z134" s="606"/>
      <c r="AA134" s="606"/>
      <c r="AB134" s="572"/>
    </row>
    <row r="135" spans="2:36" ht="12.75" hidden="1" customHeight="1"/>
    <row r="136" spans="2:36" ht="24.95" hidden="1" customHeight="1">
      <c r="G136" s="681"/>
      <c r="J136" s="249" t="e">
        <v>#REF!</v>
      </c>
      <c r="K136" s="249"/>
    </row>
    <row r="137" spans="2:36" ht="24.95" hidden="1" customHeight="1" thickBot="1">
      <c r="D137" s="606">
        <v>87</v>
      </c>
      <c r="E137" s="250" t="s">
        <v>1154</v>
      </c>
      <c r="G137" s="681"/>
    </row>
    <row r="138" spans="2:36" ht="24.95" hidden="1" customHeight="1" thickBot="1">
      <c r="C138" s="606" t="e">
        <v>#REF!</v>
      </c>
      <c r="D138" s="251"/>
      <c r="E138" s="682" t="s">
        <v>231</v>
      </c>
      <c r="F138" s="252">
        <v>1034.3693333333333</v>
      </c>
    </row>
    <row r="139" spans="2:36" ht="24.95" hidden="1" customHeight="1" thickBot="1">
      <c r="C139" s="606" t="e">
        <v>#REF!</v>
      </c>
      <c r="D139" s="251"/>
      <c r="E139" s="682" t="s">
        <v>232</v>
      </c>
      <c r="F139" s="252">
        <v>4605.4699999999993</v>
      </c>
    </row>
    <row r="140" spans="2:36" ht="24.95" hidden="1" customHeight="1" thickBot="1">
      <c r="C140" s="606" t="e">
        <v>#REF!</v>
      </c>
      <c r="D140" s="251"/>
      <c r="E140" s="682" t="s">
        <v>233</v>
      </c>
      <c r="F140" s="252">
        <v>2137.0446885051283</v>
      </c>
    </row>
    <row r="141" spans="2:36" ht="24.95" hidden="1" customHeight="1" thickBot="1">
      <c r="C141" s="606" t="e">
        <v>#REF!</v>
      </c>
      <c r="D141" s="251">
        <v>70</v>
      </c>
      <c r="E141" s="682" t="s">
        <v>234</v>
      </c>
      <c r="F141" s="252">
        <v>1370.9626666666666</v>
      </c>
    </row>
    <row r="142" spans="2:36" ht="24.95" hidden="1" customHeight="1" thickBot="1">
      <c r="C142" s="606" t="e">
        <v>#REF!</v>
      </c>
      <c r="D142" s="251">
        <v>71</v>
      </c>
      <c r="E142" s="682" t="s">
        <v>235</v>
      </c>
      <c r="F142" s="252">
        <v>1799.8941364576694</v>
      </c>
    </row>
    <row r="143" spans="2:36" ht="24.95" hidden="1" customHeight="1" thickBot="1">
      <c r="C143" s="606" t="e">
        <v>#REF!</v>
      </c>
      <c r="D143" s="251">
        <v>72</v>
      </c>
      <c r="E143" s="682" t="s">
        <v>236</v>
      </c>
      <c r="F143" s="252">
        <v>3371.2573442525636</v>
      </c>
    </row>
    <row r="144" spans="2:36" ht="24.95" hidden="1" customHeight="1" thickBot="1">
      <c r="C144" s="606" t="e">
        <v>#REF!</v>
      </c>
      <c r="D144" s="251">
        <v>73</v>
      </c>
      <c r="E144" s="682" t="s">
        <v>237</v>
      </c>
      <c r="F144" s="252">
        <v>1585.7070109192309</v>
      </c>
    </row>
    <row r="145" spans="2:6" ht="24.95" hidden="1" customHeight="1">
      <c r="B145" s="253">
        <v>0</v>
      </c>
      <c r="C145" s="606" t="s">
        <v>1152</v>
      </c>
      <c r="D145" s="251"/>
    </row>
    <row r="146" spans="2:6" ht="24.95" hidden="1" customHeight="1">
      <c r="C146" s="606" t="s">
        <v>1152</v>
      </c>
      <c r="D146" s="251"/>
      <c r="E146" s="606" t="s">
        <v>210</v>
      </c>
      <c r="F146" s="254" t="e">
        <v>#REF!</v>
      </c>
    </row>
    <row r="147" spans="2:6" ht="24.95" hidden="1" customHeight="1">
      <c r="C147" s="606" t="s">
        <v>1152</v>
      </c>
      <c r="D147" s="251"/>
      <c r="E147" s="606" t="s">
        <v>211</v>
      </c>
      <c r="F147" s="255" t="e">
        <v>#REF!</v>
      </c>
    </row>
    <row r="148" spans="2:6" ht="24.95" hidden="1" customHeight="1">
      <c r="C148" s="606" t="e">
        <v>#REF!</v>
      </c>
      <c r="D148" s="251"/>
      <c r="E148" s="606" t="s">
        <v>212</v>
      </c>
      <c r="F148" s="251" t="e">
        <v>#REF!</v>
      </c>
    </row>
    <row r="149" spans="2:6" ht="24.95" hidden="1" customHeight="1">
      <c r="D149" s="251"/>
      <c r="E149" s="606" t="s">
        <v>185</v>
      </c>
      <c r="F149" s="256" t="e">
        <v>#REF!</v>
      </c>
    </row>
    <row r="150" spans="2:6" ht="24.95" hidden="1" customHeight="1"/>
    <row r="151" spans="2:6" ht="12.75" hidden="1" customHeight="1"/>
    <row r="152" spans="2:6" ht="12.75" customHeight="1"/>
    <row r="153" spans="2:6" ht="12.75" customHeight="1"/>
    <row r="154" spans="2:6" ht="12.75" customHeight="1"/>
    <row r="155" spans="2:6" ht="12.75" customHeight="1"/>
    <row r="156" spans="2:6" ht="12.75" customHeight="1"/>
    <row r="157" spans="2:6" ht="12.75" customHeight="1"/>
    <row r="158" spans="2:6" ht="12.75" customHeight="1"/>
    <row r="159" spans="2:6" ht="12.75" customHeight="1"/>
    <row r="160" spans="2:6" ht="12.75" customHeight="1"/>
    <row r="161" ht="12.75" customHeight="1"/>
    <row r="162" ht="12.75" customHeight="1"/>
    <row r="163" ht="12.75" customHeight="1"/>
    <row r="164" ht="12.75" hidden="1"/>
    <row r="165" ht="12.75" hidden="1"/>
    <row r="166" ht="12.75" hidden="1"/>
    <row r="167" ht="12.75" hidden="1"/>
    <row r="168" ht="12.75" hidden="1"/>
    <row r="169" ht="12.75" hidden="1"/>
    <row r="170" ht="12.75" hidden="1"/>
    <row r="171" ht="12.75" hidden="1"/>
    <row r="172" ht="12.75" hidden="1"/>
    <row r="173" ht="12.75" hidden="1"/>
    <row r="174" ht="12.75" hidden="1"/>
    <row r="175" ht="12.75" hidden="1"/>
    <row r="176" ht="12.75" hidden="1"/>
    <row r="177" ht="12.75" hidden="1"/>
    <row r="178" ht="12.75" hidden="1"/>
    <row r="179" ht="12.75" hidden="1"/>
    <row r="180" ht="12.75" hidden="1"/>
    <row r="181" ht="12.75" hidden="1"/>
    <row r="182" ht="12.75" hidden="1"/>
    <row r="183" ht="12.75" hidden="1"/>
    <row r="184" ht="12.75" hidden="1"/>
    <row r="185" ht="12.75" hidden="1"/>
    <row r="186" ht="12.75" hidden="1"/>
    <row r="187" ht="12.75" hidden="1"/>
    <row r="188" ht="12.75" hidden="1"/>
    <row r="189" ht="12.75" hidden="1"/>
    <row r="190" ht="12.75" hidden="1"/>
    <row r="191" ht="12.75" hidden="1"/>
    <row r="192" ht="12.75" hidden="1"/>
    <row r="193" ht="12.75" hidden="1"/>
    <row r="194" ht="12.75" hidden="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sheetData>
  <sheetProtection selectLockedCells="1"/>
  <dataConsolidate/>
  <mergeCells count="44">
    <mergeCell ref="B127:I127"/>
    <mergeCell ref="B122:I122"/>
    <mergeCell ref="B123:I123"/>
    <mergeCell ref="B124:I124"/>
    <mergeCell ref="B125:I125"/>
    <mergeCell ref="B126:I126"/>
    <mergeCell ref="G38:G40"/>
    <mergeCell ref="H38:H39"/>
    <mergeCell ref="I38:J38"/>
    <mergeCell ref="L39:L40"/>
    <mergeCell ref="AB39:AB40"/>
    <mergeCell ref="C38:C40"/>
    <mergeCell ref="B38:B40"/>
    <mergeCell ref="D38:D40"/>
    <mergeCell ref="E38:E39"/>
    <mergeCell ref="F38:F39"/>
    <mergeCell ref="F35:I35"/>
    <mergeCell ref="B1:J1"/>
    <mergeCell ref="B2:J2"/>
    <mergeCell ref="B3:J3"/>
    <mergeCell ref="B4:J4"/>
    <mergeCell ref="B5:J5"/>
    <mergeCell ref="B7:J7"/>
    <mergeCell ref="B9:J9"/>
    <mergeCell ref="B10:J10"/>
    <mergeCell ref="B12:C13"/>
    <mergeCell ref="E13:H13"/>
    <mergeCell ref="E12:I12"/>
    <mergeCell ref="A38:A40"/>
    <mergeCell ref="AC40:AE40"/>
    <mergeCell ref="AG40:AI40"/>
    <mergeCell ref="B14:C15"/>
    <mergeCell ref="E15:F15"/>
    <mergeCell ref="G15:J15"/>
    <mergeCell ref="B17:J17"/>
    <mergeCell ref="B26:J26"/>
    <mergeCell ref="B27:I27"/>
    <mergeCell ref="B28:I28"/>
    <mergeCell ref="B29:J29"/>
    <mergeCell ref="B30:I30"/>
    <mergeCell ref="B31:I31"/>
    <mergeCell ref="B32:J32"/>
    <mergeCell ref="B33:I33"/>
    <mergeCell ref="B35:D35"/>
  </mergeCells>
  <conditionalFormatting sqref="F42:G42">
    <cfRule type="cellIs" dxfId="64" priority="80" stopIfTrue="1" operator="equal">
      <formula>"PENDIENTE"</formula>
    </cfRule>
  </conditionalFormatting>
  <conditionalFormatting sqref="C138:C147">
    <cfRule type="cellIs" dxfId="63" priority="76" operator="equal">
      <formula>#REF!</formula>
    </cfRule>
  </conditionalFormatting>
  <conditionalFormatting sqref="E146:E149">
    <cfRule type="cellIs" dxfId="62" priority="75" operator="equal">
      <formula>$F$35</formula>
    </cfRule>
  </conditionalFormatting>
  <conditionalFormatting sqref="J42:J127">
    <cfRule type="cellIs" dxfId="61" priority="1" operator="lessThan">
      <formula>0</formula>
    </cfRule>
    <cfRule type="cellIs" dxfId="60" priority="71" operator="lessThan">
      <formula>0</formula>
    </cfRule>
  </conditionalFormatting>
  <conditionalFormatting sqref="A42:J127">
    <cfRule type="expression" dxfId="59" priority="81" stopIfTrue="1">
      <formula>MOD(ROW(),2)</formula>
    </cfRule>
  </conditionalFormatting>
  <conditionalFormatting sqref="E42:E121">
    <cfRule type="cellIs" dxfId="58" priority="8" stopIfTrue="1" operator="equal">
      <formula>"DESCARTADO"</formula>
    </cfRule>
  </conditionalFormatting>
  <conditionalFormatting sqref="F43:G121">
    <cfRule type="cellIs" dxfId="57" priority="2" stopIfTrue="1" operator="equal">
      <formula>"NO HÁBIL"</formula>
    </cfRule>
  </conditionalFormatting>
  <conditionalFormatting sqref="F42:F121">
    <cfRule type="cellIs" dxfId="56" priority="3" stopIfTrue="1" operator="equal">
      <formula>"NO APLICA"</formula>
    </cfRule>
    <cfRule type="cellIs" dxfId="55" priority="4" stopIfTrue="1" operator="equal">
      <formula>"CUMPLE"</formula>
    </cfRule>
    <cfRule type="cellIs" dxfId="54" priority="5" stopIfTrue="1" operator="equal">
      <formula>"NO CUMPLE"</formula>
    </cfRule>
    <cfRule type="cellIs" dxfId="53" priority="77" stopIfTrue="1" operator="equal">
      <formula>"NO APLICA"</formula>
    </cfRule>
    <cfRule type="cellIs" dxfId="52" priority="78" stopIfTrue="1" operator="equal">
      <formula>"CUMPLE"</formula>
    </cfRule>
    <cfRule type="cellIs" dxfId="51" priority="79" stopIfTrue="1" operator="equal">
      <formula>"NO CUMPLE"</formula>
    </cfRule>
  </conditionalFormatting>
  <conditionalFormatting sqref="F42:G121">
    <cfRule type="cellIs" dxfId="50" priority="74" stopIfTrue="1" operator="equal">
      <formula>"NO HÁBIL"</formula>
    </cfRule>
  </conditionalFormatting>
  <dataValidations disablePrompts="1" count="2">
    <dataValidation type="whole" allowBlank="1" showInputMessage="1" showErrorMessage="1" errorTitle="ERROR" error="&quot;EL NUMERO DE MODULO ESTA POR FUERA DEL RANGO&quot;" sqref="B14:C15" xr:uid="{00000000-0002-0000-0500-000000000000}">
      <formula1>1</formula1>
      <formula2>D13</formula2>
    </dataValidation>
    <dataValidation type="list" allowBlank="1" showInputMessage="1" showErrorMessage="1" sqref="D15" xr:uid="{00000000-0002-0000-0500-000001000000}">
      <formula1>METEVA</formula1>
    </dataValidation>
  </dataValidations>
  <printOptions horizontalCentered="1"/>
  <pageMargins left="0.23622047244094491" right="0.23622047244094491" top="0.74803149606299213" bottom="0.74803149606299213" header="0.31496062992125984" footer="0.31496062992125984"/>
  <pageSetup scale="23"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3">
    <tabColor rgb="FFFF0000"/>
    <pageSetUpPr fitToPage="1"/>
  </sheetPr>
  <dimension ref="A1:G526"/>
  <sheetViews>
    <sheetView showGridLines="0" zoomScale="90" zoomScaleNormal="90" workbookViewId="0">
      <selection activeCell="G12" sqref="G12"/>
    </sheetView>
  </sheetViews>
  <sheetFormatPr baseColWidth="10" defaultColWidth="0" defaultRowHeight="15" zeroHeight="1"/>
  <cols>
    <col min="1" max="1" width="3.85546875" style="575" customWidth="1"/>
    <col min="2" max="2" width="8.140625" style="575" hidden="1" customWidth="1"/>
    <col min="3" max="3" width="14" style="575" customWidth="1"/>
    <col min="4" max="4" width="62.140625" style="575" customWidth="1"/>
    <col min="5" max="5" width="14.42578125" style="575" customWidth="1"/>
    <col min="6" max="7" width="11.42578125" style="575" customWidth="1"/>
    <col min="8" max="16384" width="11.42578125" style="575" hidden="1"/>
  </cols>
  <sheetData>
    <row r="1" spans="1:5" s="572" customFormat="1" ht="15" customHeight="1">
      <c r="A1" s="98"/>
      <c r="B1" s="98"/>
      <c r="C1" s="502" t="s">
        <v>0</v>
      </c>
      <c r="D1" s="502"/>
      <c r="E1" s="502"/>
    </row>
    <row r="2" spans="1:5" s="572" customFormat="1" ht="15" customHeight="1">
      <c r="A2" s="98"/>
      <c r="B2" s="98"/>
      <c r="C2" s="502" t="s">
        <v>1</v>
      </c>
      <c r="D2" s="502"/>
      <c r="E2" s="502"/>
    </row>
    <row r="3" spans="1:5" s="572" customFormat="1" ht="15" customHeight="1">
      <c r="A3" s="98"/>
      <c r="B3" s="98"/>
      <c r="C3" s="502" t="s">
        <v>273</v>
      </c>
      <c r="D3" s="502"/>
      <c r="E3" s="502"/>
    </row>
    <row r="4" spans="1:5" s="572" customFormat="1" ht="12.75" customHeight="1">
      <c r="A4" s="98"/>
      <c r="B4" s="98"/>
      <c r="C4" s="502" t="s">
        <v>267</v>
      </c>
      <c r="D4" s="502"/>
      <c r="E4" s="502"/>
    </row>
    <row r="5" spans="1:5" s="572" customFormat="1" ht="12.75">
      <c r="A5" s="98"/>
      <c r="B5" s="97"/>
      <c r="C5" s="97"/>
      <c r="D5" s="2"/>
      <c r="E5" s="573"/>
    </row>
    <row r="6" spans="1:5" s="572" customFormat="1" ht="12.75">
      <c r="A6" s="98"/>
      <c r="B6" s="98"/>
      <c r="C6" s="502" t="s">
        <v>137</v>
      </c>
      <c r="D6" s="502"/>
      <c r="E6" s="502"/>
    </row>
    <row r="7" spans="1:5" s="572" customFormat="1" ht="12.75">
      <c r="A7" s="98"/>
      <c r="B7" s="98"/>
      <c r="C7" s="502" t="s">
        <v>293</v>
      </c>
      <c r="D7" s="502"/>
      <c r="E7" s="502"/>
    </row>
    <row r="8" spans="1:5" s="572" customFormat="1" ht="12.75" customHeight="1">
      <c r="A8" s="98"/>
      <c r="B8" s="97"/>
      <c r="C8" s="97"/>
      <c r="D8" s="2"/>
      <c r="E8" s="573"/>
    </row>
    <row r="9" spans="1:5" s="572" customFormat="1" ht="67.5" customHeight="1">
      <c r="A9" s="98"/>
      <c r="B9" s="98"/>
      <c r="C9" s="502" t="s">
        <v>294</v>
      </c>
      <c r="D9" s="502"/>
      <c r="E9" s="502"/>
    </row>
    <row r="10" spans="1:5" s="572" customFormat="1" ht="12.75" customHeight="1">
      <c r="A10" s="98"/>
      <c r="B10" s="97"/>
      <c r="C10" s="97"/>
      <c r="D10" s="2"/>
      <c r="E10" s="573"/>
    </row>
    <row r="11" spans="1:5" s="572" customFormat="1" ht="12.75">
      <c r="A11" s="98"/>
      <c r="B11" s="98"/>
      <c r="C11" s="491"/>
      <c r="D11" s="491"/>
      <c r="E11" s="491"/>
    </row>
    <row r="12" spans="1:5" s="572" customFormat="1" ht="15.75">
      <c r="A12" s="98"/>
      <c r="B12" s="99"/>
      <c r="C12" s="99"/>
      <c r="D12" s="100"/>
      <c r="E12" s="573"/>
    </row>
    <row r="13" spans="1:5" s="572" customFormat="1" ht="12.75">
      <c r="A13" s="98"/>
      <c r="B13" s="98"/>
      <c r="C13" s="412" t="s">
        <v>161</v>
      </c>
      <c r="D13" s="412"/>
      <c r="E13" s="412"/>
    </row>
    <row r="14" spans="1:5">
      <c r="A14" s="574"/>
      <c r="B14" s="574"/>
      <c r="C14" s="412" t="s">
        <v>90</v>
      </c>
      <c r="D14" s="412"/>
      <c r="E14" s="412"/>
    </row>
    <row r="15" spans="1:5" ht="15.75" thickBot="1"/>
    <row r="16" spans="1:5" ht="24" customHeight="1" thickTop="1">
      <c r="B16" s="576" t="s">
        <v>34</v>
      </c>
      <c r="C16" s="576" t="s">
        <v>91</v>
      </c>
      <c r="D16" s="597" t="s">
        <v>15</v>
      </c>
      <c r="E16" s="580" t="s">
        <v>20</v>
      </c>
    </row>
    <row r="17" spans="2:5" ht="24" customHeight="1" thickBot="1">
      <c r="B17" s="581"/>
      <c r="C17" s="581"/>
      <c r="D17" s="599"/>
      <c r="E17" s="585"/>
    </row>
    <row r="18" spans="2:5" ht="4.5" customHeight="1">
      <c r="B18" s="103"/>
      <c r="C18" s="103"/>
      <c r="D18" s="104"/>
      <c r="E18" s="105"/>
    </row>
    <row r="19" spans="2:5">
      <c r="B19" s="106">
        <v>1</v>
      </c>
      <c r="C19" s="106">
        <v>1</v>
      </c>
      <c r="D19" s="107" t="s">
        <v>296</v>
      </c>
      <c r="E19" s="602">
        <v>20</v>
      </c>
    </row>
    <row r="20" spans="2:5">
      <c r="B20" s="106">
        <v>2</v>
      </c>
      <c r="C20" s="106">
        <v>2</v>
      </c>
      <c r="D20" s="107" t="s">
        <v>305</v>
      </c>
      <c r="E20" s="602">
        <v>20</v>
      </c>
    </row>
    <row r="21" spans="2:5">
      <c r="B21" s="106">
        <v>3</v>
      </c>
      <c r="C21" s="106">
        <v>3</v>
      </c>
      <c r="D21" s="107" t="s">
        <v>312</v>
      </c>
      <c r="E21" s="602">
        <v>20</v>
      </c>
    </row>
    <row r="22" spans="2:5">
      <c r="B22" s="106">
        <v>4</v>
      </c>
      <c r="C22" s="106">
        <v>4</v>
      </c>
      <c r="D22" s="107" t="s">
        <v>317</v>
      </c>
      <c r="E22" s="602">
        <v>20</v>
      </c>
    </row>
    <row r="23" spans="2:5">
      <c r="B23" s="106">
        <v>5</v>
      </c>
      <c r="C23" s="106">
        <v>5</v>
      </c>
      <c r="D23" s="107" t="s">
        <v>329</v>
      </c>
      <c r="E23" s="602">
        <v>20</v>
      </c>
    </row>
    <row r="24" spans="2:5">
      <c r="B24" s="106">
        <v>6</v>
      </c>
      <c r="C24" s="106">
        <v>6</v>
      </c>
      <c r="D24" s="107" t="s">
        <v>333</v>
      </c>
      <c r="E24" s="602">
        <v>20</v>
      </c>
    </row>
    <row r="25" spans="2:5">
      <c r="B25" s="106">
        <v>7</v>
      </c>
      <c r="C25" s="106">
        <v>7</v>
      </c>
      <c r="D25" s="107" t="s">
        <v>337</v>
      </c>
      <c r="E25" s="602">
        <v>20</v>
      </c>
    </row>
    <row r="26" spans="2:5">
      <c r="B26" s="106">
        <v>8</v>
      </c>
      <c r="C26" s="106">
        <v>8</v>
      </c>
      <c r="D26" s="107" t="s">
        <v>348</v>
      </c>
      <c r="E26" s="602">
        <v>20</v>
      </c>
    </row>
    <row r="27" spans="2:5">
      <c r="B27" s="106">
        <v>9</v>
      </c>
      <c r="C27" s="106">
        <v>9</v>
      </c>
      <c r="D27" s="107" t="s">
        <v>362</v>
      </c>
      <c r="E27" s="602">
        <v>20</v>
      </c>
    </row>
    <row r="28" spans="2:5">
      <c r="B28" s="106">
        <v>10</v>
      </c>
      <c r="C28" s="106">
        <v>10</v>
      </c>
      <c r="D28" s="107" t="s">
        <v>381</v>
      </c>
      <c r="E28" s="602">
        <v>20</v>
      </c>
    </row>
    <row r="29" spans="2:5">
      <c r="B29" s="106">
        <v>11</v>
      </c>
      <c r="C29" s="106">
        <v>11</v>
      </c>
      <c r="D29" s="107" t="s">
        <v>390</v>
      </c>
      <c r="E29" s="602">
        <v>20</v>
      </c>
    </row>
    <row r="30" spans="2:5">
      <c r="B30" s="106">
        <v>12</v>
      </c>
      <c r="C30" s="106">
        <v>12</v>
      </c>
      <c r="D30" s="107" t="s">
        <v>391</v>
      </c>
      <c r="E30" s="602">
        <v>20</v>
      </c>
    </row>
    <row r="31" spans="2:5">
      <c r="B31" s="106">
        <v>13</v>
      </c>
      <c r="C31" s="106">
        <v>13</v>
      </c>
      <c r="D31" s="107" t="s">
        <v>409</v>
      </c>
      <c r="E31" s="602">
        <v>20</v>
      </c>
    </row>
    <row r="32" spans="2:5">
      <c r="B32" s="106">
        <v>14</v>
      </c>
      <c r="C32" s="106">
        <v>14</v>
      </c>
      <c r="D32" s="107" t="s">
        <v>414</v>
      </c>
      <c r="E32" s="602">
        <v>20</v>
      </c>
    </row>
    <row r="33" spans="2:5">
      <c r="B33" s="106">
        <v>15</v>
      </c>
      <c r="C33" s="106">
        <v>15</v>
      </c>
      <c r="D33" s="107" t="s">
        <v>424</v>
      </c>
      <c r="E33" s="602">
        <v>20</v>
      </c>
    </row>
    <row r="34" spans="2:5">
      <c r="B34" s="106">
        <v>16</v>
      </c>
      <c r="C34" s="106">
        <v>16</v>
      </c>
      <c r="D34" s="107" t="s">
        <v>435</v>
      </c>
      <c r="E34" s="602">
        <v>20</v>
      </c>
    </row>
    <row r="35" spans="2:5">
      <c r="B35" s="106">
        <v>17</v>
      </c>
      <c r="C35" s="106">
        <v>17</v>
      </c>
      <c r="D35" s="107" t="s">
        <v>445</v>
      </c>
      <c r="E35" s="602">
        <v>20</v>
      </c>
    </row>
    <row r="36" spans="2:5">
      <c r="B36" s="106">
        <v>18</v>
      </c>
      <c r="C36" s="106">
        <v>18</v>
      </c>
      <c r="D36" s="107" t="s">
        <v>454</v>
      </c>
      <c r="E36" s="602">
        <v>20</v>
      </c>
    </row>
    <row r="37" spans="2:5">
      <c r="B37" s="106">
        <v>19</v>
      </c>
      <c r="C37" s="106">
        <v>19</v>
      </c>
      <c r="D37" s="107" t="s">
        <v>466</v>
      </c>
      <c r="E37" s="602">
        <v>20</v>
      </c>
    </row>
    <row r="38" spans="2:5">
      <c r="B38" s="106">
        <v>20</v>
      </c>
      <c r="C38" s="106">
        <v>20</v>
      </c>
      <c r="D38" s="107" t="s">
        <v>473</v>
      </c>
      <c r="E38" s="602">
        <v>20</v>
      </c>
    </row>
    <row r="39" spans="2:5">
      <c r="B39" s="106">
        <v>21</v>
      </c>
      <c r="C39" s="106">
        <v>21</v>
      </c>
      <c r="D39" s="107" t="s">
        <v>484</v>
      </c>
      <c r="E39" s="602">
        <v>20</v>
      </c>
    </row>
    <row r="40" spans="2:5">
      <c r="B40" s="106">
        <v>22</v>
      </c>
      <c r="C40" s="106">
        <v>22</v>
      </c>
      <c r="D40" s="107" t="s">
        <v>506</v>
      </c>
      <c r="E40" s="602">
        <v>20</v>
      </c>
    </row>
    <row r="41" spans="2:5">
      <c r="B41" s="106">
        <v>23</v>
      </c>
      <c r="C41" s="106">
        <v>23</v>
      </c>
      <c r="D41" s="107" t="s">
        <v>503</v>
      </c>
      <c r="E41" s="602">
        <v>20</v>
      </c>
    </row>
    <row r="42" spans="2:5">
      <c r="B42" s="106">
        <v>24</v>
      </c>
      <c r="C42" s="106">
        <v>24</v>
      </c>
      <c r="D42" s="107" t="s">
        <v>508</v>
      </c>
      <c r="E42" s="602">
        <v>20</v>
      </c>
    </row>
    <row r="43" spans="2:5">
      <c r="B43" s="106">
        <v>25</v>
      </c>
      <c r="C43" s="106">
        <v>25</v>
      </c>
      <c r="D43" s="107" t="s">
        <v>516</v>
      </c>
      <c r="E43" s="602">
        <v>20</v>
      </c>
    </row>
    <row r="44" spans="2:5">
      <c r="B44" s="106">
        <v>26</v>
      </c>
      <c r="C44" s="106">
        <v>26</v>
      </c>
      <c r="D44" s="107" t="s">
        <v>1125</v>
      </c>
      <c r="E44" s="602">
        <v>20</v>
      </c>
    </row>
    <row r="45" spans="2:5">
      <c r="B45" s="106">
        <v>27</v>
      </c>
      <c r="C45" s="106">
        <v>27</v>
      </c>
      <c r="D45" s="107" t="s">
        <v>537</v>
      </c>
      <c r="E45" s="602">
        <v>20</v>
      </c>
    </row>
    <row r="46" spans="2:5">
      <c r="B46" s="106">
        <v>28</v>
      </c>
      <c r="C46" s="106">
        <v>28</v>
      </c>
      <c r="D46" s="107" t="s">
        <v>551</v>
      </c>
      <c r="E46" s="602">
        <v>20</v>
      </c>
    </row>
    <row r="47" spans="2:5">
      <c r="B47" s="106">
        <v>29</v>
      </c>
      <c r="C47" s="106">
        <v>29</v>
      </c>
      <c r="D47" s="107" t="s">
        <v>562</v>
      </c>
      <c r="E47" s="602">
        <v>20</v>
      </c>
    </row>
    <row r="48" spans="2:5">
      <c r="B48" s="106">
        <v>30</v>
      </c>
      <c r="C48" s="106">
        <v>30</v>
      </c>
      <c r="D48" s="107" t="s">
        <v>582</v>
      </c>
      <c r="E48" s="602">
        <v>20</v>
      </c>
    </row>
    <row r="49" spans="2:5">
      <c r="B49" s="106">
        <v>31</v>
      </c>
      <c r="C49" s="106">
        <v>31</v>
      </c>
      <c r="D49" s="107" t="s">
        <v>585</v>
      </c>
      <c r="E49" s="602">
        <v>20</v>
      </c>
    </row>
    <row r="50" spans="2:5">
      <c r="B50" s="106">
        <v>32</v>
      </c>
      <c r="C50" s="106">
        <v>32</v>
      </c>
      <c r="D50" s="107" t="s">
        <v>599</v>
      </c>
      <c r="E50" s="602">
        <v>20</v>
      </c>
    </row>
    <row r="51" spans="2:5">
      <c r="B51" s="106">
        <v>33</v>
      </c>
      <c r="C51" s="106">
        <v>33</v>
      </c>
      <c r="D51" s="107" t="s">
        <v>608</v>
      </c>
      <c r="E51" s="602">
        <v>20</v>
      </c>
    </row>
    <row r="52" spans="2:5">
      <c r="B52" s="106">
        <v>34</v>
      </c>
      <c r="C52" s="106">
        <v>34</v>
      </c>
      <c r="D52" s="107" t="s">
        <v>614</v>
      </c>
      <c r="E52" s="602">
        <v>20</v>
      </c>
    </row>
    <row r="53" spans="2:5">
      <c r="B53" s="106">
        <v>35</v>
      </c>
      <c r="C53" s="106">
        <v>35</v>
      </c>
      <c r="D53" s="107" t="s">
        <v>623</v>
      </c>
      <c r="E53" s="602">
        <v>20</v>
      </c>
    </row>
    <row r="54" spans="2:5">
      <c r="B54" s="106">
        <v>36</v>
      </c>
      <c r="C54" s="106">
        <v>36</v>
      </c>
      <c r="D54" s="107" t="s">
        <v>635</v>
      </c>
      <c r="E54" s="602">
        <v>20</v>
      </c>
    </row>
    <row r="55" spans="2:5">
      <c r="B55" s="106">
        <v>37</v>
      </c>
      <c r="C55" s="106">
        <v>37</v>
      </c>
      <c r="D55" s="107" t="s">
        <v>648</v>
      </c>
      <c r="E55" s="602">
        <v>20</v>
      </c>
    </row>
    <row r="56" spans="2:5">
      <c r="B56" s="106">
        <v>38</v>
      </c>
      <c r="C56" s="106">
        <v>38</v>
      </c>
      <c r="D56" s="107" t="s">
        <v>660</v>
      </c>
      <c r="E56" s="602">
        <v>20</v>
      </c>
    </row>
    <row r="57" spans="2:5">
      <c r="B57" s="106">
        <v>39</v>
      </c>
      <c r="C57" s="106">
        <v>39</v>
      </c>
      <c r="D57" s="107" t="s">
        <v>672</v>
      </c>
      <c r="E57" s="602">
        <v>20</v>
      </c>
    </row>
    <row r="58" spans="2:5">
      <c r="B58" s="106">
        <v>40</v>
      </c>
      <c r="C58" s="106">
        <v>40</v>
      </c>
      <c r="D58" s="107" t="s">
        <v>687</v>
      </c>
      <c r="E58" s="602">
        <v>20</v>
      </c>
    </row>
    <row r="59" spans="2:5">
      <c r="B59" s="106">
        <v>41</v>
      </c>
      <c r="C59" s="106">
        <v>41</v>
      </c>
      <c r="D59" s="107" t="s">
        <v>694</v>
      </c>
      <c r="E59" s="602">
        <v>20</v>
      </c>
    </row>
    <row r="60" spans="2:5">
      <c r="B60" s="106">
        <v>42</v>
      </c>
      <c r="C60" s="106">
        <v>42</v>
      </c>
      <c r="D60" s="107" t="s">
        <v>707</v>
      </c>
      <c r="E60" s="602">
        <v>20</v>
      </c>
    </row>
    <row r="61" spans="2:5">
      <c r="B61" s="106">
        <v>43</v>
      </c>
      <c r="C61" s="106">
        <v>43</v>
      </c>
      <c r="D61" s="107" t="s">
        <v>719</v>
      </c>
      <c r="E61" s="602">
        <v>20</v>
      </c>
    </row>
    <row r="62" spans="2:5">
      <c r="B62" s="106">
        <v>44</v>
      </c>
      <c r="C62" s="106">
        <v>44</v>
      </c>
      <c r="D62" s="107" t="s">
        <v>736</v>
      </c>
      <c r="E62" s="602">
        <v>20</v>
      </c>
    </row>
    <row r="63" spans="2:5">
      <c r="B63" s="106">
        <v>45</v>
      </c>
      <c r="C63" s="106">
        <v>45</v>
      </c>
      <c r="D63" s="107" t="s">
        <v>739</v>
      </c>
      <c r="E63" s="602">
        <v>20</v>
      </c>
    </row>
    <row r="64" spans="2:5">
      <c r="B64" s="106">
        <v>46</v>
      </c>
      <c r="C64" s="106">
        <v>46</v>
      </c>
      <c r="D64" s="107" t="s">
        <v>757</v>
      </c>
      <c r="E64" s="602">
        <v>20</v>
      </c>
    </row>
    <row r="65" spans="2:5">
      <c r="B65" s="106">
        <v>47</v>
      </c>
      <c r="C65" s="106">
        <v>47</v>
      </c>
      <c r="D65" s="107" t="s">
        <v>756</v>
      </c>
      <c r="E65" s="602">
        <v>20</v>
      </c>
    </row>
    <row r="66" spans="2:5">
      <c r="B66" s="106">
        <v>48</v>
      </c>
      <c r="C66" s="106">
        <v>48</v>
      </c>
      <c r="D66" s="107" t="s">
        <v>763</v>
      </c>
      <c r="E66" s="602">
        <v>20</v>
      </c>
    </row>
    <row r="67" spans="2:5">
      <c r="B67" s="106">
        <v>49</v>
      </c>
      <c r="C67" s="106">
        <v>49</v>
      </c>
      <c r="D67" s="107" t="s">
        <v>770</v>
      </c>
      <c r="E67" s="602">
        <v>20</v>
      </c>
    </row>
    <row r="68" spans="2:5">
      <c r="B68" s="106">
        <v>50</v>
      </c>
      <c r="C68" s="106">
        <v>50</v>
      </c>
      <c r="D68" s="107" t="s">
        <v>785</v>
      </c>
      <c r="E68" s="602">
        <v>20</v>
      </c>
    </row>
    <row r="69" spans="2:5">
      <c r="B69" s="106">
        <v>51</v>
      </c>
      <c r="C69" s="106">
        <v>51</v>
      </c>
      <c r="D69" s="107" t="s">
        <v>807</v>
      </c>
      <c r="E69" s="602">
        <v>20</v>
      </c>
    </row>
    <row r="70" spans="2:5">
      <c r="B70" s="106">
        <v>52</v>
      </c>
      <c r="C70" s="106">
        <v>52</v>
      </c>
      <c r="D70" s="107" t="s">
        <v>809</v>
      </c>
      <c r="E70" s="602">
        <v>20</v>
      </c>
    </row>
    <row r="71" spans="2:5">
      <c r="B71" s="106">
        <v>53</v>
      </c>
      <c r="C71" s="106">
        <v>53</v>
      </c>
      <c r="D71" s="107" t="s">
        <v>818</v>
      </c>
      <c r="E71" s="602">
        <v>20</v>
      </c>
    </row>
    <row r="72" spans="2:5">
      <c r="B72" s="106">
        <v>54</v>
      </c>
      <c r="C72" s="106">
        <v>54</v>
      </c>
      <c r="D72" s="107" t="s">
        <v>843</v>
      </c>
      <c r="E72" s="602">
        <v>20</v>
      </c>
    </row>
    <row r="73" spans="2:5">
      <c r="B73" s="106">
        <v>55</v>
      </c>
      <c r="C73" s="106">
        <v>55</v>
      </c>
      <c r="D73" s="107" t="s">
        <v>845</v>
      </c>
      <c r="E73" s="602">
        <v>20</v>
      </c>
    </row>
    <row r="74" spans="2:5">
      <c r="B74" s="106">
        <v>56</v>
      </c>
      <c r="C74" s="106">
        <v>56</v>
      </c>
      <c r="D74" s="107" t="s">
        <v>849</v>
      </c>
      <c r="E74" s="602">
        <v>20</v>
      </c>
    </row>
    <row r="75" spans="2:5">
      <c r="B75" s="106">
        <v>57</v>
      </c>
      <c r="C75" s="106">
        <v>57</v>
      </c>
      <c r="D75" s="107" t="s">
        <v>864</v>
      </c>
      <c r="E75" s="602">
        <v>20</v>
      </c>
    </row>
    <row r="76" spans="2:5">
      <c r="B76" s="106">
        <v>58</v>
      </c>
      <c r="C76" s="106">
        <v>58</v>
      </c>
      <c r="D76" s="107" t="s">
        <v>873</v>
      </c>
      <c r="E76" s="602">
        <v>20</v>
      </c>
    </row>
    <row r="77" spans="2:5">
      <c r="B77" s="106">
        <v>59</v>
      </c>
      <c r="C77" s="106">
        <v>59</v>
      </c>
      <c r="D77" s="107" t="s">
        <v>884</v>
      </c>
      <c r="E77" s="602">
        <v>20</v>
      </c>
    </row>
    <row r="78" spans="2:5">
      <c r="B78" s="106">
        <v>60</v>
      </c>
      <c r="C78" s="106">
        <v>60</v>
      </c>
      <c r="D78" s="107" t="s">
        <v>891</v>
      </c>
      <c r="E78" s="602">
        <v>20</v>
      </c>
    </row>
    <row r="79" spans="2:5">
      <c r="B79" s="106">
        <v>61</v>
      </c>
      <c r="C79" s="106">
        <v>61</v>
      </c>
      <c r="D79" s="107" t="s">
        <v>907</v>
      </c>
      <c r="E79" s="602">
        <v>20</v>
      </c>
    </row>
    <row r="80" spans="2:5">
      <c r="B80" s="106">
        <v>62</v>
      </c>
      <c r="C80" s="106">
        <v>62</v>
      </c>
      <c r="D80" s="107" t="s">
        <v>919</v>
      </c>
      <c r="E80" s="602">
        <v>20</v>
      </c>
    </row>
    <row r="81" spans="2:5">
      <c r="B81" s="106">
        <v>63</v>
      </c>
      <c r="C81" s="106">
        <v>63</v>
      </c>
      <c r="D81" s="107" t="s">
        <v>931</v>
      </c>
      <c r="E81" s="602">
        <v>20</v>
      </c>
    </row>
    <row r="82" spans="2:5">
      <c r="B82" s="106">
        <v>64</v>
      </c>
      <c r="C82" s="106">
        <v>64</v>
      </c>
      <c r="D82" s="107" t="s">
        <v>943</v>
      </c>
      <c r="E82" s="602">
        <v>20</v>
      </c>
    </row>
    <row r="83" spans="2:5">
      <c r="B83" s="106">
        <v>65</v>
      </c>
      <c r="C83" s="106">
        <v>65</v>
      </c>
      <c r="D83" s="107" t="s">
        <v>953</v>
      </c>
      <c r="E83" s="602">
        <v>20</v>
      </c>
    </row>
    <row r="84" spans="2:5">
      <c r="B84" s="106">
        <v>66</v>
      </c>
      <c r="C84" s="106">
        <v>66</v>
      </c>
      <c r="D84" s="107" t="s">
        <v>963</v>
      </c>
      <c r="E84" s="602">
        <v>20</v>
      </c>
    </row>
    <row r="85" spans="2:5">
      <c r="B85" s="106">
        <v>67</v>
      </c>
      <c r="C85" s="106">
        <v>67</v>
      </c>
      <c r="D85" s="107" t="s">
        <v>979</v>
      </c>
      <c r="E85" s="602">
        <v>20</v>
      </c>
    </row>
    <row r="86" spans="2:5">
      <c r="B86" s="106">
        <v>68</v>
      </c>
      <c r="C86" s="106">
        <v>68</v>
      </c>
      <c r="D86" s="107" t="s">
        <v>992</v>
      </c>
      <c r="E86" s="602">
        <v>20</v>
      </c>
    </row>
    <row r="87" spans="2:5">
      <c r="B87" s="106">
        <v>69</v>
      </c>
      <c r="C87" s="106">
        <v>69</v>
      </c>
      <c r="D87" s="107" t="s">
        <v>998</v>
      </c>
      <c r="E87" s="602">
        <v>20</v>
      </c>
    </row>
    <row r="88" spans="2:5">
      <c r="B88" s="106">
        <v>70</v>
      </c>
      <c r="C88" s="106">
        <v>70</v>
      </c>
      <c r="D88" s="107" t="s">
        <v>1024</v>
      </c>
      <c r="E88" s="602">
        <v>20</v>
      </c>
    </row>
    <row r="89" spans="2:5">
      <c r="B89" s="106">
        <v>71</v>
      </c>
      <c r="C89" s="106">
        <v>71</v>
      </c>
      <c r="D89" s="107" t="s">
        <v>1021</v>
      </c>
      <c r="E89" s="602">
        <v>20</v>
      </c>
    </row>
    <row r="90" spans="2:5">
      <c r="B90" s="106">
        <v>72</v>
      </c>
      <c r="C90" s="106">
        <v>72</v>
      </c>
      <c r="D90" s="107" t="s">
        <v>1033</v>
      </c>
      <c r="E90" s="602">
        <v>20</v>
      </c>
    </row>
    <row r="91" spans="2:5">
      <c r="B91" s="106">
        <v>73</v>
      </c>
      <c r="C91" s="106">
        <v>73</v>
      </c>
      <c r="D91" s="107" t="s">
        <v>1038</v>
      </c>
      <c r="E91" s="602">
        <v>20</v>
      </c>
    </row>
    <row r="92" spans="2:5">
      <c r="B92" s="106">
        <v>74</v>
      </c>
      <c r="C92" s="106">
        <v>74</v>
      </c>
      <c r="D92" s="107" t="s">
        <v>1047</v>
      </c>
      <c r="E92" s="602">
        <v>20</v>
      </c>
    </row>
    <row r="93" spans="2:5">
      <c r="B93" s="106">
        <v>75</v>
      </c>
      <c r="C93" s="106">
        <v>75</v>
      </c>
      <c r="D93" s="107" t="s">
        <v>1057</v>
      </c>
      <c r="E93" s="602">
        <v>20</v>
      </c>
    </row>
    <row r="94" spans="2:5">
      <c r="B94" s="106">
        <v>76</v>
      </c>
      <c r="C94" s="106">
        <v>76</v>
      </c>
      <c r="D94" s="107" t="s">
        <v>1066</v>
      </c>
      <c r="E94" s="602">
        <v>20</v>
      </c>
    </row>
    <row r="95" spans="2:5">
      <c r="B95" s="106">
        <v>77</v>
      </c>
      <c r="C95" s="106">
        <v>77</v>
      </c>
      <c r="D95" s="107" t="s">
        <v>1074</v>
      </c>
      <c r="E95" s="602">
        <v>20</v>
      </c>
    </row>
    <row r="96" spans="2:5">
      <c r="B96" s="106">
        <v>78</v>
      </c>
      <c r="C96" s="106">
        <v>78</v>
      </c>
      <c r="D96" s="107" t="s">
        <v>1081</v>
      </c>
      <c r="E96" s="602">
        <v>20</v>
      </c>
    </row>
    <row r="97" spans="2:5">
      <c r="B97" s="106">
        <v>79</v>
      </c>
      <c r="C97" s="106">
        <v>79</v>
      </c>
      <c r="D97" s="107" t="s">
        <v>1089</v>
      </c>
      <c r="E97" s="602">
        <v>20</v>
      </c>
    </row>
    <row r="98" spans="2:5">
      <c r="B98" s="106">
        <v>80</v>
      </c>
      <c r="C98" s="106">
        <v>80</v>
      </c>
      <c r="D98" s="107" t="s">
        <v>1108</v>
      </c>
      <c r="E98" s="602">
        <v>20</v>
      </c>
    </row>
    <row r="99" spans="2:5" ht="3" customHeight="1" thickBot="1">
      <c r="B99" s="588" t="s">
        <v>170</v>
      </c>
      <c r="C99" s="588" t="s">
        <v>170</v>
      </c>
      <c r="D99" s="108"/>
      <c r="E99" s="109"/>
    </row>
    <row r="100" spans="2:5" ht="15.75" thickTop="1"/>
    <row r="101" spans="2:5"/>
    <row r="102" spans="2:5"/>
    <row r="103" spans="2:5"/>
    <row r="104" spans="2:5"/>
    <row r="105" spans="2:5"/>
    <row r="106" spans="2:5"/>
    <row r="107" spans="2:5"/>
    <row r="108" spans="2:5"/>
    <row r="109" spans="2:5"/>
    <row r="110" spans="2:5"/>
    <row r="111" spans="2:5"/>
    <row r="112" spans="2:5"/>
    <row r="113" s="575" customFormat="1"/>
    <row r="114" s="575" customFormat="1"/>
    <row r="115" s="575" customFormat="1"/>
    <row r="116" s="575" customFormat="1"/>
    <row r="117" s="575" customFormat="1"/>
    <row r="118" s="575" customFormat="1"/>
    <row r="119" s="575" customFormat="1"/>
    <row r="120" s="575" customFormat="1"/>
    <row r="121" s="575" customFormat="1"/>
    <row r="122" s="575" customFormat="1"/>
    <row r="123" s="575" customFormat="1"/>
    <row r="124" s="575" customFormat="1"/>
    <row r="125" s="575" customFormat="1"/>
    <row r="126" s="575" customFormat="1"/>
    <row r="127" s="575" customFormat="1"/>
    <row r="128" s="575" customFormat="1"/>
    <row r="129" s="575" customFormat="1"/>
    <row r="130" s="575" customFormat="1"/>
    <row r="131" s="575" customFormat="1"/>
    <row r="132" s="575" customFormat="1"/>
    <row r="133" s="575" customFormat="1"/>
    <row r="134" s="575" customFormat="1"/>
    <row r="135" s="575" customFormat="1"/>
    <row r="136" s="575" customFormat="1"/>
    <row r="137" s="575" customFormat="1"/>
    <row r="138" s="575" customFormat="1"/>
    <row r="139" s="575" customFormat="1"/>
    <row r="140" s="575" customFormat="1"/>
    <row r="141" s="575" customFormat="1"/>
    <row r="142" s="575" customFormat="1"/>
    <row r="143" s="575" customFormat="1"/>
    <row r="144" s="575" customFormat="1"/>
    <row r="145" s="575" customFormat="1"/>
    <row r="146" s="575" customFormat="1"/>
    <row r="147" s="575" customFormat="1"/>
    <row r="148" s="575" customFormat="1"/>
    <row r="149" s="575" customFormat="1"/>
    <row r="150" s="575" customFormat="1"/>
    <row r="151" s="575" customFormat="1"/>
    <row r="152" s="575" customFormat="1"/>
    <row r="153" s="575" customFormat="1"/>
    <row r="154" s="575" customFormat="1"/>
    <row r="155" s="575" customFormat="1"/>
    <row r="156" s="575" customFormat="1"/>
    <row r="157" s="575" customFormat="1"/>
    <row r="158" s="575" customFormat="1"/>
    <row r="159" s="575" customFormat="1"/>
    <row r="160" s="575" customFormat="1"/>
    <row r="161" s="575" customFormat="1"/>
    <row r="162" s="575" customFormat="1"/>
    <row r="163" s="575" customFormat="1"/>
    <row r="164" s="575" customFormat="1"/>
    <row r="165" s="575" customFormat="1"/>
    <row r="166" s="575" customFormat="1"/>
    <row r="167" s="575" customFormat="1"/>
    <row r="168" s="575" customFormat="1"/>
    <row r="169" s="575" customFormat="1"/>
    <row r="170" s="575" customFormat="1"/>
    <row r="171" s="575" customFormat="1"/>
    <row r="172" s="575" customFormat="1"/>
    <row r="173" s="575" customFormat="1"/>
    <row r="174" s="575" customFormat="1"/>
    <row r="175" s="575" customFormat="1"/>
    <row r="176" s="575" customFormat="1"/>
    <row r="177" s="575" customFormat="1"/>
    <row r="178" s="575" customFormat="1"/>
    <row r="179" s="575" customFormat="1"/>
    <row r="180" s="575" customFormat="1"/>
    <row r="181" s="575" customFormat="1"/>
    <row r="182" s="575" customFormat="1"/>
    <row r="183" s="575" customFormat="1"/>
    <row r="184" s="575" customFormat="1"/>
    <row r="185" s="575" customFormat="1"/>
    <row r="186" s="575" customFormat="1"/>
    <row r="187" s="575" customFormat="1"/>
    <row r="188" s="575" customFormat="1"/>
    <row r="189" s="575" customFormat="1"/>
    <row r="190" s="575" customFormat="1"/>
    <row r="191" s="575" customFormat="1"/>
    <row r="192" s="575" customFormat="1"/>
    <row r="193" s="575" customFormat="1"/>
    <row r="194" s="575" customFormat="1"/>
    <row r="195" s="575" customFormat="1"/>
    <row r="196" s="575" customFormat="1"/>
    <row r="197" s="575" customFormat="1"/>
    <row r="198" s="575" customFormat="1"/>
    <row r="199" s="575" customFormat="1"/>
    <row r="200" s="575" customFormat="1"/>
    <row r="201" s="575" customFormat="1"/>
    <row r="202" s="575" customFormat="1"/>
    <row r="203" s="575" customFormat="1"/>
    <row r="204" s="575" customFormat="1"/>
    <row r="205" s="575" customFormat="1"/>
    <row r="206" s="575" customFormat="1"/>
    <row r="207" s="575" customFormat="1"/>
    <row r="208" s="575" customFormat="1"/>
    <row r="209" s="575" customFormat="1"/>
    <row r="210" s="575" customFormat="1"/>
    <row r="211" s="575" customFormat="1"/>
    <row r="212" s="575" customFormat="1"/>
    <row r="213" s="575" customFormat="1"/>
    <row r="214" s="575" customFormat="1"/>
    <row r="215" s="575" customFormat="1"/>
    <row r="216" s="575" customFormat="1"/>
    <row r="217" s="575" customFormat="1"/>
    <row r="218" s="575" customFormat="1"/>
    <row r="219" s="575" customFormat="1"/>
    <row r="220" s="575" customFormat="1"/>
    <row r="221" s="575" customFormat="1"/>
    <row r="222" s="575" customFormat="1"/>
    <row r="223" s="575" customFormat="1"/>
    <row r="224" s="575" customFormat="1"/>
    <row r="225" s="575" customFormat="1"/>
    <row r="226" s="575" customFormat="1"/>
    <row r="227" s="575" customFormat="1"/>
    <row r="228" s="575" customFormat="1"/>
    <row r="229" s="575" customFormat="1"/>
    <row r="230" s="575" customFormat="1"/>
    <row r="231" s="575" customFormat="1"/>
    <row r="232" s="575" customFormat="1"/>
    <row r="233" s="575" customFormat="1"/>
    <row r="234" s="575" customFormat="1"/>
    <row r="235" s="575" customFormat="1"/>
    <row r="236" s="575" customFormat="1"/>
    <row r="237" s="575" customFormat="1"/>
    <row r="238" s="575" customFormat="1"/>
    <row r="239" s="575" customFormat="1"/>
    <row r="240" s="575" customFormat="1"/>
    <row r="241" s="575" customFormat="1"/>
    <row r="242" s="575" customFormat="1"/>
    <row r="243" s="575" customFormat="1"/>
    <row r="244" s="575" customFormat="1"/>
    <row r="245" s="575" customFormat="1"/>
    <row r="246" s="575" customFormat="1"/>
    <row r="247" s="575" customFormat="1"/>
    <row r="248" s="575" customFormat="1"/>
    <row r="249" s="575" customFormat="1"/>
    <row r="250" s="575" customFormat="1"/>
    <row r="251" s="575" customFormat="1"/>
    <row r="252" s="575" customFormat="1"/>
    <row r="253" s="575" customFormat="1"/>
    <row r="254" s="575" customFormat="1"/>
    <row r="255" s="575" customFormat="1"/>
    <row r="256" s="575" customFormat="1"/>
    <row r="257" s="575" customFormat="1"/>
    <row r="258" s="575" customFormat="1"/>
    <row r="259" s="575" customFormat="1"/>
    <row r="260" s="575" customFormat="1"/>
    <row r="261" s="575" customFormat="1"/>
    <row r="262" s="575" customFormat="1"/>
    <row r="263" s="575" customFormat="1"/>
    <row r="264" s="575" customFormat="1"/>
    <row r="265" s="575" customFormat="1"/>
    <row r="266" s="575" customFormat="1"/>
    <row r="267" s="575" customFormat="1"/>
    <row r="268" s="575" customFormat="1"/>
    <row r="269" s="575" customFormat="1"/>
    <row r="270" s="575" customFormat="1"/>
    <row r="271" s="575" customFormat="1"/>
    <row r="272" s="575" customFormat="1"/>
    <row r="273" s="575" customFormat="1"/>
    <row r="274" s="575" customFormat="1"/>
    <row r="275" s="575" customFormat="1"/>
    <row r="276" s="575" customFormat="1"/>
    <row r="277" s="575" customFormat="1"/>
    <row r="278" s="575" customFormat="1"/>
    <row r="279" s="575" customFormat="1"/>
    <row r="280" s="575" customFormat="1"/>
    <row r="281" s="575" customFormat="1"/>
    <row r="282" s="575" customFormat="1"/>
    <row r="283" s="575" customFormat="1"/>
    <row r="284" s="575" customFormat="1"/>
    <row r="285" s="575" customFormat="1"/>
    <row r="286" s="575" customFormat="1"/>
    <row r="287" s="575" customFormat="1"/>
    <row r="288" s="575" customFormat="1"/>
    <row r="289" s="575" customFormat="1"/>
    <row r="290" s="575" customFormat="1"/>
    <row r="291" s="575" customFormat="1"/>
    <row r="292" s="575" customFormat="1"/>
    <row r="293" s="575" customFormat="1"/>
    <row r="294" s="575" customFormat="1"/>
    <row r="295" s="575" customFormat="1"/>
    <row r="296" s="575" customFormat="1"/>
    <row r="297" s="575" customFormat="1"/>
    <row r="298" s="575" customFormat="1"/>
    <row r="299" s="575" customFormat="1"/>
    <row r="300" s="575" customFormat="1"/>
    <row r="301" s="575" customFormat="1"/>
    <row r="302" s="575" customFormat="1"/>
    <row r="303" s="575" customFormat="1"/>
    <row r="304" s="575" customFormat="1"/>
    <row r="305" s="575" customFormat="1"/>
    <row r="306" s="575" customFormat="1"/>
    <row r="307" s="575" customFormat="1"/>
    <row r="308" s="575" customFormat="1"/>
    <row r="309" s="575" customFormat="1"/>
    <row r="310" s="575" customFormat="1"/>
    <row r="311" s="575" customFormat="1"/>
    <row r="312" s="575" customFormat="1"/>
    <row r="313" s="575" customFormat="1"/>
    <row r="314" s="575" customFormat="1"/>
    <row r="315" s="575" customFormat="1"/>
    <row r="316" s="575" customFormat="1"/>
    <row r="317" s="575" customFormat="1"/>
    <row r="318" s="575" customFormat="1"/>
    <row r="319" s="575" customFormat="1"/>
    <row r="320" s="575" customFormat="1"/>
    <row r="321" s="575" customFormat="1"/>
    <row r="322" s="575" customFormat="1"/>
    <row r="323" s="575" customFormat="1"/>
    <row r="324" s="575" customFormat="1"/>
    <row r="325" s="575" customFormat="1"/>
    <row r="326" s="575" customFormat="1"/>
    <row r="327" s="575" customFormat="1"/>
    <row r="328" s="575" customFormat="1"/>
    <row r="329" s="575" customFormat="1"/>
    <row r="330" s="575" customFormat="1"/>
    <row r="331" s="575" customFormat="1"/>
    <row r="332" s="575" customFormat="1"/>
    <row r="333" s="575" customFormat="1"/>
    <row r="334" s="575" customFormat="1"/>
    <row r="335" s="575" customFormat="1"/>
    <row r="336" s="575" customFormat="1"/>
    <row r="337" s="575" customFormat="1"/>
    <row r="338" s="575" customFormat="1"/>
    <row r="339" s="575" customFormat="1"/>
    <row r="340" s="575" customFormat="1"/>
    <row r="341" s="575" customFormat="1"/>
    <row r="342" s="575" customFormat="1"/>
    <row r="343" s="575" customFormat="1"/>
    <row r="344" s="575" customFormat="1"/>
    <row r="345" s="575" customFormat="1"/>
    <row r="346" s="575" customFormat="1"/>
    <row r="347" s="575" customFormat="1"/>
    <row r="348" s="575" customFormat="1"/>
    <row r="349" s="575" customFormat="1"/>
    <row r="350" s="575" customFormat="1"/>
    <row r="351" s="575" customFormat="1"/>
    <row r="352" s="575" customFormat="1"/>
    <row r="353" s="575" customFormat="1"/>
    <row r="354" s="575" customFormat="1"/>
    <row r="355" s="575" customFormat="1"/>
    <row r="356" s="575" customFormat="1"/>
    <row r="357" s="575" customFormat="1"/>
    <row r="358" s="575" customFormat="1"/>
    <row r="359" s="575" customFormat="1"/>
    <row r="360" s="575" customFormat="1"/>
    <row r="361" s="575" customFormat="1"/>
    <row r="362" s="575" customFormat="1"/>
    <row r="363" s="575" customFormat="1"/>
    <row r="364" s="575" customFormat="1"/>
    <row r="365" s="575" customFormat="1"/>
    <row r="366" s="575" customFormat="1"/>
    <row r="367" s="575" customFormat="1"/>
    <row r="368" s="575" customFormat="1"/>
    <row r="369" s="575" customFormat="1"/>
    <row r="370" s="575" customFormat="1"/>
    <row r="371" s="575" customFormat="1"/>
    <row r="372" s="575" customFormat="1"/>
    <row r="373" s="575" customFormat="1"/>
    <row r="374" s="575" customFormat="1"/>
    <row r="375" s="575" customFormat="1"/>
    <row r="376" s="575" customFormat="1"/>
    <row r="377" s="575" customFormat="1"/>
    <row r="378" s="575" customFormat="1"/>
    <row r="379" s="575" customFormat="1"/>
    <row r="380" s="575" customFormat="1"/>
    <row r="381" s="575" customFormat="1"/>
    <row r="382" s="575" customFormat="1"/>
    <row r="383" s="575" customFormat="1"/>
    <row r="384" s="575" customFormat="1"/>
    <row r="385" s="575" customFormat="1"/>
    <row r="386" s="575" customFormat="1"/>
    <row r="387" s="575" customFormat="1"/>
    <row r="388" s="575" customFormat="1"/>
    <row r="389" s="575" customFormat="1"/>
    <row r="390" s="575" customFormat="1"/>
    <row r="391" s="575" customFormat="1"/>
    <row r="392" s="575" customFormat="1"/>
    <row r="393" s="575" customFormat="1"/>
    <row r="394" s="575" customFormat="1"/>
    <row r="395" s="575" customFormat="1"/>
    <row r="396" s="575" customFormat="1"/>
    <row r="397" s="575" customFormat="1"/>
    <row r="398" s="575" customFormat="1"/>
    <row r="399" s="575" customFormat="1"/>
    <row r="400" s="575" customFormat="1"/>
    <row r="401" s="575" customFormat="1"/>
    <row r="402" s="575" customFormat="1"/>
    <row r="403" s="575" customFormat="1"/>
    <row r="404" s="575" customFormat="1"/>
    <row r="405" s="575" customFormat="1"/>
    <row r="406" s="575" customFormat="1"/>
    <row r="407" s="575" customFormat="1"/>
    <row r="408" s="575" customFormat="1"/>
    <row r="409" s="575" customFormat="1"/>
    <row r="410" s="575" customFormat="1"/>
    <row r="411" s="575" customFormat="1"/>
    <row r="412" s="575" customFormat="1"/>
    <row r="413" s="575" customFormat="1"/>
    <row r="414" s="575" customFormat="1"/>
    <row r="415" s="575" customFormat="1"/>
    <row r="416" s="575" customFormat="1"/>
    <row r="417" s="575" customFormat="1"/>
    <row r="418" s="575" customFormat="1"/>
    <row r="419" s="575" customFormat="1"/>
    <row r="420" s="575" customFormat="1"/>
    <row r="421" s="575" customFormat="1"/>
    <row r="422" s="575" customFormat="1"/>
    <row r="423" s="575" customFormat="1"/>
    <row r="424" s="575" customFormat="1"/>
    <row r="425" s="575" customFormat="1"/>
    <row r="426" s="575" customFormat="1"/>
    <row r="427" s="575" customFormat="1"/>
    <row r="428" s="575" customFormat="1"/>
    <row r="429" s="575" customFormat="1"/>
    <row r="430" s="575" customFormat="1"/>
    <row r="431" s="575" customFormat="1"/>
    <row r="432" s="575" customFormat="1"/>
    <row r="433" s="575" customFormat="1"/>
    <row r="434" s="575" customFormat="1"/>
    <row r="435" s="575" customFormat="1"/>
    <row r="436" s="575" customFormat="1"/>
    <row r="437" s="575" customFormat="1"/>
    <row r="438" s="575" customFormat="1"/>
    <row r="439" s="575" customFormat="1"/>
    <row r="440" s="575" customFormat="1"/>
    <row r="441" s="575" customFormat="1"/>
    <row r="442" s="575" customFormat="1"/>
    <row r="443" s="575" customFormat="1"/>
    <row r="444" s="575" customFormat="1"/>
    <row r="445" s="575" customFormat="1"/>
    <row r="446" s="575" customFormat="1"/>
    <row r="447" s="575" customFormat="1"/>
    <row r="448" s="575" customFormat="1"/>
    <row r="449" s="575" customFormat="1"/>
    <row r="450" s="575" customFormat="1"/>
    <row r="451" s="575" customFormat="1"/>
    <row r="452" s="575" customFormat="1"/>
    <row r="453" s="575" customFormat="1"/>
    <row r="454" s="575" customFormat="1"/>
    <row r="455" s="575" customFormat="1"/>
    <row r="456" s="575" customFormat="1"/>
    <row r="457" s="575" customFormat="1"/>
    <row r="458" s="575" customFormat="1"/>
    <row r="459" s="575" customFormat="1"/>
    <row r="460" s="575" customFormat="1"/>
    <row r="461" s="575" customFormat="1"/>
    <row r="462" s="575" customFormat="1"/>
    <row r="463" s="575" customFormat="1"/>
    <row r="464" s="575" customFormat="1"/>
    <row r="465" s="575" customFormat="1"/>
    <row r="466" s="575" customFormat="1"/>
    <row r="467" s="575" customFormat="1"/>
    <row r="468" s="575" customFormat="1"/>
    <row r="469" s="575" customFormat="1"/>
    <row r="470" s="575" customFormat="1"/>
    <row r="471" s="575" customFormat="1"/>
    <row r="472" s="575" customFormat="1"/>
    <row r="473" s="575" customFormat="1"/>
    <row r="474" s="575" customFormat="1"/>
    <row r="475" s="575" customFormat="1"/>
    <row r="476" s="575" customFormat="1"/>
    <row r="477" s="575" customFormat="1"/>
    <row r="478" s="575" customFormat="1"/>
    <row r="479" s="575" customFormat="1"/>
    <row r="480" s="575" customFormat="1"/>
    <row r="481" s="575" customFormat="1"/>
    <row r="482" s="575" customFormat="1"/>
    <row r="483" s="575" customFormat="1"/>
    <row r="484" s="575" customFormat="1"/>
    <row r="485" s="575" customFormat="1"/>
    <row r="486" s="575" customFormat="1"/>
    <row r="487" s="575" customFormat="1"/>
    <row r="488" s="575" customFormat="1"/>
    <row r="489" s="575" customFormat="1"/>
    <row r="490" s="575" customFormat="1"/>
    <row r="491" s="575" customFormat="1"/>
    <row r="492" s="575" customFormat="1"/>
    <row r="493" s="575" customFormat="1"/>
    <row r="494" s="575" customFormat="1"/>
    <row r="495" s="575" customFormat="1"/>
    <row r="496" s="575" customFormat="1"/>
    <row r="497" s="575" customFormat="1"/>
    <row r="498" s="575" customFormat="1"/>
    <row r="499" s="575" customFormat="1"/>
    <row r="500" s="575" customFormat="1"/>
    <row r="501" s="575" customFormat="1"/>
    <row r="502" s="575" customFormat="1"/>
    <row r="503" s="575" customFormat="1"/>
    <row r="504" s="575" customFormat="1"/>
    <row r="505" s="575" customFormat="1"/>
    <row r="506" s="575" customFormat="1"/>
    <row r="507" s="575" customFormat="1"/>
    <row r="508" s="575" customFormat="1"/>
    <row r="509" s="575" customFormat="1"/>
    <row r="510" s="575" customFormat="1"/>
    <row r="511" s="575" customFormat="1"/>
    <row r="512" s="575" customFormat="1"/>
    <row r="513" s="575" customFormat="1"/>
    <row r="514" s="575" customFormat="1"/>
    <row r="515" s="575" customFormat="1"/>
    <row r="516" s="575" customFormat="1"/>
    <row r="517" s="575" customFormat="1"/>
    <row r="518" s="575" customFormat="1"/>
    <row r="519" s="575" customFormat="1"/>
    <row r="520" s="575" customFormat="1"/>
    <row r="521" s="575" customFormat="1"/>
    <row r="522" s="575" customFormat="1"/>
    <row r="523" s="575" customFormat="1"/>
    <row r="524" s="575" customFormat="1"/>
    <row r="525" s="575" customFormat="1"/>
    <row r="526" s="575" customFormat="1"/>
  </sheetData>
  <mergeCells count="14">
    <mergeCell ref="B16:B17"/>
    <mergeCell ref="C9:E9"/>
    <mergeCell ref="C1:E1"/>
    <mergeCell ref="C2:E2"/>
    <mergeCell ref="C3:E3"/>
    <mergeCell ref="C4:E4"/>
    <mergeCell ref="C6:E6"/>
    <mergeCell ref="C7:E7"/>
    <mergeCell ref="C11:E11"/>
    <mergeCell ref="C13:E13"/>
    <mergeCell ref="C14:E14"/>
    <mergeCell ref="C16:C17"/>
    <mergeCell ref="D16:D17"/>
    <mergeCell ref="E16:E17"/>
  </mergeCells>
  <conditionalFormatting sqref="B19:E98">
    <cfRule type="expression" dxfId="49" priority="22"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9">
    <tabColor rgb="FFFF0000"/>
    <pageSetUpPr fitToPage="1"/>
  </sheetPr>
  <dimension ref="A1:H514"/>
  <sheetViews>
    <sheetView showGridLines="0" zoomScaleNormal="100" workbookViewId="0">
      <selection activeCell="G10" sqref="G10"/>
    </sheetView>
  </sheetViews>
  <sheetFormatPr baseColWidth="10" defaultColWidth="0" defaultRowHeight="15" zeroHeight="1"/>
  <cols>
    <col min="1" max="1" width="3.85546875" style="575" customWidth="1"/>
    <col min="2" max="2" width="6.7109375" style="575" hidden="1" customWidth="1"/>
    <col min="3" max="3" width="14" style="575" customWidth="1"/>
    <col min="4" max="4" width="61.42578125" style="575" customWidth="1"/>
    <col min="5" max="5" width="16.7109375" style="575" customWidth="1"/>
    <col min="6" max="6" width="14.42578125" style="575" customWidth="1"/>
    <col min="7" max="8" width="11.42578125" style="575" customWidth="1"/>
    <col min="9" max="16384" width="11.42578125" style="575" hidden="1"/>
  </cols>
  <sheetData>
    <row r="1" spans="1:6" s="572" customFormat="1" ht="15" customHeight="1">
      <c r="A1" s="98"/>
      <c r="B1" s="98"/>
      <c r="C1" s="502" t="s">
        <v>0</v>
      </c>
      <c r="D1" s="502"/>
      <c r="E1" s="502"/>
      <c r="F1" s="502"/>
    </row>
    <row r="2" spans="1:6" s="572" customFormat="1" ht="15" customHeight="1">
      <c r="A2" s="98"/>
      <c r="B2" s="98"/>
      <c r="C2" s="502" t="s">
        <v>1</v>
      </c>
      <c r="D2" s="502"/>
      <c r="E2" s="502"/>
      <c r="F2" s="502"/>
    </row>
    <row r="3" spans="1:6" s="572" customFormat="1" ht="15" customHeight="1">
      <c r="A3" s="98"/>
      <c r="B3" s="98"/>
      <c r="C3" s="502" t="s">
        <v>273</v>
      </c>
      <c r="D3" s="502"/>
      <c r="E3" s="502"/>
      <c r="F3" s="502"/>
    </row>
    <row r="4" spans="1:6" s="572" customFormat="1" ht="12.75" customHeight="1">
      <c r="A4" s="98"/>
      <c r="B4" s="98"/>
      <c r="C4" s="502" t="s">
        <v>267</v>
      </c>
      <c r="D4" s="502"/>
      <c r="E4" s="502"/>
      <c r="F4" s="502"/>
    </row>
    <row r="5" spans="1:6" s="572" customFormat="1" ht="12.75">
      <c r="A5" s="98"/>
      <c r="B5" s="97"/>
      <c r="C5" s="97"/>
      <c r="D5" s="2"/>
      <c r="E5" s="573"/>
      <c r="F5" s="573"/>
    </row>
    <row r="6" spans="1:6" s="572" customFormat="1" ht="12.75">
      <c r="A6" s="98"/>
      <c r="B6" s="98"/>
      <c r="C6" s="502" t="s">
        <v>137</v>
      </c>
      <c r="D6" s="502"/>
      <c r="E6" s="502"/>
      <c r="F6" s="502"/>
    </row>
    <row r="7" spans="1:6" s="572" customFormat="1" ht="12.75">
      <c r="A7" s="98"/>
      <c r="B7" s="98"/>
      <c r="C7" s="502" t="s">
        <v>293</v>
      </c>
      <c r="D7" s="502"/>
      <c r="E7" s="502"/>
      <c r="F7" s="502"/>
    </row>
    <row r="8" spans="1:6" s="572" customFormat="1" ht="12.75" customHeight="1">
      <c r="A8" s="98"/>
      <c r="B8" s="97"/>
      <c r="C8" s="97"/>
      <c r="D8" s="2"/>
      <c r="E8" s="573"/>
      <c r="F8" s="573"/>
    </row>
    <row r="9" spans="1:6" s="572" customFormat="1" ht="67.5" customHeight="1">
      <c r="A9" s="98"/>
      <c r="B9" s="98"/>
      <c r="C9" s="502" t="s">
        <v>294</v>
      </c>
      <c r="D9" s="502"/>
      <c r="E9" s="502"/>
      <c r="F9" s="502"/>
    </row>
    <row r="10" spans="1:6" s="572" customFormat="1" ht="12.75" customHeight="1">
      <c r="A10" s="98"/>
      <c r="B10" s="97"/>
      <c r="C10" s="97"/>
      <c r="D10" s="2"/>
      <c r="E10" s="573"/>
      <c r="F10" s="573"/>
    </row>
    <row r="11" spans="1:6" s="572" customFormat="1" ht="12.75">
      <c r="A11" s="98"/>
      <c r="B11" s="98"/>
      <c r="C11" s="491"/>
      <c r="D11" s="491"/>
      <c r="E11" s="491"/>
      <c r="F11" s="491"/>
    </row>
    <row r="12" spans="1:6" s="572" customFormat="1" ht="15.75">
      <c r="A12" s="98"/>
      <c r="B12" s="99"/>
      <c r="C12" s="99"/>
      <c r="D12" s="100"/>
      <c r="E12" s="573"/>
      <c r="F12" s="573"/>
    </row>
    <row r="13" spans="1:6" s="572" customFormat="1" ht="12.75">
      <c r="A13" s="98"/>
      <c r="B13" s="98"/>
      <c r="C13" s="412" t="s">
        <v>161</v>
      </c>
      <c r="D13" s="412"/>
      <c r="E13" s="412"/>
      <c r="F13" s="412"/>
    </row>
    <row r="14" spans="1:6">
      <c r="A14" s="574"/>
      <c r="B14" s="574"/>
      <c r="C14" s="412" t="s">
        <v>217</v>
      </c>
      <c r="D14" s="412"/>
      <c r="E14" s="412"/>
      <c r="F14" s="412"/>
    </row>
    <row r="15" spans="1:6" ht="15.75" thickBot="1"/>
    <row r="16" spans="1:6" ht="24" customHeight="1" thickTop="1">
      <c r="B16" s="576" t="s">
        <v>34</v>
      </c>
      <c r="C16" s="576" t="s">
        <v>91</v>
      </c>
      <c r="D16" s="597" t="s">
        <v>15</v>
      </c>
      <c r="E16" s="598" t="s">
        <v>248</v>
      </c>
      <c r="F16" s="598" t="s">
        <v>249</v>
      </c>
    </row>
    <row r="17" spans="2:6" ht="24" customHeight="1" thickBot="1">
      <c r="B17" s="581"/>
      <c r="C17" s="581"/>
      <c r="D17" s="599"/>
      <c r="E17" s="600" t="s">
        <v>250</v>
      </c>
      <c r="F17" s="600" t="s">
        <v>20</v>
      </c>
    </row>
    <row r="18" spans="2:6" ht="4.5" customHeight="1">
      <c r="B18" s="103"/>
      <c r="C18" s="103"/>
      <c r="D18" s="104"/>
      <c r="E18" s="105"/>
      <c r="F18" s="105"/>
    </row>
    <row r="19" spans="2:6">
      <c r="B19" s="106">
        <v>1</v>
      </c>
      <c r="C19" s="106">
        <v>1</v>
      </c>
      <c r="D19" s="107" t="s">
        <v>296</v>
      </c>
      <c r="E19" s="601" t="s">
        <v>6</v>
      </c>
      <c r="F19" s="602">
        <v>10</v>
      </c>
    </row>
    <row r="20" spans="2:6">
      <c r="B20" s="106">
        <v>2</v>
      </c>
      <c r="C20" s="106">
        <v>2</v>
      </c>
      <c r="D20" s="107" t="s">
        <v>305</v>
      </c>
      <c r="E20" s="601" t="s">
        <v>6</v>
      </c>
      <c r="F20" s="602">
        <v>10</v>
      </c>
    </row>
    <row r="21" spans="2:6">
      <c r="B21" s="106">
        <v>3</v>
      </c>
      <c r="C21" s="106">
        <v>3</v>
      </c>
      <c r="D21" s="107" t="s">
        <v>312</v>
      </c>
      <c r="E21" s="601" t="s">
        <v>6</v>
      </c>
      <c r="F21" s="602">
        <v>10</v>
      </c>
    </row>
    <row r="22" spans="2:6">
      <c r="B22" s="106">
        <v>4</v>
      </c>
      <c r="C22" s="106">
        <v>4</v>
      </c>
      <c r="D22" s="107" t="s">
        <v>317</v>
      </c>
      <c r="E22" s="601" t="s">
        <v>6</v>
      </c>
      <c r="F22" s="602">
        <v>10</v>
      </c>
    </row>
    <row r="23" spans="2:6">
      <c r="B23" s="106">
        <v>5</v>
      </c>
      <c r="C23" s="106">
        <v>5</v>
      </c>
      <c r="D23" s="107" t="s">
        <v>329</v>
      </c>
      <c r="E23" s="601" t="s">
        <v>6</v>
      </c>
      <c r="F23" s="602">
        <v>10</v>
      </c>
    </row>
    <row r="24" spans="2:6">
      <c r="B24" s="106">
        <v>6</v>
      </c>
      <c r="C24" s="106">
        <v>6</v>
      </c>
      <c r="D24" s="107" t="s">
        <v>333</v>
      </c>
      <c r="E24" s="601" t="s">
        <v>6</v>
      </c>
      <c r="F24" s="602">
        <v>10</v>
      </c>
    </row>
    <row r="25" spans="2:6">
      <c r="B25" s="106">
        <v>7</v>
      </c>
      <c r="C25" s="106">
        <v>7</v>
      </c>
      <c r="D25" s="107" t="s">
        <v>337</v>
      </c>
      <c r="E25" s="601" t="s">
        <v>6</v>
      </c>
      <c r="F25" s="602">
        <v>10</v>
      </c>
    </row>
    <row r="26" spans="2:6">
      <c r="B26" s="106">
        <v>8</v>
      </c>
      <c r="C26" s="106">
        <v>8</v>
      </c>
      <c r="D26" s="107" t="s">
        <v>348</v>
      </c>
      <c r="E26" s="601" t="s">
        <v>6</v>
      </c>
      <c r="F26" s="602">
        <v>10</v>
      </c>
    </row>
    <row r="27" spans="2:6">
      <c r="B27" s="106">
        <v>9</v>
      </c>
      <c r="C27" s="106">
        <v>9</v>
      </c>
      <c r="D27" s="107" t="s">
        <v>362</v>
      </c>
      <c r="E27" s="601" t="s">
        <v>6</v>
      </c>
      <c r="F27" s="602">
        <v>10</v>
      </c>
    </row>
    <row r="28" spans="2:6">
      <c r="B28" s="106">
        <v>10</v>
      </c>
      <c r="C28" s="106">
        <v>10</v>
      </c>
      <c r="D28" s="107" t="s">
        <v>381</v>
      </c>
      <c r="E28" s="601" t="s">
        <v>6</v>
      </c>
      <c r="F28" s="602">
        <v>10</v>
      </c>
    </row>
    <row r="29" spans="2:6">
      <c r="B29" s="106">
        <v>11</v>
      </c>
      <c r="C29" s="106">
        <v>11</v>
      </c>
      <c r="D29" s="107" t="s">
        <v>390</v>
      </c>
      <c r="E29" s="601" t="s">
        <v>6</v>
      </c>
      <c r="F29" s="602">
        <v>10</v>
      </c>
    </row>
    <row r="30" spans="2:6">
      <c r="B30" s="106">
        <v>12</v>
      </c>
      <c r="C30" s="106">
        <v>12</v>
      </c>
      <c r="D30" s="107" t="s">
        <v>391</v>
      </c>
      <c r="E30" s="601" t="s">
        <v>6</v>
      </c>
      <c r="F30" s="602">
        <v>10</v>
      </c>
    </row>
    <row r="31" spans="2:6">
      <c r="B31" s="106">
        <v>13</v>
      </c>
      <c r="C31" s="106">
        <v>13</v>
      </c>
      <c r="D31" s="107" t="s">
        <v>409</v>
      </c>
      <c r="E31" s="601" t="s">
        <v>6</v>
      </c>
      <c r="F31" s="602">
        <v>10</v>
      </c>
    </row>
    <row r="32" spans="2:6">
      <c r="B32" s="106">
        <v>14</v>
      </c>
      <c r="C32" s="106">
        <v>14</v>
      </c>
      <c r="D32" s="107" t="s">
        <v>414</v>
      </c>
      <c r="E32" s="601" t="s">
        <v>6</v>
      </c>
      <c r="F32" s="602">
        <v>10</v>
      </c>
    </row>
    <row r="33" spans="2:6">
      <c r="B33" s="106">
        <v>15</v>
      </c>
      <c r="C33" s="106">
        <v>15</v>
      </c>
      <c r="D33" s="107" t="s">
        <v>424</v>
      </c>
      <c r="E33" s="601" t="s">
        <v>6</v>
      </c>
      <c r="F33" s="602">
        <v>10</v>
      </c>
    </row>
    <row r="34" spans="2:6">
      <c r="B34" s="106">
        <v>16</v>
      </c>
      <c r="C34" s="106">
        <v>16</v>
      </c>
      <c r="D34" s="107" t="s">
        <v>435</v>
      </c>
      <c r="E34" s="601" t="s">
        <v>6</v>
      </c>
      <c r="F34" s="602">
        <v>10</v>
      </c>
    </row>
    <row r="35" spans="2:6">
      <c r="B35" s="106">
        <v>17</v>
      </c>
      <c r="C35" s="106">
        <v>17</v>
      </c>
      <c r="D35" s="107" t="s">
        <v>445</v>
      </c>
      <c r="E35" s="601" t="s">
        <v>6</v>
      </c>
      <c r="F35" s="602">
        <v>10</v>
      </c>
    </row>
    <row r="36" spans="2:6">
      <c r="B36" s="106">
        <v>18</v>
      </c>
      <c r="C36" s="106">
        <v>18</v>
      </c>
      <c r="D36" s="107" t="s">
        <v>454</v>
      </c>
      <c r="E36" s="601" t="s">
        <v>6</v>
      </c>
      <c r="F36" s="602">
        <v>10</v>
      </c>
    </row>
    <row r="37" spans="2:6">
      <c r="B37" s="106">
        <v>19</v>
      </c>
      <c r="C37" s="106">
        <v>19</v>
      </c>
      <c r="D37" s="107" t="s">
        <v>466</v>
      </c>
      <c r="E37" s="601" t="s">
        <v>6</v>
      </c>
      <c r="F37" s="602">
        <v>10</v>
      </c>
    </row>
    <row r="38" spans="2:6">
      <c r="B38" s="106">
        <v>20</v>
      </c>
      <c r="C38" s="106">
        <v>20</v>
      </c>
      <c r="D38" s="107" t="s">
        <v>473</v>
      </c>
      <c r="E38" s="601" t="s">
        <v>6</v>
      </c>
      <c r="F38" s="602">
        <v>10</v>
      </c>
    </row>
    <row r="39" spans="2:6">
      <c r="B39" s="106">
        <v>21</v>
      </c>
      <c r="C39" s="106">
        <v>21</v>
      </c>
      <c r="D39" s="107" t="s">
        <v>484</v>
      </c>
      <c r="E39" s="601" t="s">
        <v>6</v>
      </c>
      <c r="F39" s="602">
        <v>10</v>
      </c>
    </row>
    <row r="40" spans="2:6">
      <c r="B40" s="106">
        <v>22</v>
      </c>
      <c r="C40" s="106">
        <v>22</v>
      </c>
      <c r="D40" s="107" t="s">
        <v>506</v>
      </c>
      <c r="E40" s="601" t="s">
        <v>6</v>
      </c>
      <c r="F40" s="602">
        <v>10</v>
      </c>
    </row>
    <row r="41" spans="2:6">
      <c r="B41" s="106">
        <v>23</v>
      </c>
      <c r="C41" s="106">
        <v>23</v>
      </c>
      <c r="D41" s="107" t="s">
        <v>503</v>
      </c>
      <c r="E41" s="601" t="s">
        <v>6</v>
      </c>
      <c r="F41" s="602">
        <v>10</v>
      </c>
    </row>
    <row r="42" spans="2:6">
      <c r="B42" s="106">
        <v>24</v>
      </c>
      <c r="C42" s="106">
        <v>24</v>
      </c>
      <c r="D42" s="107" t="s">
        <v>508</v>
      </c>
      <c r="E42" s="601" t="s">
        <v>6</v>
      </c>
      <c r="F42" s="602">
        <v>10</v>
      </c>
    </row>
    <row r="43" spans="2:6">
      <c r="B43" s="106">
        <v>25</v>
      </c>
      <c r="C43" s="106">
        <v>25</v>
      </c>
      <c r="D43" s="107" t="s">
        <v>516</v>
      </c>
      <c r="E43" s="601" t="s">
        <v>6</v>
      </c>
      <c r="F43" s="602">
        <v>10</v>
      </c>
    </row>
    <row r="44" spans="2:6">
      <c r="B44" s="106">
        <v>26</v>
      </c>
      <c r="C44" s="106">
        <v>26</v>
      </c>
      <c r="D44" s="107" t="s">
        <v>1125</v>
      </c>
      <c r="E44" s="601" t="s">
        <v>6</v>
      </c>
      <c r="F44" s="602">
        <v>10</v>
      </c>
    </row>
    <row r="45" spans="2:6">
      <c r="B45" s="106">
        <v>27</v>
      </c>
      <c r="C45" s="106">
        <v>27</v>
      </c>
      <c r="D45" s="107" t="s">
        <v>537</v>
      </c>
      <c r="E45" s="601" t="s">
        <v>6</v>
      </c>
      <c r="F45" s="602">
        <v>10</v>
      </c>
    </row>
    <row r="46" spans="2:6">
      <c r="B46" s="106">
        <v>28</v>
      </c>
      <c r="C46" s="106">
        <v>28</v>
      </c>
      <c r="D46" s="107" t="s">
        <v>551</v>
      </c>
      <c r="E46" s="601" t="s">
        <v>6</v>
      </c>
      <c r="F46" s="602">
        <v>10</v>
      </c>
    </row>
    <row r="47" spans="2:6">
      <c r="B47" s="106">
        <v>29</v>
      </c>
      <c r="C47" s="106">
        <v>29</v>
      </c>
      <c r="D47" s="107" t="s">
        <v>562</v>
      </c>
      <c r="E47" s="601" t="s">
        <v>6</v>
      </c>
      <c r="F47" s="602">
        <v>10</v>
      </c>
    </row>
    <row r="48" spans="2:6">
      <c r="B48" s="106">
        <v>30</v>
      </c>
      <c r="C48" s="106">
        <v>30</v>
      </c>
      <c r="D48" s="107" t="s">
        <v>582</v>
      </c>
      <c r="E48" s="601" t="s">
        <v>6</v>
      </c>
      <c r="F48" s="602">
        <v>10</v>
      </c>
    </row>
    <row r="49" spans="2:6">
      <c r="B49" s="106">
        <v>31</v>
      </c>
      <c r="C49" s="106">
        <v>31</v>
      </c>
      <c r="D49" s="107" t="s">
        <v>585</v>
      </c>
      <c r="E49" s="601" t="s">
        <v>6</v>
      </c>
      <c r="F49" s="602">
        <v>10</v>
      </c>
    </row>
    <row r="50" spans="2:6">
      <c r="B50" s="106">
        <v>32</v>
      </c>
      <c r="C50" s="106">
        <v>32</v>
      </c>
      <c r="D50" s="107" t="s">
        <v>599</v>
      </c>
      <c r="E50" s="601" t="s">
        <v>6</v>
      </c>
      <c r="F50" s="602">
        <v>10</v>
      </c>
    </row>
    <row r="51" spans="2:6">
      <c r="B51" s="106">
        <v>33</v>
      </c>
      <c r="C51" s="106">
        <v>33</v>
      </c>
      <c r="D51" s="107" t="s">
        <v>608</v>
      </c>
      <c r="E51" s="601" t="s">
        <v>6</v>
      </c>
      <c r="F51" s="602">
        <v>10</v>
      </c>
    </row>
    <row r="52" spans="2:6">
      <c r="B52" s="106">
        <v>34</v>
      </c>
      <c r="C52" s="106">
        <v>34</v>
      </c>
      <c r="D52" s="107" t="s">
        <v>614</v>
      </c>
      <c r="E52" s="601" t="s">
        <v>6</v>
      </c>
      <c r="F52" s="602">
        <v>10</v>
      </c>
    </row>
    <row r="53" spans="2:6">
      <c r="B53" s="106">
        <v>35</v>
      </c>
      <c r="C53" s="106">
        <v>35</v>
      </c>
      <c r="D53" s="107" t="s">
        <v>623</v>
      </c>
      <c r="E53" s="601" t="s">
        <v>6</v>
      </c>
      <c r="F53" s="602">
        <v>10</v>
      </c>
    </row>
    <row r="54" spans="2:6">
      <c r="B54" s="106">
        <v>36</v>
      </c>
      <c r="C54" s="106">
        <v>36</v>
      </c>
      <c r="D54" s="107" t="s">
        <v>635</v>
      </c>
      <c r="E54" s="601" t="s">
        <v>6</v>
      </c>
      <c r="F54" s="602">
        <v>10</v>
      </c>
    </row>
    <row r="55" spans="2:6">
      <c r="B55" s="106">
        <v>37</v>
      </c>
      <c r="C55" s="106">
        <v>37</v>
      </c>
      <c r="D55" s="107" t="s">
        <v>648</v>
      </c>
      <c r="E55" s="601" t="s">
        <v>6</v>
      </c>
      <c r="F55" s="602">
        <v>10</v>
      </c>
    </row>
    <row r="56" spans="2:6">
      <c r="B56" s="106">
        <v>38</v>
      </c>
      <c r="C56" s="106">
        <v>38</v>
      </c>
      <c r="D56" s="107" t="s">
        <v>660</v>
      </c>
      <c r="E56" s="601" t="s">
        <v>6</v>
      </c>
      <c r="F56" s="602">
        <v>10</v>
      </c>
    </row>
    <row r="57" spans="2:6">
      <c r="B57" s="106">
        <v>39</v>
      </c>
      <c r="C57" s="106">
        <v>39</v>
      </c>
      <c r="D57" s="107" t="s">
        <v>672</v>
      </c>
      <c r="E57" s="601" t="s">
        <v>6</v>
      </c>
      <c r="F57" s="602">
        <v>10</v>
      </c>
    </row>
    <row r="58" spans="2:6">
      <c r="B58" s="106">
        <v>40</v>
      </c>
      <c r="C58" s="106">
        <v>40</v>
      </c>
      <c r="D58" s="107" t="s">
        <v>687</v>
      </c>
      <c r="E58" s="601" t="s">
        <v>6</v>
      </c>
      <c r="F58" s="602">
        <v>10</v>
      </c>
    </row>
    <row r="59" spans="2:6">
      <c r="B59" s="106">
        <v>41</v>
      </c>
      <c r="C59" s="106">
        <v>41</v>
      </c>
      <c r="D59" s="107" t="s">
        <v>694</v>
      </c>
      <c r="E59" s="601" t="s">
        <v>6</v>
      </c>
      <c r="F59" s="602">
        <v>10</v>
      </c>
    </row>
    <row r="60" spans="2:6">
      <c r="B60" s="106">
        <v>42</v>
      </c>
      <c r="C60" s="106">
        <v>42</v>
      </c>
      <c r="D60" s="107" t="s">
        <v>707</v>
      </c>
      <c r="E60" s="601" t="s">
        <v>6</v>
      </c>
      <c r="F60" s="602">
        <v>10</v>
      </c>
    </row>
    <row r="61" spans="2:6">
      <c r="B61" s="106">
        <v>43</v>
      </c>
      <c r="C61" s="106">
        <v>43</v>
      </c>
      <c r="D61" s="107" t="s">
        <v>719</v>
      </c>
      <c r="E61" s="601" t="s">
        <v>6</v>
      </c>
      <c r="F61" s="602">
        <v>10</v>
      </c>
    </row>
    <row r="62" spans="2:6">
      <c r="B62" s="106">
        <v>44</v>
      </c>
      <c r="C62" s="106">
        <v>44</v>
      </c>
      <c r="D62" s="107" t="s">
        <v>736</v>
      </c>
      <c r="E62" s="601" t="s">
        <v>6</v>
      </c>
      <c r="F62" s="602">
        <v>10</v>
      </c>
    </row>
    <row r="63" spans="2:6">
      <c r="B63" s="106">
        <v>45</v>
      </c>
      <c r="C63" s="106">
        <v>45</v>
      </c>
      <c r="D63" s="107" t="s">
        <v>739</v>
      </c>
      <c r="E63" s="601" t="s">
        <v>6</v>
      </c>
      <c r="F63" s="602">
        <v>10</v>
      </c>
    </row>
    <row r="64" spans="2:6">
      <c r="B64" s="106">
        <v>46</v>
      </c>
      <c r="C64" s="106">
        <v>46</v>
      </c>
      <c r="D64" s="107" t="s">
        <v>757</v>
      </c>
      <c r="E64" s="601" t="s">
        <v>6</v>
      </c>
      <c r="F64" s="602">
        <v>10</v>
      </c>
    </row>
    <row r="65" spans="2:6">
      <c r="B65" s="106">
        <v>47</v>
      </c>
      <c r="C65" s="106">
        <v>47</v>
      </c>
      <c r="D65" s="107" t="s">
        <v>756</v>
      </c>
      <c r="E65" s="601" t="s">
        <v>6</v>
      </c>
      <c r="F65" s="602">
        <v>10</v>
      </c>
    </row>
    <row r="66" spans="2:6">
      <c r="B66" s="106">
        <v>48</v>
      </c>
      <c r="C66" s="106">
        <v>48</v>
      </c>
      <c r="D66" s="107" t="s">
        <v>763</v>
      </c>
      <c r="E66" s="601" t="s">
        <v>6</v>
      </c>
      <c r="F66" s="602">
        <v>10</v>
      </c>
    </row>
    <row r="67" spans="2:6">
      <c r="B67" s="106">
        <v>49</v>
      </c>
      <c r="C67" s="106">
        <v>49</v>
      </c>
      <c r="D67" s="107" t="s">
        <v>770</v>
      </c>
      <c r="E67" s="601" t="s">
        <v>6</v>
      </c>
      <c r="F67" s="602">
        <v>10</v>
      </c>
    </row>
    <row r="68" spans="2:6">
      <c r="B68" s="106">
        <v>50</v>
      </c>
      <c r="C68" s="106">
        <v>50</v>
      </c>
      <c r="D68" s="107" t="s">
        <v>785</v>
      </c>
      <c r="E68" s="601" t="s">
        <v>6</v>
      </c>
      <c r="F68" s="602">
        <v>0</v>
      </c>
    </row>
    <row r="69" spans="2:6">
      <c r="B69" s="106">
        <v>51</v>
      </c>
      <c r="C69" s="106">
        <v>51</v>
      </c>
      <c r="D69" s="107" t="s">
        <v>807</v>
      </c>
      <c r="E69" s="601" t="s">
        <v>6</v>
      </c>
      <c r="F69" s="602">
        <v>10</v>
      </c>
    </row>
    <row r="70" spans="2:6">
      <c r="B70" s="106">
        <v>52</v>
      </c>
      <c r="C70" s="106">
        <v>52</v>
      </c>
      <c r="D70" s="107" t="s">
        <v>809</v>
      </c>
      <c r="E70" s="601" t="s">
        <v>6</v>
      </c>
      <c r="F70" s="602">
        <v>10</v>
      </c>
    </row>
    <row r="71" spans="2:6">
      <c r="B71" s="106">
        <v>53</v>
      </c>
      <c r="C71" s="106">
        <v>53</v>
      </c>
      <c r="D71" s="107" t="s">
        <v>818</v>
      </c>
      <c r="E71" s="601" t="s">
        <v>6</v>
      </c>
      <c r="F71" s="602">
        <v>10</v>
      </c>
    </row>
    <row r="72" spans="2:6">
      <c r="B72" s="106">
        <v>54</v>
      </c>
      <c r="C72" s="106">
        <v>54</v>
      </c>
      <c r="D72" s="107" t="s">
        <v>843</v>
      </c>
      <c r="E72" s="601" t="s">
        <v>6</v>
      </c>
      <c r="F72" s="602">
        <v>10</v>
      </c>
    </row>
    <row r="73" spans="2:6">
      <c r="B73" s="106">
        <v>55</v>
      </c>
      <c r="C73" s="106">
        <v>55</v>
      </c>
      <c r="D73" s="107" t="s">
        <v>845</v>
      </c>
      <c r="E73" s="601" t="s">
        <v>6</v>
      </c>
      <c r="F73" s="602">
        <v>10</v>
      </c>
    </row>
    <row r="74" spans="2:6">
      <c r="B74" s="106">
        <v>56</v>
      </c>
      <c r="C74" s="106">
        <v>56</v>
      </c>
      <c r="D74" s="107" t="s">
        <v>849</v>
      </c>
      <c r="E74" s="601" t="s">
        <v>6</v>
      </c>
      <c r="F74" s="602">
        <v>10</v>
      </c>
    </row>
    <row r="75" spans="2:6">
      <c r="B75" s="106">
        <v>57</v>
      </c>
      <c r="C75" s="106">
        <v>57</v>
      </c>
      <c r="D75" s="107" t="s">
        <v>864</v>
      </c>
      <c r="E75" s="601" t="s">
        <v>6</v>
      </c>
      <c r="F75" s="602">
        <v>10</v>
      </c>
    </row>
    <row r="76" spans="2:6">
      <c r="B76" s="106">
        <v>58</v>
      </c>
      <c r="C76" s="106">
        <v>58</v>
      </c>
      <c r="D76" s="107" t="s">
        <v>873</v>
      </c>
      <c r="E76" s="601" t="s">
        <v>6</v>
      </c>
      <c r="F76" s="602">
        <v>10</v>
      </c>
    </row>
    <row r="77" spans="2:6">
      <c r="B77" s="106">
        <v>59</v>
      </c>
      <c r="C77" s="106">
        <v>59</v>
      </c>
      <c r="D77" s="107" t="s">
        <v>884</v>
      </c>
      <c r="E77" s="601" t="s">
        <v>6</v>
      </c>
      <c r="F77" s="602">
        <v>0</v>
      </c>
    </row>
    <row r="78" spans="2:6">
      <c r="B78" s="106">
        <v>60</v>
      </c>
      <c r="C78" s="106">
        <v>60</v>
      </c>
      <c r="D78" s="107" t="s">
        <v>891</v>
      </c>
      <c r="E78" s="601" t="s">
        <v>6</v>
      </c>
      <c r="F78" s="602">
        <v>10</v>
      </c>
    </row>
    <row r="79" spans="2:6">
      <c r="B79" s="106">
        <v>61</v>
      </c>
      <c r="C79" s="106">
        <v>61</v>
      </c>
      <c r="D79" s="107" t="s">
        <v>907</v>
      </c>
      <c r="E79" s="601" t="s">
        <v>6</v>
      </c>
      <c r="F79" s="602">
        <v>10</v>
      </c>
    </row>
    <row r="80" spans="2:6">
      <c r="B80" s="106">
        <v>62</v>
      </c>
      <c r="C80" s="106">
        <v>62</v>
      </c>
      <c r="D80" s="107" t="s">
        <v>919</v>
      </c>
      <c r="E80" s="601" t="s">
        <v>6</v>
      </c>
      <c r="F80" s="602">
        <v>10</v>
      </c>
    </row>
    <row r="81" spans="2:6">
      <c r="B81" s="106">
        <v>63</v>
      </c>
      <c r="C81" s="106">
        <v>63</v>
      </c>
      <c r="D81" s="107" t="s">
        <v>931</v>
      </c>
      <c r="E81" s="601" t="s">
        <v>6</v>
      </c>
      <c r="F81" s="602">
        <v>10</v>
      </c>
    </row>
    <row r="82" spans="2:6">
      <c r="B82" s="106">
        <v>64</v>
      </c>
      <c r="C82" s="106">
        <v>64</v>
      </c>
      <c r="D82" s="107" t="s">
        <v>943</v>
      </c>
      <c r="E82" s="601" t="s">
        <v>6</v>
      </c>
      <c r="F82" s="602">
        <v>10</v>
      </c>
    </row>
    <row r="83" spans="2:6">
      <c r="B83" s="106">
        <v>65</v>
      </c>
      <c r="C83" s="106">
        <v>65</v>
      </c>
      <c r="D83" s="107" t="s">
        <v>953</v>
      </c>
      <c r="E83" s="601" t="s">
        <v>6</v>
      </c>
      <c r="F83" s="602">
        <v>10</v>
      </c>
    </row>
    <row r="84" spans="2:6">
      <c r="B84" s="106">
        <v>66</v>
      </c>
      <c r="C84" s="106">
        <v>66</v>
      </c>
      <c r="D84" s="107" t="s">
        <v>963</v>
      </c>
      <c r="E84" s="601" t="s">
        <v>6</v>
      </c>
      <c r="F84" s="602">
        <v>10</v>
      </c>
    </row>
    <row r="85" spans="2:6">
      <c r="B85" s="106">
        <v>67</v>
      </c>
      <c r="C85" s="106">
        <v>67</v>
      </c>
      <c r="D85" s="107" t="s">
        <v>979</v>
      </c>
      <c r="E85" s="601" t="s">
        <v>6</v>
      </c>
      <c r="F85" s="602">
        <v>10</v>
      </c>
    </row>
    <row r="86" spans="2:6">
      <c r="B86" s="106">
        <v>68</v>
      </c>
      <c r="C86" s="106">
        <v>68</v>
      </c>
      <c r="D86" s="107" t="s">
        <v>992</v>
      </c>
      <c r="E86" s="601" t="s">
        <v>6</v>
      </c>
      <c r="F86" s="602">
        <v>10</v>
      </c>
    </row>
    <row r="87" spans="2:6">
      <c r="B87" s="106">
        <v>69</v>
      </c>
      <c r="C87" s="106">
        <v>69</v>
      </c>
      <c r="D87" s="107" t="s">
        <v>998</v>
      </c>
      <c r="E87" s="601" t="s">
        <v>6</v>
      </c>
      <c r="F87" s="602">
        <v>10</v>
      </c>
    </row>
    <row r="88" spans="2:6">
      <c r="B88" s="106">
        <v>70</v>
      </c>
      <c r="C88" s="106">
        <v>70</v>
      </c>
      <c r="D88" s="107" t="s">
        <v>1024</v>
      </c>
      <c r="E88" s="601" t="s">
        <v>6</v>
      </c>
      <c r="F88" s="602">
        <v>10</v>
      </c>
    </row>
    <row r="89" spans="2:6">
      <c r="B89" s="106">
        <v>71</v>
      </c>
      <c r="C89" s="106">
        <v>71</v>
      </c>
      <c r="D89" s="107" t="s">
        <v>1021</v>
      </c>
      <c r="E89" s="601" t="s">
        <v>6</v>
      </c>
      <c r="F89" s="602">
        <v>10</v>
      </c>
    </row>
    <row r="90" spans="2:6">
      <c r="B90" s="106">
        <v>72</v>
      </c>
      <c r="C90" s="106">
        <v>72</v>
      </c>
      <c r="D90" s="107" t="s">
        <v>1033</v>
      </c>
      <c r="E90" s="601" t="s">
        <v>6</v>
      </c>
      <c r="F90" s="602">
        <v>10</v>
      </c>
    </row>
    <row r="91" spans="2:6">
      <c r="B91" s="106">
        <v>73</v>
      </c>
      <c r="C91" s="106">
        <v>73</v>
      </c>
      <c r="D91" s="107" t="s">
        <v>1038</v>
      </c>
      <c r="E91" s="601" t="s">
        <v>6</v>
      </c>
      <c r="F91" s="602">
        <v>10</v>
      </c>
    </row>
    <row r="92" spans="2:6">
      <c r="B92" s="106">
        <v>74</v>
      </c>
      <c r="C92" s="106">
        <v>74</v>
      </c>
      <c r="D92" s="107" t="s">
        <v>1047</v>
      </c>
      <c r="E92" s="601" t="s">
        <v>6</v>
      </c>
      <c r="F92" s="602">
        <v>10</v>
      </c>
    </row>
    <row r="93" spans="2:6">
      <c r="B93" s="106">
        <v>75</v>
      </c>
      <c r="C93" s="106">
        <v>75</v>
      </c>
      <c r="D93" s="107" t="s">
        <v>1057</v>
      </c>
      <c r="E93" s="601" t="s">
        <v>6</v>
      </c>
      <c r="F93" s="602">
        <v>10</v>
      </c>
    </row>
    <row r="94" spans="2:6">
      <c r="B94" s="106">
        <v>76</v>
      </c>
      <c r="C94" s="106">
        <v>76</v>
      </c>
      <c r="D94" s="107" t="s">
        <v>1066</v>
      </c>
      <c r="E94" s="601" t="s">
        <v>6</v>
      </c>
      <c r="F94" s="602">
        <v>10</v>
      </c>
    </row>
    <row r="95" spans="2:6">
      <c r="B95" s="106">
        <v>77</v>
      </c>
      <c r="C95" s="106">
        <v>77</v>
      </c>
      <c r="D95" s="107" t="s">
        <v>1074</v>
      </c>
      <c r="E95" s="601" t="s">
        <v>6</v>
      </c>
      <c r="F95" s="602">
        <v>10</v>
      </c>
    </row>
    <row r="96" spans="2:6">
      <c r="B96" s="106">
        <v>78</v>
      </c>
      <c r="C96" s="106">
        <v>78</v>
      </c>
      <c r="D96" s="107" t="s">
        <v>1081</v>
      </c>
      <c r="E96" s="601" t="s">
        <v>6</v>
      </c>
      <c r="F96" s="602">
        <v>10</v>
      </c>
    </row>
    <row r="97" spans="2:6">
      <c r="B97" s="106">
        <v>79</v>
      </c>
      <c r="C97" s="106">
        <v>79</v>
      </c>
      <c r="D97" s="107" t="s">
        <v>1089</v>
      </c>
      <c r="E97" s="601" t="s">
        <v>6</v>
      </c>
      <c r="F97" s="602">
        <v>10</v>
      </c>
    </row>
    <row r="98" spans="2:6">
      <c r="B98" s="106">
        <v>80</v>
      </c>
      <c r="C98" s="106">
        <v>80</v>
      </c>
      <c r="D98" s="107" t="s">
        <v>1108</v>
      </c>
      <c r="E98" s="601" t="s">
        <v>6</v>
      </c>
      <c r="F98" s="602">
        <v>10</v>
      </c>
    </row>
    <row r="99" spans="2:6" ht="3" customHeight="1" thickBot="1">
      <c r="B99" s="588" t="s">
        <v>170</v>
      </c>
      <c r="C99" s="588" t="s">
        <v>170</v>
      </c>
      <c r="D99" s="108"/>
      <c r="E99" s="108"/>
      <c r="F99" s="109"/>
    </row>
    <row r="100" spans="2:6" ht="15.75" thickTop="1"/>
    <row r="101" spans="2:6"/>
    <row r="102" spans="2:6"/>
    <row r="103" spans="2:6"/>
    <row r="104" spans="2:6"/>
    <row r="105" spans="2:6"/>
    <row r="106" spans="2:6"/>
    <row r="107" spans="2:6"/>
    <row r="108" spans="2:6"/>
    <row r="109" spans="2:6"/>
    <row r="110" spans="2:6"/>
    <row r="111" spans="2:6"/>
    <row r="112" spans="2:6"/>
    <row r="113" s="575" customFormat="1"/>
    <row r="114" s="575" customFormat="1"/>
    <row r="115" s="575" customFormat="1"/>
    <row r="116" s="575" customFormat="1"/>
    <row r="117" s="575" customFormat="1"/>
    <row r="118" s="575" customFormat="1"/>
    <row r="119" s="575" customFormat="1"/>
    <row r="120" s="575" customFormat="1"/>
    <row r="121" s="575" customFormat="1"/>
    <row r="122" s="575" customFormat="1"/>
    <row r="123" s="575" customFormat="1"/>
    <row r="124" s="575" customFormat="1"/>
    <row r="125" s="575" customFormat="1"/>
    <row r="126" s="575" customFormat="1"/>
    <row r="127" s="575" customFormat="1"/>
    <row r="128" s="575" customFormat="1"/>
    <row r="129" s="575" customFormat="1"/>
    <row r="130" s="575" customFormat="1"/>
    <row r="131" s="575" customFormat="1"/>
    <row r="132" s="575" customFormat="1"/>
    <row r="133" s="575" customFormat="1"/>
    <row r="134" s="575" customFormat="1"/>
    <row r="135" s="575" customFormat="1"/>
    <row r="136" s="575" customFormat="1"/>
    <row r="137" s="575" customFormat="1"/>
    <row r="138" s="575" customFormat="1"/>
    <row r="139" s="575" customFormat="1"/>
    <row r="140" s="575" customFormat="1"/>
    <row r="141" s="575" customFormat="1"/>
    <row r="142" s="575" customFormat="1"/>
    <row r="143" s="575" customFormat="1"/>
    <row r="144" s="575" customFormat="1"/>
    <row r="145" s="575" customFormat="1"/>
    <row r="146" s="575" customFormat="1"/>
    <row r="147" s="575" customFormat="1"/>
    <row r="148" s="575" customFormat="1"/>
    <row r="149" s="575" customFormat="1"/>
    <row r="150" s="575" customFormat="1"/>
    <row r="151" s="575" customFormat="1"/>
    <row r="152" s="575" customFormat="1"/>
    <row r="153" s="575" customFormat="1"/>
    <row r="154" s="575" customFormat="1"/>
    <row r="155" s="575" customFormat="1"/>
    <row r="156" s="575" customFormat="1"/>
    <row r="157" s="575" customFormat="1"/>
    <row r="158" s="575" customFormat="1"/>
    <row r="159" s="575" customFormat="1"/>
    <row r="160" s="575" customFormat="1"/>
    <row r="161" s="575" customFormat="1"/>
    <row r="162" s="575" customFormat="1"/>
    <row r="163" s="575" customFormat="1"/>
    <row r="164" s="575" customFormat="1"/>
    <row r="165" s="575" customFormat="1"/>
    <row r="166" s="575" customFormat="1"/>
    <row r="167" s="575" customFormat="1"/>
    <row r="168" s="575" customFormat="1"/>
    <row r="169" s="575" customFormat="1"/>
    <row r="170" s="575" customFormat="1"/>
    <row r="171" s="575" customFormat="1"/>
    <row r="172" s="575" customFormat="1"/>
    <row r="173" s="575" customFormat="1"/>
    <row r="174" s="575" customFormat="1"/>
    <row r="175" s="575" customFormat="1"/>
    <row r="176" s="575" customFormat="1"/>
    <row r="177" s="575" customFormat="1"/>
    <row r="178" s="575" customFormat="1"/>
    <row r="179" s="575" customFormat="1"/>
    <row r="180" s="575" customFormat="1"/>
    <row r="181" s="575" customFormat="1"/>
    <row r="182" s="575" customFormat="1"/>
    <row r="183" s="575" customFormat="1"/>
    <row r="184" s="575" customFormat="1"/>
    <row r="185" s="575" customFormat="1"/>
    <row r="186" s="575" customFormat="1"/>
    <row r="187" s="575" customFormat="1"/>
    <row r="188" s="575" customFormat="1"/>
    <row r="189" s="575" customFormat="1"/>
    <row r="190" s="575" customFormat="1"/>
    <row r="191" s="575" customFormat="1"/>
    <row r="192" s="575" customFormat="1"/>
    <row r="193" s="575" customFormat="1"/>
    <row r="194" s="575" customFormat="1"/>
    <row r="195" s="575" customFormat="1"/>
    <row r="196" s="575" customFormat="1"/>
    <row r="197" s="575" customFormat="1"/>
    <row r="198" s="575" customFormat="1"/>
    <row r="199" s="575" customFormat="1"/>
    <row r="200" s="575" customFormat="1"/>
    <row r="201" s="575" customFormat="1"/>
    <row r="202" s="575" customFormat="1"/>
    <row r="203" s="575" customFormat="1"/>
    <row r="204" s="575" customFormat="1"/>
    <row r="205" s="575" customFormat="1"/>
    <row r="206" s="575" customFormat="1"/>
    <row r="207" s="575" customFormat="1"/>
    <row r="208" s="575" customFormat="1"/>
    <row r="209" s="575" customFormat="1"/>
    <row r="210" s="575" customFormat="1"/>
    <row r="211" s="575" customFormat="1"/>
    <row r="212" s="575" customFormat="1"/>
    <row r="213" s="575" customFormat="1"/>
    <row r="214" s="575" customFormat="1"/>
    <row r="215" s="575" customFormat="1"/>
    <row r="216" s="575" customFormat="1"/>
    <row r="217" s="575" customFormat="1"/>
    <row r="218" s="575" customFormat="1"/>
    <row r="219" s="575" customFormat="1"/>
    <row r="220" s="575" customFormat="1"/>
    <row r="221" s="575" customFormat="1"/>
    <row r="222" s="575" customFormat="1"/>
    <row r="223" s="575" customFormat="1"/>
    <row r="224" s="575" customFormat="1"/>
    <row r="225" s="575" customFormat="1"/>
    <row r="226" s="575" customFormat="1"/>
    <row r="227" s="575" customFormat="1"/>
    <row r="228" s="575" customFormat="1"/>
    <row r="229" s="575" customFormat="1"/>
    <row r="230" s="575" customFormat="1"/>
    <row r="231" s="575" customFormat="1"/>
    <row r="232" s="575" customFormat="1"/>
    <row r="233" s="575" customFormat="1"/>
    <row r="234" s="575" customFormat="1"/>
    <row r="235" s="575" customFormat="1"/>
    <row r="236" s="575" customFormat="1"/>
    <row r="237" s="575" customFormat="1"/>
    <row r="238" s="575" customFormat="1"/>
    <row r="239" s="575" customFormat="1"/>
    <row r="240" s="575" customFormat="1"/>
    <row r="241" s="575" customFormat="1"/>
    <row r="242" s="575" customFormat="1"/>
    <row r="243" s="575" customFormat="1"/>
    <row r="244" s="575" customFormat="1"/>
    <row r="245" s="575" customFormat="1"/>
    <row r="246" s="575" customFormat="1"/>
    <row r="247" s="575" customFormat="1"/>
    <row r="248" s="575" customFormat="1"/>
    <row r="249" s="575" customFormat="1"/>
    <row r="250" s="575" customFormat="1"/>
    <row r="251" s="575" customFormat="1"/>
    <row r="252" s="575" customFormat="1"/>
    <row r="253" s="575" customFormat="1"/>
    <row r="254" s="575" customFormat="1"/>
    <row r="255" s="575" customFormat="1"/>
    <row r="256" s="575" customFormat="1"/>
    <row r="257" s="575" customFormat="1"/>
    <row r="258" s="575" customFormat="1"/>
    <row r="259" s="575" customFormat="1"/>
    <row r="260" s="575" customFormat="1"/>
    <row r="261" s="575" customFormat="1"/>
    <row r="262" s="575" customFormat="1"/>
    <row r="263" s="575" customFormat="1"/>
    <row r="264" s="575" customFormat="1"/>
    <row r="265" s="575" customFormat="1"/>
    <row r="266" s="575" customFormat="1"/>
    <row r="267" s="575" customFormat="1"/>
    <row r="268" s="575" customFormat="1"/>
    <row r="269" s="575" customFormat="1"/>
    <row r="270" s="575" customFormat="1"/>
    <row r="271" s="575" customFormat="1"/>
    <row r="272" s="575" customFormat="1"/>
    <row r="273" s="575" customFormat="1"/>
    <row r="274" s="575" customFormat="1"/>
    <row r="275" s="575" customFormat="1"/>
    <row r="276" s="575" customFormat="1"/>
    <row r="277" s="575" customFormat="1"/>
    <row r="278" s="575" customFormat="1"/>
    <row r="279" s="575" customFormat="1"/>
    <row r="280" s="575" customFormat="1"/>
    <row r="281" s="575" customFormat="1"/>
    <row r="282" s="575" customFormat="1"/>
    <row r="283" s="575" customFormat="1"/>
    <row r="284" s="575" customFormat="1"/>
    <row r="285" s="575" customFormat="1"/>
    <row r="286" s="575" customFormat="1"/>
    <row r="287" s="575" customFormat="1"/>
    <row r="288" s="575" customFormat="1"/>
    <row r="289" s="575" customFormat="1"/>
    <row r="290" s="575" customFormat="1"/>
    <row r="291" s="575" customFormat="1"/>
    <row r="292" s="575" customFormat="1"/>
    <row r="293" s="575" customFormat="1"/>
    <row r="294" s="575" customFormat="1"/>
    <row r="295" s="575" customFormat="1"/>
    <row r="296" s="575" customFormat="1"/>
    <row r="297" s="575" customFormat="1"/>
    <row r="298" s="575" customFormat="1"/>
    <row r="299" s="575" customFormat="1"/>
    <row r="300" s="575" customFormat="1"/>
    <row r="301" s="575" customFormat="1"/>
    <row r="302" s="575" customFormat="1"/>
    <row r="303" s="575" customFormat="1"/>
    <row r="304" s="575" customFormat="1"/>
    <row r="305" s="575" customFormat="1"/>
    <row r="306" s="575" customFormat="1"/>
    <row r="307" s="575" customFormat="1"/>
    <row r="308" s="575" customFormat="1"/>
    <row r="309" s="575" customFormat="1"/>
    <row r="310" s="575" customFormat="1"/>
    <row r="311" s="575" customFormat="1"/>
    <row r="312" s="575" customFormat="1"/>
    <row r="313" s="575" customFormat="1"/>
    <row r="314" s="575" customFormat="1"/>
    <row r="315" s="575" customFormat="1"/>
    <row r="316" s="575" customFormat="1"/>
    <row r="317" s="575" customFormat="1"/>
    <row r="318" s="575" customFormat="1"/>
    <row r="319" s="575" customFormat="1"/>
    <row r="320" s="575" customFormat="1"/>
    <row r="321" s="575" customFormat="1"/>
    <row r="322" s="575" customFormat="1"/>
    <row r="323" s="575" customFormat="1"/>
    <row r="324" s="575" customFormat="1"/>
    <row r="325" s="575" customFormat="1"/>
    <row r="326" s="575" customFormat="1"/>
    <row r="327" s="575" customFormat="1"/>
    <row r="328" s="575" customFormat="1"/>
    <row r="329" s="575" customFormat="1"/>
    <row r="330" s="575" customFormat="1"/>
    <row r="331" s="575" customFormat="1"/>
    <row r="332" s="575" customFormat="1"/>
    <row r="333" s="575" customFormat="1"/>
    <row r="334" s="575" customFormat="1"/>
    <row r="335" s="575" customFormat="1"/>
    <row r="336" s="575" customFormat="1"/>
    <row r="337" s="575" customFormat="1"/>
    <row r="338" s="575" customFormat="1"/>
    <row r="339" s="575" customFormat="1"/>
    <row r="340" s="575" customFormat="1"/>
    <row r="341" s="575" customFormat="1"/>
    <row r="342" s="575" customFormat="1"/>
    <row r="343" s="575" customFormat="1"/>
    <row r="344" s="575" customFormat="1"/>
    <row r="345" s="575" customFormat="1"/>
    <row r="346" s="575" customFormat="1"/>
    <row r="347" s="575" customFormat="1"/>
    <row r="348" s="575" customFormat="1"/>
    <row r="349" s="575" customFormat="1"/>
    <row r="350" s="575" customFormat="1"/>
    <row r="351" s="575" customFormat="1"/>
    <row r="352" s="575" customFormat="1"/>
    <row r="353" s="575" customFormat="1"/>
    <row r="354" s="575" customFormat="1"/>
    <row r="355" s="575" customFormat="1"/>
    <row r="356" s="575" customFormat="1"/>
    <row r="357" s="575" customFormat="1"/>
    <row r="358" s="575" customFormat="1"/>
    <row r="359" s="575" customFormat="1"/>
    <row r="360" s="575" customFormat="1"/>
    <row r="361" s="575" customFormat="1"/>
    <row r="362" s="575" customFormat="1"/>
    <row r="363" s="575" customFormat="1"/>
    <row r="364" s="575" customFormat="1"/>
    <row r="365" s="575" customFormat="1"/>
    <row r="366" s="575" customFormat="1"/>
    <row r="367" s="575" customFormat="1"/>
    <row r="368" s="575" customFormat="1"/>
    <row r="369" s="575" customFormat="1"/>
    <row r="370" s="575" customFormat="1"/>
    <row r="371" s="575" customFormat="1"/>
    <row r="372" s="575" customFormat="1"/>
    <row r="373" s="575" customFormat="1"/>
    <row r="374" s="575" customFormat="1"/>
    <row r="375" s="575" customFormat="1"/>
    <row r="376" s="575" customFormat="1"/>
    <row r="377" s="575" customFormat="1"/>
    <row r="378" s="575" customFormat="1"/>
    <row r="379" s="575" customFormat="1"/>
    <row r="380" s="575" customFormat="1"/>
    <row r="381" s="575" customFormat="1"/>
    <row r="382" s="575" customFormat="1"/>
    <row r="383" s="575" customFormat="1"/>
    <row r="384" s="575" customFormat="1"/>
    <row r="385" s="575" customFormat="1"/>
    <row r="386" s="575" customFormat="1"/>
    <row r="387" s="575" customFormat="1"/>
    <row r="388" s="575" customFormat="1"/>
    <row r="389" s="575" customFormat="1"/>
    <row r="390" s="575" customFormat="1"/>
    <row r="391" s="575" customFormat="1"/>
    <row r="392" s="575" customFormat="1"/>
    <row r="393" s="575" customFormat="1"/>
    <row r="394" s="575" customFormat="1"/>
    <row r="395" s="575" customFormat="1"/>
    <row r="396" s="575" customFormat="1"/>
    <row r="397" s="575" customFormat="1"/>
    <row r="398" s="575" customFormat="1"/>
    <row r="399" s="575" customFormat="1"/>
    <row r="400" s="575" customFormat="1"/>
    <row r="401" s="575" customFormat="1"/>
    <row r="402" s="575" customFormat="1"/>
    <row r="403" s="575" customFormat="1"/>
    <row r="404" s="575" customFormat="1"/>
    <row r="405" s="575" customFormat="1"/>
    <row r="406" s="575" customFormat="1"/>
    <row r="407" s="575" customFormat="1"/>
    <row r="408" s="575" customFormat="1"/>
    <row r="409" s="575" customFormat="1"/>
    <row r="410" s="575" customFormat="1"/>
    <row r="411" s="575" customFormat="1"/>
    <row r="412" s="575" customFormat="1"/>
    <row r="413" s="575" customFormat="1"/>
    <row r="414" s="575" customFormat="1"/>
    <row r="415" s="575" customFormat="1"/>
    <row r="416" s="575" customFormat="1"/>
    <row r="417" s="575" customFormat="1"/>
    <row r="418" s="575" customFormat="1"/>
    <row r="419" s="575" customFormat="1"/>
    <row r="420" s="575" customFormat="1"/>
    <row r="421" s="575" customFormat="1"/>
    <row r="422" s="575" customFormat="1"/>
    <row r="423" s="575" customFormat="1"/>
    <row r="424" s="575" customFormat="1"/>
    <row r="425" s="575" customFormat="1"/>
    <row r="426" s="575" customFormat="1"/>
    <row r="427" s="575" customFormat="1"/>
    <row r="428" s="575" customFormat="1"/>
    <row r="429" s="575" customFormat="1"/>
    <row r="430" s="575" customFormat="1"/>
    <row r="431" s="575" customFormat="1"/>
    <row r="432" s="575" customFormat="1"/>
    <row r="433" s="575" customFormat="1"/>
    <row r="434" s="575" customFormat="1"/>
    <row r="435" s="575" customFormat="1"/>
    <row r="436" s="575" customFormat="1"/>
    <row r="437" s="575" customFormat="1"/>
    <row r="438" s="575" customFormat="1"/>
    <row r="439" s="575" customFormat="1"/>
    <row r="440" s="575" customFormat="1"/>
    <row r="441" s="575" customFormat="1"/>
    <row r="442" s="575" customFormat="1"/>
    <row r="443" s="575" customFormat="1"/>
    <row r="444" s="575" customFormat="1"/>
    <row r="445" s="575" customFormat="1"/>
    <row r="446" s="575" customFormat="1"/>
    <row r="447" s="575" customFormat="1"/>
    <row r="448" s="575" customFormat="1"/>
    <row r="449" s="575" customFormat="1"/>
    <row r="450" s="575" customFormat="1"/>
    <row r="451" s="575" customFormat="1"/>
    <row r="452" s="575" customFormat="1"/>
    <row r="453" s="575" customFormat="1"/>
    <row r="454" s="575" customFormat="1"/>
    <row r="455" s="575" customFormat="1"/>
    <row r="456" s="575" customFormat="1"/>
    <row r="457" s="575" customFormat="1"/>
    <row r="458" s="575" customFormat="1"/>
    <row r="459" s="575" customFormat="1"/>
    <row r="460" s="575" customFormat="1"/>
    <row r="461" s="575" customFormat="1"/>
    <row r="462" s="575" customFormat="1"/>
    <row r="463" s="575" customFormat="1"/>
    <row r="464" s="575" customFormat="1"/>
    <row r="465" s="575" customFormat="1"/>
    <row r="466" s="575" customFormat="1"/>
    <row r="467" s="575" customFormat="1"/>
    <row r="468" s="575" customFormat="1"/>
    <row r="469" s="575" customFormat="1"/>
    <row r="470" s="575" customFormat="1"/>
    <row r="471" s="575" customFormat="1"/>
    <row r="472" s="575" customFormat="1"/>
    <row r="473" s="575" customFormat="1"/>
    <row r="474" s="575" customFormat="1"/>
    <row r="475" s="575" customFormat="1"/>
    <row r="476" s="575" customFormat="1"/>
    <row r="477" s="575" customFormat="1"/>
    <row r="478" s="575" customFormat="1"/>
    <row r="479" s="575" customFormat="1"/>
    <row r="480" s="575" customFormat="1"/>
    <row r="481" s="575" customFormat="1"/>
    <row r="482" s="575" customFormat="1"/>
    <row r="483" s="575" customFormat="1"/>
    <row r="484" s="575" customFormat="1"/>
    <row r="485" s="575" customFormat="1"/>
    <row r="486" s="575" customFormat="1"/>
    <row r="487" s="575" customFormat="1"/>
    <row r="488" s="575" customFormat="1"/>
    <row r="489" s="575" customFormat="1"/>
    <row r="490" s="575" customFormat="1"/>
    <row r="491" s="575" customFormat="1"/>
    <row r="492" s="575" customFormat="1"/>
    <row r="493" s="575" customFormat="1"/>
    <row r="494" s="575" customFormat="1"/>
    <row r="495" s="575" customFormat="1"/>
    <row r="496" s="575" customFormat="1"/>
    <row r="497" s="575" customFormat="1"/>
    <row r="498" s="575" customFormat="1"/>
    <row r="499" s="575" customFormat="1"/>
    <row r="500" s="575" customFormat="1"/>
    <row r="501" s="575" customFormat="1"/>
    <row r="502" s="575" customFormat="1"/>
    <row r="503" s="575" customFormat="1"/>
    <row r="504" s="575" customFormat="1"/>
    <row r="505" s="575" customFormat="1"/>
    <row r="506" s="575" customFormat="1"/>
    <row r="507" s="575" customFormat="1"/>
    <row r="508" s="575" customFormat="1"/>
    <row r="509" s="575" customFormat="1"/>
    <row r="510" s="575" customFormat="1"/>
    <row r="511" s="575" customFormat="1"/>
    <row r="512" s="575" customFormat="1"/>
    <row r="513" s="575" customFormat="1"/>
    <row r="514" s="575" customFormat="1"/>
  </sheetData>
  <mergeCells count="13">
    <mergeCell ref="B16:B17"/>
    <mergeCell ref="C7:F7"/>
    <mergeCell ref="C1:F1"/>
    <mergeCell ref="C2:F2"/>
    <mergeCell ref="C3:F3"/>
    <mergeCell ref="C4:F4"/>
    <mergeCell ref="C6:F6"/>
    <mergeCell ref="C9:F9"/>
    <mergeCell ref="C11:F11"/>
    <mergeCell ref="C13:F13"/>
    <mergeCell ref="C14:F14"/>
    <mergeCell ref="C16:C17"/>
    <mergeCell ref="D16:D17"/>
  </mergeCells>
  <phoneticPr fontId="73" type="noConversion"/>
  <conditionalFormatting sqref="B19:F98">
    <cfRule type="expression" dxfId="48" priority="9" stopIfTrue="1">
      <formula>MOD(ROW(),2)</formula>
    </cfRule>
  </conditionalFormatting>
  <conditionalFormatting sqref="E19:E98">
    <cfRule type="cellIs" dxfId="47" priority="6" operator="equal">
      <formula>"NO CUMPLE-2"</formula>
    </cfRule>
    <cfRule type="cellIs" dxfId="46" priority="7" operator="equal">
      <formula>"NO CUMPLE-1"</formula>
    </cfRule>
    <cfRule type="cellIs" dxfId="45" priority="8" operator="equal">
      <formula>"CUMPLE"</formula>
    </cfRule>
  </conditionalFormatting>
  <dataValidations count="2">
    <dataValidation type="list" allowBlank="1" showInputMessage="1" showErrorMessage="1" sqref="E99" xr:uid="{00000000-0002-0000-0700-000000000000}">
      <formula1>CUMPLIMIENTO</formula1>
    </dataValidation>
    <dataValidation type="list" allowBlank="1" showInputMessage="1" showErrorMessage="1" sqref="E19:E98" xr:uid="{00000000-0002-0000-0700-000001000000}">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5">
    <tabColor rgb="FFFF0000"/>
    <pageSetUpPr fitToPage="1"/>
  </sheetPr>
  <dimension ref="A1:H514"/>
  <sheetViews>
    <sheetView showGridLines="0" zoomScaleNormal="100" workbookViewId="0">
      <selection activeCell="B1" sqref="B1:B1048576"/>
    </sheetView>
  </sheetViews>
  <sheetFormatPr baseColWidth="10" defaultColWidth="0" defaultRowHeight="15" zeroHeight="1"/>
  <cols>
    <col min="1" max="1" width="3.85546875" style="102" customWidth="1"/>
    <col min="2" max="2" width="6.7109375" style="102" hidden="1" customWidth="1"/>
    <col min="3" max="3" width="14" style="102" customWidth="1"/>
    <col min="4" max="4" width="61.42578125" style="102" customWidth="1"/>
    <col min="5" max="6" width="14.42578125" style="102" customWidth="1"/>
    <col min="7" max="8" width="11.42578125" style="102" customWidth="1"/>
    <col min="9" max="16384" width="11.42578125" style="102" hidden="1"/>
  </cols>
  <sheetData>
    <row r="1" spans="1:6" s="3" customFormat="1" ht="15" customHeight="1">
      <c r="A1" s="96"/>
      <c r="B1" s="96"/>
      <c r="C1" s="502" t="s">
        <v>0</v>
      </c>
      <c r="D1" s="502"/>
      <c r="E1" s="502"/>
      <c r="F1" s="502"/>
    </row>
    <row r="2" spans="1:6" s="1" customFormat="1" ht="15" customHeight="1">
      <c r="A2" s="98"/>
      <c r="B2" s="98"/>
      <c r="C2" s="502" t="s">
        <v>1</v>
      </c>
      <c r="D2" s="502"/>
      <c r="E2" s="502"/>
      <c r="F2" s="502"/>
    </row>
    <row r="3" spans="1:6" s="1" customFormat="1" ht="15" customHeight="1">
      <c r="A3" s="98"/>
      <c r="B3" s="98"/>
      <c r="C3" s="502" t="s">
        <v>273</v>
      </c>
      <c r="D3" s="502"/>
      <c r="E3" s="502"/>
      <c r="F3" s="502"/>
    </row>
    <row r="4" spans="1:6" s="1" customFormat="1" ht="12.75" customHeight="1">
      <c r="A4" s="98"/>
      <c r="B4" s="98"/>
      <c r="C4" s="502" t="s">
        <v>267</v>
      </c>
      <c r="D4" s="502"/>
      <c r="E4" s="502"/>
      <c r="F4" s="502"/>
    </row>
    <row r="5" spans="1:6" s="1" customFormat="1" ht="12.75">
      <c r="A5" s="98"/>
      <c r="B5" s="97"/>
      <c r="C5" s="97"/>
      <c r="D5" s="2"/>
      <c r="E5" s="36"/>
      <c r="F5" s="36"/>
    </row>
    <row r="6" spans="1:6" s="1" customFormat="1" ht="12.75">
      <c r="A6" s="98"/>
      <c r="B6" s="98"/>
      <c r="C6" s="502" t="s">
        <v>137</v>
      </c>
      <c r="D6" s="502"/>
      <c r="E6" s="502"/>
      <c r="F6" s="502"/>
    </row>
    <row r="7" spans="1:6" s="1" customFormat="1" ht="12.75">
      <c r="A7" s="98"/>
      <c r="B7" s="98"/>
      <c r="C7" s="502" t="s">
        <v>293</v>
      </c>
      <c r="D7" s="502"/>
      <c r="E7" s="502"/>
      <c r="F7" s="502"/>
    </row>
    <row r="8" spans="1:6" s="1" customFormat="1" ht="12.75" customHeight="1">
      <c r="A8" s="98"/>
      <c r="B8" s="97"/>
      <c r="C8" s="97"/>
      <c r="D8" s="2"/>
      <c r="E8" s="36"/>
      <c r="F8" s="36"/>
    </row>
    <row r="9" spans="1:6" s="1" customFormat="1" ht="67.5" customHeight="1">
      <c r="A9" s="98"/>
      <c r="B9" s="98"/>
      <c r="C9" s="502" t="s">
        <v>294</v>
      </c>
      <c r="D9" s="502"/>
      <c r="E9" s="502"/>
      <c r="F9" s="502"/>
    </row>
    <row r="10" spans="1:6" s="1" customFormat="1" ht="12.75" customHeight="1">
      <c r="A10" s="98"/>
      <c r="B10" s="97"/>
      <c r="C10" s="97"/>
      <c r="D10" s="2"/>
      <c r="E10" s="36"/>
      <c r="F10" s="36"/>
    </row>
    <row r="11" spans="1:6" s="1" customFormat="1" ht="12.75">
      <c r="A11" s="98"/>
      <c r="B11" s="98"/>
      <c r="C11" s="491"/>
      <c r="D11" s="491"/>
      <c r="E11" s="491"/>
      <c r="F11" s="491"/>
    </row>
    <row r="12" spans="1:6" s="1" customFormat="1" ht="15.75">
      <c r="A12" s="98"/>
      <c r="B12" s="99"/>
      <c r="C12" s="99"/>
      <c r="D12" s="100"/>
      <c r="E12" s="36"/>
      <c r="F12" s="36"/>
    </row>
    <row r="13" spans="1:6" s="1" customFormat="1" ht="12.75">
      <c r="A13" s="98"/>
      <c r="B13" s="98"/>
      <c r="C13" s="412" t="s">
        <v>161</v>
      </c>
      <c r="D13" s="412"/>
      <c r="E13" s="412"/>
      <c r="F13" s="412"/>
    </row>
    <row r="14" spans="1:6">
      <c r="A14" s="101"/>
      <c r="B14" s="101"/>
      <c r="C14" s="412" t="s">
        <v>274</v>
      </c>
      <c r="D14" s="412"/>
      <c r="E14" s="412"/>
      <c r="F14" s="412"/>
    </row>
    <row r="15" spans="1:6" ht="15.75" thickBot="1"/>
    <row r="16" spans="1:6" ht="24" customHeight="1" thickTop="1">
      <c r="B16" s="500" t="s">
        <v>34</v>
      </c>
      <c r="C16" s="500" t="s">
        <v>91</v>
      </c>
      <c r="D16" s="503" t="s">
        <v>15</v>
      </c>
      <c r="E16" s="376" t="s">
        <v>275</v>
      </c>
      <c r="F16" s="376"/>
    </row>
    <row r="17" spans="2:6" ht="24" customHeight="1" thickBot="1">
      <c r="B17" s="501"/>
      <c r="C17" s="501"/>
      <c r="D17" s="504"/>
      <c r="E17" s="377" t="s">
        <v>276</v>
      </c>
      <c r="F17" s="377" t="s">
        <v>20</v>
      </c>
    </row>
    <row r="18" spans="2:6" ht="4.5" customHeight="1">
      <c r="B18" s="103"/>
      <c r="C18" s="103"/>
      <c r="D18" s="104"/>
      <c r="E18" s="105"/>
      <c r="F18" s="105"/>
    </row>
    <row r="19" spans="2:6">
      <c r="B19" s="106">
        <v>1</v>
      </c>
      <c r="C19" s="106">
        <v>1</v>
      </c>
      <c r="D19" s="107" t="s">
        <v>296</v>
      </c>
      <c r="E19" s="275" t="s">
        <v>22</v>
      </c>
      <c r="F19" s="275">
        <v>1</v>
      </c>
    </row>
    <row r="20" spans="2:6">
      <c r="B20" s="106">
        <v>2</v>
      </c>
      <c r="C20" s="106">
        <v>2</v>
      </c>
      <c r="D20" s="107" t="s">
        <v>305</v>
      </c>
      <c r="E20" s="275" t="s">
        <v>22</v>
      </c>
      <c r="F20" s="275">
        <v>1</v>
      </c>
    </row>
    <row r="21" spans="2:6">
      <c r="B21" s="106">
        <v>3</v>
      </c>
      <c r="C21" s="106">
        <v>3</v>
      </c>
      <c r="D21" s="107" t="s">
        <v>312</v>
      </c>
      <c r="E21" s="275" t="s">
        <v>22</v>
      </c>
      <c r="F21" s="275">
        <v>1</v>
      </c>
    </row>
    <row r="22" spans="2:6">
      <c r="B22" s="106">
        <v>4</v>
      </c>
      <c r="C22" s="106">
        <v>4</v>
      </c>
      <c r="D22" s="107" t="s">
        <v>317</v>
      </c>
      <c r="E22" s="275" t="s">
        <v>22</v>
      </c>
      <c r="F22" s="275">
        <v>1</v>
      </c>
    </row>
    <row r="23" spans="2:6">
      <c r="B23" s="106">
        <v>5</v>
      </c>
      <c r="C23" s="106">
        <v>5</v>
      </c>
      <c r="D23" s="107" t="s">
        <v>329</v>
      </c>
      <c r="E23" s="275" t="s">
        <v>22</v>
      </c>
      <c r="F23" s="275">
        <v>1</v>
      </c>
    </row>
    <row r="24" spans="2:6">
      <c r="B24" s="106">
        <v>6</v>
      </c>
      <c r="C24" s="106">
        <v>6</v>
      </c>
      <c r="D24" s="107" t="s">
        <v>333</v>
      </c>
      <c r="E24" s="275" t="s">
        <v>22</v>
      </c>
      <c r="F24" s="275">
        <v>1</v>
      </c>
    </row>
    <row r="25" spans="2:6">
      <c r="B25" s="106">
        <v>7</v>
      </c>
      <c r="C25" s="106">
        <v>7</v>
      </c>
      <c r="D25" s="107" t="s">
        <v>337</v>
      </c>
      <c r="E25" s="275" t="s">
        <v>22</v>
      </c>
      <c r="F25" s="275">
        <v>1</v>
      </c>
    </row>
    <row r="26" spans="2:6">
      <c r="B26" s="106">
        <v>8</v>
      </c>
      <c r="C26" s="106">
        <v>8</v>
      </c>
      <c r="D26" s="107" t="s">
        <v>348</v>
      </c>
      <c r="E26" s="275" t="s">
        <v>22</v>
      </c>
      <c r="F26" s="275">
        <v>1</v>
      </c>
    </row>
    <row r="27" spans="2:6">
      <c r="B27" s="106">
        <v>9</v>
      </c>
      <c r="C27" s="106">
        <v>9</v>
      </c>
      <c r="D27" s="107" t="s">
        <v>362</v>
      </c>
      <c r="E27" s="275" t="s">
        <v>22</v>
      </c>
      <c r="F27" s="275">
        <v>1</v>
      </c>
    </row>
    <row r="28" spans="2:6">
      <c r="B28" s="106">
        <v>10</v>
      </c>
      <c r="C28" s="106">
        <v>10</v>
      </c>
      <c r="D28" s="107" t="s">
        <v>381</v>
      </c>
      <c r="E28" s="275" t="s">
        <v>22</v>
      </c>
      <c r="F28" s="275">
        <v>1</v>
      </c>
    </row>
    <row r="29" spans="2:6">
      <c r="B29" s="106">
        <v>11</v>
      </c>
      <c r="C29" s="106">
        <v>11</v>
      </c>
      <c r="D29" s="107" t="s">
        <v>390</v>
      </c>
      <c r="E29" s="275" t="s">
        <v>22</v>
      </c>
      <c r="F29" s="275">
        <v>1</v>
      </c>
    </row>
    <row r="30" spans="2:6">
      <c r="B30" s="106">
        <v>12</v>
      </c>
      <c r="C30" s="106">
        <v>12</v>
      </c>
      <c r="D30" s="107" t="s">
        <v>391</v>
      </c>
      <c r="E30" s="275" t="s">
        <v>22</v>
      </c>
      <c r="F30" s="275">
        <v>1</v>
      </c>
    </row>
    <row r="31" spans="2:6">
      <c r="B31" s="106">
        <v>13</v>
      </c>
      <c r="C31" s="106">
        <v>13</v>
      </c>
      <c r="D31" s="107" t="s">
        <v>409</v>
      </c>
      <c r="E31" s="275" t="s">
        <v>22</v>
      </c>
      <c r="F31" s="275">
        <v>1</v>
      </c>
    </row>
    <row r="32" spans="2:6">
      <c r="B32" s="106">
        <v>14</v>
      </c>
      <c r="C32" s="106">
        <v>14</v>
      </c>
      <c r="D32" s="107" t="s">
        <v>414</v>
      </c>
      <c r="E32" s="275" t="s">
        <v>22</v>
      </c>
      <c r="F32" s="275">
        <v>1</v>
      </c>
    </row>
    <row r="33" spans="2:6">
      <c r="B33" s="106">
        <v>15</v>
      </c>
      <c r="C33" s="106">
        <v>15</v>
      </c>
      <c r="D33" s="107" t="s">
        <v>424</v>
      </c>
      <c r="E33" s="275" t="s">
        <v>22</v>
      </c>
      <c r="F33" s="275">
        <v>1</v>
      </c>
    </row>
    <row r="34" spans="2:6">
      <c r="B34" s="106">
        <v>16</v>
      </c>
      <c r="C34" s="106">
        <v>16</v>
      </c>
      <c r="D34" s="107" t="s">
        <v>435</v>
      </c>
      <c r="E34" s="275" t="s">
        <v>22</v>
      </c>
      <c r="F34" s="275">
        <v>1</v>
      </c>
    </row>
    <row r="35" spans="2:6">
      <c r="B35" s="106">
        <v>17</v>
      </c>
      <c r="C35" s="106">
        <v>17</v>
      </c>
      <c r="D35" s="107" t="s">
        <v>445</v>
      </c>
      <c r="E35" s="275" t="s">
        <v>22</v>
      </c>
      <c r="F35" s="275">
        <v>1</v>
      </c>
    </row>
    <row r="36" spans="2:6">
      <c r="B36" s="106">
        <v>18</v>
      </c>
      <c r="C36" s="106">
        <v>18</v>
      </c>
      <c r="D36" s="107" t="s">
        <v>454</v>
      </c>
      <c r="E36" s="275" t="s">
        <v>22</v>
      </c>
      <c r="F36" s="275">
        <v>1</v>
      </c>
    </row>
    <row r="37" spans="2:6">
      <c r="B37" s="106">
        <v>19</v>
      </c>
      <c r="C37" s="106">
        <v>19</v>
      </c>
      <c r="D37" s="107" t="s">
        <v>466</v>
      </c>
      <c r="E37" s="275" t="s">
        <v>22</v>
      </c>
      <c r="F37" s="275">
        <v>1</v>
      </c>
    </row>
    <row r="38" spans="2:6">
      <c r="B38" s="106">
        <v>20</v>
      </c>
      <c r="C38" s="106">
        <v>20</v>
      </c>
      <c r="D38" s="107" t="s">
        <v>473</v>
      </c>
      <c r="E38" s="275" t="s">
        <v>22</v>
      </c>
      <c r="F38" s="275">
        <v>1</v>
      </c>
    </row>
    <row r="39" spans="2:6">
      <c r="B39" s="106">
        <v>21</v>
      </c>
      <c r="C39" s="106">
        <v>21</v>
      </c>
      <c r="D39" s="107" t="s">
        <v>484</v>
      </c>
      <c r="E39" s="275" t="s">
        <v>22</v>
      </c>
      <c r="F39" s="275">
        <v>1</v>
      </c>
    </row>
    <row r="40" spans="2:6">
      <c r="B40" s="106">
        <v>22</v>
      </c>
      <c r="C40" s="106">
        <v>22</v>
      </c>
      <c r="D40" s="107" t="s">
        <v>506</v>
      </c>
      <c r="E40" s="275" t="s">
        <v>22</v>
      </c>
      <c r="F40" s="275">
        <v>1</v>
      </c>
    </row>
    <row r="41" spans="2:6">
      <c r="B41" s="106">
        <v>23</v>
      </c>
      <c r="C41" s="106">
        <v>23</v>
      </c>
      <c r="D41" s="107" t="s">
        <v>503</v>
      </c>
      <c r="E41" s="275" t="s">
        <v>22</v>
      </c>
      <c r="F41" s="275">
        <v>1</v>
      </c>
    </row>
    <row r="42" spans="2:6">
      <c r="B42" s="106">
        <v>24</v>
      </c>
      <c r="C42" s="106">
        <v>24</v>
      </c>
      <c r="D42" s="107" t="s">
        <v>508</v>
      </c>
      <c r="E42" s="275" t="s">
        <v>22</v>
      </c>
      <c r="F42" s="275">
        <v>1</v>
      </c>
    </row>
    <row r="43" spans="2:6">
      <c r="B43" s="106">
        <v>25</v>
      </c>
      <c r="C43" s="106">
        <v>25</v>
      </c>
      <c r="D43" s="107" t="s">
        <v>516</v>
      </c>
      <c r="E43" s="275" t="s">
        <v>22</v>
      </c>
      <c r="F43" s="275">
        <v>1</v>
      </c>
    </row>
    <row r="44" spans="2:6">
      <c r="B44" s="106">
        <v>26</v>
      </c>
      <c r="C44" s="106">
        <v>26</v>
      </c>
      <c r="D44" s="107" t="s">
        <v>1125</v>
      </c>
      <c r="E44" s="275" t="s">
        <v>22</v>
      </c>
      <c r="F44" s="275">
        <v>1</v>
      </c>
    </row>
    <row r="45" spans="2:6">
      <c r="B45" s="106">
        <v>27</v>
      </c>
      <c r="C45" s="106">
        <v>27</v>
      </c>
      <c r="D45" s="107" t="s">
        <v>537</v>
      </c>
      <c r="E45" s="275" t="s">
        <v>22</v>
      </c>
      <c r="F45" s="275">
        <v>1</v>
      </c>
    </row>
    <row r="46" spans="2:6">
      <c r="B46" s="106">
        <v>28</v>
      </c>
      <c r="C46" s="106">
        <v>28</v>
      </c>
      <c r="D46" s="107" t="s">
        <v>551</v>
      </c>
      <c r="E46" s="275" t="s">
        <v>22</v>
      </c>
      <c r="F46" s="275">
        <v>1</v>
      </c>
    </row>
    <row r="47" spans="2:6">
      <c r="B47" s="106">
        <v>29</v>
      </c>
      <c r="C47" s="106">
        <v>29</v>
      </c>
      <c r="D47" s="107" t="s">
        <v>562</v>
      </c>
      <c r="E47" s="275" t="s">
        <v>22</v>
      </c>
      <c r="F47" s="275">
        <v>1</v>
      </c>
    </row>
    <row r="48" spans="2:6">
      <c r="B48" s="106">
        <v>30</v>
      </c>
      <c r="C48" s="106">
        <v>30</v>
      </c>
      <c r="D48" s="107" t="s">
        <v>582</v>
      </c>
      <c r="E48" s="275" t="s">
        <v>22</v>
      </c>
      <c r="F48" s="275">
        <v>1</v>
      </c>
    </row>
    <row r="49" spans="2:6">
      <c r="B49" s="106">
        <v>31</v>
      </c>
      <c r="C49" s="106">
        <v>31</v>
      </c>
      <c r="D49" s="107" t="s">
        <v>585</v>
      </c>
      <c r="E49" s="275" t="s">
        <v>22</v>
      </c>
      <c r="F49" s="275">
        <v>1</v>
      </c>
    </row>
    <row r="50" spans="2:6">
      <c r="B50" s="106">
        <v>32</v>
      </c>
      <c r="C50" s="106">
        <v>32</v>
      </c>
      <c r="D50" s="107" t="s">
        <v>599</v>
      </c>
      <c r="E50" s="275" t="s">
        <v>22</v>
      </c>
      <c r="F50" s="275">
        <v>1</v>
      </c>
    </row>
    <row r="51" spans="2:6">
      <c r="B51" s="106">
        <v>33</v>
      </c>
      <c r="C51" s="106">
        <v>33</v>
      </c>
      <c r="D51" s="107" t="s">
        <v>608</v>
      </c>
      <c r="E51" s="275" t="s">
        <v>22</v>
      </c>
      <c r="F51" s="275">
        <v>1</v>
      </c>
    </row>
    <row r="52" spans="2:6">
      <c r="B52" s="106">
        <v>34</v>
      </c>
      <c r="C52" s="106">
        <v>34</v>
      </c>
      <c r="D52" s="107" t="s">
        <v>614</v>
      </c>
      <c r="E52" s="275" t="s">
        <v>22</v>
      </c>
      <c r="F52" s="275">
        <v>1</v>
      </c>
    </row>
    <row r="53" spans="2:6">
      <c r="B53" s="106">
        <v>35</v>
      </c>
      <c r="C53" s="106">
        <v>35</v>
      </c>
      <c r="D53" s="107" t="s">
        <v>623</v>
      </c>
      <c r="E53" s="275" t="s">
        <v>22</v>
      </c>
      <c r="F53" s="275">
        <v>1</v>
      </c>
    </row>
    <row r="54" spans="2:6">
      <c r="B54" s="106">
        <v>36</v>
      </c>
      <c r="C54" s="106">
        <v>36</v>
      </c>
      <c r="D54" s="107" t="s">
        <v>635</v>
      </c>
      <c r="E54" s="275" t="s">
        <v>22</v>
      </c>
      <c r="F54" s="275">
        <v>1</v>
      </c>
    </row>
    <row r="55" spans="2:6">
      <c r="B55" s="106">
        <v>37</v>
      </c>
      <c r="C55" s="106">
        <v>37</v>
      </c>
      <c r="D55" s="107" t="s">
        <v>648</v>
      </c>
      <c r="E55" s="275" t="s">
        <v>22</v>
      </c>
      <c r="F55" s="275">
        <v>1</v>
      </c>
    </row>
    <row r="56" spans="2:6">
      <c r="B56" s="106">
        <v>38</v>
      </c>
      <c r="C56" s="106">
        <v>38</v>
      </c>
      <c r="D56" s="107" t="s">
        <v>660</v>
      </c>
      <c r="E56" s="275" t="s">
        <v>22</v>
      </c>
      <c r="F56" s="275">
        <v>1</v>
      </c>
    </row>
    <row r="57" spans="2:6">
      <c r="B57" s="106">
        <v>39</v>
      </c>
      <c r="C57" s="106">
        <v>39</v>
      </c>
      <c r="D57" s="107" t="s">
        <v>672</v>
      </c>
      <c r="E57" s="275" t="s">
        <v>22</v>
      </c>
      <c r="F57" s="275">
        <v>1</v>
      </c>
    </row>
    <row r="58" spans="2:6">
      <c r="B58" s="106">
        <v>40</v>
      </c>
      <c r="C58" s="106">
        <v>40</v>
      </c>
      <c r="D58" s="107" t="s">
        <v>687</v>
      </c>
      <c r="E58" s="275" t="s">
        <v>22</v>
      </c>
      <c r="F58" s="275">
        <v>1</v>
      </c>
    </row>
    <row r="59" spans="2:6">
      <c r="B59" s="106">
        <v>41</v>
      </c>
      <c r="C59" s="106">
        <v>41</v>
      </c>
      <c r="D59" s="107" t="s">
        <v>694</v>
      </c>
      <c r="E59" s="275" t="s">
        <v>22</v>
      </c>
      <c r="F59" s="275">
        <v>1</v>
      </c>
    </row>
    <row r="60" spans="2:6">
      <c r="B60" s="106">
        <v>42</v>
      </c>
      <c r="C60" s="106">
        <v>42</v>
      </c>
      <c r="D60" s="107" t="s">
        <v>707</v>
      </c>
      <c r="E60" s="275" t="s">
        <v>22</v>
      </c>
      <c r="F60" s="275">
        <v>1</v>
      </c>
    </row>
    <row r="61" spans="2:6">
      <c r="B61" s="106">
        <v>43</v>
      </c>
      <c r="C61" s="106">
        <v>43</v>
      </c>
      <c r="D61" s="107" t="s">
        <v>719</v>
      </c>
      <c r="E61" s="275" t="s">
        <v>22</v>
      </c>
      <c r="F61" s="275">
        <v>1</v>
      </c>
    </row>
    <row r="62" spans="2:6">
      <c r="B62" s="106">
        <v>44</v>
      </c>
      <c r="C62" s="106">
        <v>44</v>
      </c>
      <c r="D62" s="107" t="s">
        <v>736</v>
      </c>
      <c r="E62" s="275" t="s">
        <v>22</v>
      </c>
      <c r="F62" s="275">
        <v>1</v>
      </c>
    </row>
    <row r="63" spans="2:6">
      <c r="B63" s="106">
        <v>45</v>
      </c>
      <c r="C63" s="106">
        <v>45</v>
      </c>
      <c r="D63" s="107" t="s">
        <v>739</v>
      </c>
      <c r="E63" s="275" t="s">
        <v>22</v>
      </c>
      <c r="F63" s="275">
        <v>1</v>
      </c>
    </row>
    <row r="64" spans="2:6">
      <c r="B64" s="106">
        <v>46</v>
      </c>
      <c r="C64" s="106">
        <v>46</v>
      </c>
      <c r="D64" s="107" t="s">
        <v>757</v>
      </c>
      <c r="E64" s="275" t="s">
        <v>22</v>
      </c>
      <c r="F64" s="275">
        <v>1</v>
      </c>
    </row>
    <row r="65" spans="2:6">
      <c r="B65" s="106">
        <v>47</v>
      </c>
      <c r="C65" s="106">
        <v>47</v>
      </c>
      <c r="D65" s="107" t="s">
        <v>756</v>
      </c>
      <c r="E65" s="275" t="s">
        <v>22</v>
      </c>
      <c r="F65" s="275">
        <v>1</v>
      </c>
    </row>
    <row r="66" spans="2:6">
      <c r="B66" s="106">
        <v>48</v>
      </c>
      <c r="C66" s="106">
        <v>48</v>
      </c>
      <c r="D66" s="107" t="s">
        <v>763</v>
      </c>
      <c r="E66" s="275" t="s">
        <v>22</v>
      </c>
      <c r="F66" s="275">
        <v>1</v>
      </c>
    </row>
    <row r="67" spans="2:6">
      <c r="B67" s="106">
        <v>49</v>
      </c>
      <c r="C67" s="106">
        <v>49</v>
      </c>
      <c r="D67" s="107" t="s">
        <v>770</v>
      </c>
      <c r="E67" s="275" t="s">
        <v>22</v>
      </c>
      <c r="F67" s="275">
        <v>1</v>
      </c>
    </row>
    <row r="68" spans="2:6">
      <c r="B68" s="106">
        <v>50</v>
      </c>
      <c r="C68" s="106">
        <v>50</v>
      </c>
      <c r="D68" s="107" t="s">
        <v>785</v>
      </c>
      <c r="E68" s="275" t="s">
        <v>22</v>
      </c>
      <c r="F68" s="275">
        <v>1</v>
      </c>
    </row>
    <row r="69" spans="2:6">
      <c r="B69" s="106">
        <v>51</v>
      </c>
      <c r="C69" s="106">
        <v>51</v>
      </c>
      <c r="D69" s="107" t="s">
        <v>807</v>
      </c>
      <c r="E69" s="275" t="s">
        <v>22</v>
      </c>
      <c r="F69" s="275">
        <v>1</v>
      </c>
    </row>
    <row r="70" spans="2:6">
      <c r="B70" s="106">
        <v>52</v>
      </c>
      <c r="C70" s="106">
        <v>52</v>
      </c>
      <c r="D70" s="107" t="s">
        <v>809</v>
      </c>
      <c r="E70" s="275" t="s">
        <v>22</v>
      </c>
      <c r="F70" s="275">
        <v>1</v>
      </c>
    </row>
    <row r="71" spans="2:6">
      <c r="B71" s="106">
        <v>53</v>
      </c>
      <c r="C71" s="106">
        <v>53</v>
      </c>
      <c r="D71" s="107" t="s">
        <v>818</v>
      </c>
      <c r="E71" s="275" t="s">
        <v>22</v>
      </c>
      <c r="F71" s="275">
        <v>1</v>
      </c>
    </row>
    <row r="72" spans="2:6">
      <c r="B72" s="106">
        <v>54</v>
      </c>
      <c r="C72" s="106">
        <v>54</v>
      </c>
      <c r="D72" s="107" t="s">
        <v>843</v>
      </c>
      <c r="E72" s="275" t="s">
        <v>22</v>
      </c>
      <c r="F72" s="275">
        <v>1</v>
      </c>
    </row>
    <row r="73" spans="2:6">
      <c r="B73" s="106">
        <v>55</v>
      </c>
      <c r="C73" s="106">
        <v>55</v>
      </c>
      <c r="D73" s="107" t="s">
        <v>845</v>
      </c>
      <c r="E73" s="275" t="s">
        <v>22</v>
      </c>
      <c r="F73" s="275">
        <v>1</v>
      </c>
    </row>
    <row r="74" spans="2:6">
      <c r="B74" s="106">
        <v>56</v>
      </c>
      <c r="C74" s="106">
        <v>56</v>
      </c>
      <c r="D74" s="107" t="s">
        <v>849</v>
      </c>
      <c r="E74" s="275" t="s">
        <v>22</v>
      </c>
      <c r="F74" s="275">
        <v>1</v>
      </c>
    </row>
    <row r="75" spans="2:6">
      <c r="B75" s="106">
        <v>57</v>
      </c>
      <c r="C75" s="106">
        <v>57</v>
      </c>
      <c r="D75" s="107" t="s">
        <v>864</v>
      </c>
      <c r="E75" s="275" t="s">
        <v>22</v>
      </c>
      <c r="F75" s="275">
        <v>1</v>
      </c>
    </row>
    <row r="76" spans="2:6">
      <c r="B76" s="106">
        <v>58</v>
      </c>
      <c r="C76" s="106">
        <v>58</v>
      </c>
      <c r="D76" s="107" t="s">
        <v>873</v>
      </c>
      <c r="E76" s="275" t="s">
        <v>22</v>
      </c>
      <c r="F76" s="275">
        <v>1</v>
      </c>
    </row>
    <row r="77" spans="2:6">
      <c r="B77" s="106">
        <v>59</v>
      </c>
      <c r="C77" s="106">
        <v>59</v>
      </c>
      <c r="D77" s="107" t="s">
        <v>884</v>
      </c>
      <c r="E77" s="275" t="s">
        <v>21</v>
      </c>
      <c r="F77" s="275">
        <v>0</v>
      </c>
    </row>
    <row r="78" spans="2:6">
      <c r="B78" s="106">
        <v>60</v>
      </c>
      <c r="C78" s="106">
        <v>60</v>
      </c>
      <c r="D78" s="107" t="s">
        <v>891</v>
      </c>
      <c r="E78" s="275" t="s">
        <v>22</v>
      </c>
      <c r="F78" s="275">
        <v>1</v>
      </c>
    </row>
    <row r="79" spans="2:6">
      <c r="B79" s="106">
        <v>61</v>
      </c>
      <c r="C79" s="106">
        <v>61</v>
      </c>
      <c r="D79" s="107" t="s">
        <v>907</v>
      </c>
      <c r="E79" s="275" t="s">
        <v>22</v>
      </c>
      <c r="F79" s="275">
        <v>1</v>
      </c>
    </row>
    <row r="80" spans="2:6">
      <c r="B80" s="106">
        <v>62</v>
      </c>
      <c r="C80" s="106">
        <v>62</v>
      </c>
      <c r="D80" s="107" t="s">
        <v>919</v>
      </c>
      <c r="E80" s="275" t="s">
        <v>22</v>
      </c>
      <c r="F80" s="275">
        <v>1</v>
      </c>
    </row>
    <row r="81" spans="2:6">
      <c r="B81" s="106">
        <v>63</v>
      </c>
      <c r="C81" s="106">
        <v>63</v>
      </c>
      <c r="D81" s="107" t="s">
        <v>931</v>
      </c>
      <c r="E81" s="275" t="s">
        <v>22</v>
      </c>
      <c r="F81" s="275">
        <v>1</v>
      </c>
    </row>
    <row r="82" spans="2:6">
      <c r="B82" s="106">
        <v>64</v>
      </c>
      <c r="C82" s="106">
        <v>64</v>
      </c>
      <c r="D82" s="107" t="s">
        <v>943</v>
      </c>
      <c r="E82" s="275" t="s">
        <v>22</v>
      </c>
      <c r="F82" s="275">
        <v>1</v>
      </c>
    </row>
    <row r="83" spans="2:6">
      <c r="B83" s="106">
        <v>65</v>
      </c>
      <c r="C83" s="106">
        <v>65</v>
      </c>
      <c r="D83" s="107" t="s">
        <v>953</v>
      </c>
      <c r="E83" s="275" t="s">
        <v>22</v>
      </c>
      <c r="F83" s="275">
        <v>1</v>
      </c>
    </row>
    <row r="84" spans="2:6">
      <c r="B84" s="106">
        <v>66</v>
      </c>
      <c r="C84" s="106">
        <v>66</v>
      </c>
      <c r="D84" s="107" t="s">
        <v>963</v>
      </c>
      <c r="E84" s="275" t="s">
        <v>22</v>
      </c>
      <c r="F84" s="275">
        <v>1</v>
      </c>
    </row>
    <row r="85" spans="2:6">
      <c r="B85" s="106">
        <v>67</v>
      </c>
      <c r="C85" s="106">
        <v>67</v>
      </c>
      <c r="D85" s="107" t="s">
        <v>979</v>
      </c>
      <c r="E85" s="275" t="s">
        <v>22</v>
      </c>
      <c r="F85" s="275">
        <v>1</v>
      </c>
    </row>
    <row r="86" spans="2:6">
      <c r="B86" s="106">
        <v>68</v>
      </c>
      <c r="C86" s="106">
        <v>68</v>
      </c>
      <c r="D86" s="107" t="s">
        <v>992</v>
      </c>
      <c r="E86" s="275" t="s">
        <v>22</v>
      </c>
      <c r="F86" s="275">
        <v>1</v>
      </c>
    </row>
    <row r="87" spans="2:6">
      <c r="B87" s="106">
        <v>69</v>
      </c>
      <c r="C87" s="106">
        <v>69</v>
      </c>
      <c r="D87" s="107" t="s">
        <v>998</v>
      </c>
      <c r="E87" s="275" t="s">
        <v>22</v>
      </c>
      <c r="F87" s="275">
        <v>1</v>
      </c>
    </row>
    <row r="88" spans="2:6">
      <c r="B88" s="106">
        <v>70</v>
      </c>
      <c r="C88" s="106">
        <v>70</v>
      </c>
      <c r="D88" s="107" t="s">
        <v>1024</v>
      </c>
      <c r="E88" s="275" t="s">
        <v>22</v>
      </c>
      <c r="F88" s="275">
        <v>1</v>
      </c>
    </row>
    <row r="89" spans="2:6">
      <c r="B89" s="106">
        <v>71</v>
      </c>
      <c r="C89" s="106">
        <v>71</v>
      </c>
      <c r="D89" s="107" t="s">
        <v>1021</v>
      </c>
      <c r="E89" s="275" t="s">
        <v>21</v>
      </c>
      <c r="F89" s="275">
        <v>0</v>
      </c>
    </row>
    <row r="90" spans="2:6">
      <c r="B90" s="106">
        <v>72</v>
      </c>
      <c r="C90" s="106">
        <v>72</v>
      </c>
      <c r="D90" s="107" t="s">
        <v>1033</v>
      </c>
      <c r="E90" s="275" t="s">
        <v>22</v>
      </c>
      <c r="F90" s="275">
        <v>1</v>
      </c>
    </row>
    <row r="91" spans="2:6">
      <c r="B91" s="106">
        <v>73</v>
      </c>
      <c r="C91" s="106">
        <v>73</v>
      </c>
      <c r="D91" s="107" t="s">
        <v>1038</v>
      </c>
      <c r="E91" s="275" t="s">
        <v>22</v>
      </c>
      <c r="F91" s="275">
        <v>1</v>
      </c>
    </row>
    <row r="92" spans="2:6">
      <c r="B92" s="106">
        <v>74</v>
      </c>
      <c r="C92" s="106">
        <v>74</v>
      </c>
      <c r="D92" s="107" t="s">
        <v>1047</v>
      </c>
      <c r="E92" s="275" t="s">
        <v>22</v>
      </c>
      <c r="F92" s="275">
        <v>1</v>
      </c>
    </row>
    <row r="93" spans="2:6">
      <c r="B93" s="106">
        <v>75</v>
      </c>
      <c r="C93" s="106">
        <v>75</v>
      </c>
      <c r="D93" s="107" t="s">
        <v>1057</v>
      </c>
      <c r="E93" s="275" t="s">
        <v>22</v>
      </c>
      <c r="F93" s="275">
        <v>1</v>
      </c>
    </row>
    <row r="94" spans="2:6">
      <c r="B94" s="106">
        <v>76</v>
      </c>
      <c r="C94" s="106">
        <v>76</v>
      </c>
      <c r="D94" s="107" t="s">
        <v>1066</v>
      </c>
      <c r="E94" s="275" t="s">
        <v>22</v>
      </c>
      <c r="F94" s="275">
        <v>1</v>
      </c>
    </row>
    <row r="95" spans="2:6">
      <c r="B95" s="106">
        <v>77</v>
      </c>
      <c r="C95" s="106">
        <v>77</v>
      </c>
      <c r="D95" s="107" t="s">
        <v>1074</v>
      </c>
      <c r="E95" s="275" t="s">
        <v>22</v>
      </c>
      <c r="F95" s="275">
        <v>1</v>
      </c>
    </row>
    <row r="96" spans="2:6">
      <c r="B96" s="106">
        <v>78</v>
      </c>
      <c r="C96" s="106">
        <v>78</v>
      </c>
      <c r="D96" s="107" t="s">
        <v>1081</v>
      </c>
      <c r="E96" s="275" t="s">
        <v>22</v>
      </c>
      <c r="F96" s="275">
        <v>1</v>
      </c>
    </row>
    <row r="97" spans="2:6">
      <c r="B97" s="106">
        <v>79</v>
      </c>
      <c r="C97" s="106">
        <v>79</v>
      </c>
      <c r="D97" s="107" t="s">
        <v>1089</v>
      </c>
      <c r="E97" s="275" t="s">
        <v>22</v>
      </c>
      <c r="F97" s="275">
        <v>1</v>
      </c>
    </row>
    <row r="98" spans="2:6">
      <c r="B98" s="106">
        <v>80</v>
      </c>
      <c r="C98" s="106">
        <v>80</v>
      </c>
      <c r="D98" s="107" t="s">
        <v>1108</v>
      </c>
      <c r="E98" s="275" t="s">
        <v>22</v>
      </c>
      <c r="F98" s="275">
        <v>1</v>
      </c>
    </row>
    <row r="99" spans="2:6" ht="3" customHeight="1" thickBot="1">
      <c r="B99" s="282" t="s">
        <v>170</v>
      </c>
      <c r="C99" s="282" t="s">
        <v>170</v>
      </c>
      <c r="D99" s="108"/>
      <c r="E99" s="108"/>
      <c r="F99" s="109"/>
    </row>
    <row r="100" spans="2:6" ht="15.75" thickTop="1"/>
    <row r="101" spans="2:6"/>
    <row r="102" spans="2:6"/>
    <row r="103" spans="2:6"/>
    <row r="104" spans="2:6"/>
    <row r="105" spans="2:6"/>
    <row r="106" spans="2:6"/>
    <row r="107" spans="2:6"/>
    <row r="108" spans="2:6"/>
    <row r="109" spans="2:6"/>
    <row r="110" spans="2:6"/>
    <row r="111" spans="2:6"/>
    <row r="112" spans="2:6"/>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98">
    <cfRule type="expression" dxfId="44" priority="18" stopIfTrue="1">
      <formula>MOD(ROW(),2)</formula>
    </cfRule>
  </conditionalFormatting>
  <conditionalFormatting sqref="E19:E98">
    <cfRule type="cellIs" dxfId="43" priority="11" operator="equal">
      <formula>"NO"</formula>
    </cfRule>
    <cfRule type="cellIs" dxfId="42" priority="12" operator="equal">
      <formula>"SI"</formula>
    </cfRule>
    <cfRule type="cellIs" dxfId="41" priority="15" operator="equal">
      <formula>"NO CUMPLE-2"</formula>
    </cfRule>
    <cfRule type="cellIs" dxfId="40" priority="16" operator="equal">
      <formula>"NO CUMPLE-1"</formula>
    </cfRule>
    <cfRule type="cellIs" dxfId="39" priority="17" operator="equal">
      <formula>"CUMPLE"</formula>
    </cfRule>
  </conditionalFormatting>
  <conditionalFormatting sqref="F19:F98">
    <cfRule type="cellIs" dxfId="38" priority="9" operator="equal">
      <formula>1</formula>
    </cfRule>
    <cfRule type="cellIs" dxfId="37" priority="10" operator="equal">
      <formula>0</formula>
    </cfRule>
  </conditionalFormatting>
  <dataValidations count="2">
    <dataValidation type="list" allowBlank="1" showInputMessage="1" showErrorMessage="1" sqref="E99" xr:uid="{00000000-0002-0000-0800-000000000000}">
      <formula1>CUMPLIMIENTO</formula1>
    </dataValidation>
    <dataValidation type="list" allowBlank="1" showInputMessage="1" showErrorMessage="1" sqref="E19:E98" xr:uid="{00000000-0002-0000-0800-000001000000}">
      <formula1>FSOSTENIBILIDAD</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6">
    <tabColor rgb="FFFF0000"/>
    <pageSetUpPr fitToPage="1"/>
  </sheetPr>
  <dimension ref="A1:J729"/>
  <sheetViews>
    <sheetView showGridLines="0" zoomScale="80" zoomScaleNormal="80" workbookViewId="0">
      <selection activeCell="B1" sqref="B1:B1048576"/>
    </sheetView>
  </sheetViews>
  <sheetFormatPr baseColWidth="10" defaultColWidth="0" defaultRowHeight="15" zeroHeight="1"/>
  <cols>
    <col min="1" max="1" width="3.85546875" style="575" customWidth="1"/>
    <col min="2" max="2" width="8" style="575" hidden="1" customWidth="1"/>
    <col min="3" max="3" width="14" style="575" customWidth="1"/>
    <col min="4" max="4" width="45" style="575" customWidth="1"/>
    <col min="5" max="5" width="18.85546875" style="575" customWidth="1"/>
    <col min="6" max="6" width="14.42578125" style="575" customWidth="1"/>
    <col min="7" max="7" width="18.85546875" style="575" customWidth="1"/>
    <col min="8" max="8" width="14.42578125" style="575" customWidth="1"/>
    <col min="9" max="10" width="11.42578125" style="575" customWidth="1"/>
    <col min="11" max="16384" width="11.42578125" style="575" hidden="1"/>
  </cols>
  <sheetData>
    <row r="1" spans="1:8" s="572" customFormat="1" ht="15" customHeight="1">
      <c r="A1" s="98"/>
      <c r="B1" s="98"/>
      <c r="C1" s="502" t="s">
        <v>0</v>
      </c>
      <c r="D1" s="502"/>
      <c r="E1" s="502"/>
      <c r="F1" s="502"/>
      <c r="G1" s="502"/>
      <c r="H1" s="502"/>
    </row>
    <row r="2" spans="1:8" s="572" customFormat="1" ht="15" customHeight="1">
      <c r="A2" s="98"/>
      <c r="B2" s="98"/>
      <c r="C2" s="502" t="s">
        <v>1</v>
      </c>
      <c r="D2" s="502"/>
      <c r="E2" s="502"/>
      <c r="F2" s="502"/>
      <c r="G2" s="502"/>
      <c r="H2" s="502"/>
    </row>
    <row r="3" spans="1:8" s="572" customFormat="1" ht="15" customHeight="1">
      <c r="A3" s="98"/>
      <c r="B3" s="98"/>
      <c r="C3" s="502" t="s">
        <v>273</v>
      </c>
      <c r="D3" s="502"/>
      <c r="E3" s="502"/>
      <c r="F3" s="502"/>
      <c r="G3" s="502"/>
      <c r="H3" s="502"/>
    </row>
    <row r="4" spans="1:8" s="572" customFormat="1" ht="12.75" customHeight="1">
      <c r="A4" s="98"/>
      <c r="B4" s="98"/>
      <c r="C4" s="502" t="s">
        <v>267</v>
      </c>
      <c r="D4" s="502"/>
      <c r="E4" s="502"/>
      <c r="F4" s="502"/>
      <c r="G4" s="502"/>
      <c r="H4" s="502"/>
    </row>
    <row r="5" spans="1:8" s="572" customFormat="1" ht="12.75">
      <c r="A5" s="98"/>
      <c r="B5" s="97"/>
      <c r="C5" s="97"/>
      <c r="D5" s="2"/>
      <c r="E5" s="573"/>
      <c r="F5" s="573"/>
      <c r="G5" s="573"/>
      <c r="H5" s="573"/>
    </row>
    <row r="6" spans="1:8" s="572" customFormat="1" ht="12.75">
      <c r="A6" s="98"/>
      <c r="B6" s="98"/>
      <c r="C6" s="502" t="s">
        <v>137</v>
      </c>
      <c r="D6" s="502"/>
      <c r="E6" s="502"/>
      <c r="F6" s="502"/>
      <c r="G6" s="502"/>
      <c r="H6" s="502"/>
    </row>
    <row r="7" spans="1:8" s="572" customFormat="1" ht="12.75">
      <c r="A7" s="98"/>
      <c r="B7" s="98"/>
      <c r="C7" s="502" t="s">
        <v>293</v>
      </c>
      <c r="D7" s="502"/>
      <c r="E7" s="502"/>
      <c r="F7" s="502"/>
      <c r="G7" s="502"/>
      <c r="H7" s="502"/>
    </row>
    <row r="8" spans="1:8" s="572" customFormat="1" ht="12.75" customHeight="1">
      <c r="A8" s="98"/>
      <c r="B8" s="97"/>
      <c r="C8" s="97"/>
      <c r="D8" s="2"/>
      <c r="E8" s="573"/>
      <c r="F8" s="573"/>
      <c r="G8" s="573"/>
      <c r="H8" s="573"/>
    </row>
    <row r="9" spans="1:8" s="572" customFormat="1" ht="67.5" customHeight="1">
      <c r="A9" s="98"/>
      <c r="B9" s="98"/>
      <c r="C9" s="502" t="s">
        <v>294</v>
      </c>
      <c r="D9" s="502"/>
      <c r="E9" s="502"/>
      <c r="F9" s="502"/>
      <c r="G9" s="502"/>
      <c r="H9" s="502"/>
    </row>
    <row r="10" spans="1:8" s="572" customFormat="1" ht="12.75" customHeight="1">
      <c r="A10" s="98"/>
      <c r="B10" s="97"/>
      <c r="C10" s="97"/>
      <c r="D10" s="2"/>
      <c r="E10" s="573"/>
      <c r="F10" s="573"/>
      <c r="G10" s="573"/>
      <c r="H10" s="573"/>
    </row>
    <row r="11" spans="1:8" s="572" customFormat="1" ht="12.75">
      <c r="A11" s="98"/>
      <c r="B11" s="98"/>
      <c r="C11" s="491"/>
      <c r="D11" s="491"/>
      <c r="E11" s="491"/>
      <c r="F11" s="491"/>
      <c r="G11" s="491"/>
      <c r="H11" s="491"/>
    </row>
    <row r="12" spans="1:8" s="572" customFormat="1" ht="15.75">
      <c r="A12" s="98"/>
      <c r="B12" s="99"/>
      <c r="C12" s="99"/>
      <c r="D12" s="100"/>
      <c r="E12" s="573"/>
      <c r="F12" s="573"/>
      <c r="G12" s="573"/>
      <c r="H12" s="573"/>
    </row>
    <row r="13" spans="1:8" s="572" customFormat="1" ht="12.75">
      <c r="A13" s="98"/>
      <c r="B13" s="98"/>
      <c r="C13" s="412" t="s">
        <v>160</v>
      </c>
      <c r="D13" s="412"/>
      <c r="E13" s="412"/>
      <c r="F13" s="412"/>
      <c r="G13" s="412"/>
      <c r="H13" s="412"/>
    </row>
    <row r="14" spans="1:8">
      <c r="A14" s="574"/>
      <c r="B14" s="574"/>
      <c r="C14" s="412" t="s">
        <v>280</v>
      </c>
      <c r="D14" s="412"/>
      <c r="E14" s="412"/>
      <c r="F14" s="412"/>
      <c r="G14" s="412"/>
      <c r="H14" s="412"/>
    </row>
    <row r="15" spans="1:8" ht="15.75" thickBot="1"/>
    <row r="16" spans="1:8" ht="24" customHeight="1" thickTop="1">
      <c r="B16" s="576" t="s">
        <v>34</v>
      </c>
      <c r="C16" s="589" t="s">
        <v>91</v>
      </c>
      <c r="D16" s="590" t="s">
        <v>15</v>
      </c>
      <c r="E16" s="579" t="s">
        <v>281</v>
      </c>
      <c r="F16" s="591" t="s">
        <v>20</v>
      </c>
      <c r="G16" s="578" t="s">
        <v>292</v>
      </c>
      <c r="H16" s="580" t="s">
        <v>20</v>
      </c>
    </row>
    <row r="17" spans="2:8" ht="24" customHeight="1" thickBot="1">
      <c r="B17" s="581"/>
      <c r="C17" s="592"/>
      <c r="D17" s="593"/>
      <c r="E17" s="584"/>
      <c r="F17" s="594"/>
      <c r="G17" s="583"/>
      <c r="H17" s="585"/>
    </row>
    <row r="18" spans="2:8" ht="4.5" customHeight="1">
      <c r="B18" s="103"/>
      <c r="C18" s="103"/>
      <c r="D18" s="327"/>
      <c r="E18" s="328"/>
      <c r="F18" s="329"/>
      <c r="G18" s="331"/>
      <c r="H18" s="332"/>
    </row>
    <row r="19" spans="2:8">
      <c r="B19" s="106">
        <v>1</v>
      </c>
      <c r="C19" s="326">
        <v>1</v>
      </c>
      <c r="D19" s="330" t="s">
        <v>296</v>
      </c>
      <c r="E19" s="595" t="s">
        <v>22</v>
      </c>
      <c r="F19" s="596">
        <v>0.25</v>
      </c>
      <c r="G19" s="586" t="s">
        <v>21</v>
      </c>
      <c r="H19" s="395">
        <v>0</v>
      </c>
    </row>
    <row r="20" spans="2:8">
      <c r="B20" s="106">
        <v>2</v>
      </c>
      <c r="C20" s="326">
        <v>2</v>
      </c>
      <c r="D20" s="330" t="s">
        <v>305</v>
      </c>
      <c r="E20" s="595" t="s">
        <v>22</v>
      </c>
      <c r="F20" s="596">
        <v>0.25</v>
      </c>
      <c r="G20" s="586" t="s">
        <v>22</v>
      </c>
      <c r="H20" s="395">
        <v>0.25</v>
      </c>
    </row>
    <row r="21" spans="2:8" ht="18.75" customHeight="1">
      <c r="B21" s="106">
        <v>3</v>
      </c>
      <c r="C21" s="326">
        <v>3</v>
      </c>
      <c r="D21" s="330" t="s">
        <v>312</v>
      </c>
      <c r="E21" s="595" t="s">
        <v>22</v>
      </c>
      <c r="F21" s="596">
        <v>0.25</v>
      </c>
      <c r="G21" s="586" t="s">
        <v>22</v>
      </c>
      <c r="H21" s="395">
        <v>0.25</v>
      </c>
    </row>
    <row r="22" spans="2:8">
      <c r="B22" s="106">
        <v>4</v>
      </c>
      <c r="C22" s="326">
        <v>4</v>
      </c>
      <c r="D22" s="330" t="s">
        <v>317</v>
      </c>
      <c r="E22" s="595" t="s">
        <v>22</v>
      </c>
      <c r="F22" s="596">
        <v>0.25</v>
      </c>
      <c r="G22" s="586" t="s">
        <v>21</v>
      </c>
      <c r="H22" s="395">
        <v>0</v>
      </c>
    </row>
    <row r="23" spans="2:8">
      <c r="B23" s="106">
        <v>5</v>
      </c>
      <c r="C23" s="326">
        <v>5</v>
      </c>
      <c r="D23" s="330" t="s">
        <v>329</v>
      </c>
      <c r="E23" s="595" t="s">
        <v>22</v>
      </c>
      <c r="F23" s="596">
        <v>0.25</v>
      </c>
      <c r="G23" s="586" t="s">
        <v>22</v>
      </c>
      <c r="H23" s="395">
        <v>0.25</v>
      </c>
    </row>
    <row r="24" spans="2:8">
      <c r="B24" s="106">
        <v>6</v>
      </c>
      <c r="C24" s="326">
        <v>6</v>
      </c>
      <c r="D24" s="330" t="s">
        <v>333</v>
      </c>
      <c r="E24" s="595" t="s">
        <v>22</v>
      </c>
      <c r="F24" s="596">
        <v>0.25</v>
      </c>
      <c r="G24" s="586" t="s">
        <v>22</v>
      </c>
      <c r="H24" s="395">
        <v>0.25</v>
      </c>
    </row>
    <row r="25" spans="2:8">
      <c r="B25" s="106">
        <v>7</v>
      </c>
      <c r="C25" s="326">
        <v>7</v>
      </c>
      <c r="D25" s="330" t="s">
        <v>337</v>
      </c>
      <c r="E25" s="595" t="s">
        <v>22</v>
      </c>
      <c r="F25" s="596">
        <v>0.25</v>
      </c>
      <c r="G25" s="586" t="s">
        <v>22</v>
      </c>
      <c r="H25" s="395">
        <v>0.25</v>
      </c>
    </row>
    <row r="26" spans="2:8">
      <c r="B26" s="106">
        <v>8</v>
      </c>
      <c r="C26" s="326">
        <v>8</v>
      </c>
      <c r="D26" s="330" t="s">
        <v>348</v>
      </c>
      <c r="E26" s="595" t="s">
        <v>22</v>
      </c>
      <c r="F26" s="596">
        <v>0.25</v>
      </c>
      <c r="G26" s="586" t="s">
        <v>22</v>
      </c>
      <c r="H26" s="395">
        <v>0.25</v>
      </c>
    </row>
    <row r="27" spans="2:8">
      <c r="B27" s="106">
        <v>9</v>
      </c>
      <c r="C27" s="326">
        <v>9</v>
      </c>
      <c r="D27" s="330" t="s">
        <v>362</v>
      </c>
      <c r="E27" s="595" t="s">
        <v>22</v>
      </c>
      <c r="F27" s="596">
        <v>0.25</v>
      </c>
      <c r="G27" s="586" t="s">
        <v>22</v>
      </c>
      <c r="H27" s="395">
        <v>0.25</v>
      </c>
    </row>
    <row r="28" spans="2:8" ht="18.75" customHeight="1">
      <c r="B28" s="106">
        <v>10</v>
      </c>
      <c r="C28" s="326">
        <v>10</v>
      </c>
      <c r="D28" s="330" t="s">
        <v>381</v>
      </c>
      <c r="E28" s="595" t="s">
        <v>22</v>
      </c>
      <c r="F28" s="596">
        <v>0.25</v>
      </c>
      <c r="G28" s="586" t="s">
        <v>22</v>
      </c>
      <c r="H28" s="395">
        <v>0.25</v>
      </c>
    </row>
    <row r="29" spans="2:8">
      <c r="B29" s="106">
        <v>11</v>
      </c>
      <c r="C29" s="326">
        <v>11</v>
      </c>
      <c r="D29" s="330" t="s">
        <v>390</v>
      </c>
      <c r="E29" s="595" t="s">
        <v>22</v>
      </c>
      <c r="F29" s="596">
        <v>0.25</v>
      </c>
      <c r="G29" s="586" t="s">
        <v>21</v>
      </c>
      <c r="H29" s="395">
        <v>0</v>
      </c>
    </row>
    <row r="30" spans="2:8">
      <c r="B30" s="106">
        <v>12</v>
      </c>
      <c r="C30" s="326">
        <v>12</v>
      </c>
      <c r="D30" s="330" t="s">
        <v>391</v>
      </c>
      <c r="E30" s="595" t="s">
        <v>22</v>
      </c>
      <c r="F30" s="596">
        <v>0.25</v>
      </c>
      <c r="G30" s="586" t="s">
        <v>22</v>
      </c>
      <c r="H30" s="395">
        <v>0.25</v>
      </c>
    </row>
    <row r="31" spans="2:8">
      <c r="B31" s="106">
        <v>13</v>
      </c>
      <c r="C31" s="326">
        <v>13</v>
      </c>
      <c r="D31" s="330" t="s">
        <v>409</v>
      </c>
      <c r="E31" s="595" t="s">
        <v>22</v>
      </c>
      <c r="F31" s="596">
        <v>0.25</v>
      </c>
      <c r="G31" s="586" t="s">
        <v>22</v>
      </c>
      <c r="H31" s="395">
        <v>0.25</v>
      </c>
    </row>
    <row r="32" spans="2:8">
      <c r="B32" s="106">
        <v>14</v>
      </c>
      <c r="C32" s="326">
        <v>14</v>
      </c>
      <c r="D32" s="330" t="s">
        <v>414</v>
      </c>
      <c r="E32" s="595" t="s">
        <v>22</v>
      </c>
      <c r="F32" s="596">
        <v>0.25</v>
      </c>
      <c r="G32" s="586" t="s">
        <v>22</v>
      </c>
      <c r="H32" s="395">
        <v>0.25</v>
      </c>
    </row>
    <row r="33" spans="2:8">
      <c r="B33" s="106">
        <v>15</v>
      </c>
      <c r="C33" s="326">
        <v>15</v>
      </c>
      <c r="D33" s="330" t="s">
        <v>424</v>
      </c>
      <c r="E33" s="595" t="s">
        <v>22</v>
      </c>
      <c r="F33" s="596">
        <v>0.25</v>
      </c>
      <c r="G33" s="586" t="s">
        <v>21</v>
      </c>
      <c r="H33" s="395">
        <v>0</v>
      </c>
    </row>
    <row r="34" spans="2:8">
      <c r="B34" s="106">
        <v>16</v>
      </c>
      <c r="C34" s="326">
        <v>16</v>
      </c>
      <c r="D34" s="330" t="s">
        <v>435</v>
      </c>
      <c r="E34" s="595" t="s">
        <v>22</v>
      </c>
      <c r="F34" s="596">
        <v>0.25</v>
      </c>
      <c r="G34" s="586" t="s">
        <v>22</v>
      </c>
      <c r="H34" s="395">
        <v>0.25</v>
      </c>
    </row>
    <row r="35" spans="2:8" ht="18.75" customHeight="1">
      <c r="B35" s="106">
        <v>17</v>
      </c>
      <c r="C35" s="326">
        <v>17</v>
      </c>
      <c r="D35" s="330" t="s">
        <v>445</v>
      </c>
      <c r="E35" s="595" t="s">
        <v>22</v>
      </c>
      <c r="F35" s="596">
        <v>0.25</v>
      </c>
      <c r="G35" s="586" t="s">
        <v>22</v>
      </c>
      <c r="H35" s="395">
        <v>0.25</v>
      </c>
    </row>
    <row r="36" spans="2:8">
      <c r="B36" s="106">
        <v>18</v>
      </c>
      <c r="C36" s="326">
        <v>18</v>
      </c>
      <c r="D36" s="330" t="s">
        <v>454</v>
      </c>
      <c r="E36" s="595" t="s">
        <v>22</v>
      </c>
      <c r="F36" s="596">
        <v>0.25</v>
      </c>
      <c r="G36" s="586" t="s">
        <v>21</v>
      </c>
      <c r="H36" s="395">
        <v>0</v>
      </c>
    </row>
    <row r="37" spans="2:8">
      <c r="B37" s="106">
        <v>19</v>
      </c>
      <c r="C37" s="326">
        <v>19</v>
      </c>
      <c r="D37" s="330" t="s">
        <v>466</v>
      </c>
      <c r="E37" s="595" t="s">
        <v>22</v>
      </c>
      <c r="F37" s="596">
        <v>0.25</v>
      </c>
      <c r="G37" s="586" t="s">
        <v>21</v>
      </c>
      <c r="H37" s="395">
        <v>0</v>
      </c>
    </row>
    <row r="38" spans="2:8">
      <c r="B38" s="106">
        <v>20</v>
      </c>
      <c r="C38" s="326">
        <v>20</v>
      </c>
      <c r="D38" s="330" t="s">
        <v>473</v>
      </c>
      <c r="E38" s="595" t="s">
        <v>22</v>
      </c>
      <c r="F38" s="596">
        <v>0.25</v>
      </c>
      <c r="G38" s="586" t="s">
        <v>21</v>
      </c>
      <c r="H38" s="395">
        <v>0</v>
      </c>
    </row>
    <row r="39" spans="2:8">
      <c r="B39" s="106">
        <v>21</v>
      </c>
      <c r="C39" s="326">
        <v>21</v>
      </c>
      <c r="D39" s="330" t="s">
        <v>484</v>
      </c>
      <c r="E39" s="595" t="s">
        <v>22</v>
      </c>
      <c r="F39" s="596">
        <v>0.25</v>
      </c>
      <c r="G39" s="586" t="s">
        <v>22</v>
      </c>
      <c r="H39" s="395">
        <v>0.25</v>
      </c>
    </row>
    <row r="40" spans="2:8">
      <c r="B40" s="106">
        <v>22</v>
      </c>
      <c r="C40" s="326">
        <v>22</v>
      </c>
      <c r="D40" s="330" t="s">
        <v>506</v>
      </c>
      <c r="E40" s="595" t="s">
        <v>22</v>
      </c>
      <c r="F40" s="596">
        <v>0.25</v>
      </c>
      <c r="G40" s="586" t="s">
        <v>22</v>
      </c>
      <c r="H40" s="395">
        <v>0.25</v>
      </c>
    </row>
    <row r="41" spans="2:8">
      <c r="B41" s="106">
        <v>23</v>
      </c>
      <c r="C41" s="326">
        <v>23</v>
      </c>
      <c r="D41" s="330" t="s">
        <v>503</v>
      </c>
      <c r="E41" s="595" t="s">
        <v>22</v>
      </c>
      <c r="F41" s="596">
        <v>0.25</v>
      </c>
      <c r="G41" s="586" t="s">
        <v>22</v>
      </c>
      <c r="H41" s="395">
        <v>0.25</v>
      </c>
    </row>
    <row r="42" spans="2:8" ht="18.75" customHeight="1">
      <c r="B42" s="106">
        <v>24</v>
      </c>
      <c r="C42" s="326">
        <v>24</v>
      </c>
      <c r="D42" s="330" t="s">
        <v>508</v>
      </c>
      <c r="E42" s="595" t="s">
        <v>22</v>
      </c>
      <c r="F42" s="596">
        <v>0.25</v>
      </c>
      <c r="G42" s="586" t="s">
        <v>22</v>
      </c>
      <c r="H42" s="395">
        <v>0.25</v>
      </c>
    </row>
    <row r="43" spans="2:8">
      <c r="B43" s="106">
        <v>25</v>
      </c>
      <c r="C43" s="326">
        <v>25</v>
      </c>
      <c r="D43" s="330" t="s">
        <v>516</v>
      </c>
      <c r="E43" s="595" t="s">
        <v>22</v>
      </c>
      <c r="F43" s="596">
        <v>0.25</v>
      </c>
      <c r="G43" s="586" t="s">
        <v>21</v>
      </c>
      <c r="H43" s="395">
        <v>0</v>
      </c>
    </row>
    <row r="44" spans="2:8">
      <c r="B44" s="106">
        <v>26</v>
      </c>
      <c r="C44" s="326">
        <v>26</v>
      </c>
      <c r="D44" s="330" t="s">
        <v>1125</v>
      </c>
      <c r="E44" s="595" t="s">
        <v>22</v>
      </c>
      <c r="F44" s="596">
        <v>0.25</v>
      </c>
      <c r="G44" s="586" t="s">
        <v>22</v>
      </c>
      <c r="H44" s="395">
        <v>0.25</v>
      </c>
    </row>
    <row r="45" spans="2:8">
      <c r="B45" s="106">
        <v>27</v>
      </c>
      <c r="C45" s="326">
        <v>27</v>
      </c>
      <c r="D45" s="330" t="s">
        <v>537</v>
      </c>
      <c r="E45" s="595" t="s">
        <v>22</v>
      </c>
      <c r="F45" s="596">
        <v>0.25</v>
      </c>
      <c r="G45" s="586" t="s">
        <v>22</v>
      </c>
      <c r="H45" s="395">
        <v>0.25</v>
      </c>
    </row>
    <row r="46" spans="2:8">
      <c r="B46" s="106">
        <v>28</v>
      </c>
      <c r="C46" s="326">
        <v>28</v>
      </c>
      <c r="D46" s="330" t="s">
        <v>551</v>
      </c>
      <c r="E46" s="595" t="s">
        <v>22</v>
      </c>
      <c r="F46" s="596">
        <v>0.25</v>
      </c>
      <c r="G46" s="586" t="s">
        <v>21</v>
      </c>
      <c r="H46" s="395">
        <v>0</v>
      </c>
    </row>
    <row r="47" spans="2:8">
      <c r="B47" s="106">
        <v>29</v>
      </c>
      <c r="C47" s="326">
        <v>29</v>
      </c>
      <c r="D47" s="330" t="s">
        <v>562</v>
      </c>
      <c r="E47" s="595" t="s">
        <v>22</v>
      </c>
      <c r="F47" s="596">
        <v>0.25</v>
      </c>
      <c r="G47" s="586" t="s">
        <v>21</v>
      </c>
      <c r="H47" s="395">
        <v>0</v>
      </c>
    </row>
    <row r="48" spans="2:8">
      <c r="B48" s="106">
        <v>30</v>
      </c>
      <c r="C48" s="326">
        <v>30</v>
      </c>
      <c r="D48" s="330" t="s">
        <v>582</v>
      </c>
      <c r="E48" s="595" t="s">
        <v>22</v>
      </c>
      <c r="F48" s="596">
        <v>0.25</v>
      </c>
      <c r="G48" s="586" t="s">
        <v>22</v>
      </c>
      <c r="H48" s="395">
        <v>0.25</v>
      </c>
    </row>
    <row r="49" spans="2:8" ht="18.75" customHeight="1">
      <c r="B49" s="106">
        <v>31</v>
      </c>
      <c r="C49" s="326">
        <v>31</v>
      </c>
      <c r="D49" s="330" t="s">
        <v>585</v>
      </c>
      <c r="E49" s="595" t="s">
        <v>22</v>
      </c>
      <c r="F49" s="596">
        <v>0.25</v>
      </c>
      <c r="G49" s="586" t="s">
        <v>22</v>
      </c>
      <c r="H49" s="395">
        <v>0.25</v>
      </c>
    </row>
    <row r="50" spans="2:8">
      <c r="B50" s="106">
        <v>32</v>
      </c>
      <c r="C50" s="326">
        <v>32</v>
      </c>
      <c r="D50" s="330" t="s">
        <v>599</v>
      </c>
      <c r="E50" s="595" t="s">
        <v>22</v>
      </c>
      <c r="F50" s="596">
        <v>0.25</v>
      </c>
      <c r="G50" s="586" t="s">
        <v>22</v>
      </c>
      <c r="H50" s="395">
        <v>0.25</v>
      </c>
    </row>
    <row r="51" spans="2:8">
      <c r="B51" s="106">
        <v>33</v>
      </c>
      <c r="C51" s="326">
        <v>33</v>
      </c>
      <c r="D51" s="330" t="s">
        <v>608</v>
      </c>
      <c r="E51" s="595" t="s">
        <v>22</v>
      </c>
      <c r="F51" s="596">
        <v>0.25</v>
      </c>
      <c r="G51" s="586" t="s">
        <v>22</v>
      </c>
      <c r="H51" s="395">
        <v>0.25</v>
      </c>
    </row>
    <row r="52" spans="2:8">
      <c r="B52" s="106">
        <v>34</v>
      </c>
      <c r="C52" s="326">
        <v>34</v>
      </c>
      <c r="D52" s="330" t="s">
        <v>614</v>
      </c>
      <c r="E52" s="595" t="s">
        <v>22</v>
      </c>
      <c r="F52" s="596">
        <v>0.25</v>
      </c>
      <c r="G52" s="586" t="s">
        <v>22</v>
      </c>
      <c r="H52" s="395">
        <v>0.25</v>
      </c>
    </row>
    <row r="53" spans="2:8">
      <c r="B53" s="106">
        <v>35</v>
      </c>
      <c r="C53" s="326">
        <v>35</v>
      </c>
      <c r="D53" s="330" t="s">
        <v>623</v>
      </c>
      <c r="E53" s="595" t="s">
        <v>22</v>
      </c>
      <c r="F53" s="596">
        <v>0.25</v>
      </c>
      <c r="G53" s="586" t="s">
        <v>22</v>
      </c>
      <c r="H53" s="395">
        <v>0.25</v>
      </c>
    </row>
    <row r="54" spans="2:8">
      <c r="B54" s="106">
        <v>36</v>
      </c>
      <c r="C54" s="326">
        <v>36</v>
      </c>
      <c r="D54" s="330" t="s">
        <v>635</v>
      </c>
      <c r="E54" s="595" t="s">
        <v>22</v>
      </c>
      <c r="F54" s="596">
        <v>0.25</v>
      </c>
      <c r="G54" s="586" t="s">
        <v>22</v>
      </c>
      <c r="H54" s="395">
        <v>0.25</v>
      </c>
    </row>
    <row r="55" spans="2:8">
      <c r="B55" s="106">
        <v>37</v>
      </c>
      <c r="C55" s="326">
        <v>37</v>
      </c>
      <c r="D55" s="330" t="s">
        <v>648</v>
      </c>
      <c r="E55" s="595" t="s">
        <v>22</v>
      </c>
      <c r="F55" s="596">
        <v>0.25</v>
      </c>
      <c r="G55" s="586" t="s">
        <v>22</v>
      </c>
      <c r="H55" s="395">
        <v>0.25</v>
      </c>
    </row>
    <row r="56" spans="2:8" ht="18.75" customHeight="1">
      <c r="B56" s="106">
        <v>38</v>
      </c>
      <c r="C56" s="326">
        <v>38</v>
      </c>
      <c r="D56" s="330" t="s">
        <v>660</v>
      </c>
      <c r="E56" s="595" t="s">
        <v>22</v>
      </c>
      <c r="F56" s="596">
        <v>0.25</v>
      </c>
      <c r="G56" s="586" t="s">
        <v>22</v>
      </c>
      <c r="H56" s="395">
        <v>0.25</v>
      </c>
    </row>
    <row r="57" spans="2:8">
      <c r="B57" s="106">
        <v>39</v>
      </c>
      <c r="C57" s="326">
        <v>39</v>
      </c>
      <c r="D57" s="330" t="s">
        <v>672</v>
      </c>
      <c r="E57" s="595" t="s">
        <v>22</v>
      </c>
      <c r="F57" s="596">
        <v>0.25</v>
      </c>
      <c r="G57" s="586" t="s">
        <v>21</v>
      </c>
      <c r="H57" s="395">
        <v>0</v>
      </c>
    </row>
    <row r="58" spans="2:8">
      <c r="B58" s="106">
        <v>40</v>
      </c>
      <c r="C58" s="326">
        <v>40</v>
      </c>
      <c r="D58" s="330" t="s">
        <v>687</v>
      </c>
      <c r="E58" s="595" t="s">
        <v>22</v>
      </c>
      <c r="F58" s="596">
        <v>0.25</v>
      </c>
      <c r="G58" s="586" t="s">
        <v>22</v>
      </c>
      <c r="H58" s="395">
        <v>0.25</v>
      </c>
    </row>
    <row r="59" spans="2:8">
      <c r="B59" s="106">
        <v>41</v>
      </c>
      <c r="C59" s="326">
        <v>41</v>
      </c>
      <c r="D59" s="330" t="s">
        <v>694</v>
      </c>
      <c r="E59" s="595" t="s">
        <v>22</v>
      </c>
      <c r="F59" s="596">
        <v>0.25</v>
      </c>
      <c r="G59" s="586" t="s">
        <v>22</v>
      </c>
      <c r="H59" s="395">
        <v>0.25</v>
      </c>
    </row>
    <row r="60" spans="2:8">
      <c r="B60" s="106">
        <v>42</v>
      </c>
      <c r="C60" s="326">
        <v>42</v>
      </c>
      <c r="D60" s="330" t="s">
        <v>707</v>
      </c>
      <c r="E60" s="595" t="s">
        <v>22</v>
      </c>
      <c r="F60" s="596">
        <v>0.25</v>
      </c>
      <c r="G60" s="586" t="s">
        <v>21</v>
      </c>
      <c r="H60" s="395">
        <v>0</v>
      </c>
    </row>
    <row r="61" spans="2:8">
      <c r="B61" s="106">
        <v>43</v>
      </c>
      <c r="C61" s="326">
        <v>43</v>
      </c>
      <c r="D61" s="330" t="s">
        <v>719</v>
      </c>
      <c r="E61" s="595" t="s">
        <v>22</v>
      </c>
      <c r="F61" s="596">
        <v>0.25</v>
      </c>
      <c r="G61" s="586" t="s">
        <v>22</v>
      </c>
      <c r="H61" s="395">
        <v>0.25</v>
      </c>
    </row>
    <row r="62" spans="2:8">
      <c r="B62" s="106">
        <v>44</v>
      </c>
      <c r="C62" s="326">
        <v>44</v>
      </c>
      <c r="D62" s="330" t="s">
        <v>736</v>
      </c>
      <c r="E62" s="595" t="s">
        <v>22</v>
      </c>
      <c r="F62" s="596">
        <v>0.25</v>
      </c>
      <c r="G62" s="586" t="s">
        <v>22</v>
      </c>
      <c r="H62" s="395">
        <v>0.25</v>
      </c>
    </row>
    <row r="63" spans="2:8" ht="18.75" customHeight="1">
      <c r="B63" s="106">
        <v>45</v>
      </c>
      <c r="C63" s="326">
        <v>45</v>
      </c>
      <c r="D63" s="330" t="s">
        <v>739</v>
      </c>
      <c r="E63" s="595" t="s">
        <v>22</v>
      </c>
      <c r="F63" s="596">
        <v>0.25</v>
      </c>
      <c r="G63" s="586" t="s">
        <v>22</v>
      </c>
      <c r="H63" s="395">
        <v>0.25</v>
      </c>
    </row>
    <row r="64" spans="2:8">
      <c r="B64" s="106">
        <v>46</v>
      </c>
      <c r="C64" s="326">
        <v>46</v>
      </c>
      <c r="D64" s="330" t="s">
        <v>757</v>
      </c>
      <c r="E64" s="595" t="s">
        <v>22</v>
      </c>
      <c r="F64" s="596">
        <v>0.25</v>
      </c>
      <c r="G64" s="586" t="s">
        <v>21</v>
      </c>
      <c r="H64" s="395">
        <v>0</v>
      </c>
    </row>
    <row r="65" spans="2:8">
      <c r="B65" s="106">
        <v>47</v>
      </c>
      <c r="C65" s="326">
        <v>47</v>
      </c>
      <c r="D65" s="330" t="s">
        <v>756</v>
      </c>
      <c r="E65" s="595" t="s">
        <v>22</v>
      </c>
      <c r="F65" s="596">
        <v>0.25</v>
      </c>
      <c r="G65" s="586" t="s">
        <v>21</v>
      </c>
      <c r="H65" s="395">
        <v>0</v>
      </c>
    </row>
    <row r="66" spans="2:8">
      <c r="B66" s="106">
        <v>48</v>
      </c>
      <c r="C66" s="326">
        <v>48</v>
      </c>
      <c r="D66" s="330" t="s">
        <v>763</v>
      </c>
      <c r="E66" s="595" t="s">
        <v>22</v>
      </c>
      <c r="F66" s="596">
        <v>0.25</v>
      </c>
      <c r="G66" s="586" t="s">
        <v>22</v>
      </c>
      <c r="H66" s="395">
        <v>0.25</v>
      </c>
    </row>
    <row r="67" spans="2:8">
      <c r="B67" s="106">
        <v>49</v>
      </c>
      <c r="C67" s="326">
        <v>49</v>
      </c>
      <c r="D67" s="330" t="s">
        <v>770</v>
      </c>
      <c r="E67" s="595" t="s">
        <v>22</v>
      </c>
      <c r="F67" s="596">
        <v>0.25</v>
      </c>
      <c r="G67" s="586" t="s">
        <v>22</v>
      </c>
      <c r="H67" s="395">
        <v>0.25</v>
      </c>
    </row>
    <row r="68" spans="2:8">
      <c r="B68" s="106">
        <v>50</v>
      </c>
      <c r="C68" s="326">
        <v>50</v>
      </c>
      <c r="D68" s="330" t="s">
        <v>785</v>
      </c>
      <c r="E68" s="595" t="s">
        <v>22</v>
      </c>
      <c r="F68" s="596">
        <v>0.25</v>
      </c>
      <c r="G68" s="586" t="s">
        <v>22</v>
      </c>
      <c r="H68" s="395">
        <v>0.25</v>
      </c>
    </row>
    <row r="69" spans="2:8">
      <c r="B69" s="106">
        <v>51</v>
      </c>
      <c r="C69" s="326">
        <v>51</v>
      </c>
      <c r="D69" s="330" t="s">
        <v>807</v>
      </c>
      <c r="E69" s="595" t="s">
        <v>22</v>
      </c>
      <c r="F69" s="596">
        <v>0.25</v>
      </c>
      <c r="G69" s="586" t="s">
        <v>22</v>
      </c>
      <c r="H69" s="395">
        <v>0.25</v>
      </c>
    </row>
    <row r="70" spans="2:8" ht="18.75" customHeight="1">
      <c r="B70" s="106">
        <v>52</v>
      </c>
      <c r="C70" s="326">
        <v>52</v>
      </c>
      <c r="D70" s="330" t="s">
        <v>809</v>
      </c>
      <c r="E70" s="595" t="s">
        <v>22</v>
      </c>
      <c r="F70" s="596">
        <v>0.25</v>
      </c>
      <c r="G70" s="586" t="s">
        <v>21</v>
      </c>
      <c r="H70" s="395">
        <v>0</v>
      </c>
    </row>
    <row r="71" spans="2:8">
      <c r="B71" s="106">
        <v>53</v>
      </c>
      <c r="C71" s="326">
        <v>53</v>
      </c>
      <c r="D71" s="330" t="s">
        <v>818</v>
      </c>
      <c r="E71" s="595" t="s">
        <v>22</v>
      </c>
      <c r="F71" s="596">
        <v>0.25</v>
      </c>
      <c r="G71" s="586" t="s">
        <v>21</v>
      </c>
      <c r="H71" s="395">
        <v>0</v>
      </c>
    </row>
    <row r="72" spans="2:8">
      <c r="B72" s="106">
        <v>54</v>
      </c>
      <c r="C72" s="326">
        <v>54</v>
      </c>
      <c r="D72" s="330" t="s">
        <v>843</v>
      </c>
      <c r="E72" s="595" t="s">
        <v>22</v>
      </c>
      <c r="F72" s="596">
        <v>0.25</v>
      </c>
      <c r="G72" s="586" t="s">
        <v>22</v>
      </c>
      <c r="H72" s="395">
        <v>0.25</v>
      </c>
    </row>
    <row r="73" spans="2:8">
      <c r="B73" s="106">
        <v>55</v>
      </c>
      <c r="C73" s="326">
        <v>55</v>
      </c>
      <c r="D73" s="330" t="s">
        <v>845</v>
      </c>
      <c r="E73" s="595" t="s">
        <v>22</v>
      </c>
      <c r="F73" s="596">
        <v>0.25</v>
      </c>
      <c r="G73" s="586" t="s">
        <v>22</v>
      </c>
      <c r="H73" s="395">
        <v>0.25</v>
      </c>
    </row>
    <row r="74" spans="2:8">
      <c r="B74" s="106">
        <v>56</v>
      </c>
      <c r="C74" s="326">
        <v>56</v>
      </c>
      <c r="D74" s="330" t="s">
        <v>849</v>
      </c>
      <c r="E74" s="595" t="s">
        <v>22</v>
      </c>
      <c r="F74" s="596">
        <v>0.25</v>
      </c>
      <c r="G74" s="586" t="s">
        <v>22</v>
      </c>
      <c r="H74" s="395">
        <v>0.25</v>
      </c>
    </row>
    <row r="75" spans="2:8">
      <c r="B75" s="106">
        <v>57</v>
      </c>
      <c r="C75" s="326">
        <v>57</v>
      </c>
      <c r="D75" s="330" t="s">
        <v>864</v>
      </c>
      <c r="E75" s="595" t="s">
        <v>22</v>
      </c>
      <c r="F75" s="596">
        <v>0.25</v>
      </c>
      <c r="G75" s="586" t="s">
        <v>22</v>
      </c>
      <c r="H75" s="395">
        <v>0.25</v>
      </c>
    </row>
    <row r="76" spans="2:8">
      <c r="B76" s="106">
        <v>58</v>
      </c>
      <c r="C76" s="326">
        <v>58</v>
      </c>
      <c r="D76" s="330" t="s">
        <v>873</v>
      </c>
      <c r="E76" s="595" t="s">
        <v>22</v>
      </c>
      <c r="F76" s="596">
        <v>0.25</v>
      </c>
      <c r="G76" s="586" t="s">
        <v>22</v>
      </c>
      <c r="H76" s="395">
        <v>0.25</v>
      </c>
    </row>
    <row r="77" spans="2:8" ht="18.75" customHeight="1">
      <c r="B77" s="106">
        <v>59</v>
      </c>
      <c r="C77" s="326">
        <v>59</v>
      </c>
      <c r="D77" s="330" t="s">
        <v>884</v>
      </c>
      <c r="E77" s="595" t="s">
        <v>22</v>
      </c>
      <c r="F77" s="596">
        <v>0.25</v>
      </c>
      <c r="G77" s="586" t="s">
        <v>22</v>
      </c>
      <c r="H77" s="395">
        <v>0.25</v>
      </c>
    </row>
    <row r="78" spans="2:8">
      <c r="B78" s="106">
        <v>60</v>
      </c>
      <c r="C78" s="326">
        <v>60</v>
      </c>
      <c r="D78" s="330" t="s">
        <v>891</v>
      </c>
      <c r="E78" s="595" t="s">
        <v>22</v>
      </c>
      <c r="F78" s="596">
        <v>0.25</v>
      </c>
      <c r="G78" s="586" t="s">
        <v>22</v>
      </c>
      <c r="H78" s="395">
        <v>0.25</v>
      </c>
    </row>
    <row r="79" spans="2:8">
      <c r="B79" s="106">
        <v>61</v>
      </c>
      <c r="C79" s="326">
        <v>61</v>
      </c>
      <c r="D79" s="330" t="s">
        <v>907</v>
      </c>
      <c r="E79" s="595" t="s">
        <v>22</v>
      </c>
      <c r="F79" s="596">
        <v>0.25</v>
      </c>
      <c r="G79" s="586" t="s">
        <v>21</v>
      </c>
      <c r="H79" s="395">
        <v>0</v>
      </c>
    </row>
    <row r="80" spans="2:8">
      <c r="B80" s="106">
        <v>62</v>
      </c>
      <c r="C80" s="326">
        <v>62</v>
      </c>
      <c r="D80" s="330" t="s">
        <v>919</v>
      </c>
      <c r="E80" s="595" t="s">
        <v>22</v>
      </c>
      <c r="F80" s="596">
        <v>0.25</v>
      </c>
      <c r="G80" s="586" t="s">
        <v>22</v>
      </c>
      <c r="H80" s="395">
        <v>0.25</v>
      </c>
    </row>
    <row r="81" spans="2:8">
      <c r="B81" s="106">
        <v>63</v>
      </c>
      <c r="C81" s="326">
        <v>63</v>
      </c>
      <c r="D81" s="330" t="s">
        <v>931</v>
      </c>
      <c r="E81" s="595" t="s">
        <v>22</v>
      </c>
      <c r="F81" s="596">
        <v>0.25</v>
      </c>
      <c r="G81" s="586" t="s">
        <v>22</v>
      </c>
      <c r="H81" s="395">
        <v>0.25</v>
      </c>
    </row>
    <row r="82" spans="2:8">
      <c r="B82" s="106">
        <v>64</v>
      </c>
      <c r="C82" s="326">
        <v>64</v>
      </c>
      <c r="D82" s="330" t="s">
        <v>943</v>
      </c>
      <c r="E82" s="595" t="s">
        <v>22</v>
      </c>
      <c r="F82" s="596">
        <v>0.25</v>
      </c>
      <c r="G82" s="586" t="s">
        <v>21</v>
      </c>
      <c r="H82" s="395">
        <v>0</v>
      </c>
    </row>
    <row r="83" spans="2:8">
      <c r="B83" s="106">
        <v>65</v>
      </c>
      <c r="C83" s="326">
        <v>65</v>
      </c>
      <c r="D83" s="330" t="s">
        <v>953</v>
      </c>
      <c r="E83" s="595" t="s">
        <v>22</v>
      </c>
      <c r="F83" s="596">
        <v>0.25</v>
      </c>
      <c r="G83" s="586" t="s">
        <v>21</v>
      </c>
      <c r="H83" s="395">
        <v>0</v>
      </c>
    </row>
    <row r="84" spans="2:8" ht="18.75" customHeight="1">
      <c r="B84" s="106">
        <v>66</v>
      </c>
      <c r="C84" s="326">
        <v>66</v>
      </c>
      <c r="D84" s="330" t="s">
        <v>963</v>
      </c>
      <c r="E84" s="595" t="s">
        <v>22</v>
      </c>
      <c r="F84" s="596">
        <v>0.25</v>
      </c>
      <c r="G84" s="586" t="s">
        <v>22</v>
      </c>
      <c r="H84" s="395">
        <v>0.25</v>
      </c>
    </row>
    <row r="85" spans="2:8">
      <c r="B85" s="106">
        <v>67</v>
      </c>
      <c r="C85" s="326">
        <v>67</v>
      </c>
      <c r="D85" s="330" t="s">
        <v>979</v>
      </c>
      <c r="E85" s="595" t="s">
        <v>22</v>
      </c>
      <c r="F85" s="596">
        <v>0.25</v>
      </c>
      <c r="G85" s="586" t="s">
        <v>22</v>
      </c>
      <c r="H85" s="395">
        <v>0.25</v>
      </c>
    </row>
    <row r="86" spans="2:8">
      <c r="B86" s="106">
        <v>68</v>
      </c>
      <c r="C86" s="326">
        <v>68</v>
      </c>
      <c r="D86" s="330" t="s">
        <v>992</v>
      </c>
      <c r="E86" s="595" t="s">
        <v>22</v>
      </c>
      <c r="F86" s="596">
        <v>0.25</v>
      </c>
      <c r="G86" s="586" t="s">
        <v>22</v>
      </c>
      <c r="H86" s="395">
        <v>0.25</v>
      </c>
    </row>
    <row r="87" spans="2:8">
      <c r="B87" s="106">
        <v>69</v>
      </c>
      <c r="C87" s="326">
        <v>69</v>
      </c>
      <c r="D87" s="330" t="s">
        <v>998</v>
      </c>
      <c r="E87" s="595" t="s">
        <v>22</v>
      </c>
      <c r="F87" s="596">
        <v>0.25</v>
      </c>
      <c r="G87" s="586" t="s">
        <v>21</v>
      </c>
      <c r="H87" s="395">
        <v>0</v>
      </c>
    </row>
    <row r="88" spans="2:8">
      <c r="B88" s="106">
        <v>70</v>
      </c>
      <c r="C88" s="326">
        <v>70</v>
      </c>
      <c r="D88" s="330" t="s">
        <v>1024</v>
      </c>
      <c r="E88" s="595" t="s">
        <v>22</v>
      </c>
      <c r="F88" s="596">
        <v>0.25</v>
      </c>
      <c r="G88" s="586" t="s">
        <v>22</v>
      </c>
      <c r="H88" s="395">
        <v>0.25</v>
      </c>
    </row>
    <row r="89" spans="2:8">
      <c r="B89" s="106">
        <v>71</v>
      </c>
      <c r="C89" s="326">
        <v>71</v>
      </c>
      <c r="D89" s="330" t="s">
        <v>1021</v>
      </c>
      <c r="E89" s="595" t="s">
        <v>22</v>
      </c>
      <c r="F89" s="596">
        <v>0.25</v>
      </c>
      <c r="G89" s="586" t="s">
        <v>22</v>
      </c>
      <c r="H89" s="395">
        <v>0.25</v>
      </c>
    </row>
    <row r="90" spans="2:8">
      <c r="B90" s="106">
        <v>72</v>
      </c>
      <c r="C90" s="326">
        <v>72</v>
      </c>
      <c r="D90" s="330" t="s">
        <v>1033</v>
      </c>
      <c r="E90" s="595" t="s">
        <v>22</v>
      </c>
      <c r="F90" s="596">
        <v>0.25</v>
      </c>
      <c r="G90" s="586" t="s">
        <v>22</v>
      </c>
      <c r="H90" s="395">
        <v>0.25</v>
      </c>
    </row>
    <row r="91" spans="2:8" ht="18.75" customHeight="1">
      <c r="B91" s="106">
        <v>73</v>
      </c>
      <c r="C91" s="326">
        <v>73</v>
      </c>
      <c r="D91" s="330" t="s">
        <v>1038</v>
      </c>
      <c r="E91" s="595" t="s">
        <v>22</v>
      </c>
      <c r="F91" s="596">
        <v>0.25</v>
      </c>
      <c r="G91" s="586" t="s">
        <v>22</v>
      </c>
      <c r="H91" s="395">
        <v>0.25</v>
      </c>
    </row>
    <row r="92" spans="2:8">
      <c r="B92" s="106">
        <v>74</v>
      </c>
      <c r="C92" s="326">
        <v>74</v>
      </c>
      <c r="D92" s="330" t="s">
        <v>1047</v>
      </c>
      <c r="E92" s="595" t="s">
        <v>22</v>
      </c>
      <c r="F92" s="596">
        <v>0.25</v>
      </c>
      <c r="G92" s="586" t="s">
        <v>22</v>
      </c>
      <c r="H92" s="395">
        <v>0.25</v>
      </c>
    </row>
    <row r="93" spans="2:8">
      <c r="B93" s="106">
        <v>75</v>
      </c>
      <c r="C93" s="326">
        <v>75</v>
      </c>
      <c r="D93" s="330" t="s">
        <v>1057</v>
      </c>
      <c r="E93" s="595" t="s">
        <v>22</v>
      </c>
      <c r="F93" s="596">
        <v>0.25</v>
      </c>
      <c r="G93" s="586" t="s">
        <v>22</v>
      </c>
      <c r="H93" s="395">
        <v>0.25</v>
      </c>
    </row>
    <row r="94" spans="2:8">
      <c r="B94" s="106">
        <v>76</v>
      </c>
      <c r="C94" s="326">
        <v>76</v>
      </c>
      <c r="D94" s="330" t="s">
        <v>1066</v>
      </c>
      <c r="E94" s="595" t="s">
        <v>22</v>
      </c>
      <c r="F94" s="596">
        <v>0.25</v>
      </c>
      <c r="G94" s="586" t="s">
        <v>22</v>
      </c>
      <c r="H94" s="395">
        <v>0.25</v>
      </c>
    </row>
    <row r="95" spans="2:8">
      <c r="B95" s="106">
        <v>77</v>
      </c>
      <c r="C95" s="326">
        <v>77</v>
      </c>
      <c r="D95" s="330" t="s">
        <v>1074</v>
      </c>
      <c r="E95" s="595" t="s">
        <v>22</v>
      </c>
      <c r="F95" s="596">
        <v>0.25</v>
      </c>
      <c r="G95" s="586" t="s">
        <v>22</v>
      </c>
      <c r="H95" s="395">
        <v>0.25</v>
      </c>
    </row>
    <row r="96" spans="2:8">
      <c r="B96" s="106">
        <v>78</v>
      </c>
      <c r="C96" s="326">
        <v>78</v>
      </c>
      <c r="D96" s="330" t="s">
        <v>1081</v>
      </c>
      <c r="E96" s="595" t="s">
        <v>22</v>
      </c>
      <c r="F96" s="596">
        <v>0.25</v>
      </c>
      <c r="G96" s="586" t="s">
        <v>22</v>
      </c>
      <c r="H96" s="395">
        <v>0.25</v>
      </c>
    </row>
    <row r="97" spans="2:8">
      <c r="B97" s="106">
        <v>79</v>
      </c>
      <c r="C97" s="326">
        <v>79</v>
      </c>
      <c r="D97" s="330" t="s">
        <v>1089</v>
      </c>
      <c r="E97" s="595" t="s">
        <v>22</v>
      </c>
      <c r="F97" s="596">
        <v>0.25</v>
      </c>
      <c r="G97" s="586" t="s">
        <v>22</v>
      </c>
      <c r="H97" s="395">
        <v>0.25</v>
      </c>
    </row>
    <row r="98" spans="2:8" ht="18.75" customHeight="1">
      <c r="B98" s="106">
        <v>80</v>
      </c>
      <c r="C98" s="326">
        <v>80</v>
      </c>
      <c r="D98" s="330" t="s">
        <v>1108</v>
      </c>
      <c r="E98" s="595" t="s">
        <v>22</v>
      </c>
      <c r="F98" s="596">
        <v>0.25</v>
      </c>
      <c r="G98" s="586" t="s">
        <v>22</v>
      </c>
      <c r="H98" s="395">
        <v>0.25</v>
      </c>
    </row>
    <row r="99" spans="2:8" ht="3" customHeight="1" thickBot="1">
      <c r="B99" s="588" t="s">
        <v>170</v>
      </c>
      <c r="C99" s="588" t="s">
        <v>170</v>
      </c>
      <c r="D99" s="108"/>
      <c r="E99" s="108"/>
      <c r="F99" s="190"/>
      <c r="G99" s="109"/>
      <c r="H99" s="190"/>
    </row>
    <row r="100" spans="2:8" ht="15.75" thickTop="1"/>
    <row r="101" spans="2:8"/>
    <row r="102" spans="2:8"/>
    <row r="103" spans="2:8"/>
    <row r="104" spans="2:8"/>
    <row r="105" spans="2:8"/>
    <row r="106" spans="2:8"/>
    <row r="107" spans="2:8"/>
    <row r="108" spans="2:8"/>
    <row r="109" spans="2:8"/>
    <row r="110" spans="2:8"/>
    <row r="111" spans="2:8"/>
    <row r="112" spans="2:8"/>
    <row r="113" s="575" customFormat="1"/>
    <row r="114" s="575" customFormat="1"/>
    <row r="115" s="575" customFormat="1"/>
    <row r="116" s="575" customFormat="1"/>
    <row r="117" s="575" customFormat="1"/>
    <row r="118" s="575" customFormat="1"/>
    <row r="119" s="575" customFormat="1"/>
    <row r="120" s="575" customFormat="1"/>
    <row r="121" s="575" customFormat="1"/>
    <row r="122" s="575" customFormat="1"/>
    <row r="123" s="575" customFormat="1"/>
    <row r="124" s="575" customFormat="1"/>
    <row r="125" s="575" customFormat="1"/>
    <row r="126" s="575" customFormat="1"/>
    <row r="127" s="575" customFormat="1"/>
    <row r="128" s="575" customFormat="1"/>
    <row r="129" s="575" customFormat="1"/>
    <row r="130" s="575" customFormat="1"/>
    <row r="131" s="575" customFormat="1"/>
    <row r="132" s="575" customFormat="1"/>
    <row r="133" s="575" customFormat="1"/>
    <row r="134" s="575" customFormat="1"/>
    <row r="135" s="575" customFormat="1"/>
    <row r="136" s="575" customFormat="1"/>
    <row r="137" s="575" customFormat="1"/>
    <row r="138" s="575" customFormat="1"/>
    <row r="139" s="575" customFormat="1"/>
    <row r="140" s="575" customFormat="1"/>
    <row r="141" s="575" customFormat="1"/>
    <row r="142" s="575" customFormat="1"/>
    <row r="143" s="575" customFormat="1"/>
    <row r="144" s="575" customFormat="1"/>
    <row r="145" s="575" customFormat="1"/>
    <row r="146" s="575" customFormat="1"/>
    <row r="147" s="575" customFormat="1"/>
    <row r="148" s="575" customFormat="1"/>
    <row r="149" s="575" customFormat="1"/>
    <row r="150" s="575" customFormat="1"/>
    <row r="151" s="575" customFormat="1"/>
    <row r="152" s="575" customFormat="1"/>
    <row r="153" s="575" customFormat="1"/>
    <row r="154" s="575" customFormat="1"/>
    <row r="155" s="575" customFormat="1"/>
    <row r="156" s="575" customFormat="1"/>
    <row r="157" s="575" customFormat="1"/>
    <row r="158" s="575" customFormat="1"/>
    <row r="159" s="575" customFormat="1"/>
    <row r="160" s="575" customFormat="1"/>
    <row r="161" s="575" customFormat="1"/>
    <row r="162" s="575" customFormat="1"/>
    <row r="163" s="575" customFormat="1"/>
    <row r="164" s="575" customFormat="1"/>
    <row r="165" s="575" customFormat="1"/>
    <row r="166" s="575" customFormat="1"/>
    <row r="167" s="575" customFormat="1"/>
    <row r="168" s="575" customFormat="1"/>
    <row r="169" s="575" customFormat="1"/>
    <row r="170" s="575" customFormat="1"/>
    <row r="171" s="575" customFormat="1"/>
    <row r="172" s="575" customFormat="1"/>
    <row r="173" s="575" customFormat="1"/>
    <row r="174" s="575" customFormat="1"/>
    <row r="175" s="575" customFormat="1"/>
    <row r="176" s="575" customFormat="1"/>
    <row r="177" s="575" customFormat="1"/>
    <row r="178" s="575" customFormat="1"/>
    <row r="179" s="575" customFormat="1"/>
    <row r="180" s="575" customFormat="1"/>
    <row r="181" s="575" customFormat="1"/>
    <row r="182" s="575" customFormat="1"/>
    <row r="183" s="575" customFormat="1"/>
    <row r="184" s="575" customFormat="1"/>
    <row r="185" s="575" customFormat="1"/>
    <row r="186" s="575" customFormat="1"/>
    <row r="187" s="575" customFormat="1"/>
    <row r="188" s="575" customFormat="1"/>
    <row r="189" s="575" customFormat="1"/>
    <row r="190" s="575" customFormat="1"/>
    <row r="191" s="575" customFormat="1"/>
    <row r="192" s="575" customFormat="1"/>
    <row r="193" s="575" customFormat="1"/>
    <row r="194" s="575" customFormat="1"/>
    <row r="195" s="575" customFormat="1"/>
    <row r="196" s="575" customFormat="1"/>
    <row r="197" s="575" customFormat="1"/>
    <row r="198" s="575" customFormat="1"/>
    <row r="199" s="575" customFormat="1"/>
    <row r="200" s="575" customFormat="1"/>
    <row r="201" s="575" customFormat="1"/>
    <row r="202" s="575" customFormat="1"/>
    <row r="203" s="575" customFormat="1"/>
    <row r="204" s="575" customFormat="1"/>
    <row r="205" s="575" customFormat="1"/>
    <row r="206" s="575" customFormat="1"/>
    <row r="207" s="575" customFormat="1"/>
    <row r="208" s="575" customFormat="1"/>
    <row r="209" s="575" customFormat="1"/>
    <row r="210" s="575" customFormat="1"/>
    <row r="211" s="575" customFormat="1"/>
    <row r="212" s="575" customFormat="1"/>
    <row r="213" s="575" customFormat="1"/>
    <row r="214" s="575" customFormat="1"/>
    <row r="215" s="575" customFormat="1"/>
    <row r="216" s="575" customFormat="1"/>
    <row r="217" s="575" customFormat="1"/>
    <row r="218" s="575" customFormat="1"/>
    <row r="219" s="575" customFormat="1"/>
    <row r="220" s="575" customFormat="1"/>
    <row r="221" s="575" customFormat="1"/>
    <row r="222" s="575" customFormat="1"/>
    <row r="223" s="575" customFormat="1"/>
    <row r="224" s="575" customFormat="1"/>
    <row r="225" s="575" customFormat="1"/>
    <row r="226" s="575" customFormat="1"/>
    <row r="227" s="575" customFormat="1"/>
    <row r="228" s="575" customFormat="1"/>
    <row r="229" s="575" customFormat="1"/>
    <row r="230" s="575" customFormat="1"/>
    <row r="231" s="575" customFormat="1"/>
    <row r="232" s="575" customFormat="1"/>
    <row r="233" s="575" customFormat="1"/>
    <row r="234" s="575" customFormat="1"/>
    <row r="235" s="575" customFormat="1"/>
    <row r="236" s="575" customFormat="1"/>
    <row r="237" s="575" customFormat="1"/>
    <row r="238" s="575" customFormat="1"/>
    <row r="239" s="575" customFormat="1"/>
    <row r="240" s="575" customFormat="1"/>
    <row r="241" s="575" customFormat="1"/>
    <row r="242" s="575" customFormat="1"/>
    <row r="243" s="575" customFormat="1"/>
    <row r="244" s="575" customFormat="1"/>
    <row r="245" s="575" customFormat="1"/>
    <row r="246" s="575" customFormat="1"/>
    <row r="247" s="575" customFormat="1"/>
    <row r="248" s="575" customFormat="1"/>
    <row r="249" s="575" customFormat="1"/>
    <row r="250" s="575" customFormat="1"/>
    <row r="251" s="575" customFormat="1"/>
    <row r="252" s="575" customFormat="1"/>
    <row r="253" s="575" customFormat="1"/>
    <row r="254" s="575" customFormat="1"/>
    <row r="255" s="575" customFormat="1"/>
    <row r="256" s="575" customFormat="1"/>
    <row r="257" s="575" customFormat="1"/>
    <row r="258" s="575" customFormat="1"/>
    <row r="259" s="575" customFormat="1"/>
    <row r="260" s="575" customFormat="1"/>
    <row r="261" s="575" customFormat="1"/>
    <row r="262" s="575" customFormat="1"/>
    <row r="263" s="575" customFormat="1"/>
    <row r="264" s="575" customFormat="1"/>
    <row r="265" s="575" customFormat="1"/>
    <row r="266" s="575" customFormat="1"/>
    <row r="267" s="575" customFormat="1"/>
    <row r="268" s="575" customFormat="1"/>
    <row r="269" s="575" customFormat="1"/>
    <row r="270" s="575" customFormat="1"/>
    <row r="271" s="575" customFormat="1"/>
    <row r="272" s="575" customFormat="1"/>
    <row r="273" s="575" customFormat="1"/>
    <row r="274" s="575" customFormat="1"/>
    <row r="275" s="575" customFormat="1"/>
    <row r="276" s="575" customFormat="1"/>
    <row r="277" s="575" customFormat="1"/>
    <row r="278" s="575" customFormat="1"/>
    <row r="279" s="575" customFormat="1"/>
    <row r="280" s="575" customFormat="1"/>
    <row r="281" s="575" customFormat="1"/>
    <row r="282" s="575" customFormat="1"/>
    <row r="283" s="575" customFormat="1"/>
    <row r="284" s="575" customFormat="1"/>
    <row r="285" s="575" customFormat="1"/>
    <row r="286" s="575" customFormat="1"/>
    <row r="287" s="575" customFormat="1"/>
    <row r="288" s="575" customFormat="1"/>
    <row r="289" s="575" customFormat="1"/>
    <row r="290" s="575" customFormat="1"/>
    <row r="291" s="575" customFormat="1"/>
    <row r="292" s="575" customFormat="1"/>
    <row r="293" s="575" customFormat="1"/>
    <row r="294" s="575" customFormat="1"/>
    <row r="295" s="575" customFormat="1"/>
    <row r="296" s="575" customFormat="1"/>
    <row r="297" s="575" customFormat="1"/>
    <row r="298" s="575" customFormat="1"/>
    <row r="299" s="575" customFormat="1"/>
    <row r="300" s="575" customFormat="1"/>
    <row r="301" s="575" customFormat="1"/>
    <row r="302" s="575" customFormat="1"/>
    <row r="303" s="575" customFormat="1"/>
    <row r="304" s="575" customFormat="1"/>
    <row r="305" s="575" customFormat="1"/>
    <row r="306" s="575" customFormat="1"/>
    <row r="307" s="575" customFormat="1"/>
    <row r="308" s="575" customFormat="1"/>
    <row r="309" s="575" customFormat="1"/>
    <row r="310" s="575" customFormat="1"/>
    <row r="311" s="575" customFormat="1"/>
    <row r="312" s="575" customFormat="1"/>
    <row r="313" s="575" customFormat="1"/>
    <row r="314" s="575" customFormat="1"/>
    <row r="315" s="575" customFormat="1"/>
    <row r="316" s="575" customFormat="1"/>
    <row r="317" s="575" customFormat="1"/>
    <row r="318" s="575" customFormat="1"/>
    <row r="319" s="575" customFormat="1"/>
    <row r="320" s="575" customFormat="1"/>
    <row r="321" s="575" customFormat="1"/>
    <row r="322" s="575" customFormat="1"/>
    <row r="323" s="575" customFormat="1"/>
    <row r="324" s="575" customFormat="1"/>
    <row r="325" s="575" customFormat="1"/>
    <row r="326" s="575" customFormat="1"/>
    <row r="327" s="575" customFormat="1"/>
    <row r="328" s="575" customFormat="1"/>
    <row r="329" s="575" customFormat="1"/>
    <row r="330" s="575" customFormat="1"/>
    <row r="331" s="575" customFormat="1"/>
    <row r="332" s="575" customFormat="1"/>
    <row r="333" s="575" customFormat="1"/>
    <row r="334" s="575" customFormat="1"/>
    <row r="335" s="575" customFormat="1"/>
    <row r="336" s="575" customFormat="1"/>
    <row r="337" s="575" customFormat="1"/>
    <row r="338" s="575" customFormat="1"/>
    <row r="339" s="575" customFormat="1"/>
    <row r="340" s="575" customFormat="1"/>
    <row r="341" s="575" customFormat="1"/>
    <row r="342" s="575" customFormat="1"/>
    <row r="343" s="575" customFormat="1"/>
    <row r="344" s="575" customFormat="1"/>
    <row r="345" s="575" customFormat="1"/>
    <row r="346" s="575" customFormat="1"/>
    <row r="347" s="575" customFormat="1"/>
    <row r="348" s="575" customFormat="1"/>
    <row r="349" s="575" customFormat="1"/>
    <row r="350" s="575" customFormat="1"/>
    <row r="351" s="575" customFormat="1"/>
    <row r="352" s="575" customFormat="1"/>
    <row r="353" s="575" customFormat="1"/>
    <row r="354" s="575" customFormat="1"/>
    <row r="355" s="575" customFormat="1"/>
    <row r="356" s="575" customFormat="1"/>
    <row r="357" s="575" customFormat="1"/>
    <row r="358" s="575" customFormat="1"/>
    <row r="359" s="575" customFormat="1"/>
    <row r="360" s="575" customFormat="1"/>
    <row r="361" s="575" customFormat="1"/>
    <row r="362" s="575" customFormat="1"/>
    <row r="363" s="575" customFormat="1"/>
    <row r="364" s="575" customFormat="1"/>
    <row r="365" s="575" customFormat="1"/>
    <row r="366" s="575" customFormat="1"/>
    <row r="367" s="575" customFormat="1"/>
    <row r="368" s="575" customFormat="1"/>
    <row r="369" s="575" customFormat="1"/>
    <row r="370" s="575" customFormat="1"/>
    <row r="371" s="575" customFormat="1"/>
    <row r="372" s="575" customFormat="1"/>
    <row r="373" s="575" customFormat="1"/>
    <row r="374" s="575" customFormat="1"/>
    <row r="375" s="575" customFormat="1"/>
    <row r="376" s="575" customFormat="1"/>
    <row r="377" s="575" customFormat="1"/>
    <row r="378" s="575" customFormat="1"/>
    <row r="379" s="575" customFormat="1"/>
    <row r="380" s="575" customFormat="1"/>
    <row r="381" s="575" customFormat="1"/>
    <row r="382" s="575" customFormat="1"/>
    <row r="383" s="575" customFormat="1"/>
    <row r="384" s="575" customFormat="1"/>
    <row r="385" s="575" customFormat="1"/>
    <row r="386" s="575" customFormat="1"/>
    <row r="387" s="575" customFormat="1"/>
    <row r="388" s="575" customFormat="1"/>
    <row r="389" s="575" customFormat="1"/>
    <row r="390" s="575" customFormat="1"/>
    <row r="391" s="575" customFormat="1"/>
    <row r="392" s="575" customFormat="1"/>
    <row r="393" s="575" customFormat="1"/>
    <row r="394" s="575" customFormat="1"/>
    <row r="395" s="575" customFormat="1"/>
    <row r="396" s="575" customFormat="1"/>
    <row r="397" s="575" customFormat="1"/>
    <row r="398" s="575" customFormat="1"/>
    <row r="399" s="575" customFormat="1"/>
    <row r="400" s="575" customFormat="1"/>
    <row r="401" s="575" customFormat="1"/>
    <row r="402" s="575" customFormat="1"/>
    <row r="403" s="575" customFormat="1"/>
    <row r="404" s="575" customFormat="1"/>
    <row r="405" s="575" customFormat="1"/>
    <row r="406" s="575" customFormat="1"/>
    <row r="407" s="575" customFormat="1"/>
    <row r="408" s="575" customFormat="1"/>
    <row r="409" s="575" customFormat="1"/>
    <row r="410" s="575" customFormat="1"/>
    <row r="411" s="575" customFormat="1"/>
    <row r="412" s="575" customFormat="1"/>
    <row r="413" s="575" customFormat="1"/>
    <row r="414" s="575" customFormat="1"/>
    <row r="415" s="575" customFormat="1"/>
    <row r="416" s="575" customFormat="1"/>
    <row r="417" s="575" customFormat="1"/>
    <row r="418" s="575" customFormat="1"/>
    <row r="419" s="575" customFormat="1"/>
    <row r="420" s="575" customFormat="1"/>
    <row r="421" s="575" customFormat="1"/>
    <row r="422" s="575" customFormat="1"/>
    <row r="423" s="575" customFormat="1"/>
    <row r="424" s="575" customFormat="1"/>
    <row r="425" s="575" customFormat="1"/>
    <row r="426" s="575" customFormat="1"/>
    <row r="427" s="575" customFormat="1"/>
    <row r="428" s="575" customFormat="1"/>
    <row r="429" s="575" customFormat="1"/>
    <row r="430" s="575" customFormat="1"/>
    <row r="431" s="575" customFormat="1"/>
    <row r="432" s="575" customFormat="1"/>
    <row r="433" s="575" customFormat="1"/>
    <row r="434" s="575" customFormat="1"/>
    <row r="435" s="575" customFormat="1"/>
    <row r="436" s="575" customFormat="1"/>
    <row r="437" s="575" customFormat="1"/>
    <row r="438" s="575" customFormat="1"/>
    <row r="439" s="575" customFormat="1"/>
    <row r="440" s="575" customFormat="1"/>
    <row r="441" s="575" customFormat="1"/>
    <row r="442" s="575" customFormat="1"/>
    <row r="443" s="575" customFormat="1"/>
    <row r="444" s="575" customFormat="1"/>
    <row r="445" s="575" customFormat="1"/>
    <row r="446" s="575" customFormat="1"/>
    <row r="447" s="575" customFormat="1"/>
    <row r="448" s="575" customFormat="1"/>
    <row r="449" s="575" customFormat="1"/>
    <row r="450" s="575" customFormat="1"/>
    <row r="451" s="575" customFormat="1"/>
    <row r="452" s="575" customFormat="1"/>
    <row r="453" s="575" customFormat="1"/>
    <row r="454" s="575" customFormat="1"/>
    <row r="455" s="575" customFormat="1"/>
    <row r="456" s="575" customFormat="1"/>
    <row r="457" s="575" customFormat="1"/>
    <row r="458" s="575" customFormat="1"/>
    <row r="459" s="575" customFormat="1"/>
    <row r="460" s="575" customFormat="1"/>
    <row r="461" s="575" customFormat="1"/>
    <row r="462" s="575" customFormat="1"/>
    <row r="463" s="575" customFormat="1"/>
    <row r="464" s="575" customFormat="1"/>
    <row r="465" s="575" customFormat="1"/>
    <row r="466" s="575" customFormat="1"/>
    <row r="467" s="575" customFormat="1"/>
    <row r="468" s="575" customFormat="1"/>
    <row r="469" s="575" customFormat="1"/>
    <row r="470" s="575" customFormat="1"/>
    <row r="471" s="575" customFormat="1"/>
    <row r="472" s="575" customFormat="1"/>
    <row r="473" s="575" customFormat="1"/>
    <row r="474" s="575" customFormat="1"/>
    <row r="475" s="575" customFormat="1"/>
    <row r="476" s="575" customFormat="1"/>
    <row r="477" s="575" customFormat="1"/>
    <row r="478" s="575" customFormat="1"/>
    <row r="479" s="575" customFormat="1"/>
    <row r="480" s="575" customFormat="1"/>
    <row r="481" s="575" customFormat="1"/>
    <row r="482" s="575" customFormat="1"/>
    <row r="483" s="575" customFormat="1"/>
    <row r="484" s="575" customFormat="1"/>
    <row r="485" s="575" customFormat="1"/>
    <row r="486" s="575" customFormat="1"/>
    <row r="487" s="575" customFormat="1"/>
    <row r="488" s="575" customFormat="1"/>
    <row r="489" s="575" customFormat="1"/>
    <row r="490" s="575" customFormat="1"/>
    <row r="491" s="575" customFormat="1"/>
    <row r="492" s="575" customFormat="1"/>
    <row r="493" s="575" customFormat="1"/>
    <row r="494" s="575" customFormat="1"/>
    <row r="495" s="575" customFormat="1"/>
    <row r="496" s="575" customFormat="1"/>
    <row r="497" s="575" customFormat="1"/>
    <row r="498" s="575" customFormat="1"/>
    <row r="499" s="575" customFormat="1"/>
    <row r="500" s="575" customFormat="1"/>
    <row r="501" s="575" customFormat="1"/>
    <row r="502" s="575" customFormat="1"/>
    <row r="503" s="575" customFormat="1"/>
    <row r="504" s="575" customFormat="1"/>
    <row r="505" s="575" customFormat="1"/>
    <row r="506" s="575" customFormat="1"/>
    <row r="507" s="575" customFormat="1"/>
    <row r="508" s="575" customFormat="1"/>
    <row r="509" s="575" customFormat="1"/>
    <row r="510" s="575" customFormat="1"/>
    <row r="511" s="575" customFormat="1"/>
    <row r="512" s="575" customFormat="1"/>
    <row r="513" s="575" customFormat="1"/>
    <row r="514" s="575" customFormat="1"/>
    <row r="515" s="575" customFormat="1"/>
    <row r="516" s="575" customFormat="1"/>
    <row r="517" s="575" customFormat="1"/>
    <row r="518" s="575" customFormat="1"/>
    <row r="519" s="575" customFormat="1"/>
    <row r="520" s="575" customFormat="1"/>
    <row r="521" s="575" customFormat="1"/>
    <row r="522" s="575" customFormat="1"/>
    <row r="523" s="575" customFormat="1"/>
    <row r="524" s="575" customFormat="1"/>
    <row r="525" s="575" customFormat="1"/>
    <row r="526" s="575" customFormat="1"/>
    <row r="527" s="575" customFormat="1"/>
    <row r="528" s="575" customFormat="1"/>
    <row r="529" s="575" customFormat="1"/>
    <row r="530" s="575" customFormat="1"/>
    <row r="531" s="575" customFormat="1"/>
    <row r="532" s="575" customFormat="1"/>
    <row r="533" s="575" customFormat="1"/>
    <row r="534" s="575" customFormat="1"/>
    <row r="535" s="575" customFormat="1"/>
    <row r="536" s="575" customFormat="1"/>
    <row r="537" s="575" customFormat="1"/>
    <row r="538" s="575" customFormat="1"/>
    <row r="539" s="575" customFormat="1"/>
    <row r="540" s="575" customFormat="1"/>
    <row r="541" s="575" customFormat="1"/>
    <row r="542" s="575" customFormat="1"/>
    <row r="543" s="575" customFormat="1"/>
    <row r="544" s="575" customFormat="1"/>
    <row r="545" s="575" customFormat="1"/>
    <row r="546" s="575" customFormat="1"/>
    <row r="547" s="575" customFormat="1"/>
    <row r="548" s="575" customFormat="1"/>
    <row r="549" s="575" customFormat="1"/>
    <row r="550" s="575" customFormat="1"/>
    <row r="551" s="575" customFormat="1"/>
    <row r="552" s="575" customFormat="1"/>
    <row r="553" s="575" customFormat="1"/>
    <row r="554" s="575" customFormat="1"/>
    <row r="555" s="575" customFormat="1"/>
    <row r="556" s="575" customFormat="1"/>
    <row r="557" s="575" customFormat="1"/>
    <row r="558" s="575" customFormat="1"/>
    <row r="559" s="575" customFormat="1"/>
    <row r="560" s="575" customFormat="1"/>
    <row r="561" s="575" customFormat="1"/>
    <row r="562" s="575" customFormat="1"/>
    <row r="563" s="575" customFormat="1"/>
    <row r="564" s="575" customFormat="1"/>
    <row r="565" s="575" customFormat="1"/>
    <row r="566" s="575" customFormat="1"/>
    <row r="567" s="575" customFormat="1"/>
    <row r="568" s="575" customFormat="1"/>
    <row r="569" s="575" customFormat="1"/>
    <row r="570" s="575" customFormat="1"/>
    <row r="571" s="575" customFormat="1"/>
    <row r="572" s="575" customFormat="1"/>
    <row r="573" s="575" customFormat="1"/>
    <row r="574" s="575" customFormat="1"/>
    <row r="575" s="575" customFormat="1"/>
    <row r="576" s="575" customFormat="1"/>
    <row r="577" s="575" customFormat="1"/>
    <row r="578" s="575" customFormat="1"/>
    <row r="579" s="575" customFormat="1"/>
    <row r="580" s="575" customFormat="1"/>
    <row r="581" s="575" customFormat="1"/>
    <row r="582" s="575" customFormat="1"/>
    <row r="583" s="575" customFormat="1"/>
    <row r="584" s="575" customFormat="1"/>
    <row r="585" s="575" customFormat="1"/>
    <row r="586" s="575" customFormat="1"/>
    <row r="587" s="575" customFormat="1"/>
    <row r="588" s="575" customFormat="1"/>
    <row r="589" s="575" customFormat="1"/>
    <row r="590" s="575" customFormat="1"/>
    <row r="591" s="575" customFormat="1"/>
    <row r="592" s="575" customFormat="1"/>
    <row r="593" s="575" customFormat="1"/>
    <row r="594" s="575" customFormat="1"/>
    <row r="595" s="575" customFormat="1"/>
    <row r="596" s="575" customFormat="1"/>
    <row r="597" s="575" customFormat="1"/>
    <row r="598" s="575" customFormat="1"/>
    <row r="599" s="575" customFormat="1"/>
    <row r="600" s="575" customFormat="1"/>
    <row r="601" s="575" customFormat="1"/>
    <row r="602" s="575" customFormat="1"/>
    <row r="603" s="575" customFormat="1"/>
    <row r="604" s="575" customFormat="1"/>
    <row r="605" s="575" customFormat="1"/>
    <row r="606" s="575" customFormat="1"/>
    <row r="607" s="575" customFormat="1"/>
    <row r="608" s="575" customFormat="1"/>
    <row r="609" s="575" customFormat="1"/>
    <row r="610" s="575" customFormat="1"/>
    <row r="611" s="575" customFormat="1"/>
    <row r="612" s="575" customFormat="1"/>
    <row r="613" s="575" customFormat="1"/>
    <row r="614" s="575" customFormat="1"/>
    <row r="615" s="575" customFormat="1"/>
    <row r="616" s="575" customFormat="1"/>
    <row r="617" s="575" customFormat="1"/>
    <row r="618" s="575" customFormat="1"/>
    <row r="619" s="575" customFormat="1"/>
    <row r="620" s="575" customFormat="1"/>
    <row r="621" s="575" customFormat="1"/>
    <row r="622" s="575" customFormat="1"/>
    <row r="623" s="575" customFormat="1"/>
    <row r="624" s="575" customFormat="1"/>
    <row r="625" s="575" customFormat="1"/>
    <row r="626" s="575" customFormat="1"/>
    <row r="627" s="575" customFormat="1"/>
    <row r="628" s="575" customFormat="1"/>
    <row r="629" s="575" customFormat="1"/>
    <row r="630" s="575" customFormat="1"/>
    <row r="631" s="575" customFormat="1"/>
    <row r="632" s="575" customFormat="1"/>
    <row r="633" s="575" customFormat="1"/>
    <row r="634" s="575" customFormat="1"/>
    <row r="635" s="575" customFormat="1"/>
    <row r="636" s="575" customFormat="1"/>
    <row r="637" s="575" customFormat="1"/>
    <row r="638" s="575" customFormat="1"/>
    <row r="639" s="575" customFormat="1"/>
    <row r="640" s="575" customFormat="1"/>
    <row r="641" s="575" customFormat="1"/>
    <row r="642" s="575" customFormat="1"/>
    <row r="643" s="575" customFormat="1"/>
    <row r="644" s="575" customFormat="1"/>
    <row r="645" s="575" customFormat="1"/>
    <row r="646" s="575" customFormat="1"/>
    <row r="647" s="575" customFormat="1"/>
    <row r="648" s="575" customFormat="1"/>
    <row r="649" s="575" customFormat="1"/>
    <row r="650" s="575" customFormat="1"/>
    <row r="651" s="575" customFormat="1"/>
    <row r="652" s="575" customFormat="1"/>
    <row r="653" s="575" customFormat="1"/>
    <row r="654" s="575" customFormat="1"/>
    <row r="655" s="575" customFormat="1"/>
    <row r="656" s="575" customFormat="1"/>
    <row r="657" s="575" customFormat="1"/>
    <row r="658" s="575" customFormat="1"/>
    <row r="659" s="575" customFormat="1"/>
    <row r="660" s="575" customFormat="1"/>
    <row r="661" s="575" customFormat="1"/>
    <row r="662" s="575" customFormat="1"/>
    <row r="663" s="575" customFormat="1"/>
    <row r="664" s="575" customFormat="1"/>
    <row r="665" s="575" customFormat="1"/>
    <row r="666" s="575" customFormat="1"/>
    <row r="667" s="575" customFormat="1"/>
    <row r="668" s="575" customFormat="1"/>
    <row r="669" s="575" customFormat="1"/>
    <row r="670" s="575" customFormat="1"/>
    <row r="671" s="575" customFormat="1"/>
    <row r="672" s="575" customFormat="1"/>
    <row r="673" s="575" customFormat="1"/>
    <row r="674" s="575" customFormat="1"/>
    <row r="675" s="575" customFormat="1"/>
    <row r="676" s="575" customFormat="1"/>
    <row r="677" s="575" customFormat="1"/>
    <row r="678" s="575" customFormat="1"/>
    <row r="679" s="575" customFormat="1"/>
    <row r="680" s="575" customFormat="1"/>
    <row r="681" s="575" customFormat="1"/>
    <row r="682" s="575" customFormat="1"/>
    <row r="683" s="575" customFormat="1"/>
    <row r="684" s="575" customFormat="1"/>
    <row r="685" s="575" customFormat="1"/>
    <row r="686" s="575" customFormat="1"/>
    <row r="687" s="575" customFormat="1"/>
    <row r="688" s="575" customFormat="1"/>
    <row r="689" s="575" customFormat="1"/>
    <row r="690" s="575" customFormat="1"/>
    <row r="691" s="575" customFormat="1"/>
    <row r="692" s="575" customFormat="1"/>
    <row r="693" s="575" customFormat="1"/>
    <row r="694" s="575" customFormat="1"/>
    <row r="695" s="575" customFormat="1"/>
    <row r="696" s="575" customFormat="1"/>
    <row r="697" s="575" customFormat="1"/>
    <row r="698" s="575" customFormat="1"/>
    <row r="699" s="575" customFormat="1"/>
    <row r="700" s="575" customFormat="1"/>
    <row r="701" s="575" customFormat="1"/>
    <row r="702" s="575" customFormat="1"/>
    <row r="703" s="575" customFormat="1"/>
    <row r="704" s="575" customFormat="1"/>
    <row r="705" s="575" customFormat="1"/>
    <row r="706" s="575" customFormat="1"/>
    <row r="707" s="575" customFormat="1"/>
    <row r="708" s="575" customFormat="1"/>
    <row r="709" s="575" customFormat="1"/>
    <row r="710" s="575" customFormat="1"/>
    <row r="711" s="575" customFormat="1"/>
    <row r="712" s="575" customFormat="1"/>
    <row r="713" s="575" customFormat="1"/>
    <row r="714" s="575" customFormat="1"/>
    <row r="715" s="575" customFormat="1"/>
    <row r="716" s="575" customFormat="1"/>
    <row r="717" s="575" customFormat="1"/>
    <row r="718" s="575" customFormat="1"/>
    <row r="719" s="575" customFormat="1"/>
    <row r="720" s="575" customFormat="1"/>
    <row r="721" s="575" customFormat="1"/>
    <row r="722" s="575" customFormat="1"/>
    <row r="723" s="575" customFormat="1"/>
    <row r="724" s="575" customFormat="1"/>
    <row r="725" s="575" customFormat="1"/>
    <row r="726" s="575" customFormat="1"/>
    <row r="727" s="575" customFormat="1"/>
    <row r="728" s="575" customFormat="1"/>
    <row r="729" s="575" customFormat="1"/>
  </sheetData>
  <mergeCells count="17">
    <mergeCell ref="C7:H7"/>
    <mergeCell ref="C1:H1"/>
    <mergeCell ref="C2:H2"/>
    <mergeCell ref="C3:H3"/>
    <mergeCell ref="C4:H4"/>
    <mergeCell ref="C6:H6"/>
    <mergeCell ref="B16:B17"/>
    <mergeCell ref="C16:C17"/>
    <mergeCell ref="D16:D17"/>
    <mergeCell ref="E16:E17"/>
    <mergeCell ref="F16:F17"/>
    <mergeCell ref="H16:H17"/>
    <mergeCell ref="C9:H9"/>
    <mergeCell ref="C11:H11"/>
    <mergeCell ref="C13:H13"/>
    <mergeCell ref="C14:H14"/>
    <mergeCell ref="G16:G17"/>
  </mergeCells>
  <conditionalFormatting sqref="C19:H98">
    <cfRule type="expression" dxfId="36" priority="141" stopIfTrue="1">
      <formula>MOD(ROW(),2)</formula>
    </cfRule>
  </conditionalFormatting>
  <conditionalFormatting sqref="E19:G98">
    <cfRule type="cellIs" dxfId="35" priority="139" operator="equal">
      <formula>"SI"</formula>
    </cfRule>
    <cfRule type="cellIs" dxfId="34" priority="140" operator="equal">
      <formula>"NO"</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5">
    <tabColor rgb="FFFF0000"/>
    <pageSetUpPr fitToPage="1"/>
  </sheetPr>
  <dimension ref="A1:I512"/>
  <sheetViews>
    <sheetView showGridLines="0" zoomScale="110" zoomScaleNormal="110" workbookViewId="0">
      <selection activeCell="I12" sqref="I12"/>
    </sheetView>
  </sheetViews>
  <sheetFormatPr baseColWidth="10" defaultColWidth="0" defaultRowHeight="15" zeroHeight="1"/>
  <cols>
    <col min="1" max="1" width="3.85546875" style="575" customWidth="1"/>
    <col min="2" max="2" width="9.140625" style="575" hidden="1" customWidth="1"/>
    <col min="3" max="3" width="14" style="575" customWidth="1"/>
    <col min="4" max="4" width="45" style="575" customWidth="1"/>
    <col min="5" max="6" width="18.85546875" style="575" hidden="1" customWidth="1"/>
    <col min="7" max="7" width="14.42578125" style="575" customWidth="1"/>
    <col min="8" max="9" width="11.42578125" style="575" customWidth="1"/>
    <col min="10" max="16384" width="11.42578125" style="575" hidden="1"/>
  </cols>
  <sheetData>
    <row r="1" spans="1:7" s="572" customFormat="1" ht="15" customHeight="1">
      <c r="A1" s="98"/>
      <c r="B1" s="98"/>
      <c r="C1" s="502" t="s">
        <v>0</v>
      </c>
      <c r="D1" s="502"/>
      <c r="E1" s="502"/>
      <c r="F1" s="502"/>
      <c r="G1" s="502"/>
    </row>
    <row r="2" spans="1:7" s="572" customFormat="1" ht="15" customHeight="1">
      <c r="A2" s="98"/>
      <c r="B2" s="98"/>
      <c r="C2" s="502" t="s">
        <v>1</v>
      </c>
      <c r="D2" s="502"/>
      <c r="E2" s="502"/>
      <c r="F2" s="502"/>
      <c r="G2" s="502"/>
    </row>
    <row r="3" spans="1:7" s="572" customFormat="1" ht="15" customHeight="1">
      <c r="A3" s="98"/>
      <c r="B3" s="98"/>
      <c r="C3" s="502" t="s">
        <v>273</v>
      </c>
      <c r="D3" s="502"/>
      <c r="E3" s="502"/>
      <c r="F3" s="502"/>
      <c r="G3" s="502"/>
    </row>
    <row r="4" spans="1:7" s="572" customFormat="1" ht="12.75" customHeight="1">
      <c r="A4" s="98"/>
      <c r="B4" s="98"/>
      <c r="C4" s="502" t="s">
        <v>267</v>
      </c>
      <c r="D4" s="502"/>
      <c r="E4" s="502"/>
      <c r="F4" s="502"/>
      <c r="G4" s="502"/>
    </row>
    <row r="5" spans="1:7" s="572" customFormat="1" ht="12.75">
      <c r="A5" s="98"/>
      <c r="B5" s="97"/>
      <c r="C5" s="97"/>
      <c r="D5" s="2"/>
      <c r="E5" s="573"/>
      <c r="F5" s="573"/>
      <c r="G5" s="573"/>
    </row>
    <row r="6" spans="1:7" s="572" customFormat="1" ht="12.75">
      <c r="A6" s="98"/>
      <c r="B6" s="98"/>
      <c r="C6" s="502" t="s">
        <v>137</v>
      </c>
      <c r="D6" s="502"/>
      <c r="E6" s="502"/>
      <c r="F6" s="502"/>
      <c r="G6" s="502"/>
    </row>
    <row r="7" spans="1:7" s="572" customFormat="1" ht="12.75">
      <c r="A7" s="98"/>
      <c r="B7" s="98"/>
      <c r="C7" s="502" t="s">
        <v>293</v>
      </c>
      <c r="D7" s="502"/>
      <c r="E7" s="502"/>
      <c r="F7" s="502"/>
      <c r="G7" s="502"/>
    </row>
    <row r="8" spans="1:7" s="572" customFormat="1" ht="12.75" customHeight="1">
      <c r="A8" s="98"/>
      <c r="B8" s="97"/>
      <c r="C8" s="97"/>
      <c r="D8" s="2"/>
      <c r="E8" s="573"/>
      <c r="F8" s="573"/>
      <c r="G8" s="573"/>
    </row>
    <row r="9" spans="1:7" s="572" customFormat="1" ht="67.5" customHeight="1">
      <c r="A9" s="98"/>
      <c r="B9" s="98"/>
      <c r="C9" s="502" t="s">
        <v>294</v>
      </c>
      <c r="D9" s="502"/>
      <c r="E9" s="502"/>
      <c r="F9" s="502"/>
      <c r="G9" s="502"/>
    </row>
    <row r="10" spans="1:7" s="572" customFormat="1" ht="12.75" customHeight="1">
      <c r="A10" s="98"/>
      <c r="B10" s="97"/>
      <c r="C10" s="97"/>
      <c r="D10" s="2"/>
      <c r="E10" s="573"/>
      <c r="F10" s="573"/>
      <c r="G10" s="573"/>
    </row>
    <row r="11" spans="1:7" s="572" customFormat="1" ht="12.75">
      <c r="A11" s="98"/>
      <c r="B11" s="98"/>
      <c r="C11" s="491">
        <v>0</v>
      </c>
      <c r="D11" s="491"/>
      <c r="E11" s="491"/>
      <c r="F11" s="491"/>
      <c r="G11" s="491"/>
    </row>
    <row r="12" spans="1:7" s="572" customFormat="1" ht="15.75">
      <c r="A12" s="98"/>
      <c r="B12" s="99"/>
      <c r="C12" s="99"/>
      <c r="D12" s="100"/>
      <c r="E12" s="573"/>
      <c r="F12" s="573"/>
      <c r="G12" s="573"/>
    </row>
    <row r="13" spans="1:7" s="572" customFormat="1" ht="12.75">
      <c r="A13" s="98"/>
      <c r="B13" s="98"/>
      <c r="C13" s="412" t="s">
        <v>160</v>
      </c>
      <c r="D13" s="412"/>
      <c r="E13" s="412"/>
      <c r="F13" s="412"/>
      <c r="G13" s="412"/>
    </row>
    <row r="14" spans="1:7">
      <c r="A14" s="574"/>
      <c r="B14" s="574"/>
      <c r="C14" s="412" t="s">
        <v>177</v>
      </c>
      <c r="D14" s="412"/>
      <c r="E14" s="412"/>
      <c r="F14" s="412"/>
      <c r="G14" s="412"/>
    </row>
    <row r="15" spans="1:7" ht="15.75" thickBot="1"/>
    <row r="16" spans="1:7" ht="24" customHeight="1" thickTop="1">
      <c r="B16" s="576" t="s">
        <v>34</v>
      </c>
      <c r="C16" s="576" t="s">
        <v>91</v>
      </c>
      <c r="D16" s="577" t="s">
        <v>15</v>
      </c>
      <c r="E16" s="578" t="s">
        <v>171</v>
      </c>
      <c r="F16" s="579" t="s">
        <v>172</v>
      </c>
      <c r="G16" s="580" t="s">
        <v>20</v>
      </c>
    </row>
    <row r="17" spans="2:7" ht="24" customHeight="1" thickBot="1">
      <c r="B17" s="581"/>
      <c r="C17" s="581"/>
      <c r="D17" s="582"/>
      <c r="E17" s="583"/>
      <c r="F17" s="584"/>
      <c r="G17" s="585"/>
    </row>
    <row r="18" spans="2:7" ht="4.5" customHeight="1">
      <c r="B18" s="103"/>
      <c r="C18" s="103"/>
      <c r="D18" s="104"/>
      <c r="E18" s="327"/>
      <c r="F18" s="328"/>
      <c r="G18" s="332"/>
    </row>
    <row r="19" spans="2:7">
      <c r="B19" s="106">
        <v>1</v>
      </c>
      <c r="C19" s="106">
        <v>1</v>
      </c>
      <c r="D19" s="335" t="s">
        <v>296</v>
      </c>
      <c r="E19" s="586" t="s">
        <v>175</v>
      </c>
      <c r="F19" s="587" t="s">
        <v>175</v>
      </c>
      <c r="G19" s="395">
        <v>1</v>
      </c>
    </row>
    <row r="20" spans="2:7">
      <c r="B20" s="106">
        <v>2</v>
      </c>
      <c r="C20" s="106">
        <v>2</v>
      </c>
      <c r="D20" s="335" t="s">
        <v>305</v>
      </c>
      <c r="E20" s="586" t="s">
        <v>175</v>
      </c>
      <c r="F20" s="587" t="s">
        <v>175</v>
      </c>
      <c r="G20" s="395">
        <v>1</v>
      </c>
    </row>
    <row r="21" spans="2:7" ht="18.75" customHeight="1">
      <c r="B21" s="106">
        <v>3</v>
      </c>
      <c r="C21" s="106">
        <v>3</v>
      </c>
      <c r="D21" s="335" t="s">
        <v>312</v>
      </c>
      <c r="E21" s="586" t="s">
        <v>175</v>
      </c>
      <c r="F21" s="587" t="s">
        <v>175</v>
      </c>
      <c r="G21" s="395">
        <v>1</v>
      </c>
    </row>
    <row r="22" spans="2:7">
      <c r="B22" s="106">
        <v>4</v>
      </c>
      <c r="C22" s="106">
        <v>4</v>
      </c>
      <c r="D22" s="335" t="s">
        <v>317</v>
      </c>
      <c r="E22" s="586" t="s">
        <v>175</v>
      </c>
      <c r="F22" s="587" t="s">
        <v>175</v>
      </c>
      <c r="G22" s="395">
        <v>1</v>
      </c>
    </row>
    <row r="23" spans="2:7">
      <c r="B23" s="106">
        <v>5</v>
      </c>
      <c r="C23" s="106">
        <v>5</v>
      </c>
      <c r="D23" s="335" t="s">
        <v>329</v>
      </c>
      <c r="E23" s="586" t="s">
        <v>175</v>
      </c>
      <c r="F23" s="587" t="s">
        <v>175</v>
      </c>
      <c r="G23" s="395">
        <v>1</v>
      </c>
    </row>
    <row r="24" spans="2:7">
      <c r="B24" s="106">
        <v>6</v>
      </c>
      <c r="C24" s="106">
        <v>6</v>
      </c>
      <c r="D24" s="335" t="s">
        <v>333</v>
      </c>
      <c r="E24" s="586" t="s">
        <v>175</v>
      </c>
      <c r="F24" s="587" t="s">
        <v>175</v>
      </c>
      <c r="G24" s="395">
        <v>1</v>
      </c>
    </row>
    <row r="25" spans="2:7">
      <c r="B25" s="106">
        <v>7</v>
      </c>
      <c r="C25" s="106">
        <v>7</v>
      </c>
      <c r="D25" s="335" t="s">
        <v>337</v>
      </c>
      <c r="E25" s="586" t="s">
        <v>175</v>
      </c>
      <c r="F25" s="587" t="s">
        <v>175</v>
      </c>
      <c r="G25" s="395">
        <v>1</v>
      </c>
    </row>
    <row r="26" spans="2:7">
      <c r="B26" s="106">
        <v>8</v>
      </c>
      <c r="C26" s="106">
        <v>8</v>
      </c>
      <c r="D26" s="335" t="s">
        <v>348</v>
      </c>
      <c r="E26" s="586" t="s">
        <v>175</v>
      </c>
      <c r="F26" s="587" t="s">
        <v>175</v>
      </c>
      <c r="G26" s="395">
        <v>1</v>
      </c>
    </row>
    <row r="27" spans="2:7">
      <c r="B27" s="106">
        <v>9</v>
      </c>
      <c r="C27" s="106">
        <v>9</v>
      </c>
      <c r="D27" s="335" t="s">
        <v>362</v>
      </c>
      <c r="E27" s="586" t="s">
        <v>175</v>
      </c>
      <c r="F27" s="587" t="s">
        <v>175</v>
      </c>
      <c r="G27" s="395">
        <v>1</v>
      </c>
    </row>
    <row r="28" spans="2:7">
      <c r="B28" s="106">
        <v>10</v>
      </c>
      <c r="C28" s="106">
        <v>10</v>
      </c>
      <c r="D28" s="335" t="s">
        <v>381</v>
      </c>
      <c r="E28" s="586" t="s">
        <v>175</v>
      </c>
      <c r="F28" s="587" t="s">
        <v>175</v>
      </c>
      <c r="G28" s="395">
        <v>1</v>
      </c>
    </row>
    <row r="29" spans="2:7">
      <c r="B29" s="106">
        <v>11</v>
      </c>
      <c r="C29" s="106">
        <v>11</v>
      </c>
      <c r="D29" s="335" t="s">
        <v>390</v>
      </c>
      <c r="E29" s="586" t="s">
        <v>175</v>
      </c>
      <c r="F29" s="587" t="s">
        <v>175</v>
      </c>
      <c r="G29" s="395">
        <v>1</v>
      </c>
    </row>
    <row r="30" spans="2:7">
      <c r="B30" s="106">
        <v>12</v>
      </c>
      <c r="C30" s="106">
        <v>12</v>
      </c>
      <c r="D30" s="335" t="s">
        <v>391</v>
      </c>
      <c r="E30" s="586" t="s">
        <v>175</v>
      </c>
      <c r="F30" s="587" t="s">
        <v>175</v>
      </c>
      <c r="G30" s="395">
        <v>1</v>
      </c>
    </row>
    <row r="31" spans="2:7">
      <c r="B31" s="106">
        <v>13</v>
      </c>
      <c r="C31" s="106">
        <v>13</v>
      </c>
      <c r="D31" s="335" t="s">
        <v>409</v>
      </c>
      <c r="E31" s="586" t="s">
        <v>175</v>
      </c>
      <c r="F31" s="587" t="s">
        <v>175</v>
      </c>
      <c r="G31" s="395">
        <v>1</v>
      </c>
    </row>
    <row r="32" spans="2:7">
      <c r="B32" s="106">
        <v>14</v>
      </c>
      <c r="C32" s="106">
        <v>14</v>
      </c>
      <c r="D32" s="335" t="s">
        <v>414</v>
      </c>
      <c r="E32" s="586" t="s">
        <v>175</v>
      </c>
      <c r="F32" s="587" t="s">
        <v>175</v>
      </c>
      <c r="G32" s="395">
        <v>1</v>
      </c>
    </row>
    <row r="33" spans="2:7">
      <c r="B33" s="106">
        <v>15</v>
      </c>
      <c r="C33" s="106">
        <v>15</v>
      </c>
      <c r="D33" s="335" t="s">
        <v>424</v>
      </c>
      <c r="E33" s="586" t="s">
        <v>157</v>
      </c>
      <c r="F33" s="587" t="s">
        <v>157</v>
      </c>
      <c r="G33" s="395">
        <v>0</v>
      </c>
    </row>
    <row r="34" spans="2:7">
      <c r="B34" s="106">
        <v>16</v>
      </c>
      <c r="C34" s="106">
        <v>16</v>
      </c>
      <c r="D34" s="335" t="s">
        <v>435</v>
      </c>
      <c r="E34" s="586" t="s">
        <v>175</v>
      </c>
      <c r="F34" s="587" t="s">
        <v>175</v>
      </c>
      <c r="G34" s="395">
        <v>1</v>
      </c>
    </row>
    <row r="35" spans="2:7">
      <c r="B35" s="106">
        <v>17</v>
      </c>
      <c r="C35" s="106">
        <v>17</v>
      </c>
      <c r="D35" s="335" t="s">
        <v>445</v>
      </c>
      <c r="E35" s="586" t="s">
        <v>175</v>
      </c>
      <c r="F35" s="587" t="s">
        <v>175</v>
      </c>
      <c r="G35" s="395">
        <v>1</v>
      </c>
    </row>
    <row r="36" spans="2:7">
      <c r="B36" s="106">
        <v>18</v>
      </c>
      <c r="C36" s="106">
        <v>18</v>
      </c>
      <c r="D36" s="335" t="s">
        <v>454</v>
      </c>
      <c r="E36" s="586" t="s">
        <v>175</v>
      </c>
      <c r="F36" s="587" t="s">
        <v>175</v>
      </c>
      <c r="G36" s="395">
        <v>1</v>
      </c>
    </row>
    <row r="37" spans="2:7">
      <c r="B37" s="106">
        <v>19</v>
      </c>
      <c r="C37" s="106">
        <v>19</v>
      </c>
      <c r="D37" s="335" t="s">
        <v>466</v>
      </c>
      <c r="E37" s="586" t="s">
        <v>175</v>
      </c>
      <c r="F37" s="587" t="s">
        <v>175</v>
      </c>
      <c r="G37" s="395">
        <v>1</v>
      </c>
    </row>
    <row r="38" spans="2:7">
      <c r="B38" s="106">
        <v>20</v>
      </c>
      <c r="C38" s="106">
        <v>20</v>
      </c>
      <c r="D38" s="335" t="s">
        <v>473</v>
      </c>
      <c r="E38" s="586" t="s">
        <v>175</v>
      </c>
      <c r="F38" s="587" t="s">
        <v>175</v>
      </c>
      <c r="G38" s="395">
        <v>1</v>
      </c>
    </row>
    <row r="39" spans="2:7">
      <c r="B39" s="106">
        <v>21</v>
      </c>
      <c r="C39" s="106">
        <v>21</v>
      </c>
      <c r="D39" s="335" t="s">
        <v>484</v>
      </c>
      <c r="E39" s="586" t="s">
        <v>175</v>
      </c>
      <c r="F39" s="587" t="s">
        <v>175</v>
      </c>
      <c r="G39" s="395">
        <v>1</v>
      </c>
    </row>
    <row r="40" spans="2:7">
      <c r="B40" s="106">
        <v>22</v>
      </c>
      <c r="C40" s="106">
        <v>22</v>
      </c>
      <c r="D40" s="335" t="s">
        <v>506</v>
      </c>
      <c r="E40" s="586" t="s">
        <v>175</v>
      </c>
      <c r="F40" s="587" t="s">
        <v>175</v>
      </c>
      <c r="G40" s="395">
        <v>1</v>
      </c>
    </row>
    <row r="41" spans="2:7">
      <c r="B41" s="106">
        <v>23</v>
      </c>
      <c r="C41" s="106">
        <v>23</v>
      </c>
      <c r="D41" s="335" t="s">
        <v>503</v>
      </c>
      <c r="E41" s="586" t="s">
        <v>175</v>
      </c>
      <c r="F41" s="587" t="s">
        <v>175</v>
      </c>
      <c r="G41" s="395">
        <v>1</v>
      </c>
    </row>
    <row r="42" spans="2:7">
      <c r="B42" s="106">
        <v>24</v>
      </c>
      <c r="C42" s="106">
        <v>24</v>
      </c>
      <c r="D42" s="335" t="s">
        <v>508</v>
      </c>
      <c r="E42" s="586" t="s">
        <v>175</v>
      </c>
      <c r="F42" s="587" t="s">
        <v>175</v>
      </c>
      <c r="G42" s="395">
        <v>1</v>
      </c>
    </row>
    <row r="43" spans="2:7">
      <c r="B43" s="106">
        <v>25</v>
      </c>
      <c r="C43" s="106">
        <v>25</v>
      </c>
      <c r="D43" s="335" t="s">
        <v>516</v>
      </c>
      <c r="E43" s="586" t="s">
        <v>175</v>
      </c>
      <c r="F43" s="587" t="s">
        <v>175</v>
      </c>
      <c r="G43" s="395">
        <v>1</v>
      </c>
    </row>
    <row r="44" spans="2:7">
      <c r="B44" s="106">
        <v>26</v>
      </c>
      <c r="C44" s="106">
        <v>26</v>
      </c>
      <c r="D44" s="335" t="s">
        <v>1125</v>
      </c>
      <c r="E44" s="586" t="s">
        <v>157</v>
      </c>
      <c r="F44" s="587" t="s">
        <v>157</v>
      </c>
      <c r="G44" s="395">
        <v>0</v>
      </c>
    </row>
    <row r="45" spans="2:7">
      <c r="B45" s="106">
        <v>27</v>
      </c>
      <c r="C45" s="106">
        <v>27</v>
      </c>
      <c r="D45" s="335" t="s">
        <v>537</v>
      </c>
      <c r="E45" s="586" t="s">
        <v>175</v>
      </c>
      <c r="F45" s="587" t="s">
        <v>175</v>
      </c>
      <c r="G45" s="395">
        <v>1</v>
      </c>
    </row>
    <row r="46" spans="2:7">
      <c r="B46" s="106">
        <v>28</v>
      </c>
      <c r="C46" s="106">
        <v>28</v>
      </c>
      <c r="D46" s="335" t="s">
        <v>551</v>
      </c>
      <c r="E46" s="586" t="s">
        <v>175</v>
      </c>
      <c r="F46" s="587" t="s">
        <v>175</v>
      </c>
      <c r="G46" s="395">
        <v>1</v>
      </c>
    </row>
    <row r="47" spans="2:7">
      <c r="B47" s="106">
        <v>29</v>
      </c>
      <c r="C47" s="106">
        <v>29</v>
      </c>
      <c r="D47" s="335" t="s">
        <v>562</v>
      </c>
      <c r="E47" s="586" t="s">
        <v>175</v>
      </c>
      <c r="F47" s="587" t="s">
        <v>175</v>
      </c>
      <c r="G47" s="395">
        <v>1</v>
      </c>
    </row>
    <row r="48" spans="2:7">
      <c r="B48" s="106">
        <v>30</v>
      </c>
      <c r="C48" s="106">
        <v>30</v>
      </c>
      <c r="D48" s="335" t="s">
        <v>582</v>
      </c>
      <c r="E48" s="586" t="s">
        <v>157</v>
      </c>
      <c r="F48" s="587" t="s">
        <v>157</v>
      </c>
      <c r="G48" s="395">
        <v>0</v>
      </c>
    </row>
    <row r="49" spans="2:7">
      <c r="B49" s="106">
        <v>31</v>
      </c>
      <c r="C49" s="106">
        <v>31</v>
      </c>
      <c r="D49" s="335" t="s">
        <v>585</v>
      </c>
      <c r="E49" s="586" t="s">
        <v>175</v>
      </c>
      <c r="F49" s="587" t="s">
        <v>175</v>
      </c>
      <c r="G49" s="395">
        <v>1</v>
      </c>
    </row>
    <row r="50" spans="2:7" ht="18.75" customHeight="1">
      <c r="B50" s="106">
        <v>32</v>
      </c>
      <c r="C50" s="106">
        <v>32</v>
      </c>
      <c r="D50" s="335" t="s">
        <v>599</v>
      </c>
      <c r="E50" s="586" t="s">
        <v>175</v>
      </c>
      <c r="F50" s="587" t="s">
        <v>175</v>
      </c>
      <c r="G50" s="395">
        <v>1</v>
      </c>
    </row>
    <row r="51" spans="2:7">
      <c r="B51" s="106">
        <v>33</v>
      </c>
      <c r="C51" s="106">
        <v>33</v>
      </c>
      <c r="D51" s="335" t="s">
        <v>608</v>
      </c>
      <c r="E51" s="586" t="s">
        <v>175</v>
      </c>
      <c r="F51" s="587" t="s">
        <v>175</v>
      </c>
      <c r="G51" s="395">
        <v>1</v>
      </c>
    </row>
    <row r="52" spans="2:7">
      <c r="B52" s="106">
        <v>34</v>
      </c>
      <c r="C52" s="106">
        <v>34</v>
      </c>
      <c r="D52" s="335" t="s">
        <v>614</v>
      </c>
      <c r="E52" s="586" t="s">
        <v>175</v>
      </c>
      <c r="F52" s="587" t="s">
        <v>175</v>
      </c>
      <c r="G52" s="395">
        <v>1</v>
      </c>
    </row>
    <row r="53" spans="2:7">
      <c r="B53" s="106">
        <v>35</v>
      </c>
      <c r="C53" s="106">
        <v>35</v>
      </c>
      <c r="D53" s="335" t="s">
        <v>623</v>
      </c>
      <c r="E53" s="586" t="s">
        <v>175</v>
      </c>
      <c r="F53" s="587" t="s">
        <v>175</v>
      </c>
      <c r="G53" s="395">
        <v>1</v>
      </c>
    </row>
    <row r="54" spans="2:7">
      <c r="B54" s="106">
        <v>36</v>
      </c>
      <c r="C54" s="106">
        <v>36</v>
      </c>
      <c r="D54" s="335" t="s">
        <v>635</v>
      </c>
      <c r="E54" s="586" t="s">
        <v>175</v>
      </c>
      <c r="F54" s="587" t="s">
        <v>175</v>
      </c>
      <c r="G54" s="395">
        <v>1</v>
      </c>
    </row>
    <row r="55" spans="2:7">
      <c r="B55" s="106">
        <v>37</v>
      </c>
      <c r="C55" s="106">
        <v>37</v>
      </c>
      <c r="D55" s="335" t="s">
        <v>648</v>
      </c>
      <c r="E55" s="586" t="s">
        <v>175</v>
      </c>
      <c r="F55" s="587" t="s">
        <v>175</v>
      </c>
      <c r="G55" s="395">
        <v>1</v>
      </c>
    </row>
    <row r="56" spans="2:7">
      <c r="B56" s="106">
        <v>38</v>
      </c>
      <c r="C56" s="106">
        <v>38</v>
      </c>
      <c r="D56" s="335" t="s">
        <v>660</v>
      </c>
      <c r="E56" s="586" t="s">
        <v>175</v>
      </c>
      <c r="F56" s="587" t="s">
        <v>175</v>
      </c>
      <c r="G56" s="395">
        <v>1</v>
      </c>
    </row>
    <row r="57" spans="2:7">
      <c r="B57" s="106">
        <v>39</v>
      </c>
      <c r="C57" s="106">
        <v>39</v>
      </c>
      <c r="D57" s="335" t="s">
        <v>672</v>
      </c>
      <c r="E57" s="586" t="s">
        <v>175</v>
      </c>
      <c r="F57" s="587" t="s">
        <v>175</v>
      </c>
      <c r="G57" s="395">
        <v>1</v>
      </c>
    </row>
    <row r="58" spans="2:7">
      <c r="B58" s="106">
        <v>40</v>
      </c>
      <c r="C58" s="106">
        <v>40</v>
      </c>
      <c r="D58" s="335" t="s">
        <v>687</v>
      </c>
      <c r="E58" s="586" t="s">
        <v>175</v>
      </c>
      <c r="F58" s="587" t="s">
        <v>175</v>
      </c>
      <c r="G58" s="395">
        <v>1</v>
      </c>
    </row>
    <row r="59" spans="2:7">
      <c r="B59" s="106">
        <v>41</v>
      </c>
      <c r="C59" s="106">
        <v>41</v>
      </c>
      <c r="D59" s="335" t="s">
        <v>694</v>
      </c>
      <c r="E59" s="586" t="s">
        <v>175</v>
      </c>
      <c r="F59" s="587" t="s">
        <v>175</v>
      </c>
      <c r="G59" s="395">
        <v>1</v>
      </c>
    </row>
    <row r="60" spans="2:7">
      <c r="B60" s="106">
        <v>42</v>
      </c>
      <c r="C60" s="106">
        <v>42</v>
      </c>
      <c r="D60" s="335" t="s">
        <v>707</v>
      </c>
      <c r="E60" s="586" t="s">
        <v>157</v>
      </c>
      <c r="F60" s="587" t="s">
        <v>157</v>
      </c>
      <c r="G60" s="395">
        <v>0</v>
      </c>
    </row>
    <row r="61" spans="2:7">
      <c r="B61" s="106">
        <v>43</v>
      </c>
      <c r="C61" s="106">
        <v>43</v>
      </c>
      <c r="D61" s="335" t="s">
        <v>719</v>
      </c>
      <c r="E61" s="586" t="s">
        <v>175</v>
      </c>
      <c r="F61" s="587" t="s">
        <v>175</v>
      </c>
      <c r="G61" s="395">
        <v>1</v>
      </c>
    </row>
    <row r="62" spans="2:7">
      <c r="B62" s="106">
        <v>44</v>
      </c>
      <c r="C62" s="106">
        <v>44</v>
      </c>
      <c r="D62" s="335" t="s">
        <v>736</v>
      </c>
      <c r="E62" s="586" t="s">
        <v>175</v>
      </c>
      <c r="F62" s="587" t="s">
        <v>175</v>
      </c>
      <c r="G62" s="395">
        <v>1</v>
      </c>
    </row>
    <row r="63" spans="2:7">
      <c r="B63" s="106">
        <v>45</v>
      </c>
      <c r="C63" s="106">
        <v>45</v>
      </c>
      <c r="D63" s="335" t="s">
        <v>739</v>
      </c>
      <c r="E63" s="586" t="s">
        <v>175</v>
      </c>
      <c r="F63" s="587" t="s">
        <v>175</v>
      </c>
      <c r="G63" s="395">
        <v>1</v>
      </c>
    </row>
    <row r="64" spans="2:7">
      <c r="B64" s="106">
        <v>46</v>
      </c>
      <c r="C64" s="106">
        <v>46</v>
      </c>
      <c r="D64" s="335" t="s">
        <v>757</v>
      </c>
      <c r="E64" s="586" t="s">
        <v>175</v>
      </c>
      <c r="F64" s="587" t="s">
        <v>175</v>
      </c>
      <c r="G64" s="395">
        <v>1</v>
      </c>
    </row>
    <row r="65" spans="2:7">
      <c r="B65" s="106">
        <v>47</v>
      </c>
      <c r="C65" s="106">
        <v>47</v>
      </c>
      <c r="D65" s="335" t="s">
        <v>756</v>
      </c>
      <c r="E65" s="586" t="s">
        <v>175</v>
      </c>
      <c r="F65" s="587" t="s">
        <v>175</v>
      </c>
      <c r="G65" s="395">
        <v>1</v>
      </c>
    </row>
    <row r="66" spans="2:7">
      <c r="B66" s="106">
        <v>48</v>
      </c>
      <c r="C66" s="106">
        <v>48</v>
      </c>
      <c r="D66" s="335" t="s">
        <v>763</v>
      </c>
      <c r="E66" s="586" t="s">
        <v>175</v>
      </c>
      <c r="F66" s="587" t="s">
        <v>175</v>
      </c>
      <c r="G66" s="395">
        <v>1</v>
      </c>
    </row>
    <row r="67" spans="2:7">
      <c r="B67" s="106">
        <v>49</v>
      </c>
      <c r="C67" s="106">
        <v>49</v>
      </c>
      <c r="D67" s="335" t="s">
        <v>770</v>
      </c>
      <c r="E67" s="586" t="s">
        <v>175</v>
      </c>
      <c r="F67" s="587" t="s">
        <v>175</v>
      </c>
      <c r="G67" s="395">
        <v>1</v>
      </c>
    </row>
    <row r="68" spans="2:7">
      <c r="B68" s="106">
        <v>50</v>
      </c>
      <c r="C68" s="106">
        <v>50</v>
      </c>
      <c r="D68" s="335" t="s">
        <v>785</v>
      </c>
      <c r="E68" s="586" t="s">
        <v>175</v>
      </c>
      <c r="F68" s="587" t="s">
        <v>175</v>
      </c>
      <c r="G68" s="395">
        <v>1</v>
      </c>
    </row>
    <row r="69" spans="2:7">
      <c r="B69" s="106">
        <v>51</v>
      </c>
      <c r="C69" s="106">
        <v>51</v>
      </c>
      <c r="D69" s="335" t="s">
        <v>807</v>
      </c>
      <c r="E69" s="586" t="s">
        <v>175</v>
      </c>
      <c r="F69" s="587" t="s">
        <v>175</v>
      </c>
      <c r="G69" s="395">
        <v>1</v>
      </c>
    </row>
    <row r="70" spans="2:7">
      <c r="B70" s="106">
        <v>52</v>
      </c>
      <c r="C70" s="106">
        <v>52</v>
      </c>
      <c r="D70" s="335" t="s">
        <v>809</v>
      </c>
      <c r="E70" s="586" t="s">
        <v>175</v>
      </c>
      <c r="F70" s="587" t="s">
        <v>175</v>
      </c>
      <c r="G70" s="395">
        <v>1</v>
      </c>
    </row>
    <row r="71" spans="2:7">
      <c r="B71" s="106">
        <v>53</v>
      </c>
      <c r="C71" s="106">
        <v>53</v>
      </c>
      <c r="D71" s="335" t="s">
        <v>818</v>
      </c>
      <c r="E71" s="586" t="s">
        <v>157</v>
      </c>
      <c r="F71" s="587" t="s">
        <v>157</v>
      </c>
      <c r="G71" s="395">
        <v>0</v>
      </c>
    </row>
    <row r="72" spans="2:7">
      <c r="B72" s="106">
        <v>54</v>
      </c>
      <c r="C72" s="106">
        <v>54</v>
      </c>
      <c r="D72" s="335" t="s">
        <v>843</v>
      </c>
      <c r="E72" s="586" t="s">
        <v>175</v>
      </c>
      <c r="F72" s="587" t="s">
        <v>175</v>
      </c>
      <c r="G72" s="395">
        <v>1</v>
      </c>
    </row>
    <row r="73" spans="2:7">
      <c r="B73" s="106">
        <v>55</v>
      </c>
      <c r="C73" s="106">
        <v>55</v>
      </c>
      <c r="D73" s="335" t="s">
        <v>845</v>
      </c>
      <c r="E73" s="586" t="s">
        <v>175</v>
      </c>
      <c r="F73" s="587" t="s">
        <v>175</v>
      </c>
      <c r="G73" s="395">
        <v>1</v>
      </c>
    </row>
    <row r="74" spans="2:7">
      <c r="B74" s="106">
        <v>56</v>
      </c>
      <c r="C74" s="106">
        <v>56</v>
      </c>
      <c r="D74" s="335" t="s">
        <v>849</v>
      </c>
      <c r="E74" s="586" t="s">
        <v>175</v>
      </c>
      <c r="F74" s="587" t="s">
        <v>175</v>
      </c>
      <c r="G74" s="395">
        <v>1</v>
      </c>
    </row>
    <row r="75" spans="2:7">
      <c r="B75" s="106">
        <v>57</v>
      </c>
      <c r="C75" s="106">
        <v>57</v>
      </c>
      <c r="D75" s="335" t="s">
        <v>864</v>
      </c>
      <c r="E75" s="586" t="s">
        <v>157</v>
      </c>
      <c r="F75" s="587" t="s">
        <v>157</v>
      </c>
      <c r="G75" s="395">
        <v>0</v>
      </c>
    </row>
    <row r="76" spans="2:7">
      <c r="B76" s="106">
        <v>58</v>
      </c>
      <c r="C76" s="106">
        <v>58</v>
      </c>
      <c r="D76" s="335" t="s">
        <v>873</v>
      </c>
      <c r="E76" s="586" t="s">
        <v>175</v>
      </c>
      <c r="F76" s="587" t="s">
        <v>175</v>
      </c>
      <c r="G76" s="395">
        <v>1</v>
      </c>
    </row>
    <row r="77" spans="2:7">
      <c r="B77" s="106">
        <v>59</v>
      </c>
      <c r="C77" s="106">
        <v>59</v>
      </c>
      <c r="D77" s="335" t="s">
        <v>884</v>
      </c>
      <c r="E77" s="586" t="s">
        <v>175</v>
      </c>
      <c r="F77" s="587" t="s">
        <v>175</v>
      </c>
      <c r="G77" s="395">
        <v>1</v>
      </c>
    </row>
    <row r="78" spans="2:7">
      <c r="B78" s="106">
        <v>60</v>
      </c>
      <c r="C78" s="106">
        <v>60</v>
      </c>
      <c r="D78" s="335" t="s">
        <v>891</v>
      </c>
      <c r="E78" s="586" t="s">
        <v>175</v>
      </c>
      <c r="F78" s="587" t="s">
        <v>175</v>
      </c>
      <c r="G78" s="395">
        <v>1</v>
      </c>
    </row>
    <row r="79" spans="2:7" ht="18.75" customHeight="1">
      <c r="B79" s="106">
        <v>61</v>
      </c>
      <c r="C79" s="106">
        <v>61</v>
      </c>
      <c r="D79" s="335" t="s">
        <v>907</v>
      </c>
      <c r="E79" s="586" t="s">
        <v>175</v>
      </c>
      <c r="F79" s="587" t="s">
        <v>175</v>
      </c>
      <c r="G79" s="395">
        <v>1</v>
      </c>
    </row>
    <row r="80" spans="2:7">
      <c r="B80" s="106">
        <v>62</v>
      </c>
      <c r="C80" s="106">
        <v>62</v>
      </c>
      <c r="D80" s="335" t="s">
        <v>919</v>
      </c>
      <c r="E80" s="586" t="s">
        <v>157</v>
      </c>
      <c r="F80" s="587" t="s">
        <v>157</v>
      </c>
      <c r="G80" s="395">
        <v>0</v>
      </c>
    </row>
    <row r="81" spans="2:7">
      <c r="B81" s="106">
        <v>63</v>
      </c>
      <c r="C81" s="106">
        <v>63</v>
      </c>
      <c r="D81" s="335" t="s">
        <v>931</v>
      </c>
      <c r="E81" s="586" t="s">
        <v>175</v>
      </c>
      <c r="F81" s="587" t="s">
        <v>175</v>
      </c>
      <c r="G81" s="395">
        <v>1</v>
      </c>
    </row>
    <row r="82" spans="2:7">
      <c r="B82" s="106">
        <v>64</v>
      </c>
      <c r="C82" s="106">
        <v>64</v>
      </c>
      <c r="D82" s="335" t="s">
        <v>943</v>
      </c>
      <c r="E82" s="586" t="s">
        <v>175</v>
      </c>
      <c r="F82" s="587" t="s">
        <v>175</v>
      </c>
      <c r="G82" s="395">
        <v>1</v>
      </c>
    </row>
    <row r="83" spans="2:7">
      <c r="B83" s="106">
        <v>65</v>
      </c>
      <c r="C83" s="106">
        <v>65</v>
      </c>
      <c r="D83" s="335" t="s">
        <v>953</v>
      </c>
      <c r="E83" s="586" t="s">
        <v>175</v>
      </c>
      <c r="F83" s="587" t="s">
        <v>175</v>
      </c>
      <c r="G83" s="395">
        <v>1</v>
      </c>
    </row>
    <row r="84" spans="2:7">
      <c r="B84" s="106">
        <v>66</v>
      </c>
      <c r="C84" s="106">
        <v>66</v>
      </c>
      <c r="D84" s="335" t="s">
        <v>963</v>
      </c>
      <c r="E84" s="586" t="s">
        <v>175</v>
      </c>
      <c r="F84" s="587" t="s">
        <v>175</v>
      </c>
      <c r="G84" s="395">
        <v>1</v>
      </c>
    </row>
    <row r="85" spans="2:7">
      <c r="B85" s="106">
        <v>67</v>
      </c>
      <c r="C85" s="106">
        <v>67</v>
      </c>
      <c r="D85" s="335" t="s">
        <v>979</v>
      </c>
      <c r="E85" s="586" t="s">
        <v>157</v>
      </c>
      <c r="F85" s="587" t="s">
        <v>157</v>
      </c>
      <c r="G85" s="395">
        <v>0</v>
      </c>
    </row>
    <row r="86" spans="2:7">
      <c r="B86" s="106">
        <v>68</v>
      </c>
      <c r="C86" s="106">
        <v>68</v>
      </c>
      <c r="D86" s="335" t="s">
        <v>992</v>
      </c>
      <c r="E86" s="586" t="s">
        <v>175</v>
      </c>
      <c r="F86" s="587" t="s">
        <v>175</v>
      </c>
      <c r="G86" s="395">
        <v>1</v>
      </c>
    </row>
    <row r="87" spans="2:7">
      <c r="B87" s="106">
        <v>69</v>
      </c>
      <c r="C87" s="106">
        <v>69</v>
      </c>
      <c r="D87" s="335" t="s">
        <v>998</v>
      </c>
      <c r="E87" s="586" t="s">
        <v>175</v>
      </c>
      <c r="F87" s="587" t="s">
        <v>175</v>
      </c>
      <c r="G87" s="395">
        <v>1</v>
      </c>
    </row>
    <row r="88" spans="2:7">
      <c r="B88" s="106">
        <v>70</v>
      </c>
      <c r="C88" s="106">
        <v>70</v>
      </c>
      <c r="D88" s="335" t="s">
        <v>1024</v>
      </c>
      <c r="E88" s="586" t="s">
        <v>175</v>
      </c>
      <c r="F88" s="587" t="s">
        <v>175</v>
      </c>
      <c r="G88" s="395">
        <v>1</v>
      </c>
    </row>
    <row r="89" spans="2:7">
      <c r="B89" s="106">
        <v>71</v>
      </c>
      <c r="C89" s="106">
        <v>71</v>
      </c>
      <c r="D89" s="335" t="s">
        <v>1021</v>
      </c>
      <c r="E89" s="586" t="s">
        <v>175</v>
      </c>
      <c r="F89" s="587" t="s">
        <v>175</v>
      </c>
      <c r="G89" s="395">
        <v>1</v>
      </c>
    </row>
    <row r="90" spans="2:7">
      <c r="B90" s="106">
        <v>72</v>
      </c>
      <c r="C90" s="106">
        <v>72</v>
      </c>
      <c r="D90" s="335" t="s">
        <v>1033</v>
      </c>
      <c r="E90" s="586" t="s">
        <v>175</v>
      </c>
      <c r="F90" s="587" t="s">
        <v>175</v>
      </c>
      <c r="G90" s="395">
        <v>1</v>
      </c>
    </row>
    <row r="91" spans="2:7">
      <c r="B91" s="106">
        <v>73</v>
      </c>
      <c r="C91" s="106">
        <v>73</v>
      </c>
      <c r="D91" s="335" t="s">
        <v>1038</v>
      </c>
      <c r="E91" s="586" t="s">
        <v>175</v>
      </c>
      <c r="F91" s="587" t="s">
        <v>175</v>
      </c>
      <c r="G91" s="395">
        <v>1</v>
      </c>
    </row>
    <row r="92" spans="2:7">
      <c r="B92" s="106">
        <v>74</v>
      </c>
      <c r="C92" s="106">
        <v>74</v>
      </c>
      <c r="D92" s="335" t="s">
        <v>1047</v>
      </c>
      <c r="E92" s="586" t="s">
        <v>157</v>
      </c>
      <c r="F92" s="587" t="s">
        <v>157</v>
      </c>
      <c r="G92" s="395">
        <v>0</v>
      </c>
    </row>
    <row r="93" spans="2:7">
      <c r="B93" s="106">
        <v>75</v>
      </c>
      <c r="C93" s="106">
        <v>75</v>
      </c>
      <c r="D93" s="335" t="s">
        <v>1057</v>
      </c>
      <c r="E93" s="586" t="s">
        <v>175</v>
      </c>
      <c r="F93" s="587" t="s">
        <v>175</v>
      </c>
      <c r="G93" s="395">
        <v>1</v>
      </c>
    </row>
    <row r="94" spans="2:7">
      <c r="B94" s="106">
        <v>76</v>
      </c>
      <c r="C94" s="106">
        <v>76</v>
      </c>
      <c r="D94" s="335" t="s">
        <v>1066</v>
      </c>
      <c r="E94" s="586" t="s">
        <v>175</v>
      </c>
      <c r="F94" s="587" t="s">
        <v>175</v>
      </c>
      <c r="G94" s="395">
        <v>1</v>
      </c>
    </row>
    <row r="95" spans="2:7">
      <c r="B95" s="106">
        <v>77</v>
      </c>
      <c r="C95" s="106">
        <v>77</v>
      </c>
      <c r="D95" s="335" t="s">
        <v>1074</v>
      </c>
      <c r="E95" s="586" t="s">
        <v>175</v>
      </c>
      <c r="F95" s="587" t="s">
        <v>175</v>
      </c>
      <c r="G95" s="395">
        <v>1</v>
      </c>
    </row>
    <row r="96" spans="2:7">
      <c r="B96" s="106">
        <v>78</v>
      </c>
      <c r="C96" s="106">
        <v>78</v>
      </c>
      <c r="D96" s="335" t="s">
        <v>1081</v>
      </c>
      <c r="E96" s="586" t="s">
        <v>175</v>
      </c>
      <c r="F96" s="587" t="s">
        <v>175</v>
      </c>
      <c r="G96" s="395">
        <v>1</v>
      </c>
    </row>
    <row r="97" spans="2:7">
      <c r="B97" s="106">
        <v>79</v>
      </c>
      <c r="C97" s="106">
        <v>79</v>
      </c>
      <c r="D97" s="335" t="s">
        <v>1089</v>
      </c>
      <c r="E97" s="586" t="s">
        <v>175</v>
      </c>
      <c r="F97" s="587" t="s">
        <v>175</v>
      </c>
      <c r="G97" s="395">
        <v>1</v>
      </c>
    </row>
    <row r="98" spans="2:7">
      <c r="B98" s="106">
        <v>80</v>
      </c>
      <c r="C98" s="106">
        <v>80</v>
      </c>
      <c r="D98" s="335" t="s">
        <v>1108</v>
      </c>
      <c r="E98" s="586" t="s">
        <v>175</v>
      </c>
      <c r="F98" s="587" t="s">
        <v>175</v>
      </c>
      <c r="G98" s="395">
        <v>1</v>
      </c>
    </row>
    <row r="99" spans="2:7" ht="3" customHeight="1" thickBot="1">
      <c r="B99" s="588" t="s">
        <v>170</v>
      </c>
      <c r="C99" s="588" t="s">
        <v>170</v>
      </c>
      <c r="D99" s="108"/>
      <c r="E99" s="108"/>
      <c r="F99" s="109"/>
      <c r="G99" s="190"/>
    </row>
    <row r="100" spans="2:7" ht="15.75" thickTop="1"/>
    <row r="101" spans="2:7"/>
    <row r="102" spans="2:7"/>
    <row r="103" spans="2:7"/>
    <row r="104" spans="2:7"/>
    <row r="105" spans="2:7"/>
    <row r="106" spans="2:7"/>
    <row r="107" spans="2:7"/>
    <row r="108" spans="2:7"/>
    <row r="109" spans="2:7"/>
    <row r="110" spans="2:7"/>
    <row r="111" spans="2:7"/>
    <row r="112" spans="2:7"/>
    <row r="113" s="575" customFormat="1"/>
    <row r="114" s="575" customFormat="1"/>
    <row r="115" s="575" customFormat="1"/>
    <row r="116" s="575" customFormat="1"/>
    <row r="117" s="575" customFormat="1"/>
    <row r="118" s="575" customFormat="1"/>
    <row r="119" s="575" customFormat="1"/>
    <row r="120" s="575" customFormat="1"/>
    <row r="121" s="575" customFormat="1"/>
    <row r="122" s="575" customFormat="1"/>
    <row r="123" s="575" customFormat="1"/>
    <row r="124" s="575" customFormat="1"/>
    <row r="125" s="575" customFormat="1"/>
    <row r="126" s="575" customFormat="1"/>
    <row r="127" s="575" customFormat="1"/>
    <row r="128" s="575" customFormat="1"/>
    <row r="129" s="575" customFormat="1"/>
    <row r="130" s="575" customFormat="1"/>
    <row r="131" s="575" customFormat="1"/>
    <row r="132" s="575" customFormat="1"/>
    <row r="133" s="575" customFormat="1"/>
    <row r="134" s="575" customFormat="1"/>
    <row r="135" s="575" customFormat="1"/>
    <row r="136" s="575" customFormat="1"/>
    <row r="137" s="575" customFormat="1"/>
    <row r="138" s="575" customFormat="1"/>
    <row r="139" s="575" customFormat="1"/>
    <row r="140" s="575" customFormat="1"/>
    <row r="141" s="575" customFormat="1"/>
    <row r="142" s="575" customFormat="1"/>
    <row r="143" s="575" customFormat="1"/>
    <row r="144" s="575" customFormat="1"/>
    <row r="145" s="575" customFormat="1"/>
    <row r="146" s="575" customFormat="1"/>
    <row r="147" s="575" customFormat="1"/>
    <row r="148" s="575" customFormat="1"/>
    <row r="149" s="575" customFormat="1"/>
    <row r="150" s="575" customFormat="1"/>
    <row r="151" s="575" customFormat="1"/>
    <row r="152" s="575" customFormat="1"/>
    <row r="153" s="575" customFormat="1"/>
    <row r="154" s="575" customFormat="1"/>
    <row r="155" s="575" customFormat="1"/>
    <row r="156" s="575" customFormat="1"/>
    <row r="157" s="575" customFormat="1"/>
    <row r="158" s="575" customFormat="1"/>
    <row r="159" s="575" customFormat="1"/>
    <row r="160" s="575" customFormat="1"/>
    <row r="161" s="575" customFormat="1"/>
    <row r="162" s="575" customFormat="1"/>
    <row r="163" s="575" customFormat="1"/>
    <row r="164" s="575" customFormat="1"/>
    <row r="165" s="575" customFormat="1"/>
    <row r="166" s="575" customFormat="1"/>
    <row r="167" s="575" customFormat="1"/>
    <row r="168" s="575" customFormat="1"/>
    <row r="169" s="575" customFormat="1"/>
    <row r="170" s="575" customFormat="1"/>
    <row r="171" s="575" customFormat="1"/>
    <row r="172" s="575" customFormat="1"/>
    <row r="173" s="575" customFormat="1"/>
    <row r="174" s="575" customFormat="1"/>
    <row r="175" s="575" customFormat="1"/>
    <row r="176" s="575" customFormat="1"/>
    <row r="177" s="575" customFormat="1"/>
    <row r="178" s="575" customFormat="1"/>
    <row r="179" s="575" customFormat="1"/>
    <row r="180" s="575" customFormat="1"/>
    <row r="181" s="575" customFormat="1"/>
    <row r="182" s="575" customFormat="1"/>
    <row r="183" s="575" customFormat="1"/>
    <row r="184" s="575" customFormat="1"/>
    <row r="185" s="575" customFormat="1"/>
    <row r="186" s="575" customFormat="1"/>
    <row r="187" s="575" customFormat="1"/>
    <row r="188" s="575" customFormat="1"/>
    <row r="189" s="575" customFormat="1"/>
    <row r="190" s="575" customFormat="1"/>
    <row r="191" s="575" customFormat="1"/>
    <row r="192" s="575" customFormat="1"/>
    <row r="193" s="575" customFormat="1"/>
    <row r="194" s="575" customFormat="1"/>
    <row r="195" s="575" customFormat="1"/>
    <row r="196" s="575" customFormat="1"/>
    <row r="197" s="575" customFormat="1"/>
    <row r="198" s="575" customFormat="1"/>
    <row r="199" s="575" customFormat="1"/>
    <row r="200" s="575" customFormat="1"/>
    <row r="201" s="575" customFormat="1"/>
    <row r="202" s="575" customFormat="1"/>
    <row r="203" s="575" customFormat="1"/>
    <row r="204" s="575" customFormat="1"/>
    <row r="205" s="575" customFormat="1"/>
    <row r="206" s="575" customFormat="1"/>
    <row r="207" s="575" customFormat="1"/>
    <row r="208" s="575" customFormat="1"/>
    <row r="209" s="575" customFormat="1"/>
    <row r="210" s="575" customFormat="1"/>
    <row r="211" s="575" customFormat="1"/>
    <row r="212" s="575" customFormat="1"/>
    <row r="213" s="575" customFormat="1"/>
    <row r="214" s="575" customFormat="1"/>
    <row r="215" s="575" customFormat="1"/>
    <row r="216" s="575" customFormat="1"/>
    <row r="217" s="575" customFormat="1"/>
    <row r="218" s="575" customFormat="1"/>
    <row r="219" s="575" customFormat="1"/>
    <row r="220" s="575" customFormat="1"/>
    <row r="221" s="575" customFormat="1"/>
    <row r="222" s="575" customFormat="1"/>
    <row r="223" s="575" customFormat="1"/>
    <row r="224" s="575" customFormat="1"/>
    <row r="225" s="575" customFormat="1"/>
    <row r="226" s="575" customFormat="1"/>
    <row r="227" s="575" customFormat="1"/>
    <row r="228" s="575" customFormat="1"/>
    <row r="229" s="575" customFormat="1"/>
    <row r="230" s="575" customFormat="1"/>
    <row r="231" s="575" customFormat="1"/>
    <row r="232" s="575" customFormat="1"/>
    <row r="233" s="575" customFormat="1"/>
    <row r="234" s="575" customFormat="1"/>
    <row r="235" s="575" customFormat="1"/>
    <row r="236" s="575" customFormat="1"/>
    <row r="237" s="575" customFormat="1"/>
    <row r="238" s="575" customFormat="1"/>
    <row r="239" s="575" customFormat="1"/>
    <row r="240" s="575" customFormat="1"/>
    <row r="241" s="575" customFormat="1"/>
    <row r="242" s="575" customFormat="1"/>
    <row r="243" s="575" customFormat="1"/>
    <row r="244" s="575" customFormat="1"/>
    <row r="245" s="575" customFormat="1"/>
    <row r="246" s="575" customFormat="1"/>
    <row r="247" s="575" customFormat="1"/>
    <row r="248" s="575" customFormat="1"/>
    <row r="249" s="575" customFormat="1"/>
    <row r="250" s="575" customFormat="1"/>
    <row r="251" s="575" customFormat="1"/>
    <row r="252" s="575" customFormat="1"/>
    <row r="253" s="575" customFormat="1"/>
    <row r="254" s="575" customFormat="1"/>
    <row r="255" s="575" customFormat="1"/>
    <row r="256" s="575" customFormat="1"/>
    <row r="257" s="575" customFormat="1"/>
    <row r="258" s="575" customFormat="1"/>
    <row r="259" s="575" customFormat="1"/>
    <row r="260" s="575" customFormat="1"/>
    <row r="261" s="575" customFormat="1"/>
    <row r="262" s="575" customFormat="1"/>
    <row r="263" s="575" customFormat="1"/>
    <row r="264" s="575" customFormat="1"/>
    <row r="265" s="575" customFormat="1"/>
    <row r="266" s="575" customFormat="1"/>
    <row r="267" s="575" customFormat="1"/>
    <row r="268" s="575" customFormat="1"/>
    <row r="269" s="575" customFormat="1"/>
    <row r="270" s="575" customFormat="1"/>
    <row r="271" s="575" customFormat="1"/>
    <row r="272" s="575" customFormat="1"/>
    <row r="273" s="575" customFormat="1"/>
    <row r="274" s="575" customFormat="1"/>
    <row r="275" s="575" customFormat="1"/>
    <row r="276" s="575" customFormat="1"/>
    <row r="277" s="575" customFormat="1"/>
    <row r="278" s="575" customFormat="1"/>
    <row r="279" s="575" customFormat="1"/>
    <row r="280" s="575" customFormat="1"/>
    <row r="281" s="575" customFormat="1"/>
    <row r="282" s="575" customFormat="1"/>
    <row r="283" s="575" customFormat="1"/>
    <row r="284" s="575" customFormat="1"/>
    <row r="285" s="575" customFormat="1"/>
    <row r="286" s="575" customFormat="1"/>
    <row r="287" s="575" customFormat="1"/>
    <row r="288" s="575" customFormat="1"/>
    <row r="289" s="575" customFormat="1"/>
    <row r="290" s="575" customFormat="1"/>
    <row r="291" s="575" customFormat="1"/>
    <row r="292" s="575" customFormat="1"/>
    <row r="293" s="575" customFormat="1"/>
    <row r="294" s="575" customFormat="1"/>
    <row r="295" s="575" customFormat="1"/>
    <row r="296" s="575" customFormat="1"/>
    <row r="297" s="575" customFormat="1"/>
    <row r="298" s="575" customFormat="1"/>
    <row r="299" s="575" customFormat="1"/>
    <row r="300" s="575" customFormat="1"/>
    <row r="301" s="575" customFormat="1"/>
    <row r="302" s="575" customFormat="1"/>
    <row r="303" s="575" customFormat="1"/>
    <row r="304" s="575" customFormat="1"/>
    <row r="305" s="575" customFormat="1"/>
    <row r="306" s="575" customFormat="1"/>
    <row r="307" s="575" customFormat="1"/>
    <row r="308" s="575" customFormat="1"/>
    <row r="309" s="575" customFormat="1"/>
    <row r="310" s="575" customFormat="1"/>
    <row r="311" s="575" customFormat="1"/>
    <row r="312" s="575" customFormat="1"/>
    <row r="313" s="575" customFormat="1"/>
    <row r="314" s="575" customFormat="1"/>
    <row r="315" s="575" customFormat="1"/>
    <row r="316" s="575" customFormat="1"/>
    <row r="317" s="575" customFormat="1"/>
    <row r="318" s="575" customFormat="1"/>
    <row r="319" s="575" customFormat="1"/>
    <row r="320" s="575" customFormat="1"/>
    <row r="321" s="575" customFormat="1"/>
    <row r="322" s="575" customFormat="1"/>
    <row r="323" s="575" customFormat="1"/>
    <row r="324" s="575" customFormat="1"/>
    <row r="325" s="575" customFormat="1"/>
    <row r="326" s="575" customFormat="1"/>
    <row r="327" s="575" customFormat="1"/>
    <row r="328" s="575" customFormat="1"/>
    <row r="329" s="575" customFormat="1"/>
    <row r="330" s="575" customFormat="1"/>
    <row r="331" s="575" customFormat="1"/>
    <row r="332" s="575" customFormat="1"/>
    <row r="333" s="575" customFormat="1"/>
    <row r="334" s="575" customFormat="1"/>
    <row r="335" s="575" customFormat="1"/>
    <row r="336" s="575" customFormat="1"/>
    <row r="337" s="575" customFormat="1"/>
    <row r="338" s="575" customFormat="1"/>
    <row r="339" s="575" customFormat="1"/>
    <row r="340" s="575" customFormat="1"/>
    <row r="341" s="575" customFormat="1"/>
    <row r="342" s="575" customFormat="1"/>
    <row r="343" s="575" customFormat="1"/>
    <row r="344" s="575" customFormat="1"/>
    <row r="345" s="575" customFormat="1"/>
    <row r="346" s="575" customFormat="1"/>
    <row r="347" s="575" customFormat="1"/>
    <row r="348" s="575" customFormat="1"/>
    <row r="349" s="575" customFormat="1"/>
    <row r="350" s="575" customFormat="1"/>
    <row r="351" s="575" customFormat="1"/>
    <row r="352" s="575" customFormat="1"/>
    <row r="353" s="575" customFormat="1"/>
    <row r="354" s="575" customFormat="1"/>
    <row r="355" s="575" customFormat="1"/>
    <row r="356" s="575" customFormat="1"/>
    <row r="357" s="575" customFormat="1"/>
    <row r="358" s="575" customFormat="1"/>
    <row r="359" s="575" customFormat="1"/>
    <row r="360" s="575" customFormat="1"/>
    <row r="361" s="575" customFormat="1"/>
    <row r="362" s="575" customFormat="1"/>
    <row r="363" s="575" customFormat="1"/>
    <row r="364" s="575" customFormat="1"/>
    <row r="365" s="575" customFormat="1"/>
    <row r="366" s="575" customFormat="1"/>
    <row r="367" s="575" customFormat="1"/>
    <row r="368" s="575" customFormat="1"/>
    <row r="369" s="575" customFormat="1"/>
    <row r="370" s="575" customFormat="1"/>
    <row r="371" s="575" customFormat="1"/>
    <row r="372" s="575" customFormat="1"/>
    <row r="373" s="575" customFormat="1"/>
    <row r="374" s="575" customFormat="1"/>
    <row r="375" s="575" customFormat="1"/>
    <row r="376" s="575" customFormat="1"/>
    <row r="377" s="575" customFormat="1"/>
    <row r="378" s="575" customFormat="1"/>
    <row r="379" s="575" customFormat="1"/>
    <row r="380" s="575" customFormat="1"/>
    <row r="381" s="575" customFormat="1"/>
    <row r="382" s="575" customFormat="1"/>
    <row r="383" s="575" customFormat="1"/>
    <row r="384" s="575" customFormat="1"/>
    <row r="385" s="575" customFormat="1"/>
    <row r="386" s="575" customFormat="1"/>
    <row r="387" s="575" customFormat="1"/>
    <row r="388" s="575" customFormat="1"/>
    <row r="389" s="575" customFormat="1"/>
    <row r="390" s="575" customFormat="1"/>
    <row r="391" s="575" customFormat="1"/>
    <row r="392" s="575" customFormat="1"/>
    <row r="393" s="575" customFormat="1"/>
    <row r="394" s="575" customFormat="1"/>
    <row r="395" s="575" customFormat="1"/>
    <row r="396" s="575" customFormat="1"/>
    <row r="397" s="575" customFormat="1"/>
    <row r="398" s="575" customFormat="1"/>
    <row r="399" s="575" customFormat="1"/>
    <row r="400" s="575" customFormat="1"/>
    <row r="401" s="575" customFormat="1"/>
    <row r="402" s="575" customFormat="1"/>
    <row r="403" s="575" customFormat="1"/>
    <row r="404" s="575" customFormat="1"/>
    <row r="405" s="575" customFormat="1"/>
    <row r="406" s="575" customFormat="1"/>
    <row r="407" s="575" customFormat="1"/>
    <row r="408" s="575" customFormat="1"/>
    <row r="409" s="575" customFormat="1"/>
    <row r="410" s="575" customFormat="1"/>
    <row r="411" s="575" customFormat="1"/>
    <row r="412" s="575" customFormat="1"/>
    <row r="413" s="575" customFormat="1"/>
    <row r="414" s="575" customFormat="1"/>
    <row r="415" s="575" customFormat="1"/>
    <row r="416" s="575" customFormat="1"/>
    <row r="417" s="575" customFormat="1"/>
    <row r="418" s="575" customFormat="1"/>
    <row r="419" s="575" customFormat="1"/>
    <row r="420" s="575" customFormat="1"/>
    <row r="421" s="575" customFormat="1"/>
    <row r="422" s="575" customFormat="1"/>
    <row r="423" s="575" customFormat="1"/>
    <row r="424" s="575" customFormat="1"/>
    <row r="425" s="575" customFormat="1"/>
    <row r="426" s="575" customFormat="1"/>
    <row r="427" s="575" customFormat="1"/>
    <row r="428" s="575" customFormat="1"/>
    <row r="429" s="575" customFormat="1"/>
    <row r="430" s="575" customFormat="1"/>
    <row r="431" s="575" customFormat="1"/>
    <row r="432" s="575" customFormat="1"/>
    <row r="433" s="575" customFormat="1"/>
    <row r="434" s="575" customFormat="1"/>
    <row r="435" s="575" customFormat="1"/>
    <row r="436" s="575" customFormat="1"/>
    <row r="437" s="575" customFormat="1"/>
    <row r="438" s="575" customFormat="1"/>
    <row r="439" s="575" customFormat="1"/>
    <row r="440" s="575" customFormat="1"/>
    <row r="441" s="575" customFormat="1"/>
    <row r="442" s="575" customFormat="1"/>
    <row r="443" s="575" customFormat="1"/>
    <row r="444" s="575" customFormat="1"/>
    <row r="445" s="575" customFormat="1"/>
    <row r="446" s="575" customFormat="1"/>
    <row r="447" s="575" customFormat="1"/>
    <row r="448" s="575" customFormat="1"/>
    <row r="449" s="575" customFormat="1"/>
    <row r="450" s="575" customFormat="1"/>
    <row r="451" s="575" customFormat="1"/>
    <row r="452" s="575" customFormat="1"/>
    <row r="453" s="575" customFormat="1"/>
    <row r="454" s="575" customFormat="1"/>
    <row r="455" s="575" customFormat="1"/>
    <row r="456" s="575" customFormat="1"/>
    <row r="457" s="575" customFormat="1"/>
    <row r="458" s="575" customFormat="1"/>
    <row r="459" s="575" customFormat="1"/>
    <row r="460" s="575" customFormat="1"/>
    <row r="461" s="575" customFormat="1"/>
    <row r="462" s="575" customFormat="1"/>
    <row r="463" s="575" customFormat="1"/>
    <row r="464" s="575" customFormat="1"/>
    <row r="465" s="575" customFormat="1"/>
    <row r="466" s="575" customFormat="1"/>
    <row r="467" s="575" customFormat="1"/>
    <row r="468" s="575" customFormat="1"/>
    <row r="469" s="575" customFormat="1"/>
    <row r="470" s="575" customFormat="1"/>
    <row r="471" s="575" customFormat="1"/>
    <row r="472" s="575" customFormat="1"/>
    <row r="473" s="575" customFormat="1"/>
    <row r="474" s="575" customFormat="1"/>
    <row r="475" s="575" customFormat="1"/>
    <row r="476" s="575" customFormat="1"/>
    <row r="477" s="575" customFormat="1"/>
    <row r="478" s="575" customFormat="1"/>
    <row r="479" s="575" customFormat="1"/>
    <row r="480" s="575" customFormat="1"/>
    <row r="481" s="575" customFormat="1"/>
    <row r="482" s="575" customFormat="1"/>
    <row r="483" s="575" customFormat="1"/>
    <row r="484" s="575" customFormat="1"/>
    <row r="485" s="575" customFormat="1"/>
    <row r="486" s="575" customFormat="1"/>
    <row r="487" s="575" customFormat="1"/>
    <row r="488" s="575" customFormat="1"/>
    <row r="489" s="575" customFormat="1"/>
    <row r="490" s="575" customFormat="1"/>
    <row r="491" s="575" customFormat="1"/>
    <row r="492" s="575" customFormat="1"/>
    <row r="493" s="575" customFormat="1"/>
    <row r="494" s="575" customFormat="1"/>
    <row r="495" s="575" customFormat="1"/>
    <row r="496" s="575" customFormat="1"/>
    <row r="497" s="575" customFormat="1"/>
    <row r="498" s="575" customFormat="1"/>
    <row r="499" s="575" customFormat="1"/>
    <row r="500" s="575" customFormat="1"/>
    <row r="501" s="575" customFormat="1"/>
    <row r="502" s="575" customFormat="1"/>
    <row r="503" s="575" customFormat="1"/>
    <row r="504" s="575" customFormat="1"/>
    <row r="505" s="575" customFormat="1"/>
    <row r="506" s="575" customFormat="1"/>
    <row r="507" s="575" customFormat="1"/>
    <row r="508" s="575" customFormat="1"/>
    <row r="509" s="575" customFormat="1"/>
    <row r="510" s="575" customFormat="1"/>
    <row r="511" s="575" customFormat="1"/>
    <row r="512" s="575" customFormat="1"/>
  </sheetData>
  <mergeCells count="16">
    <mergeCell ref="C7:G7"/>
    <mergeCell ref="C1:G1"/>
    <mergeCell ref="C2:G2"/>
    <mergeCell ref="C3:G3"/>
    <mergeCell ref="C4:G4"/>
    <mergeCell ref="C6:G6"/>
    <mergeCell ref="B16:B17"/>
    <mergeCell ref="C9:G9"/>
    <mergeCell ref="C11:G11"/>
    <mergeCell ref="C13:G13"/>
    <mergeCell ref="C14:G14"/>
    <mergeCell ref="C16:C17"/>
    <mergeCell ref="D16:D17"/>
    <mergeCell ref="G16:G17"/>
    <mergeCell ref="F16:F17"/>
    <mergeCell ref="E16:E17"/>
  </mergeCells>
  <conditionalFormatting sqref="B19:G98">
    <cfRule type="expression" dxfId="33"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tabColor rgb="FFFF0000"/>
    <pageSetUpPr fitToPage="1"/>
  </sheetPr>
  <dimension ref="A1:H526"/>
  <sheetViews>
    <sheetView showGridLines="0" zoomScaleNormal="100" workbookViewId="0">
      <selection activeCell="H22" sqref="H22"/>
    </sheetView>
  </sheetViews>
  <sheetFormatPr baseColWidth="10" defaultColWidth="0" defaultRowHeight="15" zeroHeight="1"/>
  <cols>
    <col min="1" max="1" width="3.85546875" style="102" customWidth="1"/>
    <col min="2" max="2" width="7.7109375" style="102" customWidth="1"/>
    <col min="3" max="3" width="14" style="102" customWidth="1"/>
    <col min="4" max="4" width="51.28515625" style="102" customWidth="1"/>
    <col min="5" max="6" width="14.42578125" style="102" customWidth="1"/>
    <col min="7" max="8" width="11.42578125" style="102" customWidth="1"/>
    <col min="9" max="16384" width="11.42578125" style="102" hidden="1"/>
  </cols>
  <sheetData>
    <row r="1" spans="1:6" s="3" customFormat="1" ht="15" customHeight="1">
      <c r="A1" s="96"/>
      <c r="B1" s="96"/>
      <c r="C1" s="502" t="s">
        <v>0</v>
      </c>
      <c r="D1" s="502"/>
      <c r="E1" s="502"/>
      <c r="F1" s="502"/>
    </row>
    <row r="2" spans="1:6" s="1" customFormat="1" ht="15" customHeight="1">
      <c r="A2" s="98"/>
      <c r="B2" s="98"/>
      <c r="C2" s="502" t="s">
        <v>1</v>
      </c>
      <c r="D2" s="502"/>
      <c r="E2" s="502"/>
      <c r="F2" s="502"/>
    </row>
    <row r="3" spans="1:6" s="1" customFormat="1" ht="15" customHeight="1">
      <c r="A3" s="98"/>
      <c r="B3" s="98"/>
      <c r="C3" s="502" t="s">
        <v>273</v>
      </c>
      <c r="D3" s="502"/>
      <c r="E3" s="502"/>
      <c r="F3" s="502"/>
    </row>
    <row r="4" spans="1:6" s="1" customFormat="1" ht="12.75" customHeight="1">
      <c r="A4" s="98"/>
      <c r="B4" s="98"/>
      <c r="C4" s="502" t="s">
        <v>267</v>
      </c>
      <c r="D4" s="502"/>
      <c r="E4" s="502"/>
      <c r="F4" s="502"/>
    </row>
    <row r="5" spans="1:6" s="1" customFormat="1" ht="12.75">
      <c r="A5" s="98"/>
      <c r="B5" s="97"/>
      <c r="C5" s="97"/>
      <c r="D5" s="2"/>
      <c r="E5" s="36"/>
      <c r="F5" s="36"/>
    </row>
    <row r="6" spans="1:6" s="1" customFormat="1" ht="12.75">
      <c r="A6" s="98"/>
      <c r="B6" s="98"/>
      <c r="C6" s="502" t="s">
        <v>137</v>
      </c>
      <c r="D6" s="502"/>
      <c r="E6" s="502"/>
      <c r="F6" s="502"/>
    </row>
    <row r="7" spans="1:6" s="1" customFormat="1" ht="12.75">
      <c r="A7" s="98"/>
      <c r="B7" s="98"/>
      <c r="C7" s="502" t="s">
        <v>293</v>
      </c>
      <c r="D7" s="502"/>
      <c r="E7" s="502"/>
      <c r="F7" s="502"/>
    </row>
    <row r="8" spans="1:6" s="1" customFormat="1" ht="12.75" customHeight="1">
      <c r="A8" s="98"/>
      <c r="B8" s="97"/>
      <c r="C8" s="97"/>
      <c r="D8" s="2"/>
      <c r="E8" s="36"/>
      <c r="F8" s="36"/>
    </row>
    <row r="9" spans="1:6" s="1" customFormat="1" ht="67.5" customHeight="1">
      <c r="A9" s="98"/>
      <c r="B9" s="98"/>
      <c r="C9" s="502" t="s">
        <v>294</v>
      </c>
      <c r="D9" s="502"/>
      <c r="E9" s="502"/>
      <c r="F9" s="502"/>
    </row>
    <row r="10" spans="1:6" s="1" customFormat="1" ht="12.75" customHeight="1">
      <c r="A10" s="98"/>
      <c r="B10" s="97"/>
      <c r="C10" s="97"/>
      <c r="D10" s="2"/>
      <c r="E10" s="36"/>
      <c r="F10" s="36"/>
    </row>
    <row r="11" spans="1:6" s="1" customFormat="1" ht="12.75">
      <c r="A11" s="98"/>
      <c r="B11" s="98"/>
      <c r="C11" s="491">
        <v>0</v>
      </c>
      <c r="D11" s="491"/>
      <c r="E11" s="491"/>
      <c r="F11" s="491"/>
    </row>
    <row r="12" spans="1:6" s="1" customFormat="1" ht="15.75">
      <c r="A12" s="98"/>
      <c r="B12" s="99"/>
      <c r="C12" s="99"/>
      <c r="D12" s="100"/>
      <c r="E12" s="36"/>
      <c r="F12" s="36"/>
    </row>
    <row r="13" spans="1:6" s="1" customFormat="1" ht="12.75">
      <c r="A13" s="98"/>
      <c r="B13" s="98"/>
      <c r="C13" s="412" t="s">
        <v>161</v>
      </c>
      <c r="D13" s="412"/>
      <c r="E13" s="412"/>
      <c r="F13" s="412"/>
    </row>
    <row r="14" spans="1:6">
      <c r="A14" s="101"/>
      <c r="B14" s="101"/>
      <c r="C14" s="412" t="s">
        <v>256</v>
      </c>
      <c r="D14" s="412"/>
      <c r="E14" s="412"/>
      <c r="F14" s="412"/>
    </row>
    <row r="15" spans="1:6" ht="15.75" thickBot="1"/>
    <row r="16" spans="1:6" ht="24" customHeight="1" thickTop="1">
      <c r="B16" s="500" t="s">
        <v>34</v>
      </c>
      <c r="C16" s="500" t="s">
        <v>91</v>
      </c>
      <c r="D16" s="509" t="s">
        <v>15</v>
      </c>
      <c r="E16" s="505" t="s">
        <v>255</v>
      </c>
      <c r="F16" s="507" t="s">
        <v>258</v>
      </c>
    </row>
    <row r="17" spans="2:6" ht="24" customHeight="1" thickBot="1">
      <c r="B17" s="501"/>
      <c r="C17" s="501"/>
      <c r="D17" s="510"/>
      <c r="E17" s="506"/>
      <c r="F17" s="508"/>
    </row>
    <row r="18" spans="2:6" ht="4.5" customHeight="1">
      <c r="B18" s="103"/>
      <c r="C18" s="103"/>
      <c r="D18" s="104"/>
      <c r="E18" s="327"/>
      <c r="F18" s="332"/>
    </row>
    <row r="19" spans="2:6">
      <c r="B19" s="106">
        <v>1</v>
      </c>
      <c r="C19" s="106">
        <v>1</v>
      </c>
      <c r="D19" s="335" t="s">
        <v>296</v>
      </c>
      <c r="E19" s="333" t="s">
        <v>21</v>
      </c>
      <c r="F19" s="334">
        <v>0</v>
      </c>
    </row>
    <row r="20" spans="2:6">
      <c r="B20" s="106">
        <v>2</v>
      </c>
      <c r="C20" s="106">
        <v>2</v>
      </c>
      <c r="D20" s="335" t="s">
        <v>305</v>
      </c>
      <c r="E20" s="333" t="s">
        <v>21</v>
      </c>
      <c r="F20" s="334">
        <v>0</v>
      </c>
    </row>
    <row r="21" spans="2:6">
      <c r="B21" s="106">
        <v>3</v>
      </c>
      <c r="C21" s="106">
        <v>3</v>
      </c>
      <c r="D21" s="335" t="s">
        <v>312</v>
      </c>
      <c r="E21" s="333" t="s">
        <v>21</v>
      </c>
      <c r="F21" s="334">
        <v>0</v>
      </c>
    </row>
    <row r="22" spans="2:6">
      <c r="B22" s="106">
        <v>4</v>
      </c>
      <c r="C22" s="106">
        <v>4</v>
      </c>
      <c r="D22" s="335" t="s">
        <v>317</v>
      </c>
      <c r="E22" s="333" t="s">
        <v>21</v>
      </c>
      <c r="F22" s="334">
        <v>0</v>
      </c>
    </row>
    <row r="23" spans="2:6">
      <c r="B23" s="106">
        <v>5</v>
      </c>
      <c r="C23" s="106">
        <v>5</v>
      </c>
      <c r="D23" s="335" t="s">
        <v>329</v>
      </c>
      <c r="E23" s="333" t="s">
        <v>21</v>
      </c>
      <c r="F23" s="334">
        <v>0</v>
      </c>
    </row>
    <row r="24" spans="2:6">
      <c r="B24" s="106">
        <v>6</v>
      </c>
      <c r="C24" s="106">
        <v>6</v>
      </c>
      <c r="D24" s="335" t="s">
        <v>333</v>
      </c>
      <c r="E24" s="333" t="s">
        <v>21</v>
      </c>
      <c r="F24" s="334">
        <v>0</v>
      </c>
    </row>
    <row r="25" spans="2:6">
      <c r="B25" s="106">
        <v>7</v>
      </c>
      <c r="C25" s="106">
        <v>7</v>
      </c>
      <c r="D25" s="335" t="s">
        <v>337</v>
      </c>
      <c r="E25" s="333" t="s">
        <v>21</v>
      </c>
      <c r="F25" s="334">
        <v>0</v>
      </c>
    </row>
    <row r="26" spans="2:6">
      <c r="B26" s="106">
        <v>8</v>
      </c>
      <c r="C26" s="106">
        <v>8</v>
      </c>
      <c r="D26" s="335" t="s">
        <v>348</v>
      </c>
      <c r="E26" s="333" t="s">
        <v>21</v>
      </c>
      <c r="F26" s="334">
        <v>0</v>
      </c>
    </row>
    <row r="27" spans="2:6">
      <c r="B27" s="106">
        <v>9</v>
      </c>
      <c r="C27" s="106">
        <v>9</v>
      </c>
      <c r="D27" s="335" t="s">
        <v>362</v>
      </c>
      <c r="E27" s="333" t="s">
        <v>21</v>
      </c>
      <c r="F27" s="334">
        <v>0</v>
      </c>
    </row>
    <row r="28" spans="2:6">
      <c r="B28" s="106">
        <v>10</v>
      </c>
      <c r="C28" s="106">
        <v>10</v>
      </c>
      <c r="D28" s="335" t="s">
        <v>381</v>
      </c>
      <c r="E28" s="333" t="s">
        <v>21</v>
      </c>
      <c r="F28" s="334">
        <v>0</v>
      </c>
    </row>
    <row r="29" spans="2:6">
      <c r="B29" s="106">
        <v>11</v>
      </c>
      <c r="C29" s="106">
        <v>11</v>
      </c>
      <c r="D29" s="335" t="s">
        <v>390</v>
      </c>
      <c r="E29" s="333" t="s">
        <v>21</v>
      </c>
      <c r="F29" s="334">
        <v>0</v>
      </c>
    </row>
    <row r="30" spans="2:6">
      <c r="B30" s="106">
        <v>12</v>
      </c>
      <c r="C30" s="106">
        <v>12</v>
      </c>
      <c r="D30" s="335" t="s">
        <v>391</v>
      </c>
      <c r="E30" s="333" t="s">
        <v>21</v>
      </c>
      <c r="F30" s="334">
        <v>0</v>
      </c>
    </row>
    <row r="31" spans="2:6">
      <c r="B31" s="106">
        <v>13</v>
      </c>
      <c r="C31" s="106">
        <v>13</v>
      </c>
      <c r="D31" s="335" t="s">
        <v>409</v>
      </c>
      <c r="E31" s="333" t="s">
        <v>21</v>
      </c>
      <c r="F31" s="334">
        <v>0</v>
      </c>
    </row>
    <row r="32" spans="2:6">
      <c r="B32" s="106">
        <v>14</v>
      </c>
      <c r="C32" s="106">
        <v>14</v>
      </c>
      <c r="D32" s="335" t="s">
        <v>414</v>
      </c>
      <c r="E32" s="333" t="s">
        <v>21</v>
      </c>
      <c r="F32" s="334">
        <v>0</v>
      </c>
    </row>
    <row r="33" spans="2:6">
      <c r="B33" s="106">
        <v>15</v>
      </c>
      <c r="C33" s="106">
        <v>15</v>
      </c>
      <c r="D33" s="335" t="s">
        <v>424</v>
      </c>
      <c r="E33" s="333" t="s">
        <v>21</v>
      </c>
      <c r="F33" s="334">
        <v>0</v>
      </c>
    </row>
    <row r="34" spans="2:6">
      <c r="B34" s="106">
        <v>16</v>
      </c>
      <c r="C34" s="106">
        <v>16</v>
      </c>
      <c r="D34" s="335" t="s">
        <v>435</v>
      </c>
      <c r="E34" s="333" t="s">
        <v>21</v>
      </c>
      <c r="F34" s="334">
        <v>0</v>
      </c>
    </row>
    <row r="35" spans="2:6">
      <c r="B35" s="106">
        <v>17</v>
      </c>
      <c r="C35" s="106">
        <v>17</v>
      </c>
      <c r="D35" s="335" t="s">
        <v>445</v>
      </c>
      <c r="E35" s="333" t="s">
        <v>21</v>
      </c>
      <c r="F35" s="334">
        <v>0</v>
      </c>
    </row>
    <row r="36" spans="2:6">
      <c r="B36" s="106">
        <v>18</v>
      </c>
      <c r="C36" s="106">
        <v>18</v>
      </c>
      <c r="D36" s="335" t="s">
        <v>454</v>
      </c>
      <c r="E36" s="333" t="s">
        <v>21</v>
      </c>
      <c r="F36" s="334">
        <v>0</v>
      </c>
    </row>
    <row r="37" spans="2:6">
      <c r="B37" s="106">
        <v>19</v>
      </c>
      <c r="C37" s="106">
        <v>19</v>
      </c>
      <c r="D37" s="335" t="s">
        <v>466</v>
      </c>
      <c r="E37" s="333" t="s">
        <v>21</v>
      </c>
      <c r="F37" s="334">
        <v>0</v>
      </c>
    </row>
    <row r="38" spans="2:6">
      <c r="B38" s="106">
        <v>20</v>
      </c>
      <c r="C38" s="106">
        <v>20</v>
      </c>
      <c r="D38" s="335" t="s">
        <v>473</v>
      </c>
      <c r="E38" s="333" t="s">
        <v>21</v>
      </c>
      <c r="F38" s="334">
        <v>0</v>
      </c>
    </row>
    <row r="39" spans="2:6">
      <c r="B39" s="106">
        <v>21</v>
      </c>
      <c r="C39" s="106">
        <v>21</v>
      </c>
      <c r="D39" s="335" t="s">
        <v>484</v>
      </c>
      <c r="E39" s="333" t="s">
        <v>21</v>
      </c>
      <c r="F39" s="334">
        <v>0</v>
      </c>
    </row>
    <row r="40" spans="2:6">
      <c r="B40" s="106">
        <v>22</v>
      </c>
      <c r="C40" s="106">
        <v>22</v>
      </c>
      <c r="D40" s="335" t="s">
        <v>506</v>
      </c>
      <c r="E40" s="333" t="s">
        <v>21</v>
      </c>
      <c r="F40" s="334">
        <v>0</v>
      </c>
    </row>
    <row r="41" spans="2:6">
      <c r="B41" s="106">
        <v>23</v>
      </c>
      <c r="C41" s="106">
        <v>23</v>
      </c>
      <c r="D41" s="335" t="s">
        <v>503</v>
      </c>
      <c r="E41" s="333" t="s">
        <v>21</v>
      </c>
      <c r="F41" s="334">
        <v>0</v>
      </c>
    </row>
    <row r="42" spans="2:6">
      <c r="B42" s="106">
        <v>24</v>
      </c>
      <c r="C42" s="106">
        <v>24</v>
      </c>
      <c r="D42" s="335" t="s">
        <v>508</v>
      </c>
      <c r="E42" s="333" t="s">
        <v>21</v>
      </c>
      <c r="F42" s="334">
        <v>0</v>
      </c>
    </row>
    <row r="43" spans="2:6">
      <c r="B43" s="106">
        <v>25</v>
      </c>
      <c r="C43" s="106">
        <v>25</v>
      </c>
      <c r="D43" s="335" t="s">
        <v>516</v>
      </c>
      <c r="E43" s="333" t="s">
        <v>21</v>
      </c>
      <c r="F43" s="334">
        <v>0</v>
      </c>
    </row>
    <row r="44" spans="2:6">
      <c r="B44" s="106">
        <v>26</v>
      </c>
      <c r="C44" s="106">
        <v>26</v>
      </c>
      <c r="D44" s="335" t="s">
        <v>1125</v>
      </c>
      <c r="E44" s="333" t="s">
        <v>21</v>
      </c>
      <c r="F44" s="334">
        <v>0</v>
      </c>
    </row>
    <row r="45" spans="2:6">
      <c r="B45" s="106">
        <v>27</v>
      </c>
      <c r="C45" s="106">
        <v>27</v>
      </c>
      <c r="D45" s="335" t="s">
        <v>537</v>
      </c>
      <c r="E45" s="333" t="s">
        <v>21</v>
      </c>
      <c r="F45" s="334">
        <v>0</v>
      </c>
    </row>
    <row r="46" spans="2:6">
      <c r="B46" s="106">
        <v>28</v>
      </c>
      <c r="C46" s="106">
        <v>28</v>
      </c>
      <c r="D46" s="335" t="s">
        <v>551</v>
      </c>
      <c r="E46" s="333" t="s">
        <v>21</v>
      </c>
      <c r="F46" s="334">
        <v>0</v>
      </c>
    </row>
    <row r="47" spans="2:6">
      <c r="B47" s="106">
        <v>29</v>
      </c>
      <c r="C47" s="106">
        <v>29</v>
      </c>
      <c r="D47" s="335" t="s">
        <v>562</v>
      </c>
      <c r="E47" s="333" t="s">
        <v>21</v>
      </c>
      <c r="F47" s="334">
        <v>0</v>
      </c>
    </row>
    <row r="48" spans="2:6">
      <c r="B48" s="106">
        <v>30</v>
      </c>
      <c r="C48" s="106">
        <v>30</v>
      </c>
      <c r="D48" s="335" t="s">
        <v>582</v>
      </c>
      <c r="E48" s="333" t="s">
        <v>21</v>
      </c>
      <c r="F48" s="334">
        <v>0</v>
      </c>
    </row>
    <row r="49" spans="2:6">
      <c r="B49" s="106">
        <v>31</v>
      </c>
      <c r="C49" s="106">
        <v>31</v>
      </c>
      <c r="D49" s="335" t="s">
        <v>585</v>
      </c>
      <c r="E49" s="333" t="s">
        <v>21</v>
      </c>
      <c r="F49" s="334">
        <v>0</v>
      </c>
    </row>
    <row r="50" spans="2:6">
      <c r="B50" s="106">
        <v>32</v>
      </c>
      <c r="C50" s="106">
        <v>32</v>
      </c>
      <c r="D50" s="335" t="s">
        <v>599</v>
      </c>
      <c r="E50" s="333" t="s">
        <v>21</v>
      </c>
      <c r="F50" s="334">
        <v>0</v>
      </c>
    </row>
    <row r="51" spans="2:6">
      <c r="B51" s="106">
        <v>33</v>
      </c>
      <c r="C51" s="106">
        <v>33</v>
      </c>
      <c r="D51" s="335" t="s">
        <v>608</v>
      </c>
      <c r="E51" s="333" t="s">
        <v>21</v>
      </c>
      <c r="F51" s="334">
        <v>0</v>
      </c>
    </row>
    <row r="52" spans="2:6">
      <c r="B52" s="106">
        <v>34</v>
      </c>
      <c r="C52" s="106">
        <v>34</v>
      </c>
      <c r="D52" s="335" t="s">
        <v>614</v>
      </c>
      <c r="E52" s="333" t="s">
        <v>21</v>
      </c>
      <c r="F52" s="334">
        <v>0</v>
      </c>
    </row>
    <row r="53" spans="2:6">
      <c r="B53" s="106">
        <v>35</v>
      </c>
      <c r="C53" s="106">
        <v>35</v>
      </c>
      <c r="D53" s="335" t="s">
        <v>623</v>
      </c>
      <c r="E53" s="333" t="s">
        <v>21</v>
      </c>
      <c r="F53" s="334">
        <v>0</v>
      </c>
    </row>
    <row r="54" spans="2:6">
      <c r="B54" s="106">
        <v>36</v>
      </c>
      <c r="C54" s="106">
        <v>36</v>
      </c>
      <c r="D54" s="335" t="s">
        <v>635</v>
      </c>
      <c r="E54" s="333" t="s">
        <v>21</v>
      </c>
      <c r="F54" s="334">
        <v>0</v>
      </c>
    </row>
    <row r="55" spans="2:6">
      <c r="B55" s="106">
        <v>37</v>
      </c>
      <c r="C55" s="106">
        <v>37</v>
      </c>
      <c r="D55" s="335" t="s">
        <v>648</v>
      </c>
      <c r="E55" s="333" t="s">
        <v>21</v>
      </c>
      <c r="F55" s="334">
        <v>0</v>
      </c>
    </row>
    <row r="56" spans="2:6">
      <c r="B56" s="106">
        <v>38</v>
      </c>
      <c r="C56" s="106">
        <v>38</v>
      </c>
      <c r="D56" s="335" t="s">
        <v>660</v>
      </c>
      <c r="E56" s="333" t="s">
        <v>21</v>
      </c>
      <c r="F56" s="334">
        <v>0</v>
      </c>
    </row>
    <row r="57" spans="2:6">
      <c r="B57" s="106">
        <v>39</v>
      </c>
      <c r="C57" s="106">
        <v>39</v>
      </c>
      <c r="D57" s="335" t="s">
        <v>672</v>
      </c>
      <c r="E57" s="333" t="s">
        <v>21</v>
      </c>
      <c r="F57" s="334">
        <v>0</v>
      </c>
    </row>
    <row r="58" spans="2:6">
      <c r="B58" s="106">
        <v>40</v>
      </c>
      <c r="C58" s="106">
        <v>40</v>
      </c>
      <c r="D58" s="335" t="s">
        <v>687</v>
      </c>
      <c r="E58" s="333" t="s">
        <v>21</v>
      </c>
      <c r="F58" s="334">
        <v>0</v>
      </c>
    </row>
    <row r="59" spans="2:6">
      <c r="B59" s="106">
        <v>41</v>
      </c>
      <c r="C59" s="106">
        <v>41</v>
      </c>
      <c r="D59" s="335" t="s">
        <v>694</v>
      </c>
      <c r="E59" s="333" t="s">
        <v>21</v>
      </c>
      <c r="F59" s="334">
        <v>0</v>
      </c>
    </row>
    <row r="60" spans="2:6">
      <c r="B60" s="106">
        <v>42</v>
      </c>
      <c r="C60" s="106">
        <v>42</v>
      </c>
      <c r="D60" s="335" t="s">
        <v>707</v>
      </c>
      <c r="E60" s="333" t="s">
        <v>21</v>
      </c>
      <c r="F60" s="334">
        <v>0</v>
      </c>
    </row>
    <row r="61" spans="2:6">
      <c r="B61" s="106">
        <v>43</v>
      </c>
      <c r="C61" s="106">
        <v>43</v>
      </c>
      <c r="D61" s="335" t="s">
        <v>719</v>
      </c>
      <c r="E61" s="333" t="s">
        <v>21</v>
      </c>
      <c r="F61" s="334">
        <v>0</v>
      </c>
    </row>
    <row r="62" spans="2:6">
      <c r="B62" s="106">
        <v>44</v>
      </c>
      <c r="C62" s="106">
        <v>44</v>
      </c>
      <c r="D62" s="335" t="s">
        <v>736</v>
      </c>
      <c r="E62" s="333" t="s">
        <v>21</v>
      </c>
      <c r="F62" s="334">
        <v>0</v>
      </c>
    </row>
    <row r="63" spans="2:6">
      <c r="B63" s="106">
        <v>45</v>
      </c>
      <c r="C63" s="106">
        <v>45</v>
      </c>
      <c r="D63" s="335" t="s">
        <v>739</v>
      </c>
      <c r="E63" s="333" t="s">
        <v>21</v>
      </c>
      <c r="F63" s="334">
        <v>0</v>
      </c>
    </row>
    <row r="64" spans="2:6">
      <c r="B64" s="106">
        <v>46</v>
      </c>
      <c r="C64" s="106">
        <v>46</v>
      </c>
      <c r="D64" s="335" t="s">
        <v>757</v>
      </c>
      <c r="E64" s="333" t="s">
        <v>21</v>
      </c>
      <c r="F64" s="334">
        <v>0</v>
      </c>
    </row>
    <row r="65" spans="2:6">
      <c r="B65" s="106">
        <v>47</v>
      </c>
      <c r="C65" s="106">
        <v>47</v>
      </c>
      <c r="D65" s="335" t="s">
        <v>756</v>
      </c>
      <c r="E65" s="333" t="s">
        <v>21</v>
      </c>
      <c r="F65" s="334">
        <v>0</v>
      </c>
    </row>
    <row r="66" spans="2:6">
      <c r="B66" s="106">
        <v>48</v>
      </c>
      <c r="C66" s="106">
        <v>48</v>
      </c>
      <c r="D66" s="335" t="s">
        <v>763</v>
      </c>
      <c r="E66" s="333" t="s">
        <v>21</v>
      </c>
      <c r="F66" s="334">
        <v>0</v>
      </c>
    </row>
    <row r="67" spans="2:6">
      <c r="B67" s="106">
        <v>49</v>
      </c>
      <c r="C67" s="106">
        <v>49</v>
      </c>
      <c r="D67" s="335" t="s">
        <v>770</v>
      </c>
      <c r="E67" s="333" t="s">
        <v>21</v>
      </c>
      <c r="F67" s="334">
        <v>0</v>
      </c>
    </row>
    <row r="68" spans="2:6">
      <c r="B68" s="106">
        <v>50</v>
      </c>
      <c r="C68" s="106">
        <v>50</v>
      </c>
      <c r="D68" s="335" t="s">
        <v>785</v>
      </c>
      <c r="E68" s="333" t="s">
        <v>21</v>
      </c>
      <c r="F68" s="334">
        <v>0</v>
      </c>
    </row>
    <row r="69" spans="2:6">
      <c r="B69" s="106">
        <v>51</v>
      </c>
      <c r="C69" s="106">
        <v>51</v>
      </c>
      <c r="D69" s="335" t="s">
        <v>807</v>
      </c>
      <c r="E69" s="333" t="s">
        <v>21</v>
      </c>
      <c r="F69" s="334">
        <v>0</v>
      </c>
    </row>
    <row r="70" spans="2:6">
      <c r="B70" s="106">
        <v>52</v>
      </c>
      <c r="C70" s="106">
        <v>52</v>
      </c>
      <c r="D70" s="335" t="s">
        <v>809</v>
      </c>
      <c r="E70" s="333" t="s">
        <v>21</v>
      </c>
      <c r="F70" s="334">
        <v>0</v>
      </c>
    </row>
    <row r="71" spans="2:6">
      <c r="B71" s="106">
        <v>53</v>
      </c>
      <c r="C71" s="106">
        <v>53</v>
      </c>
      <c r="D71" s="335" t="s">
        <v>818</v>
      </c>
      <c r="E71" s="333" t="s">
        <v>21</v>
      </c>
      <c r="F71" s="334">
        <v>0</v>
      </c>
    </row>
    <row r="72" spans="2:6">
      <c r="B72" s="106">
        <v>54</v>
      </c>
      <c r="C72" s="106">
        <v>54</v>
      </c>
      <c r="D72" s="335" t="s">
        <v>843</v>
      </c>
      <c r="E72" s="333" t="s">
        <v>21</v>
      </c>
      <c r="F72" s="334">
        <v>0</v>
      </c>
    </row>
    <row r="73" spans="2:6">
      <c r="B73" s="106">
        <v>55</v>
      </c>
      <c r="C73" s="106">
        <v>55</v>
      </c>
      <c r="D73" s="335" t="s">
        <v>845</v>
      </c>
      <c r="E73" s="333" t="s">
        <v>21</v>
      </c>
      <c r="F73" s="334">
        <v>0</v>
      </c>
    </row>
    <row r="74" spans="2:6">
      <c r="B74" s="106">
        <v>56</v>
      </c>
      <c r="C74" s="106">
        <v>56</v>
      </c>
      <c r="D74" s="335" t="s">
        <v>849</v>
      </c>
      <c r="E74" s="333" t="s">
        <v>21</v>
      </c>
      <c r="F74" s="334">
        <v>0</v>
      </c>
    </row>
    <row r="75" spans="2:6">
      <c r="B75" s="106">
        <v>57</v>
      </c>
      <c r="C75" s="106">
        <v>57</v>
      </c>
      <c r="D75" s="335" t="s">
        <v>864</v>
      </c>
      <c r="E75" s="333" t="s">
        <v>21</v>
      </c>
      <c r="F75" s="334">
        <v>0</v>
      </c>
    </row>
    <row r="76" spans="2:6">
      <c r="B76" s="106">
        <v>58</v>
      </c>
      <c r="C76" s="106">
        <v>58</v>
      </c>
      <c r="D76" s="335" t="s">
        <v>873</v>
      </c>
      <c r="E76" s="333" t="s">
        <v>21</v>
      </c>
      <c r="F76" s="334">
        <v>0</v>
      </c>
    </row>
    <row r="77" spans="2:6">
      <c r="B77" s="106">
        <v>59</v>
      </c>
      <c r="C77" s="106">
        <v>59</v>
      </c>
      <c r="D77" s="335" t="s">
        <v>884</v>
      </c>
      <c r="E77" s="333" t="s">
        <v>21</v>
      </c>
      <c r="F77" s="334">
        <v>0</v>
      </c>
    </row>
    <row r="78" spans="2:6">
      <c r="B78" s="106">
        <v>60</v>
      </c>
      <c r="C78" s="106">
        <v>60</v>
      </c>
      <c r="D78" s="335" t="s">
        <v>891</v>
      </c>
      <c r="E78" s="333" t="s">
        <v>21</v>
      </c>
      <c r="F78" s="334">
        <v>0</v>
      </c>
    </row>
    <row r="79" spans="2:6">
      <c r="B79" s="106">
        <v>61</v>
      </c>
      <c r="C79" s="106">
        <v>61</v>
      </c>
      <c r="D79" s="335" t="s">
        <v>907</v>
      </c>
      <c r="E79" s="333" t="s">
        <v>21</v>
      </c>
      <c r="F79" s="334">
        <v>0</v>
      </c>
    </row>
    <row r="80" spans="2:6">
      <c r="B80" s="106">
        <v>62</v>
      </c>
      <c r="C80" s="106">
        <v>62</v>
      </c>
      <c r="D80" s="335" t="s">
        <v>919</v>
      </c>
      <c r="E80" s="333" t="s">
        <v>21</v>
      </c>
      <c r="F80" s="334">
        <v>0</v>
      </c>
    </row>
    <row r="81" spans="2:6">
      <c r="B81" s="106">
        <v>63</v>
      </c>
      <c r="C81" s="106">
        <v>63</v>
      </c>
      <c r="D81" s="335" t="s">
        <v>931</v>
      </c>
      <c r="E81" s="333" t="s">
        <v>21</v>
      </c>
      <c r="F81" s="334">
        <v>0</v>
      </c>
    </row>
    <row r="82" spans="2:6">
      <c r="B82" s="106">
        <v>64</v>
      </c>
      <c r="C82" s="106">
        <v>64</v>
      </c>
      <c r="D82" s="335" t="s">
        <v>943</v>
      </c>
      <c r="E82" s="333" t="s">
        <v>21</v>
      </c>
      <c r="F82" s="334">
        <v>0</v>
      </c>
    </row>
    <row r="83" spans="2:6">
      <c r="B83" s="106">
        <v>65</v>
      </c>
      <c r="C83" s="106">
        <v>65</v>
      </c>
      <c r="D83" s="335" t="s">
        <v>953</v>
      </c>
      <c r="E83" s="333" t="s">
        <v>21</v>
      </c>
      <c r="F83" s="334">
        <v>0</v>
      </c>
    </row>
    <row r="84" spans="2:6">
      <c r="B84" s="106">
        <v>66</v>
      </c>
      <c r="C84" s="106">
        <v>66</v>
      </c>
      <c r="D84" s="335" t="s">
        <v>963</v>
      </c>
      <c r="E84" s="333" t="s">
        <v>21</v>
      </c>
      <c r="F84" s="334">
        <v>0</v>
      </c>
    </row>
    <row r="85" spans="2:6">
      <c r="B85" s="106">
        <v>67</v>
      </c>
      <c r="C85" s="106">
        <v>67</v>
      </c>
      <c r="D85" s="335" t="s">
        <v>979</v>
      </c>
      <c r="E85" s="333" t="s">
        <v>21</v>
      </c>
      <c r="F85" s="334">
        <v>0</v>
      </c>
    </row>
    <row r="86" spans="2:6">
      <c r="B86" s="106">
        <v>68</v>
      </c>
      <c r="C86" s="106">
        <v>68</v>
      </c>
      <c r="D86" s="335" t="s">
        <v>992</v>
      </c>
      <c r="E86" s="333" t="s">
        <v>21</v>
      </c>
      <c r="F86" s="334">
        <v>0</v>
      </c>
    </row>
    <row r="87" spans="2:6">
      <c r="B87" s="106">
        <v>69</v>
      </c>
      <c r="C87" s="106">
        <v>69</v>
      </c>
      <c r="D87" s="335" t="s">
        <v>998</v>
      </c>
      <c r="E87" s="333" t="s">
        <v>21</v>
      </c>
      <c r="F87" s="334">
        <v>0</v>
      </c>
    </row>
    <row r="88" spans="2:6">
      <c r="B88" s="106">
        <v>70</v>
      </c>
      <c r="C88" s="106">
        <v>70</v>
      </c>
      <c r="D88" s="335" t="s">
        <v>1024</v>
      </c>
      <c r="E88" s="333" t="s">
        <v>21</v>
      </c>
      <c r="F88" s="334">
        <v>0</v>
      </c>
    </row>
    <row r="89" spans="2:6">
      <c r="B89" s="106">
        <v>71</v>
      </c>
      <c r="C89" s="106">
        <v>71</v>
      </c>
      <c r="D89" s="335" t="s">
        <v>1021</v>
      </c>
      <c r="E89" s="333" t="s">
        <v>21</v>
      </c>
      <c r="F89" s="334">
        <v>0</v>
      </c>
    </row>
    <row r="90" spans="2:6">
      <c r="B90" s="106">
        <v>72</v>
      </c>
      <c r="C90" s="106">
        <v>72</v>
      </c>
      <c r="D90" s="335" t="s">
        <v>1033</v>
      </c>
      <c r="E90" s="333" t="s">
        <v>21</v>
      </c>
      <c r="F90" s="334">
        <v>0</v>
      </c>
    </row>
    <row r="91" spans="2:6">
      <c r="B91" s="106">
        <v>73</v>
      </c>
      <c r="C91" s="106">
        <v>73</v>
      </c>
      <c r="D91" s="335" t="s">
        <v>1038</v>
      </c>
      <c r="E91" s="333" t="s">
        <v>21</v>
      </c>
      <c r="F91" s="334">
        <v>0</v>
      </c>
    </row>
    <row r="92" spans="2:6">
      <c r="B92" s="106">
        <v>74</v>
      </c>
      <c r="C92" s="106">
        <v>74</v>
      </c>
      <c r="D92" s="335" t="s">
        <v>1047</v>
      </c>
      <c r="E92" s="333" t="s">
        <v>21</v>
      </c>
      <c r="F92" s="334">
        <v>0</v>
      </c>
    </row>
    <row r="93" spans="2:6">
      <c r="B93" s="106">
        <v>75</v>
      </c>
      <c r="C93" s="106">
        <v>75</v>
      </c>
      <c r="D93" s="335" t="s">
        <v>1057</v>
      </c>
      <c r="E93" s="333" t="s">
        <v>21</v>
      </c>
      <c r="F93" s="334">
        <v>0</v>
      </c>
    </row>
    <row r="94" spans="2:6">
      <c r="B94" s="106">
        <v>76</v>
      </c>
      <c r="C94" s="106">
        <v>76</v>
      </c>
      <c r="D94" s="335" t="s">
        <v>1066</v>
      </c>
      <c r="E94" s="333" t="s">
        <v>21</v>
      </c>
      <c r="F94" s="334">
        <v>0</v>
      </c>
    </row>
    <row r="95" spans="2:6">
      <c r="B95" s="106">
        <v>77</v>
      </c>
      <c r="C95" s="106">
        <v>77</v>
      </c>
      <c r="D95" s="335" t="s">
        <v>1074</v>
      </c>
      <c r="E95" s="333" t="s">
        <v>21</v>
      </c>
      <c r="F95" s="334">
        <v>0</v>
      </c>
    </row>
    <row r="96" spans="2:6">
      <c r="B96" s="106">
        <v>78</v>
      </c>
      <c r="C96" s="106">
        <v>78</v>
      </c>
      <c r="D96" s="335" t="s">
        <v>1081</v>
      </c>
      <c r="E96" s="333" t="s">
        <v>21</v>
      </c>
      <c r="F96" s="334">
        <v>0</v>
      </c>
    </row>
    <row r="97" spans="2:6">
      <c r="B97" s="106">
        <v>79</v>
      </c>
      <c r="C97" s="106">
        <v>79</v>
      </c>
      <c r="D97" s="335" t="s">
        <v>1089</v>
      </c>
      <c r="E97" s="333" t="s">
        <v>21</v>
      </c>
      <c r="F97" s="334">
        <v>0</v>
      </c>
    </row>
    <row r="98" spans="2:6">
      <c r="B98" s="106">
        <v>80</v>
      </c>
      <c r="C98" s="106">
        <v>80</v>
      </c>
      <c r="D98" s="335" t="s">
        <v>1108</v>
      </c>
      <c r="E98" s="333" t="s">
        <v>21</v>
      </c>
      <c r="F98" s="334">
        <v>0</v>
      </c>
    </row>
    <row r="99" spans="2:6" ht="3" customHeight="1" thickBot="1">
      <c r="B99" s="282" t="s">
        <v>170</v>
      </c>
      <c r="C99" s="282" t="s">
        <v>170</v>
      </c>
      <c r="D99" s="108"/>
      <c r="E99" s="108"/>
      <c r="F99" s="109"/>
    </row>
    <row r="100" spans="2:6" ht="15.75" thickTop="1"/>
    <row r="101" spans="2:6"/>
    <row r="102" spans="2:6"/>
    <row r="103" spans="2:6"/>
    <row r="104" spans="2:6"/>
    <row r="105" spans="2:6"/>
    <row r="106" spans="2:6"/>
    <row r="107" spans="2:6"/>
    <row r="108" spans="2:6"/>
    <row r="109" spans="2:6"/>
    <row r="110" spans="2:6"/>
    <row r="111" spans="2:6"/>
    <row r="112" spans="2:6"/>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sheetData>
  <mergeCells count="15">
    <mergeCell ref="B16:B17"/>
    <mergeCell ref="C7:F7"/>
    <mergeCell ref="C1:F1"/>
    <mergeCell ref="C2:F2"/>
    <mergeCell ref="C3:F3"/>
    <mergeCell ref="C4:F4"/>
    <mergeCell ref="C6:F6"/>
    <mergeCell ref="C9:F9"/>
    <mergeCell ref="C11:F11"/>
    <mergeCell ref="C13:F13"/>
    <mergeCell ref="C14:F14"/>
    <mergeCell ref="C16:C17"/>
    <mergeCell ref="D16:D17"/>
    <mergeCell ref="F16:F17"/>
    <mergeCell ref="E16:E17"/>
  </mergeCells>
  <conditionalFormatting sqref="B19:D98">
    <cfRule type="expression" dxfId="32" priority="20" stopIfTrue="1">
      <formula>MOD(ROW(),2)</formula>
    </cfRule>
  </conditionalFormatting>
  <conditionalFormatting sqref="E19:E98">
    <cfRule type="cellIs" dxfId="31" priority="12" operator="equal">
      <formula>"NO"</formula>
    </cfRule>
    <cfRule type="cellIs" dxfId="30" priority="13" operator="equal">
      <formula>"SI"</formula>
    </cfRule>
  </conditionalFormatting>
  <conditionalFormatting sqref="F19:F98">
    <cfRule type="cellIs" dxfId="29" priority="7" operator="equal">
      <formula>-1</formula>
    </cfRule>
    <cfRule type="cellIs" dxfId="28" priority="8" operator="equal">
      <formula>0</formula>
    </cfRule>
  </conditionalFormatting>
  <dataValidations count="2">
    <dataValidation type="decimal" allowBlank="1" showInputMessage="1" showErrorMessage="1" sqref="F19:F98" xr:uid="{00000000-0002-0000-0B00-000000000000}">
      <formula1>-0.0000007</formula1>
      <formula2>0.0000007</formula2>
    </dataValidation>
    <dataValidation type="list" allowBlank="1" showInputMessage="1" showErrorMessage="1" sqref="E19:E99" xr:uid="{00000000-0002-0000-0B00-000001000000}">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7">
    <tabColor rgb="FF7030A0"/>
    <pageSetUpPr fitToPage="1"/>
  </sheetPr>
  <dimension ref="A1:N56"/>
  <sheetViews>
    <sheetView showGridLines="0" topLeftCell="A7" zoomScale="90" zoomScaleNormal="90" workbookViewId="0">
      <selection activeCell="D20" sqref="D20"/>
    </sheetView>
  </sheetViews>
  <sheetFormatPr baseColWidth="10" defaultColWidth="0" defaultRowHeight="15"/>
  <cols>
    <col min="1" max="1" width="1.42578125" style="102" customWidth="1"/>
    <col min="2" max="2" width="16.42578125" style="102" customWidth="1"/>
    <col min="3" max="3" width="15.42578125" style="102" customWidth="1"/>
    <col min="4" max="4" width="45.7109375" style="102" customWidth="1"/>
    <col min="5" max="6" width="14.140625" style="102" customWidth="1"/>
    <col min="7" max="8" width="15.28515625" style="102" customWidth="1"/>
    <col min="9" max="9" width="18.85546875" style="102" customWidth="1"/>
    <col min="10" max="10" width="15.7109375" style="102" customWidth="1"/>
    <col min="11" max="11" width="41.28515625" style="102" customWidth="1"/>
    <col min="12" max="13" width="11.42578125" style="102" customWidth="1"/>
    <col min="14" max="14" width="0" style="102" hidden="1" customWidth="1"/>
    <col min="15" max="16384" width="11.42578125" style="102" hidden="1"/>
  </cols>
  <sheetData>
    <row r="1" spans="1:11" s="3" customFormat="1" ht="15" customHeight="1">
      <c r="A1" s="96"/>
      <c r="B1" s="502" t="str">
        <f>PROPONENTES!B1</f>
        <v>INSTITUTO NACIONAL DE VÍAS</v>
      </c>
      <c r="C1" s="502"/>
      <c r="D1" s="502"/>
      <c r="E1" s="502"/>
      <c r="F1" s="502"/>
      <c r="G1" s="502"/>
      <c r="H1" s="502"/>
      <c r="I1" s="502"/>
      <c r="J1" s="502"/>
      <c r="K1" s="502"/>
    </row>
    <row r="2" spans="1:11" s="1" customFormat="1" ht="15" customHeight="1">
      <c r="A2" s="98"/>
      <c r="B2" s="502" t="str">
        <f>PROPONENTES!B2</f>
        <v>DIRECCIÓN GENERAL</v>
      </c>
      <c r="C2" s="502"/>
      <c r="D2" s="502"/>
      <c r="E2" s="502"/>
      <c r="F2" s="502"/>
      <c r="G2" s="502"/>
      <c r="H2" s="502"/>
      <c r="I2" s="502"/>
      <c r="J2" s="502"/>
      <c r="K2" s="502"/>
    </row>
    <row r="3" spans="1:11" s="1" customFormat="1" ht="15" customHeight="1">
      <c r="A3" s="98"/>
      <c r="B3" s="502" t="str">
        <f>PROPONENTES!B3</f>
        <v>DIRECCION JURIDICA</v>
      </c>
      <c r="C3" s="502"/>
      <c r="D3" s="502"/>
      <c r="E3" s="502"/>
      <c r="F3" s="502"/>
      <c r="G3" s="502"/>
      <c r="H3" s="502"/>
      <c r="I3" s="502"/>
      <c r="J3" s="502"/>
      <c r="K3" s="502"/>
    </row>
    <row r="4" spans="1:11" s="1" customFormat="1" ht="12.75" customHeight="1">
      <c r="A4" s="98"/>
      <c r="B4" s="502" t="str">
        <f>PROPONENTES!B4</f>
        <v>SUBDIRECCION DE PROCESOS DE SELECCIÓN CONTRACTUALES</v>
      </c>
      <c r="C4" s="502"/>
      <c r="D4" s="502"/>
      <c r="E4" s="502"/>
      <c r="F4" s="502"/>
      <c r="G4" s="502"/>
      <c r="H4" s="502"/>
      <c r="I4" s="502"/>
      <c r="J4" s="502"/>
      <c r="K4" s="502"/>
    </row>
    <row r="5" spans="1:11" s="1" customFormat="1" ht="12.75">
      <c r="A5" s="98"/>
      <c r="B5" s="97"/>
      <c r="C5" s="2"/>
      <c r="D5" s="36"/>
      <c r="E5" s="36"/>
      <c r="F5" s="36"/>
      <c r="G5" s="36"/>
      <c r="H5" s="36"/>
      <c r="I5" s="36"/>
      <c r="J5" s="36"/>
      <c r="K5" s="36"/>
    </row>
    <row r="6" spans="1:11" s="1" customFormat="1" ht="12.75">
      <c r="A6" s="98"/>
      <c r="B6" s="502" t="str">
        <f>+PROPONENTES!B6</f>
        <v>CONCURSO DE MÉRITOS ABIERTO</v>
      </c>
      <c r="C6" s="502"/>
      <c r="D6" s="502"/>
      <c r="E6" s="502"/>
      <c r="F6" s="502"/>
      <c r="G6" s="502"/>
      <c r="H6" s="502"/>
      <c r="I6" s="502"/>
      <c r="J6" s="502"/>
      <c r="K6" s="502"/>
    </row>
    <row r="7" spans="1:11" s="1" customFormat="1" ht="12.75" customHeight="1">
      <c r="A7" s="98"/>
      <c r="B7" s="502" t="str">
        <f>PROPONENTES!B7</f>
        <v>CMA-DEO-SGI-142-2023</v>
      </c>
      <c r="C7" s="502"/>
      <c r="D7" s="502"/>
      <c r="E7" s="502"/>
      <c r="F7" s="502"/>
      <c r="G7" s="502"/>
      <c r="H7" s="502"/>
      <c r="I7" s="502"/>
      <c r="J7" s="502"/>
      <c r="K7" s="502"/>
    </row>
    <row r="8" spans="1:11" s="1" customFormat="1" ht="15.75">
      <c r="A8" s="98"/>
      <c r="B8" s="97"/>
      <c r="C8" s="100"/>
      <c r="D8" s="36"/>
      <c r="E8" s="36"/>
      <c r="F8" s="36"/>
      <c r="G8" s="36"/>
      <c r="H8" s="36"/>
      <c r="I8" s="36"/>
      <c r="J8" s="36"/>
      <c r="K8" s="36"/>
    </row>
    <row r="9" spans="1:11" s="1" customFormat="1" ht="33.75" customHeight="1">
      <c r="A9" s="98"/>
      <c r="B9" s="502" t="str">
        <f>PROPONENTES!B9</f>
        <v>“ADMINISTRACIÓN VIAL DE LAS CARRETERAS NACIONALES A CARGO DE INVÍAS, DE LA DIRECCIÓN 
TERRITORIAL QUINDIO”</v>
      </c>
      <c r="C9" s="502"/>
      <c r="D9" s="502"/>
      <c r="E9" s="502"/>
      <c r="F9" s="502"/>
      <c r="G9" s="502"/>
      <c r="H9" s="502"/>
      <c r="I9" s="502"/>
      <c r="J9" s="502"/>
      <c r="K9" s="502"/>
    </row>
    <row r="10" spans="1:11" s="1" customFormat="1" ht="15.75">
      <c r="A10" s="98"/>
      <c r="B10" s="97"/>
      <c r="C10" s="100"/>
      <c r="D10" s="36"/>
      <c r="E10" s="36"/>
      <c r="F10" s="36"/>
      <c r="G10" s="36"/>
      <c r="H10" s="36"/>
      <c r="I10" s="36"/>
      <c r="J10" s="36"/>
      <c r="K10" s="36"/>
    </row>
    <row r="11" spans="1:11" s="1" customFormat="1" ht="15.75" customHeight="1">
      <c r="A11" s="98"/>
      <c r="B11" s="502">
        <f>PROPONENTES!B11</f>
        <v>0</v>
      </c>
      <c r="C11" s="502"/>
      <c r="D11" s="502"/>
      <c r="E11" s="502"/>
      <c r="F11" s="502"/>
      <c r="G11" s="502"/>
      <c r="H11" s="502"/>
      <c r="I11" s="502"/>
      <c r="J11" s="502"/>
      <c r="K11" s="502"/>
    </row>
    <row r="12" spans="1:11" s="1" customFormat="1" ht="15.75">
      <c r="A12" s="98"/>
      <c r="B12" s="97"/>
      <c r="C12" s="100"/>
      <c r="D12" s="36"/>
      <c r="E12" s="36"/>
      <c r="F12" s="36"/>
      <c r="G12" s="36"/>
      <c r="H12" s="36"/>
      <c r="I12" s="36"/>
      <c r="J12" s="36"/>
      <c r="K12" s="36"/>
    </row>
    <row r="13" spans="1:11" s="1" customFormat="1" ht="12.75">
      <c r="A13" s="98"/>
      <c r="B13" s="412" t="s">
        <v>166</v>
      </c>
      <c r="C13" s="412"/>
      <c r="D13" s="412"/>
      <c r="E13" s="412"/>
      <c r="F13" s="412"/>
      <c r="G13" s="412"/>
      <c r="H13" s="412"/>
      <c r="I13" s="412"/>
      <c r="J13" s="412"/>
      <c r="K13" s="412"/>
    </row>
    <row r="14" spans="1:11">
      <c r="A14" s="101"/>
      <c r="B14" s="412" t="s">
        <v>158</v>
      </c>
      <c r="C14" s="412"/>
      <c r="D14" s="412"/>
      <c r="E14" s="412"/>
      <c r="F14" s="412"/>
      <c r="G14" s="412"/>
      <c r="H14" s="412"/>
      <c r="I14" s="412"/>
      <c r="J14" s="412"/>
      <c r="K14" s="412"/>
    </row>
    <row r="15" spans="1:11" ht="15.75" thickBot="1"/>
    <row r="16" spans="1:11" s="113" customFormat="1" ht="15.75" customHeight="1" thickTop="1">
      <c r="B16" s="518" t="s">
        <v>33</v>
      </c>
      <c r="C16" s="522" t="s">
        <v>93</v>
      </c>
      <c r="D16" s="522" t="s">
        <v>15</v>
      </c>
      <c r="E16" s="234"/>
      <c r="F16" s="526" t="s">
        <v>94</v>
      </c>
      <c r="G16" s="527"/>
      <c r="H16" s="527"/>
      <c r="I16" s="527"/>
      <c r="J16" s="511" t="s">
        <v>95</v>
      </c>
      <c r="K16" s="514" t="s">
        <v>96</v>
      </c>
    </row>
    <row r="17" spans="2:11" s="113" customFormat="1" ht="15" customHeight="1">
      <c r="B17" s="519"/>
      <c r="C17" s="523"/>
      <c r="D17" s="523"/>
      <c r="E17" s="524" t="s">
        <v>176</v>
      </c>
      <c r="F17" s="524" t="s">
        <v>174</v>
      </c>
      <c r="G17" s="524" t="s">
        <v>218</v>
      </c>
      <c r="H17" s="524" t="s">
        <v>97</v>
      </c>
      <c r="I17" s="524" t="s">
        <v>165</v>
      </c>
      <c r="J17" s="512"/>
      <c r="K17" s="515"/>
    </row>
    <row r="18" spans="2:11" s="113" customFormat="1" ht="70.5" customHeight="1">
      <c r="B18" s="520"/>
      <c r="C18" s="524"/>
      <c r="D18" s="524"/>
      <c r="E18" s="528"/>
      <c r="F18" s="528"/>
      <c r="G18" s="529"/>
      <c r="H18" s="529"/>
      <c r="I18" s="528"/>
      <c r="J18" s="513"/>
      <c r="K18" s="516"/>
    </row>
    <row r="19" spans="2:11" s="113" customFormat="1" ht="18" customHeight="1" thickBot="1">
      <c r="B19" s="521"/>
      <c r="C19" s="525"/>
      <c r="D19" s="525"/>
      <c r="E19" s="235"/>
      <c r="F19" s="236">
        <v>69</v>
      </c>
      <c r="G19" s="237">
        <v>10</v>
      </c>
      <c r="H19" s="237">
        <v>20</v>
      </c>
      <c r="I19" s="236">
        <v>1</v>
      </c>
      <c r="J19" s="238">
        <f>SUM(F19:I19)</f>
        <v>100</v>
      </c>
      <c r="K19" s="517"/>
    </row>
    <row r="20" spans="2:11" s="114" customFormat="1" ht="8.25" customHeight="1">
      <c r="B20" s="115"/>
      <c r="C20" s="116"/>
      <c r="D20" s="117"/>
      <c r="E20" s="117"/>
      <c r="F20" s="117"/>
      <c r="G20" s="118"/>
      <c r="H20" s="118"/>
      <c r="I20" s="117"/>
      <c r="J20" s="118"/>
      <c r="K20" s="119"/>
    </row>
    <row r="21" spans="2:11" s="114" customFormat="1" ht="12.75">
      <c r="B21" s="120">
        <f>PROPONENTES!C19</f>
        <v>1</v>
      </c>
      <c r="C21" s="121">
        <v>1</v>
      </c>
      <c r="D21" s="122" t="str">
        <f>VLOOKUP(B21,PROPONENTES!$C$19:$E$98,2,FALSE)</f>
        <v>CONSORCIO ADVIAL HE</v>
      </c>
      <c r="E21" s="183" t="str">
        <f>VLOOKUP(B21,'PONDERACION EXP.'!$C$41:$J$121,6,FALSE)</f>
        <v>NO HÁBIL</v>
      </c>
      <c r="F21" s="173">
        <f>VLOOKUP(B21,'PONDERACION EXP.'!$C$42:$J$121,8,FALSE)</f>
        <v>0</v>
      </c>
      <c r="G21" s="145" t="str">
        <f>VLOOKUP(B21,'EQUIPO DE TRABAJO'!$C$19:$F$98,3,FALSE)</f>
        <v>CUMPLE</v>
      </c>
      <c r="H21" s="145">
        <f>VLOOKUP(B21,'APOYO A IND. NAL.'!$C$19:$E$98,3,FALSE)</f>
        <v>20</v>
      </c>
      <c r="I21" s="146">
        <f>VLOOKUP(B21,'VIN.PERS.DISC.'!$C$19:$G$98,5,FALSE)</f>
        <v>1</v>
      </c>
      <c r="J21" s="174">
        <f>SUM(F21:I21)</f>
        <v>21</v>
      </c>
      <c r="K21" s="123"/>
    </row>
    <row r="22" spans="2:11" s="114" customFormat="1" ht="12.75">
      <c r="B22" s="120" t="e">
        <f>PROPONENTES!#REF!</f>
        <v>#REF!</v>
      </c>
      <c r="C22" s="121">
        <v>2</v>
      </c>
      <c r="D22" s="122" t="e">
        <f>VLOOKUP(B22,PROPONENTES!$C$19:$E$98,2,FALSE)</f>
        <v>#REF!</v>
      </c>
      <c r="E22" s="183" t="e">
        <f>VLOOKUP(B22,'PONDERACION EXP.'!$C$41:$J$121,6,FALSE)</f>
        <v>#REF!</v>
      </c>
      <c r="F22" s="173" t="e">
        <f>VLOOKUP(B22,'PONDERACION EXP.'!$C$42:$J$121,8,FALSE)</f>
        <v>#REF!</v>
      </c>
      <c r="G22" s="145" t="e">
        <f>VLOOKUP(B22,'EQUIPO DE TRABAJO'!$C$19:$F$98,3,FALSE)</f>
        <v>#REF!</v>
      </c>
      <c r="H22" s="145" t="e">
        <f>VLOOKUP(B22,'APOYO A IND. NAL.'!$C$19:$E$98,3,FALSE)</f>
        <v>#REF!</v>
      </c>
      <c r="I22" s="146" t="e">
        <f>VLOOKUP(B22,'VIN.PERS.DISC.'!$C$19:$G$98,5,FALSE)</f>
        <v>#REF!</v>
      </c>
      <c r="J22" s="174" t="e">
        <f t="shared" ref="J22:J52" si="0">SUM(F22:I22)</f>
        <v>#REF!</v>
      </c>
      <c r="K22" s="123"/>
    </row>
    <row r="23" spans="2:11" s="114" customFormat="1" ht="12.75">
      <c r="B23" s="120" t="e">
        <f>PROPONENTES!#REF!</f>
        <v>#REF!</v>
      </c>
      <c r="C23" s="121">
        <v>3</v>
      </c>
      <c r="D23" s="122" t="e">
        <f>VLOOKUP(B23,PROPONENTES!$C$19:$E$98,2,FALSE)</f>
        <v>#REF!</v>
      </c>
      <c r="E23" s="183" t="e">
        <f>VLOOKUP(B23,'PONDERACION EXP.'!$C$41:$J$121,6,FALSE)</f>
        <v>#REF!</v>
      </c>
      <c r="F23" s="173" t="e">
        <f>VLOOKUP(B23,'PONDERACION EXP.'!$C$42:$J$121,8,FALSE)</f>
        <v>#REF!</v>
      </c>
      <c r="G23" s="145" t="e">
        <f>VLOOKUP(B23,'EQUIPO DE TRABAJO'!$C$19:$F$98,3,FALSE)</f>
        <v>#REF!</v>
      </c>
      <c r="H23" s="145" t="e">
        <f>VLOOKUP(B23,'APOYO A IND. NAL.'!$C$19:$E$98,3,FALSE)</f>
        <v>#REF!</v>
      </c>
      <c r="I23" s="146" t="e">
        <f>VLOOKUP(B23,'VIN.PERS.DISC.'!$C$19:$G$98,5,FALSE)</f>
        <v>#REF!</v>
      </c>
      <c r="J23" s="174" t="e">
        <f t="shared" si="0"/>
        <v>#REF!</v>
      </c>
      <c r="K23" s="123"/>
    </row>
    <row r="24" spans="2:11" s="114" customFormat="1" ht="12.75">
      <c r="B24" s="120" t="e">
        <f>PROPONENTES!#REF!</f>
        <v>#REF!</v>
      </c>
      <c r="C24" s="121">
        <v>4</v>
      </c>
      <c r="D24" s="122" t="e">
        <f>VLOOKUP(B24,PROPONENTES!$C$19:$E$98,2,FALSE)</f>
        <v>#REF!</v>
      </c>
      <c r="E24" s="183" t="e">
        <f>VLOOKUP(B24,'PONDERACION EXP.'!$C$41:$J$121,6,FALSE)</f>
        <v>#REF!</v>
      </c>
      <c r="F24" s="173" t="e">
        <f>VLOOKUP(B24,'PONDERACION EXP.'!$C$42:$J$121,8,FALSE)</f>
        <v>#REF!</v>
      </c>
      <c r="G24" s="145" t="e">
        <f>VLOOKUP(B24,'EQUIPO DE TRABAJO'!$C$19:$F$98,3,FALSE)</f>
        <v>#REF!</v>
      </c>
      <c r="H24" s="145" t="e">
        <f>VLOOKUP(B24,'APOYO A IND. NAL.'!$C$19:$E$98,3,FALSE)</f>
        <v>#REF!</v>
      </c>
      <c r="I24" s="146" t="e">
        <f>VLOOKUP(B24,'VIN.PERS.DISC.'!$C$19:$G$98,5,FALSE)</f>
        <v>#REF!</v>
      </c>
      <c r="J24" s="174" t="e">
        <f t="shared" si="0"/>
        <v>#REF!</v>
      </c>
      <c r="K24" s="123"/>
    </row>
    <row r="25" spans="2:11" s="114" customFormat="1" ht="12.75">
      <c r="B25" s="120" t="e">
        <f>PROPONENTES!#REF!</f>
        <v>#REF!</v>
      </c>
      <c r="C25" s="121">
        <v>5</v>
      </c>
      <c r="D25" s="122" t="e">
        <f>VLOOKUP(B25,PROPONENTES!$C$19:$E$98,2,FALSE)</f>
        <v>#REF!</v>
      </c>
      <c r="E25" s="183" t="e">
        <f>VLOOKUP(B25,'PONDERACION EXP.'!$C$41:$J$121,6,FALSE)</f>
        <v>#REF!</v>
      </c>
      <c r="F25" s="173" t="e">
        <f>VLOOKUP(B25,'PONDERACION EXP.'!$C$42:$J$121,8,FALSE)</f>
        <v>#REF!</v>
      </c>
      <c r="G25" s="145" t="e">
        <f>VLOOKUP(B25,'EQUIPO DE TRABAJO'!$C$19:$F$98,3,FALSE)</f>
        <v>#REF!</v>
      </c>
      <c r="H25" s="145" t="e">
        <f>VLOOKUP(B25,'APOYO A IND. NAL.'!$C$19:$E$98,3,FALSE)</f>
        <v>#REF!</v>
      </c>
      <c r="I25" s="146" t="e">
        <f>VLOOKUP(B25,'VIN.PERS.DISC.'!$C$19:$G$98,5,FALSE)</f>
        <v>#REF!</v>
      </c>
      <c r="J25" s="174" t="e">
        <f t="shared" si="0"/>
        <v>#REF!</v>
      </c>
      <c r="K25" s="123"/>
    </row>
    <row r="26" spans="2:11" s="114" customFormat="1" ht="12.75">
      <c r="B26" s="120" t="e">
        <f>PROPONENTES!#REF!</f>
        <v>#REF!</v>
      </c>
      <c r="C26" s="121">
        <v>6</v>
      </c>
      <c r="D26" s="122" t="e">
        <f>VLOOKUP(B26,PROPONENTES!$C$19:$E$98,2,FALSE)</f>
        <v>#REF!</v>
      </c>
      <c r="E26" s="183" t="e">
        <f>VLOOKUP(B26,'PONDERACION EXP.'!$C$41:$J$121,6,FALSE)</f>
        <v>#REF!</v>
      </c>
      <c r="F26" s="173" t="e">
        <f>VLOOKUP(B26,'PONDERACION EXP.'!$C$42:$J$121,8,FALSE)</f>
        <v>#REF!</v>
      </c>
      <c r="G26" s="145" t="e">
        <f>VLOOKUP(B26,'EQUIPO DE TRABAJO'!$C$19:$F$98,3,FALSE)</f>
        <v>#REF!</v>
      </c>
      <c r="H26" s="145" t="e">
        <f>VLOOKUP(B26,'APOYO A IND. NAL.'!$C$19:$E$98,3,FALSE)</f>
        <v>#REF!</v>
      </c>
      <c r="I26" s="146" t="e">
        <f>VLOOKUP(B26,'VIN.PERS.DISC.'!$C$19:$G$98,5,FALSE)</f>
        <v>#REF!</v>
      </c>
      <c r="J26" s="174" t="e">
        <f t="shared" si="0"/>
        <v>#REF!</v>
      </c>
      <c r="K26" s="123"/>
    </row>
    <row r="27" spans="2:11" s="114" customFormat="1" ht="12.75">
      <c r="B27" s="120" t="e">
        <f>PROPONENTES!#REF!</f>
        <v>#REF!</v>
      </c>
      <c r="C27" s="121">
        <v>7</v>
      </c>
      <c r="D27" s="122" t="e">
        <f>VLOOKUP(B27,PROPONENTES!$C$19:$E$98,2,FALSE)</f>
        <v>#REF!</v>
      </c>
      <c r="E27" s="183" t="e">
        <f>VLOOKUP(B27,'PONDERACION EXP.'!$C$41:$J$121,6,FALSE)</f>
        <v>#REF!</v>
      </c>
      <c r="F27" s="173" t="e">
        <f>VLOOKUP(B27,'PONDERACION EXP.'!$C$42:$J$121,8,FALSE)</f>
        <v>#REF!</v>
      </c>
      <c r="G27" s="145" t="e">
        <f>VLOOKUP(B27,'EQUIPO DE TRABAJO'!$C$19:$F$98,3,FALSE)</f>
        <v>#REF!</v>
      </c>
      <c r="H27" s="145" t="e">
        <f>VLOOKUP(B27,'APOYO A IND. NAL.'!$C$19:$E$98,3,FALSE)</f>
        <v>#REF!</v>
      </c>
      <c r="I27" s="146" t="e">
        <f>VLOOKUP(B27,'VIN.PERS.DISC.'!$C$19:$G$98,5,FALSE)</f>
        <v>#REF!</v>
      </c>
      <c r="J27" s="174" t="e">
        <f t="shared" si="0"/>
        <v>#REF!</v>
      </c>
      <c r="K27" s="123"/>
    </row>
    <row r="28" spans="2:11" s="114" customFormat="1" ht="12.75">
      <c r="B28" s="120" t="e">
        <f>PROPONENTES!#REF!</f>
        <v>#REF!</v>
      </c>
      <c r="C28" s="121">
        <v>8</v>
      </c>
      <c r="D28" s="122" t="e">
        <f>VLOOKUP(B28,PROPONENTES!$C$19:$E$98,2,FALSE)</f>
        <v>#REF!</v>
      </c>
      <c r="E28" s="183" t="e">
        <f>VLOOKUP(B28,'PONDERACION EXP.'!$C$41:$J$121,6,FALSE)</f>
        <v>#REF!</v>
      </c>
      <c r="F28" s="173" t="e">
        <f>VLOOKUP(B28,'PONDERACION EXP.'!$C$42:$J$121,8,FALSE)</f>
        <v>#REF!</v>
      </c>
      <c r="G28" s="145" t="e">
        <f>VLOOKUP(B28,'EQUIPO DE TRABAJO'!$C$19:$F$98,3,FALSE)</f>
        <v>#REF!</v>
      </c>
      <c r="H28" s="145" t="e">
        <f>VLOOKUP(B28,'APOYO A IND. NAL.'!$C$19:$E$98,3,FALSE)</f>
        <v>#REF!</v>
      </c>
      <c r="I28" s="146" t="e">
        <f>VLOOKUP(B28,'VIN.PERS.DISC.'!$C$19:$G$98,5,FALSE)</f>
        <v>#REF!</v>
      </c>
      <c r="J28" s="174" t="e">
        <f t="shared" si="0"/>
        <v>#REF!</v>
      </c>
      <c r="K28" s="123"/>
    </row>
    <row r="29" spans="2:11" s="114" customFormat="1" ht="12.75">
      <c r="B29" s="120" t="e">
        <f>PROPONENTES!#REF!</f>
        <v>#REF!</v>
      </c>
      <c r="C29" s="121">
        <v>9</v>
      </c>
      <c r="D29" s="122" t="e">
        <f>VLOOKUP(B29,PROPONENTES!$C$19:$E$98,2,FALSE)</f>
        <v>#REF!</v>
      </c>
      <c r="E29" s="183" t="e">
        <f>VLOOKUP(B29,'PONDERACION EXP.'!$C$41:$J$121,6,FALSE)</f>
        <v>#REF!</v>
      </c>
      <c r="F29" s="173" t="e">
        <f>VLOOKUP(B29,'PONDERACION EXP.'!$C$42:$J$121,8,FALSE)</f>
        <v>#REF!</v>
      </c>
      <c r="G29" s="145" t="e">
        <f>VLOOKUP(B29,'EQUIPO DE TRABAJO'!$C$19:$F$98,3,FALSE)</f>
        <v>#REF!</v>
      </c>
      <c r="H29" s="145" t="e">
        <f>VLOOKUP(B29,'APOYO A IND. NAL.'!$C$19:$E$98,3,FALSE)</f>
        <v>#REF!</v>
      </c>
      <c r="I29" s="146" t="e">
        <f>VLOOKUP(B29,'VIN.PERS.DISC.'!$C$19:$G$98,5,FALSE)</f>
        <v>#REF!</v>
      </c>
      <c r="J29" s="174" t="e">
        <f t="shared" si="0"/>
        <v>#REF!</v>
      </c>
      <c r="K29" s="123"/>
    </row>
    <row r="30" spans="2:11" s="114" customFormat="1" ht="12.75">
      <c r="B30" s="120" t="e">
        <f>PROPONENTES!#REF!</f>
        <v>#REF!</v>
      </c>
      <c r="C30" s="121">
        <v>10</v>
      </c>
      <c r="D30" s="122" t="e">
        <f>VLOOKUP(B30,PROPONENTES!$C$19:$E$98,2,FALSE)</f>
        <v>#REF!</v>
      </c>
      <c r="E30" s="183" t="e">
        <f>VLOOKUP(B30,'PONDERACION EXP.'!$C$41:$J$121,6,FALSE)</f>
        <v>#REF!</v>
      </c>
      <c r="F30" s="173" t="e">
        <f>VLOOKUP(B30,'PONDERACION EXP.'!$C$42:$J$121,8,FALSE)</f>
        <v>#REF!</v>
      </c>
      <c r="G30" s="145" t="e">
        <f>VLOOKUP(B30,'EQUIPO DE TRABAJO'!$C$19:$F$98,3,FALSE)</f>
        <v>#REF!</v>
      </c>
      <c r="H30" s="145" t="e">
        <f>VLOOKUP(B30,'APOYO A IND. NAL.'!$C$19:$E$98,3,FALSE)</f>
        <v>#REF!</v>
      </c>
      <c r="I30" s="146" t="e">
        <f>VLOOKUP(B30,'VIN.PERS.DISC.'!$C$19:$G$98,5,FALSE)</f>
        <v>#REF!</v>
      </c>
      <c r="J30" s="174" t="e">
        <f t="shared" si="0"/>
        <v>#REF!</v>
      </c>
      <c r="K30" s="123"/>
    </row>
    <row r="31" spans="2:11" s="114" customFormat="1" ht="12.75">
      <c r="B31" s="120" t="e">
        <f>PROPONENTES!#REF!</f>
        <v>#REF!</v>
      </c>
      <c r="C31" s="121">
        <v>11</v>
      </c>
      <c r="D31" s="122" t="e">
        <f>VLOOKUP(B31,PROPONENTES!$C$19:$E$98,2,FALSE)</f>
        <v>#REF!</v>
      </c>
      <c r="E31" s="183" t="e">
        <f>VLOOKUP(B31,'PONDERACION EXP.'!$C$41:$J$121,6,FALSE)</f>
        <v>#REF!</v>
      </c>
      <c r="F31" s="173" t="e">
        <f>VLOOKUP(B31,'PONDERACION EXP.'!$C$42:$J$121,8,FALSE)</f>
        <v>#REF!</v>
      </c>
      <c r="G31" s="145" t="e">
        <f>VLOOKUP(B31,'EQUIPO DE TRABAJO'!$C$19:$F$98,3,FALSE)</f>
        <v>#REF!</v>
      </c>
      <c r="H31" s="145" t="e">
        <f>VLOOKUP(B31,'APOYO A IND. NAL.'!$C$19:$E$98,3,FALSE)</f>
        <v>#REF!</v>
      </c>
      <c r="I31" s="146" t="e">
        <f>VLOOKUP(B31,'VIN.PERS.DISC.'!$C$19:$G$98,5,FALSE)</f>
        <v>#REF!</v>
      </c>
      <c r="J31" s="174" t="e">
        <f t="shared" si="0"/>
        <v>#REF!</v>
      </c>
      <c r="K31" s="123"/>
    </row>
    <row r="32" spans="2:11" s="114" customFormat="1" ht="12.75">
      <c r="B32" s="120" t="e">
        <f>PROPONENTES!#REF!</f>
        <v>#REF!</v>
      </c>
      <c r="C32" s="121">
        <v>12</v>
      </c>
      <c r="D32" s="122" t="e">
        <f>VLOOKUP(B32,PROPONENTES!$C$19:$E$98,2,FALSE)</f>
        <v>#REF!</v>
      </c>
      <c r="E32" s="183" t="e">
        <f>VLOOKUP(B32,'PONDERACION EXP.'!$C$41:$J$121,6,FALSE)</f>
        <v>#REF!</v>
      </c>
      <c r="F32" s="173" t="e">
        <f>VLOOKUP(B32,'PONDERACION EXP.'!$C$42:$J$121,8,FALSE)</f>
        <v>#REF!</v>
      </c>
      <c r="G32" s="145" t="e">
        <f>VLOOKUP(B32,'EQUIPO DE TRABAJO'!$C$19:$F$98,3,FALSE)</f>
        <v>#REF!</v>
      </c>
      <c r="H32" s="145" t="e">
        <f>VLOOKUP(B32,'APOYO A IND. NAL.'!$C$19:$E$98,3,FALSE)</f>
        <v>#REF!</v>
      </c>
      <c r="I32" s="146" t="e">
        <f>VLOOKUP(B32,'VIN.PERS.DISC.'!$C$19:$G$98,5,FALSE)</f>
        <v>#REF!</v>
      </c>
      <c r="J32" s="174" t="e">
        <f t="shared" si="0"/>
        <v>#REF!</v>
      </c>
      <c r="K32" s="123"/>
    </row>
    <row r="33" spans="2:11" s="114" customFormat="1" ht="12.75">
      <c r="B33" s="120" t="e">
        <f>PROPONENTES!#REF!</f>
        <v>#REF!</v>
      </c>
      <c r="C33" s="121">
        <v>13</v>
      </c>
      <c r="D33" s="122" t="e">
        <f>VLOOKUP(B33,PROPONENTES!$C$19:$E$98,2,FALSE)</f>
        <v>#REF!</v>
      </c>
      <c r="E33" s="183" t="e">
        <f>VLOOKUP(B33,'PONDERACION EXP.'!$C$41:$J$121,6,FALSE)</f>
        <v>#REF!</v>
      </c>
      <c r="F33" s="173" t="e">
        <f>VLOOKUP(B33,'PONDERACION EXP.'!$C$42:$J$121,8,FALSE)</f>
        <v>#REF!</v>
      </c>
      <c r="G33" s="145" t="e">
        <f>VLOOKUP(B33,'EQUIPO DE TRABAJO'!$C$19:$F$98,3,FALSE)</f>
        <v>#REF!</v>
      </c>
      <c r="H33" s="145" t="e">
        <f>VLOOKUP(B33,'APOYO A IND. NAL.'!$C$19:$E$98,3,FALSE)</f>
        <v>#REF!</v>
      </c>
      <c r="I33" s="146" t="e">
        <f>VLOOKUP(B33,'VIN.PERS.DISC.'!$C$19:$G$98,5,FALSE)</f>
        <v>#REF!</v>
      </c>
      <c r="J33" s="174" t="e">
        <f t="shared" si="0"/>
        <v>#REF!</v>
      </c>
      <c r="K33" s="123"/>
    </row>
    <row r="34" spans="2:11" s="114" customFormat="1" ht="12.75">
      <c r="B34" s="120" t="e">
        <f>PROPONENTES!#REF!</f>
        <v>#REF!</v>
      </c>
      <c r="C34" s="121">
        <v>14</v>
      </c>
      <c r="D34" s="122" t="e">
        <f>VLOOKUP(B34,PROPONENTES!$C$19:$E$98,2,FALSE)</f>
        <v>#REF!</v>
      </c>
      <c r="E34" s="183" t="e">
        <f>VLOOKUP(B34,'PONDERACION EXP.'!$C$41:$J$121,6,FALSE)</f>
        <v>#REF!</v>
      </c>
      <c r="F34" s="173" t="e">
        <f>VLOOKUP(B34,'PONDERACION EXP.'!$C$42:$J$121,8,FALSE)</f>
        <v>#REF!</v>
      </c>
      <c r="G34" s="145" t="e">
        <f>VLOOKUP(B34,'EQUIPO DE TRABAJO'!$C$19:$F$98,3,FALSE)</f>
        <v>#REF!</v>
      </c>
      <c r="H34" s="145" t="e">
        <f>VLOOKUP(B34,'APOYO A IND. NAL.'!$C$19:$E$98,3,FALSE)</f>
        <v>#REF!</v>
      </c>
      <c r="I34" s="146" t="e">
        <f>VLOOKUP(B34,'VIN.PERS.DISC.'!$C$19:$G$98,5,FALSE)</f>
        <v>#REF!</v>
      </c>
      <c r="J34" s="174" t="e">
        <f t="shared" si="0"/>
        <v>#REF!</v>
      </c>
      <c r="K34" s="123"/>
    </row>
    <row r="35" spans="2:11" s="114" customFormat="1" ht="12.75">
      <c r="B35" s="120" t="e">
        <f>PROPONENTES!#REF!</f>
        <v>#REF!</v>
      </c>
      <c r="C35" s="121">
        <v>15</v>
      </c>
      <c r="D35" s="122" t="e">
        <f>VLOOKUP(B35,PROPONENTES!$C$19:$E$98,2,FALSE)</f>
        <v>#REF!</v>
      </c>
      <c r="E35" s="183" t="e">
        <f>VLOOKUP(B35,'PONDERACION EXP.'!$C$41:$J$121,6,FALSE)</f>
        <v>#REF!</v>
      </c>
      <c r="F35" s="173" t="e">
        <f>VLOOKUP(B35,'PONDERACION EXP.'!$C$42:$J$121,8,FALSE)</f>
        <v>#REF!</v>
      </c>
      <c r="G35" s="145" t="e">
        <f>VLOOKUP(B35,'EQUIPO DE TRABAJO'!$C$19:$F$98,3,FALSE)</f>
        <v>#REF!</v>
      </c>
      <c r="H35" s="145" t="e">
        <f>VLOOKUP(B35,'APOYO A IND. NAL.'!$C$19:$E$98,3,FALSE)</f>
        <v>#REF!</v>
      </c>
      <c r="I35" s="146" t="e">
        <f>VLOOKUP(B35,'VIN.PERS.DISC.'!$C$19:$G$98,5,FALSE)</f>
        <v>#REF!</v>
      </c>
      <c r="J35" s="174" t="e">
        <f t="shared" si="0"/>
        <v>#REF!</v>
      </c>
      <c r="K35" s="123"/>
    </row>
    <row r="36" spans="2:11" s="114" customFormat="1" ht="12.75">
      <c r="B36" s="120" t="e">
        <f>PROPONENTES!#REF!</f>
        <v>#REF!</v>
      </c>
      <c r="C36" s="121">
        <v>16</v>
      </c>
      <c r="D36" s="122" t="e">
        <f>VLOOKUP(B36,PROPONENTES!$C$19:$E$98,2,FALSE)</f>
        <v>#REF!</v>
      </c>
      <c r="E36" s="183" t="e">
        <f>VLOOKUP(B36,'PONDERACION EXP.'!$C$41:$J$121,6,FALSE)</f>
        <v>#REF!</v>
      </c>
      <c r="F36" s="173" t="e">
        <f>VLOOKUP(B36,'PONDERACION EXP.'!$C$42:$J$121,8,FALSE)</f>
        <v>#REF!</v>
      </c>
      <c r="G36" s="145" t="e">
        <f>VLOOKUP(B36,'EQUIPO DE TRABAJO'!$C$19:$F$98,3,FALSE)</f>
        <v>#REF!</v>
      </c>
      <c r="H36" s="145" t="e">
        <f>VLOOKUP(B36,'APOYO A IND. NAL.'!$C$19:$E$98,3,FALSE)</f>
        <v>#REF!</v>
      </c>
      <c r="I36" s="146" t="e">
        <f>VLOOKUP(B36,'VIN.PERS.DISC.'!$C$19:$G$98,5,FALSE)</f>
        <v>#REF!</v>
      </c>
      <c r="J36" s="174" t="e">
        <f t="shared" si="0"/>
        <v>#REF!</v>
      </c>
      <c r="K36" s="123"/>
    </row>
    <row r="37" spans="2:11" s="114" customFormat="1" ht="12.75">
      <c r="B37" s="120" t="e">
        <f>PROPONENTES!#REF!</f>
        <v>#REF!</v>
      </c>
      <c r="C37" s="121">
        <v>17</v>
      </c>
      <c r="D37" s="122" t="e">
        <f>VLOOKUP(B37,PROPONENTES!$C$19:$E$98,2,FALSE)</f>
        <v>#REF!</v>
      </c>
      <c r="E37" s="183" t="e">
        <f>VLOOKUP(B37,'PONDERACION EXP.'!$C$41:$J$121,6,FALSE)</f>
        <v>#REF!</v>
      </c>
      <c r="F37" s="173" t="e">
        <f>VLOOKUP(B37,'PONDERACION EXP.'!$C$42:$J$121,8,FALSE)</f>
        <v>#REF!</v>
      </c>
      <c r="G37" s="145" t="e">
        <f>VLOOKUP(B37,'EQUIPO DE TRABAJO'!$C$19:$F$98,3,FALSE)</f>
        <v>#REF!</v>
      </c>
      <c r="H37" s="145" t="e">
        <f>VLOOKUP(B37,'APOYO A IND. NAL.'!$C$19:$E$98,3,FALSE)</f>
        <v>#REF!</v>
      </c>
      <c r="I37" s="146" t="e">
        <f>VLOOKUP(B37,'VIN.PERS.DISC.'!$C$19:$G$98,5,FALSE)</f>
        <v>#REF!</v>
      </c>
      <c r="J37" s="174" t="e">
        <f t="shared" si="0"/>
        <v>#REF!</v>
      </c>
      <c r="K37" s="123"/>
    </row>
    <row r="38" spans="2:11" s="114" customFormat="1" ht="12.75">
      <c r="B38" s="120" t="e">
        <f>PROPONENTES!#REF!</f>
        <v>#REF!</v>
      </c>
      <c r="C38" s="121">
        <v>18</v>
      </c>
      <c r="D38" s="122" t="e">
        <f>VLOOKUP(B38,PROPONENTES!$C$19:$E$98,2,FALSE)</f>
        <v>#REF!</v>
      </c>
      <c r="E38" s="183" t="e">
        <f>VLOOKUP(B38,'PONDERACION EXP.'!$C$41:$J$121,6,FALSE)</f>
        <v>#REF!</v>
      </c>
      <c r="F38" s="173" t="e">
        <f>VLOOKUP(B38,'PONDERACION EXP.'!$C$42:$J$121,8,FALSE)</f>
        <v>#REF!</v>
      </c>
      <c r="G38" s="145" t="e">
        <f>VLOOKUP(B38,'EQUIPO DE TRABAJO'!$C$19:$F$98,3,FALSE)</f>
        <v>#REF!</v>
      </c>
      <c r="H38" s="145" t="e">
        <f>VLOOKUP(B38,'APOYO A IND. NAL.'!$C$19:$E$98,3,FALSE)</f>
        <v>#REF!</v>
      </c>
      <c r="I38" s="146" t="e">
        <f>VLOOKUP(B38,'VIN.PERS.DISC.'!$C$19:$G$98,5,FALSE)</f>
        <v>#REF!</v>
      </c>
      <c r="J38" s="174" t="e">
        <f t="shared" si="0"/>
        <v>#REF!</v>
      </c>
      <c r="K38" s="123"/>
    </row>
    <row r="39" spans="2:11" s="114" customFormat="1" ht="12.75">
      <c r="B39" s="120" t="e">
        <f>PROPONENTES!#REF!</f>
        <v>#REF!</v>
      </c>
      <c r="C39" s="121">
        <v>19</v>
      </c>
      <c r="D39" s="122" t="e">
        <f>VLOOKUP(B39,PROPONENTES!$C$19:$E$98,2,FALSE)</f>
        <v>#REF!</v>
      </c>
      <c r="E39" s="183" t="e">
        <f>VLOOKUP(B39,'PONDERACION EXP.'!$C$41:$J$121,6,FALSE)</f>
        <v>#REF!</v>
      </c>
      <c r="F39" s="173" t="e">
        <f>VLOOKUP(B39,'PONDERACION EXP.'!$C$42:$J$121,8,FALSE)</f>
        <v>#REF!</v>
      </c>
      <c r="G39" s="145" t="e">
        <f>VLOOKUP(B39,'EQUIPO DE TRABAJO'!$C$19:$F$98,3,FALSE)</f>
        <v>#REF!</v>
      </c>
      <c r="H39" s="145" t="e">
        <f>VLOOKUP(B39,'APOYO A IND. NAL.'!$C$19:$E$98,3,FALSE)</f>
        <v>#REF!</v>
      </c>
      <c r="I39" s="146" t="e">
        <f>VLOOKUP(B39,'VIN.PERS.DISC.'!$C$19:$G$98,5,FALSE)</f>
        <v>#REF!</v>
      </c>
      <c r="J39" s="174" t="e">
        <f t="shared" si="0"/>
        <v>#REF!</v>
      </c>
      <c r="K39" s="123"/>
    </row>
    <row r="40" spans="2:11" s="114" customFormat="1" ht="12.75">
      <c r="B40" s="120" t="e">
        <f>PROPONENTES!#REF!</f>
        <v>#REF!</v>
      </c>
      <c r="C40" s="121">
        <v>20</v>
      </c>
      <c r="D40" s="122" t="e">
        <f>VLOOKUP(B40,PROPONENTES!$C$19:$E$98,2,FALSE)</f>
        <v>#REF!</v>
      </c>
      <c r="E40" s="183" t="e">
        <f>VLOOKUP(B40,'PONDERACION EXP.'!$C$41:$J$121,6,FALSE)</f>
        <v>#REF!</v>
      </c>
      <c r="F40" s="173" t="e">
        <f>VLOOKUP(B40,'PONDERACION EXP.'!$C$42:$J$121,8,FALSE)</f>
        <v>#REF!</v>
      </c>
      <c r="G40" s="145" t="e">
        <f>VLOOKUP(B40,'EQUIPO DE TRABAJO'!$C$19:$F$98,3,FALSE)</f>
        <v>#REF!</v>
      </c>
      <c r="H40" s="145" t="e">
        <f>VLOOKUP(B40,'APOYO A IND. NAL.'!$C$19:$E$98,3,FALSE)</f>
        <v>#REF!</v>
      </c>
      <c r="I40" s="146" t="e">
        <f>VLOOKUP(B40,'VIN.PERS.DISC.'!$C$19:$G$98,5,FALSE)</f>
        <v>#REF!</v>
      </c>
      <c r="J40" s="174" t="e">
        <f t="shared" si="0"/>
        <v>#REF!</v>
      </c>
      <c r="K40" s="123"/>
    </row>
    <row r="41" spans="2:11" s="114" customFormat="1" ht="12.75">
      <c r="B41" s="120" t="e">
        <f>PROPONENTES!#REF!</f>
        <v>#REF!</v>
      </c>
      <c r="C41" s="121">
        <v>21</v>
      </c>
      <c r="D41" s="122" t="e">
        <f>VLOOKUP(B41,PROPONENTES!$C$19:$E$98,2,FALSE)</f>
        <v>#REF!</v>
      </c>
      <c r="E41" s="183" t="e">
        <f>VLOOKUP(B41,'PONDERACION EXP.'!$C$41:$J$121,6,FALSE)</f>
        <v>#REF!</v>
      </c>
      <c r="F41" s="173" t="e">
        <f>VLOOKUP(B41,'PONDERACION EXP.'!$C$42:$J$121,8,FALSE)</f>
        <v>#REF!</v>
      </c>
      <c r="G41" s="145" t="e">
        <f>VLOOKUP(B41,'EQUIPO DE TRABAJO'!$C$19:$F$98,3,FALSE)</f>
        <v>#REF!</v>
      </c>
      <c r="H41" s="145" t="e">
        <f>VLOOKUP(B41,'APOYO A IND. NAL.'!$C$19:$E$98,3,FALSE)</f>
        <v>#REF!</v>
      </c>
      <c r="I41" s="146" t="e">
        <f>VLOOKUP(B41,'VIN.PERS.DISC.'!$C$19:$G$98,5,FALSE)</f>
        <v>#REF!</v>
      </c>
      <c r="J41" s="174" t="e">
        <f t="shared" si="0"/>
        <v>#REF!</v>
      </c>
      <c r="K41" s="123"/>
    </row>
    <row r="42" spans="2:11" s="114" customFormat="1" ht="12.75">
      <c r="B42" s="120" t="e">
        <f>PROPONENTES!#REF!</f>
        <v>#REF!</v>
      </c>
      <c r="C42" s="121">
        <v>22</v>
      </c>
      <c r="D42" s="122" t="e">
        <f>VLOOKUP(B42,PROPONENTES!$C$19:$E$98,2,FALSE)</f>
        <v>#REF!</v>
      </c>
      <c r="E42" s="183" t="e">
        <f>VLOOKUP(B42,'PONDERACION EXP.'!$C$41:$J$121,6,FALSE)</f>
        <v>#REF!</v>
      </c>
      <c r="F42" s="173" t="e">
        <f>VLOOKUP(B42,'PONDERACION EXP.'!$C$42:$J$121,8,FALSE)</f>
        <v>#REF!</v>
      </c>
      <c r="G42" s="145" t="e">
        <f>VLOOKUP(B42,'EQUIPO DE TRABAJO'!$C$19:$F$98,3,FALSE)</f>
        <v>#REF!</v>
      </c>
      <c r="H42" s="145" t="e">
        <f>VLOOKUP(B42,'APOYO A IND. NAL.'!$C$19:$E$98,3,FALSE)</f>
        <v>#REF!</v>
      </c>
      <c r="I42" s="146" t="e">
        <f>VLOOKUP(B42,'VIN.PERS.DISC.'!$C$19:$G$98,5,FALSE)</f>
        <v>#REF!</v>
      </c>
      <c r="J42" s="174" t="e">
        <f t="shared" si="0"/>
        <v>#REF!</v>
      </c>
      <c r="K42" s="123"/>
    </row>
    <row r="43" spans="2:11" s="114" customFormat="1" ht="12.75">
      <c r="B43" s="120" t="e">
        <f>PROPONENTES!#REF!</f>
        <v>#REF!</v>
      </c>
      <c r="C43" s="121">
        <v>23</v>
      </c>
      <c r="D43" s="122" t="e">
        <f>VLOOKUP(B43,PROPONENTES!$C$19:$E$98,2,FALSE)</f>
        <v>#REF!</v>
      </c>
      <c r="E43" s="183" t="e">
        <f>VLOOKUP(B43,'PONDERACION EXP.'!$C$41:$J$121,6,FALSE)</f>
        <v>#REF!</v>
      </c>
      <c r="F43" s="173" t="e">
        <f>VLOOKUP(B43,'PONDERACION EXP.'!$C$42:$J$121,8,FALSE)</f>
        <v>#REF!</v>
      </c>
      <c r="G43" s="145" t="e">
        <f>VLOOKUP(B43,'EQUIPO DE TRABAJO'!$C$19:$F$98,3,FALSE)</f>
        <v>#REF!</v>
      </c>
      <c r="H43" s="145" t="e">
        <f>VLOOKUP(B43,'APOYO A IND. NAL.'!$C$19:$E$98,3,FALSE)</f>
        <v>#REF!</v>
      </c>
      <c r="I43" s="146" t="e">
        <f>VLOOKUP(B43,'VIN.PERS.DISC.'!$C$19:$G$98,5,FALSE)</f>
        <v>#REF!</v>
      </c>
      <c r="J43" s="174" t="e">
        <f t="shared" si="0"/>
        <v>#REF!</v>
      </c>
      <c r="K43" s="123"/>
    </row>
    <row r="44" spans="2:11" s="114" customFormat="1" ht="12.75">
      <c r="B44" s="120" t="e">
        <f>PROPONENTES!#REF!</f>
        <v>#REF!</v>
      </c>
      <c r="C44" s="121">
        <v>24</v>
      </c>
      <c r="D44" s="122" t="e">
        <f>VLOOKUP(B44,PROPONENTES!$C$19:$E$98,2,FALSE)</f>
        <v>#REF!</v>
      </c>
      <c r="E44" s="183" t="e">
        <f>VLOOKUP(B44,'PONDERACION EXP.'!$C$41:$J$121,6,FALSE)</f>
        <v>#REF!</v>
      </c>
      <c r="F44" s="173" t="e">
        <f>VLOOKUP(B44,'PONDERACION EXP.'!$C$42:$J$121,8,FALSE)</f>
        <v>#REF!</v>
      </c>
      <c r="G44" s="145" t="e">
        <f>VLOOKUP(B44,'EQUIPO DE TRABAJO'!$C$19:$F$98,3,FALSE)</f>
        <v>#REF!</v>
      </c>
      <c r="H44" s="145" t="e">
        <f>VLOOKUP(B44,'APOYO A IND. NAL.'!$C$19:$E$98,3,FALSE)</f>
        <v>#REF!</v>
      </c>
      <c r="I44" s="146" t="e">
        <f>VLOOKUP(B44,'VIN.PERS.DISC.'!$C$19:$G$98,5,FALSE)</f>
        <v>#REF!</v>
      </c>
      <c r="J44" s="174" t="e">
        <f t="shared" si="0"/>
        <v>#REF!</v>
      </c>
      <c r="K44" s="123"/>
    </row>
    <row r="45" spans="2:11" s="114" customFormat="1" ht="12.75">
      <c r="B45" s="120" t="e">
        <f>PROPONENTES!#REF!</f>
        <v>#REF!</v>
      </c>
      <c r="C45" s="121">
        <v>25</v>
      </c>
      <c r="D45" s="122" t="e">
        <f>VLOOKUP(B45,PROPONENTES!$C$19:$E$98,2,FALSE)</f>
        <v>#REF!</v>
      </c>
      <c r="E45" s="183" t="e">
        <f>VLOOKUP(B45,'PONDERACION EXP.'!$C$41:$J$121,6,FALSE)</f>
        <v>#REF!</v>
      </c>
      <c r="F45" s="173" t="e">
        <f>VLOOKUP(B45,'PONDERACION EXP.'!$C$42:$J$121,8,FALSE)</f>
        <v>#REF!</v>
      </c>
      <c r="G45" s="145" t="e">
        <f>VLOOKUP(B45,'EQUIPO DE TRABAJO'!$C$19:$F$98,3,FALSE)</f>
        <v>#REF!</v>
      </c>
      <c r="H45" s="145" t="e">
        <f>VLOOKUP(B45,'APOYO A IND. NAL.'!$C$19:$E$98,3,FALSE)</f>
        <v>#REF!</v>
      </c>
      <c r="I45" s="146" t="e">
        <f>VLOOKUP(B45,'VIN.PERS.DISC.'!$C$19:$G$98,5,FALSE)</f>
        <v>#REF!</v>
      </c>
      <c r="J45" s="174" t="e">
        <f t="shared" si="0"/>
        <v>#REF!</v>
      </c>
      <c r="K45" s="123"/>
    </row>
    <row r="46" spans="2:11" s="114" customFormat="1" ht="12.75">
      <c r="B46" s="120" t="e">
        <f>PROPONENTES!#REF!</f>
        <v>#REF!</v>
      </c>
      <c r="C46" s="121">
        <v>26</v>
      </c>
      <c r="D46" s="122" t="e">
        <f>VLOOKUP(B46,PROPONENTES!$C$19:$E$98,2,FALSE)</f>
        <v>#REF!</v>
      </c>
      <c r="E46" s="183" t="e">
        <f>VLOOKUP(B46,'PONDERACION EXP.'!$C$41:$J$121,6,FALSE)</f>
        <v>#REF!</v>
      </c>
      <c r="F46" s="173" t="e">
        <f>VLOOKUP(B46,'PONDERACION EXP.'!$C$42:$J$121,8,FALSE)</f>
        <v>#REF!</v>
      </c>
      <c r="G46" s="145" t="e">
        <f>VLOOKUP(B46,'EQUIPO DE TRABAJO'!$C$19:$F$98,3,FALSE)</f>
        <v>#REF!</v>
      </c>
      <c r="H46" s="145" t="e">
        <f>VLOOKUP(B46,'APOYO A IND. NAL.'!$C$19:$E$98,3,FALSE)</f>
        <v>#REF!</v>
      </c>
      <c r="I46" s="146" t="e">
        <f>VLOOKUP(B46,'VIN.PERS.DISC.'!$C$19:$G$98,5,FALSE)</f>
        <v>#REF!</v>
      </c>
      <c r="J46" s="174" t="e">
        <f t="shared" si="0"/>
        <v>#REF!</v>
      </c>
      <c r="K46" s="123"/>
    </row>
    <row r="47" spans="2:11" s="114" customFormat="1" ht="12.75">
      <c r="B47" s="120" t="e">
        <f>PROPONENTES!#REF!</f>
        <v>#REF!</v>
      </c>
      <c r="C47" s="121">
        <v>27</v>
      </c>
      <c r="D47" s="122" t="e">
        <f>VLOOKUP(B47,PROPONENTES!$C$19:$E$98,2,FALSE)</f>
        <v>#REF!</v>
      </c>
      <c r="E47" s="183" t="e">
        <f>VLOOKUP(B47,'PONDERACION EXP.'!$C$41:$J$121,6,FALSE)</f>
        <v>#REF!</v>
      </c>
      <c r="F47" s="173" t="e">
        <f>VLOOKUP(B47,'PONDERACION EXP.'!$C$42:$J$121,8,FALSE)</f>
        <v>#REF!</v>
      </c>
      <c r="G47" s="145" t="e">
        <f>VLOOKUP(B47,'EQUIPO DE TRABAJO'!$C$19:$F$98,3,FALSE)</f>
        <v>#REF!</v>
      </c>
      <c r="H47" s="145" t="e">
        <f>VLOOKUP(B47,'APOYO A IND. NAL.'!$C$19:$E$98,3,FALSE)</f>
        <v>#REF!</v>
      </c>
      <c r="I47" s="146" t="e">
        <f>VLOOKUP(B47,'VIN.PERS.DISC.'!$C$19:$G$98,5,FALSE)</f>
        <v>#REF!</v>
      </c>
      <c r="J47" s="174" t="e">
        <f t="shared" si="0"/>
        <v>#REF!</v>
      </c>
      <c r="K47" s="123"/>
    </row>
    <row r="48" spans="2:11" s="114" customFormat="1" ht="12.75">
      <c r="B48" s="120" t="e">
        <f>PROPONENTES!#REF!</f>
        <v>#REF!</v>
      </c>
      <c r="C48" s="121">
        <v>28</v>
      </c>
      <c r="D48" s="122" t="e">
        <f>VLOOKUP(B48,PROPONENTES!$C$19:$E$98,2,FALSE)</f>
        <v>#REF!</v>
      </c>
      <c r="E48" s="183" t="e">
        <f>VLOOKUP(B48,'PONDERACION EXP.'!$C$41:$J$121,6,FALSE)</f>
        <v>#REF!</v>
      </c>
      <c r="F48" s="173" t="e">
        <f>VLOOKUP(B48,'PONDERACION EXP.'!$C$42:$J$121,8,FALSE)</f>
        <v>#REF!</v>
      </c>
      <c r="G48" s="145" t="e">
        <f>VLOOKUP(B48,'EQUIPO DE TRABAJO'!$C$19:$F$98,3,FALSE)</f>
        <v>#REF!</v>
      </c>
      <c r="H48" s="145" t="e">
        <f>VLOOKUP(B48,'APOYO A IND. NAL.'!$C$19:$E$98,3,FALSE)</f>
        <v>#REF!</v>
      </c>
      <c r="I48" s="146" t="e">
        <f>VLOOKUP(B48,'VIN.PERS.DISC.'!$C$19:$G$98,5,FALSE)</f>
        <v>#REF!</v>
      </c>
      <c r="J48" s="174" t="e">
        <f t="shared" si="0"/>
        <v>#REF!</v>
      </c>
      <c r="K48" s="123"/>
    </row>
    <row r="49" spans="2:11" s="114" customFormat="1" ht="12.75">
      <c r="B49" s="120" t="e">
        <f>PROPONENTES!#REF!</f>
        <v>#REF!</v>
      </c>
      <c r="C49" s="121">
        <v>29</v>
      </c>
      <c r="D49" s="122" t="e">
        <f>VLOOKUP(B49,PROPONENTES!$C$19:$E$98,2,FALSE)</f>
        <v>#REF!</v>
      </c>
      <c r="E49" s="183" t="e">
        <f>VLOOKUP(B49,'PONDERACION EXP.'!$C$41:$J$121,6,FALSE)</f>
        <v>#REF!</v>
      </c>
      <c r="F49" s="173" t="e">
        <f>VLOOKUP(B49,'PONDERACION EXP.'!$C$42:$J$121,8,FALSE)</f>
        <v>#REF!</v>
      </c>
      <c r="G49" s="145" t="e">
        <f>VLOOKUP(B49,'EQUIPO DE TRABAJO'!$C$19:$F$98,3,FALSE)</f>
        <v>#REF!</v>
      </c>
      <c r="H49" s="145" t="e">
        <f>VLOOKUP(B49,'APOYO A IND. NAL.'!$C$19:$E$98,3,FALSE)</f>
        <v>#REF!</v>
      </c>
      <c r="I49" s="146" t="e">
        <f>VLOOKUP(B49,'VIN.PERS.DISC.'!$C$19:$G$98,5,FALSE)</f>
        <v>#REF!</v>
      </c>
      <c r="J49" s="174" t="e">
        <f t="shared" si="0"/>
        <v>#REF!</v>
      </c>
      <c r="K49" s="123"/>
    </row>
    <row r="50" spans="2:11" s="114" customFormat="1" ht="12.75">
      <c r="B50" s="120" t="e">
        <f>PROPONENTES!#REF!</f>
        <v>#REF!</v>
      </c>
      <c r="C50" s="121">
        <v>30</v>
      </c>
      <c r="D50" s="122" t="e">
        <f>VLOOKUP(B50,PROPONENTES!$C$19:$E$98,2,FALSE)</f>
        <v>#REF!</v>
      </c>
      <c r="E50" s="183" t="e">
        <f>VLOOKUP(B50,'PONDERACION EXP.'!$C$41:$J$121,6,FALSE)</f>
        <v>#REF!</v>
      </c>
      <c r="F50" s="173" t="e">
        <f>VLOOKUP(B50,'PONDERACION EXP.'!$C$42:$J$121,8,FALSE)</f>
        <v>#REF!</v>
      </c>
      <c r="G50" s="145" t="e">
        <f>VLOOKUP(B50,'EQUIPO DE TRABAJO'!$C$19:$F$98,3,FALSE)</f>
        <v>#REF!</v>
      </c>
      <c r="H50" s="145" t="e">
        <f>VLOOKUP(B50,'APOYO A IND. NAL.'!$C$19:$E$98,3,FALSE)</f>
        <v>#REF!</v>
      </c>
      <c r="I50" s="146" t="e">
        <f>VLOOKUP(B50,'VIN.PERS.DISC.'!$C$19:$G$98,5,FALSE)</f>
        <v>#REF!</v>
      </c>
      <c r="J50" s="174" t="e">
        <f t="shared" si="0"/>
        <v>#REF!</v>
      </c>
      <c r="K50" s="123"/>
    </row>
    <row r="51" spans="2:11" s="114" customFormat="1" ht="12.75">
      <c r="B51" s="120" t="e">
        <f>PROPONENTES!#REF!</f>
        <v>#REF!</v>
      </c>
      <c r="C51" s="121">
        <v>31</v>
      </c>
      <c r="D51" s="122" t="e">
        <f>VLOOKUP(B51,PROPONENTES!$C$19:$E$98,2,FALSE)</f>
        <v>#REF!</v>
      </c>
      <c r="E51" s="183" t="e">
        <f>VLOOKUP(B51,'PONDERACION EXP.'!$C$41:$J$121,6,FALSE)</f>
        <v>#REF!</v>
      </c>
      <c r="F51" s="173" t="e">
        <f>VLOOKUP(B51,'PONDERACION EXP.'!$C$42:$J$121,8,FALSE)</f>
        <v>#REF!</v>
      </c>
      <c r="G51" s="145" t="e">
        <f>VLOOKUP(B51,'EQUIPO DE TRABAJO'!$C$19:$F$98,3,FALSE)</f>
        <v>#REF!</v>
      </c>
      <c r="H51" s="145" t="e">
        <f>VLOOKUP(B51,'APOYO A IND. NAL.'!$C$19:$E$98,3,FALSE)</f>
        <v>#REF!</v>
      </c>
      <c r="I51" s="146" t="e">
        <f>VLOOKUP(B51,'VIN.PERS.DISC.'!$C$19:$G$98,5,FALSE)</f>
        <v>#REF!</v>
      </c>
      <c r="J51" s="174" t="e">
        <f t="shared" si="0"/>
        <v>#REF!</v>
      </c>
      <c r="K51" s="123"/>
    </row>
    <row r="52" spans="2:11" s="114" customFormat="1" ht="12.75">
      <c r="B52" s="120" t="e">
        <f>PROPONENTES!#REF!</f>
        <v>#REF!</v>
      </c>
      <c r="C52" s="121">
        <v>32</v>
      </c>
      <c r="D52" s="122" t="e">
        <f>VLOOKUP(B52,PROPONENTES!$C$19:$E$98,2,FALSE)</f>
        <v>#REF!</v>
      </c>
      <c r="E52" s="183" t="e">
        <f>VLOOKUP(B52,'PONDERACION EXP.'!$C$41:$J$121,6,FALSE)</f>
        <v>#REF!</v>
      </c>
      <c r="F52" s="173" t="e">
        <f>VLOOKUP(B52,'PONDERACION EXP.'!$C$42:$J$121,8,FALSE)</f>
        <v>#REF!</v>
      </c>
      <c r="G52" s="145" t="e">
        <f>VLOOKUP(B52,'EQUIPO DE TRABAJO'!$C$19:$F$98,3,FALSE)</f>
        <v>#REF!</v>
      </c>
      <c r="H52" s="145" t="e">
        <f>VLOOKUP(B52,'APOYO A IND. NAL.'!$C$19:$E$98,3,FALSE)</f>
        <v>#REF!</v>
      </c>
      <c r="I52" s="146" t="e">
        <f>VLOOKUP(B52,'VIN.PERS.DISC.'!$C$19:$G$98,5,FALSE)</f>
        <v>#REF!</v>
      </c>
      <c r="J52" s="174" t="e">
        <f t="shared" si="0"/>
        <v>#REF!</v>
      </c>
      <c r="K52" s="123"/>
    </row>
    <row r="53" spans="2:11" s="114" customFormat="1" ht="12.75">
      <c r="B53" s="120" t="e">
        <f>PROPONENTES!#REF!</f>
        <v>#REF!</v>
      </c>
      <c r="C53" s="121">
        <v>33</v>
      </c>
      <c r="D53" s="122" t="e">
        <f>VLOOKUP(B53,PROPONENTES!$C$19:$E$98,2,FALSE)</f>
        <v>#REF!</v>
      </c>
      <c r="E53" s="183" t="e">
        <f>VLOOKUP(B53,'PONDERACION EXP.'!$C$41:$J$121,6,FALSE)</f>
        <v>#REF!</v>
      </c>
      <c r="F53" s="173" t="e">
        <f>VLOOKUP(B53,'PONDERACION EXP.'!$C$42:$J$121,8,FALSE)</f>
        <v>#REF!</v>
      </c>
      <c r="G53" s="145" t="e">
        <f>VLOOKUP(B53,'EQUIPO DE TRABAJO'!$C$19:$F$98,3,FALSE)</f>
        <v>#REF!</v>
      </c>
      <c r="H53" s="145" t="e">
        <f>VLOOKUP(B53,'APOYO A IND. NAL.'!$C$19:$E$98,3,FALSE)</f>
        <v>#REF!</v>
      </c>
      <c r="I53" s="146" t="e">
        <f>VLOOKUP(B53,'VIN.PERS.DISC.'!$C$19:$G$98,5,FALSE)</f>
        <v>#REF!</v>
      </c>
      <c r="J53" s="174" t="e">
        <f>SUM(F53:I53)</f>
        <v>#REF!</v>
      </c>
      <c r="K53" s="123"/>
    </row>
    <row r="54" spans="2:11" s="114" customFormat="1" ht="12.75">
      <c r="B54" s="120" t="e">
        <f>PROPONENTES!#REF!</f>
        <v>#REF!</v>
      </c>
      <c r="C54" s="121">
        <v>34</v>
      </c>
      <c r="D54" s="122" t="e">
        <f>VLOOKUP(B54,PROPONENTES!$C$19:$E$98,2,FALSE)</f>
        <v>#REF!</v>
      </c>
      <c r="E54" s="183" t="e">
        <f>VLOOKUP(B54,'PONDERACION EXP.'!$C$41:$J$121,6,FALSE)</f>
        <v>#REF!</v>
      </c>
      <c r="F54" s="173" t="e">
        <f>VLOOKUP(B54,'PONDERACION EXP.'!$C$42:$J$121,8,FALSE)</f>
        <v>#REF!</v>
      </c>
      <c r="G54" s="145" t="e">
        <f>VLOOKUP(B54,'EQUIPO DE TRABAJO'!$C$19:$F$98,3,FALSE)</f>
        <v>#REF!</v>
      </c>
      <c r="H54" s="145" t="e">
        <f>VLOOKUP(B54,'APOYO A IND. NAL.'!$C$19:$E$98,3,FALSE)</f>
        <v>#REF!</v>
      </c>
      <c r="I54" s="146" t="e">
        <f>VLOOKUP(B54,'VIN.PERS.DISC.'!$C$19:$G$98,5,FALSE)</f>
        <v>#REF!</v>
      </c>
      <c r="J54" s="174" t="e">
        <f>SUM(F54:I54)</f>
        <v>#REF!</v>
      </c>
      <c r="K54" s="123"/>
    </row>
    <row r="55" spans="2:11" s="180" customFormat="1" ht="3.95" customHeight="1" thickBot="1">
      <c r="B55" s="177" t="s">
        <v>170</v>
      </c>
      <c r="C55" s="178"/>
      <c r="D55" s="178"/>
      <c r="E55" s="178"/>
      <c r="F55" s="178"/>
      <c r="G55" s="178"/>
      <c r="H55" s="178"/>
      <c r="I55" s="178"/>
      <c r="J55" s="178"/>
      <c r="K55" s="179"/>
    </row>
    <row r="56" spans="2:11" ht="15.75" thickTop="1"/>
  </sheetData>
  <mergeCells count="21">
    <mergeCell ref="B9:K9"/>
    <mergeCell ref="B11:K11"/>
    <mergeCell ref="B13:K13"/>
    <mergeCell ref="B14:K14"/>
    <mergeCell ref="B1:K1"/>
    <mergeCell ref="B2:K2"/>
    <mergeCell ref="B3:K3"/>
    <mergeCell ref="B4:K4"/>
    <mergeCell ref="B6:K6"/>
    <mergeCell ref="B7:K7"/>
    <mergeCell ref="J16:J18"/>
    <mergeCell ref="K16:K19"/>
    <mergeCell ref="B16:B19"/>
    <mergeCell ref="C16:C19"/>
    <mergeCell ref="D16:D19"/>
    <mergeCell ref="F16:I16"/>
    <mergeCell ref="E17:E18"/>
    <mergeCell ref="F17:F18"/>
    <mergeCell ref="G17:G18"/>
    <mergeCell ref="H17:H18"/>
    <mergeCell ref="I17:I18"/>
  </mergeCells>
  <conditionalFormatting sqref="B21:K54">
    <cfRule type="expression" dxfId="27" priority="42">
      <formula>MOD(ROW(),2)</formula>
    </cfRule>
  </conditionalFormatting>
  <conditionalFormatting sqref="E21:E54">
    <cfRule type="cellIs" dxfId="26" priority="3" operator="between">
      <formula>"NO HÁBIL"</formula>
      <formula>"NO CUMPLE"</formula>
    </cfRule>
    <cfRule type="cellIs" dxfId="25" priority="4" operator="between">
      <formula>"HÁBIL"</formula>
      <formula>"CUMPLE"</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411"/>
  <dimension ref="A1:F10"/>
  <sheetViews>
    <sheetView showGridLines="0" workbookViewId="0">
      <selection activeCell="C17" sqref="C17"/>
    </sheetView>
  </sheetViews>
  <sheetFormatPr baseColWidth="10" defaultRowHeight="15"/>
  <cols>
    <col min="1" max="1" width="4.85546875" bestFit="1" customWidth="1"/>
    <col min="2" max="2" width="85.7109375" bestFit="1" customWidth="1"/>
    <col min="3" max="3" width="10.5703125" customWidth="1"/>
    <col min="4" max="4" width="15.28515625" bestFit="1" customWidth="1"/>
    <col min="5" max="5" width="24.5703125" bestFit="1" customWidth="1"/>
  </cols>
  <sheetData>
    <row r="1" spans="1:6" s="13" customFormat="1" ht="15.75" thickBot="1">
      <c r="A1" s="12" t="s">
        <v>13</v>
      </c>
      <c r="B1" s="12" t="s">
        <v>14</v>
      </c>
      <c r="C1" s="12" t="s">
        <v>23</v>
      </c>
      <c r="D1" s="7" t="s">
        <v>26</v>
      </c>
      <c r="E1" s="7" t="s">
        <v>28</v>
      </c>
      <c r="F1" s="7" t="s">
        <v>38</v>
      </c>
    </row>
    <row r="2" spans="1:6">
      <c r="A2" s="1">
        <v>1</v>
      </c>
      <c r="B2" s="1" t="s">
        <v>4</v>
      </c>
      <c r="C2" t="s">
        <v>22</v>
      </c>
      <c r="D2" t="s">
        <v>6</v>
      </c>
      <c r="E2" s="5" t="s">
        <v>29</v>
      </c>
      <c r="F2" s="5" t="s">
        <v>39</v>
      </c>
    </row>
    <row r="3" spans="1:6">
      <c r="A3" s="1">
        <v>2</v>
      </c>
      <c r="B3" s="1" t="s">
        <v>5</v>
      </c>
      <c r="C3" t="s">
        <v>21</v>
      </c>
      <c r="D3" t="s">
        <v>27</v>
      </c>
      <c r="E3" s="6" t="s">
        <v>30</v>
      </c>
      <c r="F3" s="6" t="s">
        <v>40</v>
      </c>
    </row>
    <row r="4" spans="1:6">
      <c r="A4" s="1">
        <v>3</v>
      </c>
      <c r="B4" s="1" t="s">
        <v>7</v>
      </c>
      <c r="E4" s="6" t="s">
        <v>31</v>
      </c>
      <c r="F4" s="6"/>
    </row>
    <row r="5" spans="1:6">
      <c r="A5" s="1">
        <v>4</v>
      </c>
      <c r="B5" s="1" t="s">
        <v>8</v>
      </c>
      <c r="E5" s="6" t="s">
        <v>32</v>
      </c>
    </row>
    <row r="6" spans="1:6">
      <c r="A6" s="1">
        <v>5</v>
      </c>
      <c r="B6" s="1" t="s">
        <v>9</v>
      </c>
    </row>
    <row r="7" spans="1:6">
      <c r="A7" s="1">
        <v>6</v>
      </c>
      <c r="B7" s="1" t="s">
        <v>10</v>
      </c>
    </row>
    <row r="8" spans="1:6">
      <c r="A8" s="1">
        <v>7</v>
      </c>
      <c r="B8" s="1" t="s">
        <v>11</v>
      </c>
    </row>
    <row r="9" spans="1:6">
      <c r="A9" s="1">
        <v>8</v>
      </c>
      <c r="B9" s="1" t="s">
        <v>2</v>
      </c>
    </row>
    <row r="10" spans="1:6">
      <c r="A10" s="1">
        <v>9</v>
      </c>
      <c r="B10" s="1" t="s">
        <v>12</v>
      </c>
    </row>
  </sheetData>
  <customSheetViews>
    <customSheetView guid="{DE67EBC3-31FE-423B-B030-1FFACB67D900}" showGridLines="0" state="veryHidden">
      <selection activeCell="C17" sqref="C17"/>
      <pageMargins left="0.7" right="0.7" top="0.75" bottom="0.75" header="0.3" footer="0.3"/>
      <pageSetup scale="78" orientation="portrait" r:id="rId1"/>
    </customSheetView>
    <customSheetView guid="{098B2E87-9C52-4BA2-B1C3-E2EE72C3347E}" showGridLines="0" state="veryHidden">
      <selection activeCell="C17" sqref="C17"/>
      <pageMargins left="0.7" right="0.7" top="0.75" bottom="0.75" header="0.3" footer="0.3"/>
      <pageSetup scale="78" orientation="portrait" r:id="rId2"/>
    </customSheetView>
  </customSheetViews>
  <phoneticPr fontId="16" type="noConversion"/>
  <pageMargins left="0.7" right="0.7" top="0.75" bottom="0.75" header="0.3" footer="0.3"/>
  <pageSetup scale="78" orientation="portrait"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3">
    <tabColor rgb="FFFF0000"/>
    <pageSetUpPr fitToPage="1"/>
  </sheetPr>
  <dimension ref="A1:I656"/>
  <sheetViews>
    <sheetView showGridLines="0" zoomScaleNormal="100" workbookViewId="0">
      <selection activeCell="H19" sqref="H19"/>
    </sheetView>
  </sheetViews>
  <sheetFormatPr baseColWidth="10" defaultColWidth="0" defaultRowHeight="15" zeroHeight="1"/>
  <cols>
    <col min="1" max="1" width="3.85546875" style="102" customWidth="1"/>
    <col min="2" max="2" width="6" style="102" hidden="1" customWidth="1"/>
    <col min="3" max="3" width="12.7109375" style="102" customWidth="1"/>
    <col min="4" max="4" width="51.28515625" style="102" customWidth="1"/>
    <col min="5" max="6" width="15.7109375" style="102" customWidth="1"/>
    <col min="7" max="7" width="14.42578125" style="102" customWidth="1"/>
    <col min="8" max="9" width="11.42578125" style="102" customWidth="1"/>
    <col min="10" max="16384" width="11.42578125" style="102" hidden="1"/>
  </cols>
  <sheetData>
    <row r="1" spans="1:7" s="3" customFormat="1" ht="15" customHeight="1">
      <c r="A1" s="96"/>
      <c r="B1" s="96"/>
      <c r="C1" s="502" t="s">
        <v>0</v>
      </c>
      <c r="D1" s="502"/>
      <c r="E1" s="502"/>
      <c r="F1" s="502"/>
      <c r="G1" s="502"/>
    </row>
    <row r="2" spans="1:7" s="1" customFormat="1" ht="15" customHeight="1">
      <c r="A2" s="98"/>
      <c r="B2" s="98"/>
      <c r="C2" s="502" t="s">
        <v>1</v>
      </c>
      <c r="D2" s="502"/>
      <c r="E2" s="502"/>
      <c r="F2" s="502"/>
      <c r="G2" s="502"/>
    </row>
    <row r="3" spans="1:7" s="1" customFormat="1" ht="15" customHeight="1">
      <c r="A3" s="98"/>
      <c r="B3" s="98"/>
      <c r="C3" s="502" t="s">
        <v>277</v>
      </c>
      <c r="D3" s="502"/>
      <c r="E3" s="502"/>
      <c r="F3" s="502"/>
      <c r="G3" s="502"/>
    </row>
    <row r="4" spans="1:7" s="1" customFormat="1" ht="12.75" customHeight="1">
      <c r="A4" s="98"/>
      <c r="B4" s="98"/>
      <c r="C4" s="502" t="s">
        <v>136</v>
      </c>
      <c r="D4" s="502"/>
      <c r="E4" s="502"/>
      <c r="F4" s="502"/>
      <c r="G4" s="502"/>
    </row>
    <row r="5" spans="1:7" s="1" customFormat="1" ht="12.75">
      <c r="A5" s="98"/>
      <c r="B5" s="97"/>
      <c r="C5" s="97"/>
      <c r="D5" s="2"/>
      <c r="E5" s="36"/>
      <c r="F5" s="36"/>
      <c r="G5" s="36"/>
    </row>
    <row r="6" spans="1:7" s="1" customFormat="1" ht="12.75">
      <c r="A6" s="98"/>
      <c r="B6" s="98"/>
      <c r="C6" s="502" t="s">
        <v>137</v>
      </c>
      <c r="D6" s="502"/>
      <c r="E6" s="502"/>
      <c r="F6" s="502"/>
      <c r="G6" s="502"/>
    </row>
    <row r="7" spans="1:7" s="1" customFormat="1" ht="12.75">
      <c r="A7" s="98"/>
      <c r="B7" s="98"/>
      <c r="C7" s="502" t="s">
        <v>278</v>
      </c>
      <c r="D7" s="502"/>
      <c r="E7" s="502"/>
      <c r="F7" s="502"/>
      <c r="G7" s="502"/>
    </row>
    <row r="8" spans="1:7" s="1" customFormat="1" ht="12.75" customHeight="1">
      <c r="A8" s="98"/>
      <c r="B8" s="97"/>
      <c r="C8" s="97"/>
      <c r="D8" s="2"/>
      <c r="E8" s="36"/>
      <c r="F8" s="36"/>
      <c r="G8" s="36"/>
    </row>
    <row r="9" spans="1:7" s="1" customFormat="1" ht="67.5" customHeight="1">
      <c r="A9" s="98"/>
      <c r="B9" s="98"/>
      <c r="C9" s="502" t="s">
        <v>2447</v>
      </c>
      <c r="D9" s="502"/>
      <c r="E9" s="502"/>
      <c r="F9" s="502"/>
      <c r="G9" s="502"/>
    </row>
    <row r="10" spans="1:7" s="1" customFormat="1" ht="12.75" customHeight="1">
      <c r="A10" s="98"/>
      <c r="B10" s="97"/>
      <c r="C10" s="97"/>
      <c r="D10" s="2"/>
      <c r="E10" s="36"/>
      <c r="F10" s="36"/>
      <c r="G10" s="36"/>
    </row>
    <row r="11" spans="1:7" s="1" customFormat="1" ht="12.75">
      <c r="A11" s="98"/>
      <c r="B11" s="98"/>
      <c r="C11" s="491">
        <v>0</v>
      </c>
      <c r="D11" s="491"/>
      <c r="E11" s="491"/>
      <c r="F11" s="491"/>
      <c r="G11" s="491"/>
    </row>
    <row r="12" spans="1:7" s="1" customFormat="1" ht="15.75">
      <c r="A12" s="98"/>
      <c r="B12" s="99"/>
      <c r="C12" s="99"/>
      <c r="D12" s="100"/>
      <c r="E12" s="36"/>
      <c r="F12" s="36"/>
      <c r="G12" s="36"/>
    </row>
    <row r="13" spans="1:7" s="1" customFormat="1" ht="12.75">
      <c r="A13" s="98"/>
      <c r="B13" s="98"/>
      <c r="C13" s="412" t="s">
        <v>161</v>
      </c>
      <c r="D13" s="412"/>
      <c r="E13" s="412"/>
      <c r="F13" s="412"/>
      <c r="G13" s="412"/>
    </row>
    <row r="14" spans="1:7" ht="21.75" customHeight="1">
      <c r="A14" s="101"/>
      <c r="B14" s="101"/>
      <c r="C14" s="412" t="s">
        <v>268</v>
      </c>
      <c r="D14" s="412"/>
      <c r="E14" s="412"/>
      <c r="F14" s="412"/>
      <c r="G14" s="311"/>
    </row>
    <row r="15" spans="1:7" ht="15.75" thickBot="1"/>
    <row r="16" spans="1:7" ht="24" customHeight="1" thickTop="1">
      <c r="B16" s="530" t="s">
        <v>269</v>
      </c>
      <c r="C16" s="500" t="s">
        <v>91</v>
      </c>
      <c r="D16" s="509" t="s">
        <v>15</v>
      </c>
      <c r="E16" s="505" t="s">
        <v>270</v>
      </c>
      <c r="F16" s="507" t="s">
        <v>287</v>
      </c>
    </row>
    <row r="17" spans="2:6" ht="39" customHeight="1" thickBot="1">
      <c r="B17" s="531"/>
      <c r="C17" s="501"/>
      <c r="D17" s="510"/>
      <c r="E17" s="506"/>
      <c r="F17" s="508"/>
    </row>
    <row r="18" spans="2:6" ht="4.5" customHeight="1">
      <c r="B18" s="103"/>
      <c r="C18" s="103"/>
      <c r="D18" s="104"/>
      <c r="E18" s="327"/>
      <c r="F18" s="332"/>
    </row>
    <row r="19" spans="2:6">
      <c r="B19" s="106">
        <v>1</v>
      </c>
      <c r="C19" s="106">
        <v>1</v>
      </c>
      <c r="D19" s="335" t="s">
        <v>296</v>
      </c>
      <c r="E19" s="333" t="s">
        <v>21</v>
      </c>
      <c r="F19" s="334">
        <v>0</v>
      </c>
    </row>
    <row r="20" spans="2:6">
      <c r="B20" s="106">
        <v>2</v>
      </c>
      <c r="C20" s="106">
        <v>2</v>
      </c>
      <c r="D20" s="335" t="s">
        <v>305</v>
      </c>
      <c r="E20" s="333" t="s">
        <v>21</v>
      </c>
      <c r="F20" s="334">
        <v>0</v>
      </c>
    </row>
    <row r="21" spans="2:6">
      <c r="B21" s="106">
        <v>3</v>
      </c>
      <c r="C21" s="106">
        <v>3</v>
      </c>
      <c r="D21" s="335" t="s">
        <v>312</v>
      </c>
      <c r="E21" s="333" t="s">
        <v>21</v>
      </c>
      <c r="F21" s="334">
        <v>0</v>
      </c>
    </row>
    <row r="22" spans="2:6">
      <c r="B22" s="106">
        <v>4</v>
      </c>
      <c r="C22" s="106">
        <v>4</v>
      </c>
      <c r="D22" s="335" t="s">
        <v>317</v>
      </c>
      <c r="E22" s="333" t="s">
        <v>21</v>
      </c>
      <c r="F22" s="334">
        <v>0</v>
      </c>
    </row>
    <row r="23" spans="2:6">
      <c r="B23" s="106">
        <v>5</v>
      </c>
      <c r="C23" s="106">
        <v>5</v>
      </c>
      <c r="D23" s="335" t="s">
        <v>329</v>
      </c>
      <c r="E23" s="333" t="s">
        <v>21</v>
      </c>
      <c r="F23" s="334">
        <v>0</v>
      </c>
    </row>
    <row r="24" spans="2:6">
      <c r="B24" s="106">
        <v>6</v>
      </c>
      <c r="C24" s="106">
        <v>6</v>
      </c>
      <c r="D24" s="335" t="s">
        <v>333</v>
      </c>
      <c r="E24" s="333" t="s">
        <v>22</v>
      </c>
      <c r="F24" s="334">
        <v>-2</v>
      </c>
    </row>
    <row r="25" spans="2:6">
      <c r="B25" s="106">
        <v>7</v>
      </c>
      <c r="C25" s="106">
        <v>7</v>
      </c>
      <c r="D25" s="335" t="s">
        <v>337</v>
      </c>
      <c r="E25" s="333" t="s">
        <v>21</v>
      </c>
      <c r="F25" s="334">
        <v>0</v>
      </c>
    </row>
    <row r="26" spans="2:6">
      <c r="B26" s="106">
        <v>8</v>
      </c>
      <c r="C26" s="106">
        <v>8</v>
      </c>
      <c r="D26" s="335" t="s">
        <v>348</v>
      </c>
      <c r="E26" s="333" t="s">
        <v>21</v>
      </c>
      <c r="F26" s="334">
        <v>0</v>
      </c>
    </row>
    <row r="27" spans="2:6">
      <c r="B27" s="106">
        <v>9</v>
      </c>
      <c r="C27" s="106">
        <v>9</v>
      </c>
      <c r="D27" s="335" t="s">
        <v>362</v>
      </c>
      <c r="E27" s="333" t="s">
        <v>21</v>
      </c>
      <c r="F27" s="334">
        <v>0</v>
      </c>
    </row>
    <row r="28" spans="2:6">
      <c r="B28" s="106">
        <v>10</v>
      </c>
      <c r="C28" s="106">
        <v>10</v>
      </c>
      <c r="D28" s="335" t="s">
        <v>381</v>
      </c>
      <c r="E28" s="333" t="s">
        <v>21</v>
      </c>
      <c r="F28" s="334">
        <v>0</v>
      </c>
    </row>
    <row r="29" spans="2:6">
      <c r="B29" s="106">
        <v>11</v>
      </c>
      <c r="C29" s="106">
        <v>11</v>
      </c>
      <c r="D29" s="335" t="s">
        <v>390</v>
      </c>
      <c r="E29" s="333" t="s">
        <v>21</v>
      </c>
      <c r="F29" s="334">
        <v>0</v>
      </c>
    </row>
    <row r="30" spans="2:6">
      <c r="B30" s="106">
        <v>12</v>
      </c>
      <c r="C30" s="106">
        <v>12</v>
      </c>
      <c r="D30" s="335" t="s">
        <v>391</v>
      </c>
      <c r="E30" s="333" t="s">
        <v>21</v>
      </c>
      <c r="F30" s="334">
        <v>0</v>
      </c>
    </row>
    <row r="31" spans="2:6">
      <c r="B31" s="106">
        <v>13</v>
      </c>
      <c r="C31" s="106">
        <v>13</v>
      </c>
      <c r="D31" s="335" t="s">
        <v>409</v>
      </c>
      <c r="E31" s="333" t="s">
        <v>21</v>
      </c>
      <c r="F31" s="334">
        <v>0</v>
      </c>
    </row>
    <row r="32" spans="2:6">
      <c r="B32" s="106">
        <v>14</v>
      </c>
      <c r="C32" s="106">
        <v>14</v>
      </c>
      <c r="D32" s="335" t="s">
        <v>414</v>
      </c>
      <c r="E32" s="333" t="s">
        <v>21</v>
      </c>
      <c r="F32" s="334">
        <v>0</v>
      </c>
    </row>
    <row r="33" spans="2:6">
      <c r="B33" s="106">
        <v>15</v>
      </c>
      <c r="C33" s="106">
        <v>15</v>
      </c>
      <c r="D33" s="335" t="s">
        <v>424</v>
      </c>
      <c r="E33" s="333" t="s">
        <v>21</v>
      </c>
      <c r="F33" s="334">
        <v>0</v>
      </c>
    </row>
    <row r="34" spans="2:6">
      <c r="B34" s="106">
        <v>16</v>
      </c>
      <c r="C34" s="106">
        <v>16</v>
      </c>
      <c r="D34" s="335" t="s">
        <v>435</v>
      </c>
      <c r="E34" s="333" t="s">
        <v>21</v>
      </c>
      <c r="F34" s="334">
        <v>0</v>
      </c>
    </row>
    <row r="35" spans="2:6">
      <c r="B35" s="106">
        <v>17</v>
      </c>
      <c r="C35" s="106">
        <v>17</v>
      </c>
      <c r="D35" s="335" t="s">
        <v>445</v>
      </c>
      <c r="E35" s="333" t="s">
        <v>21</v>
      </c>
      <c r="F35" s="334">
        <v>0</v>
      </c>
    </row>
    <row r="36" spans="2:6">
      <c r="B36" s="106">
        <v>18</v>
      </c>
      <c r="C36" s="106">
        <v>18</v>
      </c>
      <c r="D36" s="335" t="s">
        <v>454</v>
      </c>
      <c r="E36" s="333" t="s">
        <v>21</v>
      </c>
      <c r="F36" s="334">
        <v>0</v>
      </c>
    </row>
    <row r="37" spans="2:6">
      <c r="B37" s="106">
        <v>19</v>
      </c>
      <c r="C37" s="106">
        <v>19</v>
      </c>
      <c r="D37" s="335" t="s">
        <v>466</v>
      </c>
      <c r="E37" s="333" t="s">
        <v>21</v>
      </c>
      <c r="F37" s="334">
        <v>0</v>
      </c>
    </row>
    <row r="38" spans="2:6">
      <c r="B38" s="106">
        <v>20</v>
      </c>
      <c r="C38" s="106">
        <v>20</v>
      </c>
      <c r="D38" s="335" t="s">
        <v>473</v>
      </c>
      <c r="E38" s="333" t="s">
        <v>21</v>
      </c>
      <c r="F38" s="334">
        <v>0</v>
      </c>
    </row>
    <row r="39" spans="2:6">
      <c r="B39" s="106">
        <v>21</v>
      </c>
      <c r="C39" s="106">
        <v>21</v>
      </c>
      <c r="D39" s="335" t="s">
        <v>484</v>
      </c>
      <c r="E39" s="333" t="s">
        <v>21</v>
      </c>
      <c r="F39" s="334">
        <v>0</v>
      </c>
    </row>
    <row r="40" spans="2:6">
      <c r="B40" s="106">
        <v>22</v>
      </c>
      <c r="C40" s="106">
        <v>22</v>
      </c>
      <c r="D40" s="335" t="s">
        <v>506</v>
      </c>
      <c r="E40" s="333" t="s">
        <v>21</v>
      </c>
      <c r="F40" s="334">
        <v>0</v>
      </c>
    </row>
    <row r="41" spans="2:6">
      <c r="B41" s="106">
        <v>23</v>
      </c>
      <c r="C41" s="106">
        <v>23</v>
      </c>
      <c r="D41" s="335" t="s">
        <v>503</v>
      </c>
      <c r="E41" s="333" t="s">
        <v>21</v>
      </c>
      <c r="F41" s="334">
        <v>0</v>
      </c>
    </row>
    <row r="42" spans="2:6">
      <c r="B42" s="106">
        <v>24</v>
      </c>
      <c r="C42" s="106">
        <v>24</v>
      </c>
      <c r="D42" s="335" t="s">
        <v>508</v>
      </c>
      <c r="E42" s="333" t="s">
        <v>21</v>
      </c>
      <c r="F42" s="334">
        <v>0</v>
      </c>
    </row>
    <row r="43" spans="2:6">
      <c r="B43" s="106">
        <v>25</v>
      </c>
      <c r="C43" s="106">
        <v>25</v>
      </c>
      <c r="D43" s="335" t="s">
        <v>516</v>
      </c>
      <c r="E43" s="333" t="s">
        <v>21</v>
      </c>
      <c r="F43" s="334">
        <v>0</v>
      </c>
    </row>
    <row r="44" spans="2:6">
      <c r="B44" s="106">
        <v>26</v>
      </c>
      <c r="C44" s="106">
        <v>26</v>
      </c>
      <c r="D44" s="335" t="s">
        <v>1125</v>
      </c>
      <c r="E44" s="333" t="s">
        <v>21</v>
      </c>
      <c r="F44" s="334">
        <v>0</v>
      </c>
    </row>
    <row r="45" spans="2:6">
      <c r="B45" s="106">
        <v>27</v>
      </c>
      <c r="C45" s="106">
        <v>27</v>
      </c>
      <c r="D45" s="335" t="s">
        <v>537</v>
      </c>
      <c r="E45" s="333" t="s">
        <v>21</v>
      </c>
      <c r="F45" s="334">
        <v>0</v>
      </c>
    </row>
    <row r="46" spans="2:6">
      <c r="B46" s="106">
        <v>28</v>
      </c>
      <c r="C46" s="106">
        <v>28</v>
      </c>
      <c r="D46" s="335" t="s">
        <v>551</v>
      </c>
      <c r="E46" s="333" t="s">
        <v>21</v>
      </c>
      <c r="F46" s="334">
        <v>0</v>
      </c>
    </row>
    <row r="47" spans="2:6">
      <c r="B47" s="106">
        <v>29</v>
      </c>
      <c r="C47" s="106">
        <v>29</v>
      </c>
      <c r="D47" s="335" t="s">
        <v>562</v>
      </c>
      <c r="E47" s="333" t="s">
        <v>21</v>
      </c>
      <c r="F47" s="334">
        <v>0</v>
      </c>
    </row>
    <row r="48" spans="2:6">
      <c r="B48" s="106">
        <v>30</v>
      </c>
      <c r="C48" s="106">
        <v>30</v>
      </c>
      <c r="D48" s="335" t="s">
        <v>582</v>
      </c>
      <c r="E48" s="333" t="s">
        <v>21</v>
      </c>
      <c r="F48" s="334">
        <v>0</v>
      </c>
    </row>
    <row r="49" spans="2:6">
      <c r="B49" s="106">
        <v>31</v>
      </c>
      <c r="C49" s="106">
        <v>31</v>
      </c>
      <c r="D49" s="335" t="s">
        <v>585</v>
      </c>
      <c r="E49" s="333" t="s">
        <v>21</v>
      </c>
      <c r="F49" s="334">
        <v>0</v>
      </c>
    </row>
    <row r="50" spans="2:6">
      <c r="B50" s="106">
        <v>32</v>
      </c>
      <c r="C50" s="106">
        <v>32</v>
      </c>
      <c r="D50" s="335" t="s">
        <v>599</v>
      </c>
      <c r="E50" s="333" t="s">
        <v>21</v>
      </c>
      <c r="F50" s="334">
        <v>0</v>
      </c>
    </row>
    <row r="51" spans="2:6">
      <c r="B51" s="106">
        <v>33</v>
      </c>
      <c r="C51" s="106">
        <v>33</v>
      </c>
      <c r="D51" s="335" t="s">
        <v>608</v>
      </c>
      <c r="E51" s="333" t="s">
        <v>21</v>
      </c>
      <c r="F51" s="334">
        <v>0</v>
      </c>
    </row>
    <row r="52" spans="2:6">
      <c r="B52" s="106">
        <v>34</v>
      </c>
      <c r="C52" s="106">
        <v>34</v>
      </c>
      <c r="D52" s="335" t="s">
        <v>614</v>
      </c>
      <c r="E52" s="333" t="s">
        <v>21</v>
      </c>
      <c r="F52" s="334">
        <v>0</v>
      </c>
    </row>
    <row r="53" spans="2:6">
      <c r="B53" s="106">
        <v>35</v>
      </c>
      <c r="C53" s="106">
        <v>35</v>
      </c>
      <c r="D53" s="335" t="s">
        <v>623</v>
      </c>
      <c r="E53" s="333" t="s">
        <v>21</v>
      </c>
      <c r="F53" s="334">
        <v>0</v>
      </c>
    </row>
    <row r="54" spans="2:6">
      <c r="B54" s="106">
        <v>36</v>
      </c>
      <c r="C54" s="106">
        <v>36</v>
      </c>
      <c r="D54" s="335" t="s">
        <v>635</v>
      </c>
      <c r="E54" s="333" t="s">
        <v>21</v>
      </c>
      <c r="F54" s="334">
        <v>0</v>
      </c>
    </row>
    <row r="55" spans="2:6">
      <c r="B55" s="106">
        <v>37</v>
      </c>
      <c r="C55" s="106">
        <v>37</v>
      </c>
      <c r="D55" s="335" t="s">
        <v>648</v>
      </c>
      <c r="E55" s="333" t="s">
        <v>21</v>
      </c>
      <c r="F55" s="334">
        <v>0</v>
      </c>
    </row>
    <row r="56" spans="2:6">
      <c r="B56" s="106">
        <v>38</v>
      </c>
      <c r="C56" s="106">
        <v>38</v>
      </c>
      <c r="D56" s="335" t="s">
        <v>660</v>
      </c>
      <c r="E56" s="333" t="s">
        <v>21</v>
      </c>
      <c r="F56" s="334">
        <v>0</v>
      </c>
    </row>
    <row r="57" spans="2:6">
      <c r="B57" s="106">
        <v>39</v>
      </c>
      <c r="C57" s="106">
        <v>39</v>
      </c>
      <c r="D57" s="335" t="s">
        <v>672</v>
      </c>
      <c r="E57" s="333" t="s">
        <v>21</v>
      </c>
      <c r="F57" s="334">
        <v>0</v>
      </c>
    </row>
    <row r="58" spans="2:6">
      <c r="B58" s="106">
        <v>40</v>
      </c>
      <c r="C58" s="106">
        <v>40</v>
      </c>
      <c r="D58" s="335" t="s">
        <v>687</v>
      </c>
      <c r="E58" s="333" t="s">
        <v>21</v>
      </c>
      <c r="F58" s="334">
        <v>0</v>
      </c>
    </row>
    <row r="59" spans="2:6">
      <c r="B59" s="106">
        <v>41</v>
      </c>
      <c r="C59" s="106">
        <v>41</v>
      </c>
      <c r="D59" s="335" t="s">
        <v>694</v>
      </c>
      <c r="E59" s="333" t="s">
        <v>21</v>
      </c>
      <c r="F59" s="334">
        <v>0</v>
      </c>
    </row>
    <row r="60" spans="2:6">
      <c r="B60" s="106">
        <v>42</v>
      </c>
      <c r="C60" s="106">
        <v>42</v>
      </c>
      <c r="D60" s="335" t="s">
        <v>707</v>
      </c>
      <c r="E60" s="333" t="s">
        <v>21</v>
      </c>
      <c r="F60" s="334">
        <v>0</v>
      </c>
    </row>
    <row r="61" spans="2:6">
      <c r="B61" s="106">
        <v>43</v>
      </c>
      <c r="C61" s="106">
        <v>43</v>
      </c>
      <c r="D61" s="335" t="s">
        <v>719</v>
      </c>
      <c r="E61" s="333" t="s">
        <v>21</v>
      </c>
      <c r="F61" s="334">
        <v>0</v>
      </c>
    </row>
    <row r="62" spans="2:6">
      <c r="B62" s="106">
        <v>44</v>
      </c>
      <c r="C62" s="106">
        <v>44</v>
      </c>
      <c r="D62" s="335" t="s">
        <v>736</v>
      </c>
      <c r="E62" s="333" t="s">
        <v>21</v>
      </c>
      <c r="F62" s="334">
        <v>0</v>
      </c>
    </row>
    <row r="63" spans="2:6">
      <c r="B63" s="106">
        <v>45</v>
      </c>
      <c r="C63" s="106">
        <v>45</v>
      </c>
      <c r="D63" s="335" t="s">
        <v>739</v>
      </c>
      <c r="E63" s="333" t="s">
        <v>21</v>
      </c>
      <c r="F63" s="334">
        <v>0</v>
      </c>
    </row>
    <row r="64" spans="2:6">
      <c r="B64" s="106">
        <v>46</v>
      </c>
      <c r="C64" s="106">
        <v>46</v>
      </c>
      <c r="D64" s="335" t="s">
        <v>757</v>
      </c>
      <c r="E64" s="333" t="s">
        <v>21</v>
      </c>
      <c r="F64" s="334">
        <v>0</v>
      </c>
    </row>
    <row r="65" spans="2:6">
      <c r="B65" s="106">
        <v>47</v>
      </c>
      <c r="C65" s="106">
        <v>47</v>
      </c>
      <c r="D65" s="335" t="s">
        <v>756</v>
      </c>
      <c r="E65" s="333" t="s">
        <v>21</v>
      </c>
      <c r="F65" s="334">
        <v>0</v>
      </c>
    </row>
    <row r="66" spans="2:6">
      <c r="B66" s="106">
        <v>48</v>
      </c>
      <c r="C66" s="106">
        <v>48</v>
      </c>
      <c r="D66" s="335" t="s">
        <v>763</v>
      </c>
      <c r="E66" s="333" t="s">
        <v>21</v>
      </c>
      <c r="F66" s="334">
        <v>0</v>
      </c>
    </row>
    <row r="67" spans="2:6">
      <c r="B67" s="106">
        <v>49</v>
      </c>
      <c r="C67" s="106">
        <v>49</v>
      </c>
      <c r="D67" s="335" t="s">
        <v>770</v>
      </c>
      <c r="E67" s="333" t="s">
        <v>21</v>
      </c>
      <c r="F67" s="334">
        <v>0</v>
      </c>
    </row>
    <row r="68" spans="2:6">
      <c r="B68" s="106">
        <v>50</v>
      </c>
      <c r="C68" s="106">
        <v>50</v>
      </c>
      <c r="D68" s="335" t="s">
        <v>785</v>
      </c>
      <c r="E68" s="333" t="s">
        <v>21</v>
      </c>
      <c r="F68" s="334">
        <v>0</v>
      </c>
    </row>
    <row r="69" spans="2:6">
      <c r="B69" s="106">
        <v>51</v>
      </c>
      <c r="C69" s="106">
        <v>51</v>
      </c>
      <c r="D69" s="335" t="s">
        <v>807</v>
      </c>
      <c r="E69" s="333" t="s">
        <v>21</v>
      </c>
      <c r="F69" s="334">
        <v>0</v>
      </c>
    </row>
    <row r="70" spans="2:6">
      <c r="B70" s="106">
        <v>52</v>
      </c>
      <c r="C70" s="106">
        <v>52</v>
      </c>
      <c r="D70" s="335" t="s">
        <v>809</v>
      </c>
      <c r="E70" s="333" t="s">
        <v>21</v>
      </c>
      <c r="F70" s="334">
        <v>0</v>
      </c>
    </row>
    <row r="71" spans="2:6">
      <c r="B71" s="106">
        <v>53</v>
      </c>
      <c r="C71" s="106">
        <v>53</v>
      </c>
      <c r="D71" s="335" t="s">
        <v>818</v>
      </c>
      <c r="E71" s="333" t="s">
        <v>21</v>
      </c>
      <c r="F71" s="334">
        <v>0</v>
      </c>
    </row>
    <row r="72" spans="2:6">
      <c r="B72" s="106">
        <v>54</v>
      </c>
      <c r="C72" s="106">
        <v>54</v>
      </c>
      <c r="D72" s="335" t="s">
        <v>843</v>
      </c>
      <c r="E72" s="333" t="s">
        <v>21</v>
      </c>
      <c r="F72" s="334">
        <v>0</v>
      </c>
    </row>
    <row r="73" spans="2:6">
      <c r="B73" s="106">
        <v>55</v>
      </c>
      <c r="C73" s="106">
        <v>55</v>
      </c>
      <c r="D73" s="335" t="s">
        <v>845</v>
      </c>
      <c r="E73" s="333" t="s">
        <v>21</v>
      </c>
      <c r="F73" s="334">
        <v>0</v>
      </c>
    </row>
    <row r="74" spans="2:6">
      <c r="B74" s="106">
        <v>56</v>
      </c>
      <c r="C74" s="106">
        <v>56</v>
      </c>
      <c r="D74" s="335" t="s">
        <v>849</v>
      </c>
      <c r="E74" s="333" t="s">
        <v>21</v>
      </c>
      <c r="F74" s="334">
        <v>0</v>
      </c>
    </row>
    <row r="75" spans="2:6">
      <c r="B75" s="106">
        <v>57</v>
      </c>
      <c r="C75" s="106">
        <v>57</v>
      </c>
      <c r="D75" s="335" t="s">
        <v>864</v>
      </c>
      <c r="E75" s="333" t="s">
        <v>21</v>
      </c>
      <c r="F75" s="334">
        <v>0</v>
      </c>
    </row>
    <row r="76" spans="2:6">
      <c r="B76" s="106">
        <v>58</v>
      </c>
      <c r="C76" s="106">
        <v>58</v>
      </c>
      <c r="D76" s="335" t="s">
        <v>873</v>
      </c>
      <c r="E76" s="333" t="s">
        <v>21</v>
      </c>
      <c r="F76" s="334">
        <v>0</v>
      </c>
    </row>
    <row r="77" spans="2:6">
      <c r="B77" s="106">
        <v>59</v>
      </c>
      <c r="C77" s="106">
        <v>59</v>
      </c>
      <c r="D77" s="335" t="s">
        <v>884</v>
      </c>
      <c r="E77" s="333" t="s">
        <v>21</v>
      </c>
      <c r="F77" s="334">
        <v>0</v>
      </c>
    </row>
    <row r="78" spans="2:6">
      <c r="B78" s="106">
        <v>60</v>
      </c>
      <c r="C78" s="106">
        <v>60</v>
      </c>
      <c r="D78" s="335" t="s">
        <v>891</v>
      </c>
      <c r="E78" s="333" t="s">
        <v>21</v>
      </c>
      <c r="F78" s="334">
        <v>0</v>
      </c>
    </row>
    <row r="79" spans="2:6">
      <c r="B79" s="106">
        <v>61</v>
      </c>
      <c r="C79" s="106">
        <v>61</v>
      </c>
      <c r="D79" s="335" t="s">
        <v>907</v>
      </c>
      <c r="E79" s="333" t="s">
        <v>21</v>
      </c>
      <c r="F79" s="334">
        <v>0</v>
      </c>
    </row>
    <row r="80" spans="2:6">
      <c r="B80" s="106">
        <v>62</v>
      </c>
      <c r="C80" s="106">
        <v>62</v>
      </c>
      <c r="D80" s="335" t="s">
        <v>919</v>
      </c>
      <c r="E80" s="333" t="s">
        <v>21</v>
      </c>
      <c r="F80" s="334">
        <v>0</v>
      </c>
    </row>
    <row r="81" spans="2:6">
      <c r="B81" s="106">
        <v>63</v>
      </c>
      <c r="C81" s="106">
        <v>63</v>
      </c>
      <c r="D81" s="335" t="s">
        <v>931</v>
      </c>
      <c r="E81" s="333" t="s">
        <v>21</v>
      </c>
      <c r="F81" s="334">
        <v>0</v>
      </c>
    </row>
    <row r="82" spans="2:6">
      <c r="B82" s="106">
        <v>64</v>
      </c>
      <c r="C82" s="106">
        <v>64</v>
      </c>
      <c r="D82" s="335" t="s">
        <v>943</v>
      </c>
      <c r="E82" s="333" t="s">
        <v>21</v>
      </c>
      <c r="F82" s="334">
        <v>0</v>
      </c>
    </row>
    <row r="83" spans="2:6">
      <c r="B83" s="106">
        <v>65</v>
      </c>
      <c r="C83" s="106">
        <v>65</v>
      </c>
      <c r="D83" s="335" t="s">
        <v>953</v>
      </c>
      <c r="E83" s="333" t="s">
        <v>21</v>
      </c>
      <c r="F83" s="334">
        <v>0</v>
      </c>
    </row>
    <row r="84" spans="2:6">
      <c r="B84" s="106">
        <v>66</v>
      </c>
      <c r="C84" s="106">
        <v>66</v>
      </c>
      <c r="D84" s="335" t="s">
        <v>963</v>
      </c>
      <c r="E84" s="333" t="s">
        <v>21</v>
      </c>
      <c r="F84" s="334">
        <v>0</v>
      </c>
    </row>
    <row r="85" spans="2:6">
      <c r="B85" s="106">
        <v>67</v>
      </c>
      <c r="C85" s="106">
        <v>67</v>
      </c>
      <c r="D85" s="335" t="s">
        <v>979</v>
      </c>
      <c r="E85" s="333" t="s">
        <v>21</v>
      </c>
      <c r="F85" s="334">
        <v>0</v>
      </c>
    </row>
    <row r="86" spans="2:6">
      <c r="B86" s="106">
        <v>68</v>
      </c>
      <c r="C86" s="106">
        <v>68</v>
      </c>
      <c r="D86" s="335" t="s">
        <v>992</v>
      </c>
      <c r="E86" s="333" t="s">
        <v>21</v>
      </c>
      <c r="F86" s="334">
        <v>0</v>
      </c>
    </row>
    <row r="87" spans="2:6">
      <c r="B87" s="106">
        <v>69</v>
      </c>
      <c r="C87" s="106">
        <v>69</v>
      </c>
      <c r="D87" s="335" t="s">
        <v>998</v>
      </c>
      <c r="E87" s="333" t="s">
        <v>21</v>
      </c>
      <c r="F87" s="334">
        <v>0</v>
      </c>
    </row>
    <row r="88" spans="2:6">
      <c r="B88" s="106">
        <v>70</v>
      </c>
      <c r="C88" s="106">
        <v>70</v>
      </c>
      <c r="D88" s="335" t="s">
        <v>1024</v>
      </c>
      <c r="E88" s="333" t="s">
        <v>21</v>
      </c>
      <c r="F88" s="334">
        <v>0</v>
      </c>
    </row>
    <row r="89" spans="2:6">
      <c r="B89" s="106">
        <v>71</v>
      </c>
      <c r="C89" s="106">
        <v>71</v>
      </c>
      <c r="D89" s="335" t="s">
        <v>1021</v>
      </c>
      <c r="E89" s="333" t="s">
        <v>21</v>
      </c>
      <c r="F89" s="334">
        <v>0</v>
      </c>
    </row>
    <row r="90" spans="2:6">
      <c r="B90" s="106">
        <v>72</v>
      </c>
      <c r="C90" s="106">
        <v>72</v>
      </c>
      <c r="D90" s="335" t="s">
        <v>1033</v>
      </c>
      <c r="E90" s="333" t="s">
        <v>21</v>
      </c>
      <c r="F90" s="334">
        <v>0</v>
      </c>
    </row>
    <row r="91" spans="2:6">
      <c r="B91" s="106">
        <v>73</v>
      </c>
      <c r="C91" s="106">
        <v>73</v>
      </c>
      <c r="D91" s="335" t="s">
        <v>1038</v>
      </c>
      <c r="E91" s="333" t="s">
        <v>21</v>
      </c>
      <c r="F91" s="334">
        <v>0</v>
      </c>
    </row>
    <row r="92" spans="2:6">
      <c r="B92" s="106">
        <v>74</v>
      </c>
      <c r="C92" s="106">
        <v>74</v>
      </c>
      <c r="D92" s="335" t="s">
        <v>1047</v>
      </c>
      <c r="E92" s="333" t="s">
        <v>21</v>
      </c>
      <c r="F92" s="334">
        <v>0</v>
      </c>
    </row>
    <row r="93" spans="2:6">
      <c r="B93" s="106">
        <v>75</v>
      </c>
      <c r="C93" s="106">
        <v>75</v>
      </c>
      <c r="D93" s="335" t="s">
        <v>1057</v>
      </c>
      <c r="E93" s="333" t="s">
        <v>21</v>
      </c>
      <c r="F93" s="334">
        <v>0</v>
      </c>
    </row>
    <row r="94" spans="2:6">
      <c r="B94" s="106">
        <v>76</v>
      </c>
      <c r="C94" s="106">
        <v>76</v>
      </c>
      <c r="D94" s="335" t="s">
        <v>1066</v>
      </c>
      <c r="E94" s="333" t="s">
        <v>21</v>
      </c>
      <c r="F94" s="334">
        <v>0</v>
      </c>
    </row>
    <row r="95" spans="2:6">
      <c r="B95" s="106">
        <v>77</v>
      </c>
      <c r="C95" s="106">
        <v>77</v>
      </c>
      <c r="D95" s="335" t="s">
        <v>1074</v>
      </c>
      <c r="E95" s="333" t="s">
        <v>21</v>
      </c>
      <c r="F95" s="334">
        <v>0</v>
      </c>
    </row>
    <row r="96" spans="2:6">
      <c r="B96" s="106">
        <v>78</v>
      </c>
      <c r="C96" s="106">
        <v>78</v>
      </c>
      <c r="D96" s="335" t="s">
        <v>1081</v>
      </c>
      <c r="E96" s="333" t="s">
        <v>21</v>
      </c>
      <c r="F96" s="334">
        <v>0</v>
      </c>
    </row>
    <row r="97" spans="2:6">
      <c r="B97" s="106">
        <v>79</v>
      </c>
      <c r="C97" s="106">
        <v>79</v>
      </c>
      <c r="D97" s="335" t="s">
        <v>1089</v>
      </c>
      <c r="E97" s="333" t="s">
        <v>21</v>
      </c>
      <c r="F97" s="334">
        <v>0</v>
      </c>
    </row>
    <row r="98" spans="2:6">
      <c r="B98" s="106">
        <v>80</v>
      </c>
      <c r="C98" s="106">
        <v>80</v>
      </c>
      <c r="D98" s="335" t="s">
        <v>1108</v>
      </c>
      <c r="E98" s="333" t="s">
        <v>21</v>
      </c>
      <c r="F98" s="334">
        <v>0</v>
      </c>
    </row>
    <row r="99" spans="2:6" ht="3" customHeight="1" thickBot="1">
      <c r="B99" s="282" t="s">
        <v>170</v>
      </c>
      <c r="C99" s="108" t="s">
        <v>170</v>
      </c>
      <c r="D99" s="108"/>
      <c r="E99" s="312"/>
      <c r="F99" s="312"/>
    </row>
    <row r="100" spans="2:6" ht="15.75" thickTop="1"/>
    <row r="101" spans="2:6"/>
    <row r="102" spans="2:6"/>
    <row r="103" spans="2:6"/>
    <row r="104" spans="2:6"/>
    <row r="105" spans="2:6"/>
    <row r="106" spans="2:6"/>
    <row r="107" spans="2:6"/>
    <row r="108" spans="2:6"/>
    <row r="109" spans="2:6"/>
    <row r="110" spans="2:6"/>
    <row r="111" spans="2:6"/>
    <row r="112" spans="2:6"/>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sheetData>
  <mergeCells count="15">
    <mergeCell ref="C7:G7"/>
    <mergeCell ref="C1:G1"/>
    <mergeCell ref="C2:G2"/>
    <mergeCell ref="C3:G3"/>
    <mergeCell ref="C4:G4"/>
    <mergeCell ref="C6:G6"/>
    <mergeCell ref="C9:G9"/>
    <mergeCell ref="C11:G11"/>
    <mergeCell ref="C13:G13"/>
    <mergeCell ref="C14:F14"/>
    <mergeCell ref="B16:B17"/>
    <mergeCell ref="C16:C17"/>
    <mergeCell ref="D16:D17"/>
    <mergeCell ref="F16:F17"/>
    <mergeCell ref="E16:E17"/>
  </mergeCells>
  <conditionalFormatting sqref="B19:F98">
    <cfRule type="expression" dxfId="24" priority="27" stopIfTrue="1">
      <formula>MOD(ROW(),2)</formula>
    </cfRule>
  </conditionalFormatting>
  <conditionalFormatting sqref="E19:E98">
    <cfRule type="cellIs" dxfId="23" priority="25" operator="equal">
      <formula>"NO"</formula>
    </cfRule>
    <cfRule type="cellIs" dxfId="22" priority="26" operator="equal">
      <formula>"SI"</formula>
    </cfRule>
  </conditionalFormatting>
  <conditionalFormatting sqref="F19:F98">
    <cfRule type="cellIs" dxfId="21" priority="8" operator="equal">
      <formula>0</formula>
    </cfRule>
    <cfRule type="cellIs" dxfId="20" priority="9" operator="equal">
      <formula>-2</formula>
    </cfRule>
  </conditionalFormatting>
  <dataValidations count="1">
    <dataValidation type="list" allowBlank="1" showInputMessage="1" showErrorMessage="1" sqref="F99 E19:E99" xr:uid="{00000000-0002-0000-0F00-000000000000}">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0">
    <tabColor rgb="FFFF0000"/>
    <pageSetUpPr fitToPage="1"/>
  </sheetPr>
  <dimension ref="A1:H644"/>
  <sheetViews>
    <sheetView showGridLines="0" zoomScale="80" zoomScaleNormal="80" workbookViewId="0">
      <selection activeCell="C9" sqref="C9:F9"/>
    </sheetView>
  </sheetViews>
  <sheetFormatPr baseColWidth="10" defaultColWidth="0" defaultRowHeight="15" zeroHeight="1"/>
  <cols>
    <col min="1" max="1" width="3.85546875" style="102" customWidth="1"/>
    <col min="2" max="2" width="6.7109375" style="102" hidden="1" customWidth="1"/>
    <col min="3" max="3" width="14" style="102" customWidth="1"/>
    <col min="4" max="4" width="61.42578125" style="102" customWidth="1"/>
    <col min="5" max="5" width="16.7109375" style="102" customWidth="1"/>
    <col min="6" max="6" width="14.42578125" style="102" customWidth="1"/>
    <col min="7" max="8" width="11.42578125" style="102" customWidth="1"/>
    <col min="9" max="16384" width="11.42578125" style="102" hidden="1"/>
  </cols>
  <sheetData>
    <row r="1" spans="1:6" s="3" customFormat="1" ht="15" customHeight="1">
      <c r="A1" s="96"/>
      <c r="B1" s="96"/>
      <c r="C1" s="502" t="s">
        <v>0</v>
      </c>
      <c r="D1" s="502"/>
      <c r="E1" s="502"/>
      <c r="F1" s="502"/>
    </row>
    <row r="2" spans="1:6" s="1" customFormat="1" ht="15" customHeight="1">
      <c r="A2" s="98"/>
      <c r="B2" s="98"/>
      <c r="C2" s="502" t="s">
        <v>1</v>
      </c>
      <c r="D2" s="502"/>
      <c r="E2" s="502"/>
      <c r="F2" s="502"/>
    </row>
    <row r="3" spans="1:6" s="1" customFormat="1" ht="15" customHeight="1">
      <c r="A3" s="98"/>
      <c r="B3" s="98"/>
      <c r="C3" s="502" t="s">
        <v>273</v>
      </c>
      <c r="D3" s="502"/>
      <c r="E3" s="502"/>
      <c r="F3" s="502"/>
    </row>
    <row r="4" spans="1:6" s="1" customFormat="1" ht="12.75" customHeight="1">
      <c r="A4" s="98"/>
      <c r="B4" s="98"/>
      <c r="C4" s="502" t="s">
        <v>267</v>
      </c>
      <c r="D4" s="502"/>
      <c r="E4" s="502"/>
      <c r="F4" s="502"/>
    </row>
    <row r="5" spans="1:6" s="1" customFormat="1" ht="12.75">
      <c r="A5" s="98"/>
      <c r="B5" s="97"/>
      <c r="C5" s="97"/>
      <c r="D5" s="2"/>
      <c r="E5" s="36"/>
      <c r="F5" s="36"/>
    </row>
    <row r="6" spans="1:6" s="1" customFormat="1" ht="12.75">
      <c r="A6" s="98"/>
      <c r="B6" s="98"/>
      <c r="C6" s="502" t="s">
        <v>137</v>
      </c>
      <c r="D6" s="502"/>
      <c r="E6" s="502"/>
      <c r="F6" s="502"/>
    </row>
    <row r="7" spans="1:6" s="1" customFormat="1" ht="12.75">
      <c r="A7" s="98"/>
      <c r="B7" s="98"/>
      <c r="C7" s="502" t="s">
        <v>293</v>
      </c>
      <c r="D7" s="502"/>
      <c r="E7" s="502"/>
      <c r="F7" s="502"/>
    </row>
    <row r="8" spans="1:6" s="1" customFormat="1" ht="12.75" customHeight="1">
      <c r="A8" s="98"/>
      <c r="B8" s="97"/>
      <c r="C8" s="97"/>
      <c r="D8" s="2"/>
      <c r="E8" s="36"/>
      <c r="F8" s="36"/>
    </row>
    <row r="9" spans="1:6" s="1" customFormat="1" ht="67.5" customHeight="1">
      <c r="A9" s="98"/>
      <c r="B9" s="98"/>
      <c r="C9" s="502" t="s">
        <v>294</v>
      </c>
      <c r="D9" s="502"/>
      <c r="E9" s="502"/>
      <c r="F9" s="502"/>
    </row>
    <row r="10" spans="1:6" s="1" customFormat="1" ht="12.75" customHeight="1">
      <c r="A10" s="98"/>
      <c r="B10" s="97"/>
      <c r="C10" s="97"/>
      <c r="D10" s="2"/>
      <c r="E10" s="36"/>
      <c r="F10" s="36"/>
    </row>
    <row r="11" spans="1:6" s="1" customFormat="1" ht="12.75">
      <c r="A11" s="98"/>
      <c r="B11" s="98"/>
      <c r="C11" s="491"/>
      <c r="D11" s="491"/>
      <c r="E11" s="491"/>
      <c r="F11" s="491"/>
    </row>
    <row r="12" spans="1:6" s="1" customFormat="1" ht="15.75">
      <c r="A12" s="98"/>
      <c r="B12" s="99"/>
      <c r="C12" s="99"/>
      <c r="D12" s="100"/>
      <c r="E12" s="36"/>
      <c r="F12" s="36"/>
    </row>
    <row r="13" spans="1:6" s="1" customFormat="1" ht="12.75">
      <c r="A13" s="98"/>
      <c r="B13" s="98"/>
      <c r="C13" s="412" t="s">
        <v>161</v>
      </c>
      <c r="D13" s="412"/>
      <c r="E13" s="412"/>
      <c r="F13" s="412"/>
    </row>
    <row r="14" spans="1:6">
      <c r="A14" s="101"/>
      <c r="B14" s="101"/>
      <c r="C14" s="412" t="s">
        <v>271</v>
      </c>
      <c r="D14" s="412"/>
      <c r="E14" s="412"/>
      <c r="F14" s="412"/>
    </row>
    <row r="15" spans="1:6" ht="15.75" thickBot="1"/>
    <row r="16" spans="1:6" ht="24" customHeight="1" thickTop="1">
      <c r="B16" s="500" t="s">
        <v>34</v>
      </c>
      <c r="C16" s="500" t="s">
        <v>91</v>
      </c>
      <c r="D16" s="503" t="s">
        <v>15</v>
      </c>
      <c r="E16" s="378" t="s">
        <v>271</v>
      </c>
    </row>
    <row r="17" spans="2:5" ht="24" customHeight="1" thickBot="1">
      <c r="B17" s="501"/>
      <c r="C17" s="501"/>
      <c r="D17" s="504"/>
      <c r="E17" s="377" t="s">
        <v>250</v>
      </c>
    </row>
    <row r="18" spans="2:5" ht="4.5" customHeight="1">
      <c r="B18" s="103"/>
      <c r="C18" s="103"/>
      <c r="D18" s="104"/>
      <c r="E18" s="105"/>
    </row>
    <row r="19" spans="2:5">
      <c r="B19" s="106">
        <v>1</v>
      </c>
      <c r="C19" s="106">
        <v>1</v>
      </c>
      <c r="D19" s="107" t="s">
        <v>296</v>
      </c>
      <c r="E19" s="275" t="s">
        <v>6</v>
      </c>
    </row>
    <row r="20" spans="2:5">
      <c r="B20" s="106">
        <v>2</v>
      </c>
      <c r="C20" s="106">
        <v>2</v>
      </c>
      <c r="D20" s="107" t="s">
        <v>305</v>
      </c>
      <c r="E20" s="275" t="s">
        <v>6</v>
      </c>
    </row>
    <row r="21" spans="2:5">
      <c r="B21" s="106">
        <v>3</v>
      </c>
      <c r="C21" s="106">
        <v>3</v>
      </c>
      <c r="D21" s="107" t="s">
        <v>312</v>
      </c>
      <c r="E21" s="275" t="s">
        <v>6</v>
      </c>
    </row>
    <row r="22" spans="2:5">
      <c r="B22" s="106">
        <v>4</v>
      </c>
      <c r="C22" s="106">
        <v>4</v>
      </c>
      <c r="D22" s="107" t="s">
        <v>317</v>
      </c>
      <c r="E22" s="275" t="s">
        <v>6</v>
      </c>
    </row>
    <row r="23" spans="2:5">
      <c r="B23" s="106">
        <v>5</v>
      </c>
      <c r="C23" s="106">
        <v>5</v>
      </c>
      <c r="D23" s="107" t="s">
        <v>329</v>
      </c>
      <c r="E23" s="275" t="s">
        <v>6</v>
      </c>
    </row>
    <row r="24" spans="2:5">
      <c r="B24" s="106">
        <v>6</v>
      </c>
      <c r="C24" s="106">
        <v>6</v>
      </c>
      <c r="D24" s="107" t="s">
        <v>333</v>
      </c>
      <c r="E24" s="275" t="s">
        <v>6</v>
      </c>
    </row>
    <row r="25" spans="2:5">
      <c r="B25" s="106">
        <v>7</v>
      </c>
      <c r="C25" s="106">
        <v>7</v>
      </c>
      <c r="D25" s="107" t="s">
        <v>337</v>
      </c>
      <c r="E25" s="275" t="s">
        <v>6</v>
      </c>
    </row>
    <row r="26" spans="2:5">
      <c r="B26" s="106">
        <v>8</v>
      </c>
      <c r="C26" s="106">
        <v>8</v>
      </c>
      <c r="D26" s="107" t="s">
        <v>348</v>
      </c>
      <c r="E26" s="275" t="s">
        <v>6</v>
      </c>
    </row>
    <row r="27" spans="2:5">
      <c r="B27" s="106">
        <v>9</v>
      </c>
      <c r="C27" s="106">
        <v>9</v>
      </c>
      <c r="D27" s="107" t="s">
        <v>362</v>
      </c>
      <c r="E27" s="275" t="s">
        <v>6</v>
      </c>
    </row>
    <row r="28" spans="2:5">
      <c r="B28" s="106">
        <v>10</v>
      </c>
      <c r="C28" s="106">
        <v>10</v>
      </c>
      <c r="D28" s="107" t="s">
        <v>381</v>
      </c>
      <c r="E28" s="275" t="s">
        <v>6</v>
      </c>
    </row>
    <row r="29" spans="2:5">
      <c r="B29" s="106">
        <v>11</v>
      </c>
      <c r="C29" s="106">
        <v>11</v>
      </c>
      <c r="D29" s="107" t="s">
        <v>390</v>
      </c>
      <c r="E29" s="275" t="s">
        <v>6</v>
      </c>
    </row>
    <row r="30" spans="2:5">
      <c r="B30" s="106">
        <v>12</v>
      </c>
      <c r="C30" s="106">
        <v>12</v>
      </c>
      <c r="D30" s="107" t="s">
        <v>391</v>
      </c>
      <c r="E30" s="275" t="s">
        <v>6</v>
      </c>
    </row>
    <row r="31" spans="2:5">
      <c r="B31" s="106">
        <v>13</v>
      </c>
      <c r="C31" s="106">
        <v>13</v>
      </c>
      <c r="D31" s="107" t="s">
        <v>409</v>
      </c>
      <c r="E31" s="275" t="s">
        <v>6</v>
      </c>
    </row>
    <row r="32" spans="2:5">
      <c r="B32" s="106">
        <v>14</v>
      </c>
      <c r="C32" s="106">
        <v>14</v>
      </c>
      <c r="D32" s="107" t="s">
        <v>414</v>
      </c>
      <c r="E32" s="275" t="s">
        <v>6</v>
      </c>
    </row>
    <row r="33" spans="2:5">
      <c r="B33" s="106">
        <v>15</v>
      </c>
      <c r="C33" s="106">
        <v>15</v>
      </c>
      <c r="D33" s="107" t="s">
        <v>424</v>
      </c>
      <c r="E33" s="275" t="s">
        <v>6</v>
      </c>
    </row>
    <row r="34" spans="2:5">
      <c r="B34" s="106">
        <v>16</v>
      </c>
      <c r="C34" s="106">
        <v>16</v>
      </c>
      <c r="D34" s="107" t="s">
        <v>435</v>
      </c>
      <c r="E34" s="275" t="s">
        <v>6</v>
      </c>
    </row>
    <row r="35" spans="2:5">
      <c r="B35" s="106">
        <v>17</v>
      </c>
      <c r="C35" s="106">
        <v>17</v>
      </c>
      <c r="D35" s="107" t="s">
        <v>445</v>
      </c>
      <c r="E35" s="275" t="s">
        <v>6</v>
      </c>
    </row>
    <row r="36" spans="2:5">
      <c r="B36" s="106">
        <v>18</v>
      </c>
      <c r="C36" s="106">
        <v>18</v>
      </c>
      <c r="D36" s="107" t="s">
        <v>454</v>
      </c>
      <c r="E36" s="275" t="s">
        <v>6</v>
      </c>
    </row>
    <row r="37" spans="2:5">
      <c r="B37" s="106">
        <v>19</v>
      </c>
      <c r="C37" s="106">
        <v>19</v>
      </c>
      <c r="D37" s="107" t="s">
        <v>466</v>
      </c>
      <c r="E37" s="275" t="s">
        <v>6</v>
      </c>
    </row>
    <row r="38" spans="2:5">
      <c r="B38" s="106">
        <v>20</v>
      </c>
      <c r="C38" s="106">
        <v>20</v>
      </c>
      <c r="D38" s="107" t="s">
        <v>473</v>
      </c>
      <c r="E38" s="275" t="s">
        <v>6</v>
      </c>
    </row>
    <row r="39" spans="2:5">
      <c r="B39" s="106">
        <v>21</v>
      </c>
      <c r="C39" s="106">
        <v>21</v>
      </c>
      <c r="D39" s="107" t="s">
        <v>484</v>
      </c>
      <c r="E39" s="275" t="s">
        <v>6</v>
      </c>
    </row>
    <row r="40" spans="2:5">
      <c r="B40" s="106">
        <v>22</v>
      </c>
      <c r="C40" s="106">
        <v>22</v>
      </c>
      <c r="D40" s="107" t="s">
        <v>506</v>
      </c>
      <c r="E40" s="275" t="s">
        <v>6</v>
      </c>
    </row>
    <row r="41" spans="2:5">
      <c r="B41" s="106">
        <v>23</v>
      </c>
      <c r="C41" s="106">
        <v>23</v>
      </c>
      <c r="D41" s="107" t="s">
        <v>503</v>
      </c>
      <c r="E41" s="275" t="s">
        <v>6</v>
      </c>
    </row>
    <row r="42" spans="2:5">
      <c r="B42" s="106">
        <v>24</v>
      </c>
      <c r="C42" s="106">
        <v>24</v>
      </c>
      <c r="D42" s="107" t="s">
        <v>508</v>
      </c>
      <c r="E42" s="275" t="s">
        <v>6</v>
      </c>
    </row>
    <row r="43" spans="2:5">
      <c r="B43" s="106">
        <v>25</v>
      </c>
      <c r="C43" s="106">
        <v>25</v>
      </c>
      <c r="D43" s="107" t="s">
        <v>516</v>
      </c>
      <c r="E43" s="275" t="s">
        <v>6</v>
      </c>
    </row>
    <row r="44" spans="2:5">
      <c r="B44" s="106">
        <v>26</v>
      </c>
      <c r="C44" s="106">
        <v>26</v>
      </c>
      <c r="D44" s="107" t="s">
        <v>1125</v>
      </c>
      <c r="E44" s="275" t="s">
        <v>6</v>
      </c>
    </row>
    <row r="45" spans="2:5">
      <c r="B45" s="106">
        <v>27</v>
      </c>
      <c r="C45" s="106">
        <v>27</v>
      </c>
      <c r="D45" s="107" t="s">
        <v>537</v>
      </c>
      <c r="E45" s="275" t="s">
        <v>6</v>
      </c>
    </row>
    <row r="46" spans="2:5">
      <c r="B46" s="106">
        <v>28</v>
      </c>
      <c r="C46" s="106">
        <v>28</v>
      </c>
      <c r="D46" s="107" t="s">
        <v>551</v>
      </c>
      <c r="E46" s="275" t="s">
        <v>6</v>
      </c>
    </row>
    <row r="47" spans="2:5">
      <c r="B47" s="106">
        <v>29</v>
      </c>
      <c r="C47" s="106">
        <v>29</v>
      </c>
      <c r="D47" s="107" t="s">
        <v>562</v>
      </c>
      <c r="E47" s="275" t="s">
        <v>6</v>
      </c>
    </row>
    <row r="48" spans="2:5">
      <c r="B48" s="106">
        <v>30</v>
      </c>
      <c r="C48" s="106">
        <v>30</v>
      </c>
      <c r="D48" s="107" t="s">
        <v>582</v>
      </c>
      <c r="E48" s="275" t="s">
        <v>6</v>
      </c>
    </row>
    <row r="49" spans="2:5">
      <c r="B49" s="106">
        <v>31</v>
      </c>
      <c r="C49" s="106">
        <v>31</v>
      </c>
      <c r="D49" s="107" t="s">
        <v>585</v>
      </c>
      <c r="E49" s="275" t="s">
        <v>6</v>
      </c>
    </row>
    <row r="50" spans="2:5">
      <c r="B50" s="106">
        <v>32</v>
      </c>
      <c r="C50" s="106">
        <v>32</v>
      </c>
      <c r="D50" s="107" t="s">
        <v>599</v>
      </c>
      <c r="E50" s="275" t="s">
        <v>6</v>
      </c>
    </row>
    <row r="51" spans="2:5">
      <c r="B51" s="106">
        <v>33</v>
      </c>
      <c r="C51" s="106">
        <v>33</v>
      </c>
      <c r="D51" s="107" t="s">
        <v>608</v>
      </c>
      <c r="E51" s="275" t="s">
        <v>6</v>
      </c>
    </row>
    <row r="52" spans="2:5">
      <c r="B52" s="106">
        <v>34</v>
      </c>
      <c r="C52" s="106">
        <v>34</v>
      </c>
      <c r="D52" s="107" t="s">
        <v>614</v>
      </c>
      <c r="E52" s="275" t="s">
        <v>6</v>
      </c>
    </row>
    <row r="53" spans="2:5">
      <c r="B53" s="106">
        <v>35</v>
      </c>
      <c r="C53" s="106">
        <v>35</v>
      </c>
      <c r="D53" s="107" t="s">
        <v>623</v>
      </c>
      <c r="E53" s="275" t="s">
        <v>6</v>
      </c>
    </row>
    <row r="54" spans="2:5">
      <c r="B54" s="106">
        <v>36</v>
      </c>
      <c r="C54" s="106">
        <v>36</v>
      </c>
      <c r="D54" s="107" t="s">
        <v>635</v>
      </c>
      <c r="E54" s="275" t="s">
        <v>6</v>
      </c>
    </row>
    <row r="55" spans="2:5">
      <c r="B55" s="106">
        <v>37</v>
      </c>
      <c r="C55" s="106">
        <v>37</v>
      </c>
      <c r="D55" s="107" t="s">
        <v>648</v>
      </c>
      <c r="E55" s="275" t="s">
        <v>6</v>
      </c>
    </row>
    <row r="56" spans="2:5">
      <c r="B56" s="106">
        <v>38</v>
      </c>
      <c r="C56" s="106">
        <v>38</v>
      </c>
      <c r="D56" s="107" t="s">
        <v>660</v>
      </c>
      <c r="E56" s="275" t="s">
        <v>6</v>
      </c>
    </row>
    <row r="57" spans="2:5">
      <c r="B57" s="106">
        <v>39</v>
      </c>
      <c r="C57" s="106">
        <v>39</v>
      </c>
      <c r="D57" s="107" t="s">
        <v>672</v>
      </c>
      <c r="E57" s="275" t="s">
        <v>6</v>
      </c>
    </row>
    <row r="58" spans="2:5">
      <c r="B58" s="106">
        <v>40</v>
      </c>
      <c r="C58" s="106">
        <v>40</v>
      </c>
      <c r="D58" s="107" t="s">
        <v>687</v>
      </c>
      <c r="E58" s="275" t="s">
        <v>6</v>
      </c>
    </row>
    <row r="59" spans="2:5">
      <c r="B59" s="106">
        <v>41</v>
      </c>
      <c r="C59" s="106">
        <v>41</v>
      </c>
      <c r="D59" s="107" t="s">
        <v>694</v>
      </c>
      <c r="E59" s="275" t="s">
        <v>6</v>
      </c>
    </row>
    <row r="60" spans="2:5">
      <c r="B60" s="106">
        <v>42</v>
      </c>
      <c r="C60" s="106">
        <v>42</v>
      </c>
      <c r="D60" s="107" t="s">
        <v>707</v>
      </c>
      <c r="E60" s="275" t="s">
        <v>6</v>
      </c>
    </row>
    <row r="61" spans="2:5">
      <c r="B61" s="106">
        <v>43</v>
      </c>
      <c r="C61" s="106">
        <v>43</v>
      </c>
      <c r="D61" s="107" t="s">
        <v>719</v>
      </c>
      <c r="E61" s="275" t="s">
        <v>6</v>
      </c>
    </row>
    <row r="62" spans="2:5">
      <c r="B62" s="106">
        <v>44</v>
      </c>
      <c r="C62" s="106">
        <v>44</v>
      </c>
      <c r="D62" s="107" t="s">
        <v>736</v>
      </c>
      <c r="E62" s="275" t="s">
        <v>6</v>
      </c>
    </row>
    <row r="63" spans="2:5">
      <c r="B63" s="106">
        <v>45</v>
      </c>
      <c r="C63" s="106">
        <v>45</v>
      </c>
      <c r="D63" s="107" t="s">
        <v>739</v>
      </c>
      <c r="E63" s="275" t="s">
        <v>6</v>
      </c>
    </row>
    <row r="64" spans="2:5">
      <c r="B64" s="106">
        <v>46</v>
      </c>
      <c r="C64" s="106">
        <v>46</v>
      </c>
      <c r="D64" s="107" t="s">
        <v>757</v>
      </c>
      <c r="E64" s="275" t="s">
        <v>6</v>
      </c>
    </row>
    <row r="65" spans="2:5">
      <c r="B65" s="106">
        <v>47</v>
      </c>
      <c r="C65" s="106">
        <v>47</v>
      </c>
      <c r="D65" s="107" t="s">
        <v>756</v>
      </c>
      <c r="E65" s="275" t="s">
        <v>6</v>
      </c>
    </row>
    <row r="66" spans="2:5">
      <c r="B66" s="106">
        <v>48</v>
      </c>
      <c r="C66" s="106">
        <v>48</v>
      </c>
      <c r="D66" s="107" t="s">
        <v>763</v>
      </c>
      <c r="E66" s="275" t="s">
        <v>6</v>
      </c>
    </row>
    <row r="67" spans="2:5">
      <c r="B67" s="106">
        <v>49</v>
      </c>
      <c r="C67" s="106">
        <v>49</v>
      </c>
      <c r="D67" s="107" t="s">
        <v>770</v>
      </c>
      <c r="E67" s="275" t="s">
        <v>6</v>
      </c>
    </row>
    <row r="68" spans="2:5">
      <c r="B68" s="106">
        <v>50</v>
      </c>
      <c r="C68" s="106">
        <v>50</v>
      </c>
      <c r="D68" s="107" t="s">
        <v>785</v>
      </c>
      <c r="E68" s="275" t="s">
        <v>6</v>
      </c>
    </row>
    <row r="69" spans="2:5">
      <c r="B69" s="106">
        <v>51</v>
      </c>
      <c r="C69" s="106">
        <v>51</v>
      </c>
      <c r="D69" s="107" t="s">
        <v>807</v>
      </c>
      <c r="E69" s="275" t="s">
        <v>6</v>
      </c>
    </row>
    <row r="70" spans="2:5">
      <c r="B70" s="106">
        <v>52</v>
      </c>
      <c r="C70" s="106">
        <v>52</v>
      </c>
      <c r="D70" s="107" t="s">
        <v>809</v>
      </c>
      <c r="E70" s="275" t="s">
        <v>6</v>
      </c>
    </row>
    <row r="71" spans="2:5">
      <c r="B71" s="106">
        <v>53</v>
      </c>
      <c r="C71" s="106">
        <v>53</v>
      </c>
      <c r="D71" s="107" t="s">
        <v>818</v>
      </c>
      <c r="E71" s="275" t="s">
        <v>6</v>
      </c>
    </row>
    <row r="72" spans="2:5">
      <c r="B72" s="106">
        <v>54</v>
      </c>
      <c r="C72" s="106">
        <v>54</v>
      </c>
      <c r="D72" s="107" t="s">
        <v>843</v>
      </c>
      <c r="E72" s="275" t="s">
        <v>6</v>
      </c>
    </row>
    <row r="73" spans="2:5">
      <c r="B73" s="106">
        <v>55</v>
      </c>
      <c r="C73" s="106">
        <v>55</v>
      </c>
      <c r="D73" s="107" t="s">
        <v>845</v>
      </c>
      <c r="E73" s="275" t="s">
        <v>6</v>
      </c>
    </row>
    <row r="74" spans="2:5">
      <c r="B74" s="106">
        <v>56</v>
      </c>
      <c r="C74" s="106">
        <v>56</v>
      </c>
      <c r="D74" s="107" t="s">
        <v>849</v>
      </c>
      <c r="E74" s="275" t="s">
        <v>6</v>
      </c>
    </row>
    <row r="75" spans="2:5">
      <c r="B75" s="106">
        <v>57</v>
      </c>
      <c r="C75" s="106">
        <v>57</v>
      </c>
      <c r="D75" s="107" t="s">
        <v>864</v>
      </c>
      <c r="E75" s="275" t="s">
        <v>6</v>
      </c>
    </row>
    <row r="76" spans="2:5">
      <c r="B76" s="106">
        <v>58</v>
      </c>
      <c r="C76" s="106">
        <v>58</v>
      </c>
      <c r="D76" s="107" t="s">
        <v>873</v>
      </c>
      <c r="E76" s="275" t="s">
        <v>6</v>
      </c>
    </row>
    <row r="77" spans="2:5">
      <c r="B77" s="106">
        <v>59</v>
      </c>
      <c r="C77" s="106">
        <v>59</v>
      </c>
      <c r="D77" s="107" t="s">
        <v>884</v>
      </c>
      <c r="E77" s="275" t="s">
        <v>6</v>
      </c>
    </row>
    <row r="78" spans="2:5">
      <c r="B78" s="106">
        <v>60</v>
      </c>
      <c r="C78" s="106">
        <v>60</v>
      </c>
      <c r="D78" s="107" t="s">
        <v>891</v>
      </c>
      <c r="E78" s="275" t="s">
        <v>6</v>
      </c>
    </row>
    <row r="79" spans="2:5">
      <c r="B79" s="106">
        <v>61</v>
      </c>
      <c r="C79" s="106">
        <v>61</v>
      </c>
      <c r="D79" s="107" t="s">
        <v>907</v>
      </c>
      <c r="E79" s="275" t="s">
        <v>6</v>
      </c>
    </row>
    <row r="80" spans="2:5">
      <c r="B80" s="106">
        <v>62</v>
      </c>
      <c r="C80" s="106">
        <v>62</v>
      </c>
      <c r="D80" s="107" t="s">
        <v>919</v>
      </c>
      <c r="E80" s="275" t="s">
        <v>6</v>
      </c>
    </row>
    <row r="81" spans="2:5">
      <c r="B81" s="106">
        <v>63</v>
      </c>
      <c r="C81" s="106">
        <v>63</v>
      </c>
      <c r="D81" s="107" t="s">
        <v>931</v>
      </c>
      <c r="E81" s="275" t="s">
        <v>6</v>
      </c>
    </row>
    <row r="82" spans="2:5">
      <c r="B82" s="106">
        <v>64</v>
      </c>
      <c r="C82" s="106">
        <v>64</v>
      </c>
      <c r="D82" s="107" t="s">
        <v>943</v>
      </c>
      <c r="E82" s="275" t="s">
        <v>6</v>
      </c>
    </row>
    <row r="83" spans="2:5">
      <c r="B83" s="106">
        <v>65</v>
      </c>
      <c r="C83" s="106">
        <v>65</v>
      </c>
      <c r="D83" s="107" t="s">
        <v>953</v>
      </c>
      <c r="E83" s="275" t="s">
        <v>6</v>
      </c>
    </row>
    <row r="84" spans="2:5">
      <c r="B84" s="106">
        <v>66</v>
      </c>
      <c r="C84" s="106">
        <v>66</v>
      </c>
      <c r="D84" s="107" t="s">
        <v>963</v>
      </c>
      <c r="E84" s="275" t="s">
        <v>6</v>
      </c>
    </row>
    <row r="85" spans="2:5">
      <c r="B85" s="106">
        <v>67</v>
      </c>
      <c r="C85" s="106">
        <v>67</v>
      </c>
      <c r="D85" s="107" t="s">
        <v>979</v>
      </c>
      <c r="E85" s="275" t="s">
        <v>6</v>
      </c>
    </row>
    <row r="86" spans="2:5">
      <c r="B86" s="106">
        <v>68</v>
      </c>
      <c r="C86" s="106">
        <v>68</v>
      </c>
      <c r="D86" s="107" t="s">
        <v>992</v>
      </c>
      <c r="E86" s="275" t="s">
        <v>6</v>
      </c>
    </row>
    <row r="87" spans="2:5">
      <c r="B87" s="106">
        <v>69</v>
      </c>
      <c r="C87" s="106">
        <v>69</v>
      </c>
      <c r="D87" s="107" t="s">
        <v>998</v>
      </c>
      <c r="E87" s="275" t="s">
        <v>6</v>
      </c>
    </row>
    <row r="88" spans="2:5">
      <c r="B88" s="106">
        <v>70</v>
      </c>
      <c r="C88" s="106">
        <v>70</v>
      </c>
      <c r="D88" s="107" t="s">
        <v>1024</v>
      </c>
      <c r="E88" s="275" t="s">
        <v>6</v>
      </c>
    </row>
    <row r="89" spans="2:5">
      <c r="B89" s="106">
        <v>71</v>
      </c>
      <c r="C89" s="106">
        <v>71</v>
      </c>
      <c r="D89" s="107" t="s">
        <v>1021</v>
      </c>
      <c r="E89" s="275" t="s">
        <v>6</v>
      </c>
    </row>
    <row r="90" spans="2:5">
      <c r="B90" s="106">
        <v>72</v>
      </c>
      <c r="C90" s="106">
        <v>72</v>
      </c>
      <c r="D90" s="107" t="s">
        <v>1033</v>
      </c>
      <c r="E90" s="275" t="s">
        <v>6</v>
      </c>
    </row>
    <row r="91" spans="2:5">
      <c r="B91" s="106">
        <v>73</v>
      </c>
      <c r="C91" s="106">
        <v>73</v>
      </c>
      <c r="D91" s="107" t="s">
        <v>1038</v>
      </c>
      <c r="E91" s="275" t="s">
        <v>6</v>
      </c>
    </row>
    <row r="92" spans="2:5">
      <c r="B92" s="106">
        <v>74</v>
      </c>
      <c r="C92" s="106">
        <v>74</v>
      </c>
      <c r="D92" s="107" t="s">
        <v>1047</v>
      </c>
      <c r="E92" s="275" t="s">
        <v>6</v>
      </c>
    </row>
    <row r="93" spans="2:5">
      <c r="B93" s="106">
        <v>75</v>
      </c>
      <c r="C93" s="106">
        <v>75</v>
      </c>
      <c r="D93" s="107" t="s">
        <v>1057</v>
      </c>
      <c r="E93" s="275" t="s">
        <v>6</v>
      </c>
    </row>
    <row r="94" spans="2:5">
      <c r="B94" s="106">
        <v>76</v>
      </c>
      <c r="C94" s="106">
        <v>76</v>
      </c>
      <c r="D94" s="107" t="s">
        <v>1066</v>
      </c>
      <c r="E94" s="275" t="s">
        <v>6</v>
      </c>
    </row>
    <row r="95" spans="2:5">
      <c r="B95" s="106">
        <v>77</v>
      </c>
      <c r="C95" s="106">
        <v>77</v>
      </c>
      <c r="D95" s="107" t="s">
        <v>1074</v>
      </c>
      <c r="E95" s="275" t="s">
        <v>6</v>
      </c>
    </row>
    <row r="96" spans="2:5">
      <c r="B96" s="106">
        <v>78</v>
      </c>
      <c r="C96" s="106">
        <v>78</v>
      </c>
      <c r="D96" s="107" t="s">
        <v>1081</v>
      </c>
      <c r="E96" s="275" t="s">
        <v>6</v>
      </c>
    </row>
    <row r="97" spans="2:5">
      <c r="B97" s="106">
        <v>79</v>
      </c>
      <c r="C97" s="106">
        <v>79</v>
      </c>
      <c r="D97" s="107" t="s">
        <v>1089</v>
      </c>
      <c r="E97" s="275" t="s">
        <v>6</v>
      </c>
    </row>
    <row r="98" spans="2:5">
      <c r="B98" s="106">
        <v>80</v>
      </c>
      <c r="C98" s="106">
        <v>80</v>
      </c>
      <c r="D98" s="107" t="s">
        <v>1108</v>
      </c>
      <c r="E98" s="275" t="s">
        <v>6</v>
      </c>
    </row>
    <row r="99" spans="2:5" ht="3" customHeight="1" thickBot="1">
      <c r="B99" s="282" t="s">
        <v>170</v>
      </c>
      <c r="C99" s="282" t="s">
        <v>170</v>
      </c>
      <c r="D99" s="108"/>
      <c r="E99" s="108"/>
    </row>
    <row r="100" spans="2:5" ht="15.75" thickTop="1"/>
    <row r="101" spans="2:5"/>
    <row r="102" spans="2:5"/>
    <row r="103" spans="2:5"/>
    <row r="104" spans="2:5"/>
    <row r="105" spans="2:5"/>
    <row r="106" spans="2:5"/>
    <row r="107" spans="2:5"/>
    <row r="108" spans="2:5"/>
    <row r="109" spans="2:5"/>
    <row r="110" spans="2:5"/>
    <row r="111" spans="2:5"/>
    <row r="112" spans="2:5"/>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D98">
    <cfRule type="expression" dxfId="19" priority="19" stopIfTrue="1">
      <formula>MOD(ROW(),2)</formula>
    </cfRule>
  </conditionalFormatting>
  <conditionalFormatting sqref="E19:E98">
    <cfRule type="cellIs" dxfId="18" priority="16" operator="equal">
      <formula>"NO CUMPLE-2"</formula>
    </cfRule>
    <cfRule type="cellIs" dxfId="17" priority="17" operator="equal">
      <formula>"NO CUMPLE-1"</formula>
    </cfRule>
    <cfRule type="cellIs" dxfId="16" priority="18" operator="equal">
      <formula>"CUMPLE"</formula>
    </cfRule>
  </conditionalFormatting>
  <dataValidations count="2">
    <dataValidation type="list" allowBlank="1" showInputMessage="1" showErrorMessage="1" sqref="E99" xr:uid="{00000000-0002-0000-1000-000000000000}">
      <formula1>CUMPLIMIENTO</formula1>
    </dataValidation>
    <dataValidation type="list" allowBlank="1" showInputMessage="1" showErrorMessage="1" sqref="E19:E98" xr:uid="{00000000-0002-0000-1000-000001000000}">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9">
    <tabColor theme="4" tint="0.59999389629810485"/>
    <pageSetUpPr fitToPage="1"/>
  </sheetPr>
  <dimension ref="A1:P514"/>
  <sheetViews>
    <sheetView showGridLines="0" zoomScaleNormal="100" zoomScaleSheetLayoutView="90" workbookViewId="0">
      <selection activeCell="B7" sqref="B7:L7"/>
    </sheetView>
  </sheetViews>
  <sheetFormatPr baseColWidth="10" defaultColWidth="0" defaultRowHeight="12.75" zeroHeight="1"/>
  <cols>
    <col min="1" max="1" width="1.28515625" style="37" customWidth="1"/>
    <col min="2" max="2" width="7.7109375" style="37" hidden="1" customWidth="1"/>
    <col min="3" max="3" width="11.5703125" style="37" customWidth="1"/>
    <col min="4" max="4" width="32.28515625" style="37" customWidth="1"/>
    <col min="5" max="5" width="15.7109375" style="37" bestFit="1" customWidth="1"/>
    <col min="6" max="9" width="16.140625" style="37" customWidth="1"/>
    <col min="10" max="10" width="18.28515625" style="37" customWidth="1"/>
    <col min="11" max="12" width="14.7109375" style="37" customWidth="1"/>
    <col min="13" max="13" width="11.42578125" style="37" customWidth="1"/>
    <col min="14" max="14" width="11.42578125" style="169" customWidth="1"/>
    <col min="15" max="16" width="11.42578125" style="37" customWidth="1"/>
    <col min="17" max="16384" width="11.42578125" style="37" hidden="1"/>
  </cols>
  <sheetData>
    <row r="1" spans="1:14" s="1" customFormat="1" ht="18">
      <c r="A1" s="34"/>
      <c r="B1" s="461" t="s">
        <v>0</v>
      </c>
      <c r="C1" s="461"/>
      <c r="D1" s="461"/>
      <c r="E1" s="461"/>
      <c r="F1" s="461"/>
      <c r="G1" s="461"/>
      <c r="H1" s="461"/>
      <c r="I1" s="461"/>
      <c r="J1" s="461"/>
      <c r="K1" s="461"/>
      <c r="L1" s="461"/>
      <c r="N1" s="170"/>
    </row>
    <row r="2" spans="1:14" s="1" customFormat="1" ht="18">
      <c r="A2" s="34"/>
      <c r="B2" s="461" t="s">
        <v>1</v>
      </c>
      <c r="C2" s="461"/>
      <c r="D2" s="461"/>
      <c r="E2" s="461"/>
      <c r="F2" s="461"/>
      <c r="G2" s="461"/>
      <c r="H2" s="461"/>
      <c r="I2" s="461"/>
      <c r="J2" s="461"/>
      <c r="K2" s="461"/>
      <c r="L2" s="461"/>
      <c r="N2" s="170"/>
    </row>
    <row r="3" spans="1:14" s="1" customFormat="1" ht="15.75">
      <c r="A3" s="34"/>
      <c r="B3" s="549" t="s">
        <v>273</v>
      </c>
      <c r="C3" s="549"/>
      <c r="D3" s="549"/>
      <c r="E3" s="549"/>
      <c r="F3" s="549"/>
      <c r="G3" s="549"/>
      <c r="H3" s="549"/>
      <c r="I3" s="549"/>
      <c r="J3" s="549"/>
      <c r="K3" s="549"/>
      <c r="L3" s="549"/>
      <c r="N3" s="170"/>
    </row>
    <row r="4" spans="1:14" s="1" customFormat="1" ht="15.75">
      <c r="A4" s="34"/>
      <c r="B4" s="549" t="s">
        <v>267</v>
      </c>
      <c r="C4" s="549"/>
      <c r="D4" s="549"/>
      <c r="E4" s="549"/>
      <c r="F4" s="549"/>
      <c r="G4" s="549"/>
      <c r="H4" s="549"/>
      <c r="I4" s="549"/>
      <c r="J4" s="549"/>
      <c r="K4" s="549"/>
      <c r="L4" s="549"/>
      <c r="N4" s="170"/>
    </row>
    <row r="5" spans="1:14" s="1" customFormat="1" ht="15.75">
      <c r="A5" s="34"/>
      <c r="B5" s="58"/>
      <c r="C5" s="35"/>
      <c r="D5" s="36"/>
      <c r="E5" s="2"/>
      <c r="F5" s="2"/>
      <c r="G5" s="2"/>
      <c r="H5" s="2"/>
      <c r="I5" s="2"/>
      <c r="N5" s="170"/>
    </row>
    <row r="6" spans="1:14" s="1" customFormat="1" ht="15.75">
      <c r="A6" s="34"/>
      <c r="B6" s="549" t="s">
        <v>137</v>
      </c>
      <c r="C6" s="549"/>
      <c r="D6" s="549"/>
      <c r="E6" s="549"/>
      <c r="F6" s="549"/>
      <c r="G6" s="549"/>
      <c r="H6" s="549"/>
      <c r="I6" s="549"/>
      <c r="J6" s="549"/>
      <c r="K6" s="549"/>
      <c r="L6" s="549"/>
      <c r="N6" s="170"/>
    </row>
    <row r="7" spans="1:14" s="1" customFormat="1" ht="15.75">
      <c r="A7" s="34"/>
      <c r="B7" s="549" t="s">
        <v>293</v>
      </c>
      <c r="C7" s="549"/>
      <c r="D7" s="549"/>
      <c r="E7" s="549"/>
      <c r="F7" s="549"/>
      <c r="G7" s="549"/>
      <c r="H7" s="549"/>
      <c r="I7" s="549"/>
      <c r="J7" s="549"/>
      <c r="K7" s="549"/>
      <c r="L7" s="549"/>
      <c r="N7" s="170"/>
    </row>
    <row r="8" spans="1:14" ht="15.75">
      <c r="B8" s="58"/>
      <c r="C8" s="35"/>
      <c r="D8" s="38"/>
      <c r="E8" s="38"/>
      <c r="F8" s="38"/>
      <c r="G8" s="38"/>
      <c r="H8" s="38"/>
      <c r="I8" s="38"/>
    </row>
    <row r="9" spans="1:14" ht="48.75" customHeight="1">
      <c r="B9" s="549" t="s">
        <v>294</v>
      </c>
      <c r="C9" s="549"/>
      <c r="D9" s="549"/>
      <c r="E9" s="549"/>
      <c r="F9" s="549"/>
      <c r="G9" s="549"/>
      <c r="H9" s="549"/>
      <c r="I9" s="549"/>
      <c r="J9" s="549"/>
      <c r="K9" s="549"/>
      <c r="L9" s="549"/>
    </row>
    <row r="10" spans="1:14" ht="15.75">
      <c r="B10" s="58"/>
      <c r="C10" s="35"/>
      <c r="D10" s="38"/>
      <c r="E10" s="38"/>
      <c r="F10" s="38"/>
      <c r="G10" s="38"/>
      <c r="H10" s="38"/>
      <c r="I10" s="38"/>
    </row>
    <row r="11" spans="1:14" ht="15.75">
      <c r="B11" s="550" t="s">
        <v>1153</v>
      </c>
      <c r="C11" s="550"/>
      <c r="D11" s="550"/>
      <c r="E11" s="550"/>
      <c r="F11" s="550"/>
      <c r="G11" s="550"/>
      <c r="H11" s="550"/>
      <c r="I11" s="550"/>
      <c r="J11" s="550"/>
      <c r="K11" s="550"/>
      <c r="L11" s="550"/>
    </row>
    <row r="12" spans="1:14" ht="18">
      <c r="B12" s="551">
        <v>1</v>
      </c>
      <c r="C12" s="551"/>
      <c r="D12" s="551"/>
      <c r="E12" s="551"/>
      <c r="F12" s="551"/>
      <c r="G12" s="551"/>
      <c r="H12" s="551"/>
      <c r="I12" s="551"/>
      <c r="J12" s="551"/>
      <c r="K12" s="551"/>
      <c r="L12" s="551"/>
    </row>
    <row r="13" spans="1:14" s="323" customFormat="1" ht="13.5" thickBot="1">
      <c r="B13" s="169">
        <v>2</v>
      </c>
      <c r="C13" s="169">
        <v>3</v>
      </c>
      <c r="D13" s="169">
        <v>4</v>
      </c>
      <c r="E13" s="169">
        <v>5</v>
      </c>
      <c r="F13" s="169">
        <v>6</v>
      </c>
      <c r="G13" s="169">
        <v>7</v>
      </c>
      <c r="H13" s="169">
        <v>8</v>
      </c>
      <c r="I13" s="169">
        <v>9</v>
      </c>
      <c r="J13" s="169">
        <v>10</v>
      </c>
      <c r="K13" s="169">
        <v>11</v>
      </c>
      <c r="L13" s="169">
        <v>12</v>
      </c>
      <c r="N13" s="169"/>
    </row>
    <row r="14" spans="1:14" ht="24" customHeight="1" thickBot="1">
      <c r="B14" s="532" t="s">
        <v>162</v>
      </c>
      <c r="C14" s="533"/>
      <c r="D14" s="533"/>
      <c r="E14" s="533"/>
      <c r="F14" s="533"/>
      <c r="G14" s="533"/>
      <c r="H14" s="533"/>
      <c r="I14" s="533"/>
      <c r="J14" s="533"/>
      <c r="K14" s="533"/>
      <c r="L14" s="534"/>
    </row>
    <row r="15" spans="1:14" ht="15" customHeight="1" thickBot="1">
      <c r="B15" s="535" t="s">
        <v>34</v>
      </c>
      <c r="C15" s="537" t="s">
        <v>87</v>
      </c>
      <c r="D15" s="539" t="s">
        <v>15</v>
      </c>
      <c r="E15" s="541" t="s">
        <v>153</v>
      </c>
      <c r="F15" s="542" t="s">
        <v>154</v>
      </c>
      <c r="G15" s="541" t="s">
        <v>155</v>
      </c>
      <c r="H15" s="545" t="s">
        <v>254</v>
      </c>
      <c r="I15" s="545" t="s">
        <v>271</v>
      </c>
      <c r="J15" s="542" t="s">
        <v>173</v>
      </c>
      <c r="K15" s="548"/>
      <c r="L15" s="543" t="s">
        <v>108</v>
      </c>
    </row>
    <row r="16" spans="1:14" ht="29.25" customHeight="1" thickBot="1">
      <c r="B16" s="535"/>
      <c r="C16" s="537"/>
      <c r="D16" s="539"/>
      <c r="E16" s="539"/>
      <c r="F16" s="537"/>
      <c r="G16" s="539"/>
      <c r="H16" s="546"/>
      <c r="I16" s="546"/>
      <c r="J16" s="379" t="s">
        <v>264</v>
      </c>
      <c r="K16" s="380" t="s">
        <v>265</v>
      </c>
      <c r="L16" s="544"/>
    </row>
    <row r="17" spans="2:12" ht="18.75" customHeight="1" thickBot="1">
      <c r="B17" s="536"/>
      <c r="C17" s="538"/>
      <c r="D17" s="540"/>
      <c r="E17" s="540"/>
      <c r="F17" s="538"/>
      <c r="G17" s="540"/>
      <c r="H17" s="547"/>
      <c r="I17" s="547"/>
      <c r="J17" s="381" t="s">
        <v>106</v>
      </c>
      <c r="K17" s="382" t="s">
        <v>106</v>
      </c>
      <c r="L17" s="383" t="s">
        <v>106</v>
      </c>
    </row>
    <row r="18" spans="2:12" ht="3" customHeight="1">
      <c r="B18" s="94"/>
      <c r="C18" s="39"/>
      <c r="D18" s="40"/>
      <c r="E18" s="93"/>
      <c r="F18" s="95"/>
      <c r="G18" s="95"/>
      <c r="H18" s="95"/>
      <c r="I18" s="95"/>
      <c r="J18" s="139"/>
      <c r="K18" s="336"/>
      <c r="L18" s="338"/>
    </row>
    <row r="19" spans="2:12" ht="13.5">
      <c r="B19" s="89">
        <v>1</v>
      </c>
      <c r="C19" s="41">
        <v>1</v>
      </c>
      <c r="D19" s="42" t="s">
        <v>296</v>
      </c>
      <c r="E19" s="44" t="s">
        <v>133</v>
      </c>
      <c r="F19" s="44" t="s">
        <v>39</v>
      </c>
      <c r="G19" s="44" t="s">
        <v>39</v>
      </c>
      <c r="H19" s="44" t="s">
        <v>39</v>
      </c>
      <c r="I19" s="44" t="s">
        <v>39</v>
      </c>
      <c r="J19" s="44" t="s">
        <v>39</v>
      </c>
      <c r="K19" s="337" t="s">
        <v>39</v>
      </c>
      <c r="L19" s="339" t="s">
        <v>133</v>
      </c>
    </row>
    <row r="20" spans="2:12" ht="13.5">
      <c r="B20" s="89">
        <v>2</v>
      </c>
      <c r="C20" s="41">
        <v>2</v>
      </c>
      <c r="D20" s="42" t="s">
        <v>305</v>
      </c>
      <c r="E20" s="44" t="s">
        <v>133</v>
      </c>
      <c r="F20" s="44" t="s">
        <v>39</v>
      </c>
      <c r="G20" s="44" t="s">
        <v>39</v>
      </c>
      <c r="H20" s="44" t="s">
        <v>39</v>
      </c>
      <c r="I20" s="44" t="s">
        <v>39</v>
      </c>
      <c r="J20" s="44" t="s">
        <v>39</v>
      </c>
      <c r="K20" s="337" t="s">
        <v>39</v>
      </c>
      <c r="L20" s="339" t="s">
        <v>133</v>
      </c>
    </row>
    <row r="21" spans="2:12" ht="13.5">
      <c r="B21" s="89">
        <v>3</v>
      </c>
      <c r="C21" s="41">
        <v>3</v>
      </c>
      <c r="D21" s="42" t="s">
        <v>312</v>
      </c>
      <c r="E21" s="44" t="s">
        <v>133</v>
      </c>
      <c r="F21" s="44" t="s">
        <v>39</v>
      </c>
      <c r="G21" s="44" t="s">
        <v>39</v>
      </c>
      <c r="H21" s="44" t="s">
        <v>39</v>
      </c>
      <c r="I21" s="44" t="s">
        <v>39</v>
      </c>
      <c r="J21" s="44" t="s">
        <v>39</v>
      </c>
      <c r="K21" s="337" t="s">
        <v>39</v>
      </c>
      <c r="L21" s="339" t="s">
        <v>133</v>
      </c>
    </row>
    <row r="22" spans="2:12" ht="13.5">
      <c r="B22" s="89">
        <v>4</v>
      </c>
      <c r="C22" s="41">
        <v>4</v>
      </c>
      <c r="D22" s="42" t="s">
        <v>317</v>
      </c>
      <c r="E22" s="44" t="s">
        <v>133</v>
      </c>
      <c r="F22" s="44" t="s">
        <v>39</v>
      </c>
      <c r="G22" s="44" t="s">
        <v>39</v>
      </c>
      <c r="H22" s="44" t="s">
        <v>39</v>
      </c>
      <c r="I22" s="44" t="s">
        <v>39</v>
      </c>
      <c r="J22" s="44" t="s">
        <v>39</v>
      </c>
      <c r="K22" s="337" t="s">
        <v>39</v>
      </c>
      <c r="L22" s="339" t="s">
        <v>133</v>
      </c>
    </row>
    <row r="23" spans="2:12" ht="13.5">
      <c r="B23" s="89">
        <v>5</v>
      </c>
      <c r="C23" s="41">
        <v>5</v>
      </c>
      <c r="D23" s="42" t="s">
        <v>329</v>
      </c>
      <c r="E23" s="44" t="s">
        <v>133</v>
      </c>
      <c r="F23" s="44" t="s">
        <v>39</v>
      </c>
      <c r="G23" s="44" t="s">
        <v>39</v>
      </c>
      <c r="H23" s="44" t="s">
        <v>39</v>
      </c>
      <c r="I23" s="44" t="s">
        <v>39</v>
      </c>
      <c r="J23" s="44" t="s">
        <v>39</v>
      </c>
      <c r="K23" s="337" t="s">
        <v>39</v>
      </c>
      <c r="L23" s="339" t="s">
        <v>133</v>
      </c>
    </row>
    <row r="24" spans="2:12" ht="13.5">
      <c r="B24" s="89">
        <v>6</v>
      </c>
      <c r="C24" s="41">
        <v>6</v>
      </c>
      <c r="D24" s="42" t="s">
        <v>333</v>
      </c>
      <c r="E24" s="44" t="s">
        <v>133</v>
      </c>
      <c r="F24" s="44" t="s">
        <v>39</v>
      </c>
      <c r="G24" s="44" t="s">
        <v>39</v>
      </c>
      <c r="H24" s="44" t="s">
        <v>39</v>
      </c>
      <c r="I24" s="44" t="s">
        <v>39</v>
      </c>
      <c r="J24" s="44" t="s">
        <v>39</v>
      </c>
      <c r="K24" s="337" t="s">
        <v>39</v>
      </c>
      <c r="L24" s="339" t="s">
        <v>133</v>
      </c>
    </row>
    <row r="25" spans="2:12" ht="13.5">
      <c r="B25" s="89">
        <v>7</v>
      </c>
      <c r="C25" s="41">
        <v>7</v>
      </c>
      <c r="D25" s="42" t="s">
        <v>337</v>
      </c>
      <c r="E25" s="44" t="s">
        <v>133</v>
      </c>
      <c r="F25" s="44" t="s">
        <v>39</v>
      </c>
      <c r="G25" s="44" t="s">
        <v>39</v>
      </c>
      <c r="H25" s="44" t="s">
        <v>39</v>
      </c>
      <c r="I25" s="44" t="s">
        <v>39</v>
      </c>
      <c r="J25" s="44" t="s">
        <v>39</v>
      </c>
      <c r="K25" s="337" t="s">
        <v>39</v>
      </c>
      <c r="L25" s="339" t="s">
        <v>133</v>
      </c>
    </row>
    <row r="26" spans="2:12" ht="13.5">
      <c r="B26" s="89">
        <v>8</v>
      </c>
      <c r="C26" s="41">
        <v>8</v>
      </c>
      <c r="D26" s="42" t="s">
        <v>348</v>
      </c>
      <c r="E26" s="44" t="s">
        <v>133</v>
      </c>
      <c r="F26" s="44" t="s">
        <v>39</v>
      </c>
      <c r="G26" s="44" t="s">
        <v>39</v>
      </c>
      <c r="H26" s="44" t="s">
        <v>39</v>
      </c>
      <c r="I26" s="44" t="s">
        <v>39</v>
      </c>
      <c r="J26" s="44" t="s">
        <v>39</v>
      </c>
      <c r="K26" s="337" t="s">
        <v>39</v>
      </c>
      <c r="L26" s="339" t="s">
        <v>133</v>
      </c>
    </row>
    <row r="27" spans="2:12" ht="13.5">
      <c r="B27" s="89">
        <v>9</v>
      </c>
      <c r="C27" s="41">
        <v>9</v>
      </c>
      <c r="D27" s="42" t="s">
        <v>362</v>
      </c>
      <c r="E27" s="44" t="s">
        <v>133</v>
      </c>
      <c r="F27" s="44" t="s">
        <v>39</v>
      </c>
      <c r="G27" s="44" t="s">
        <v>39</v>
      </c>
      <c r="H27" s="44" t="s">
        <v>39</v>
      </c>
      <c r="I27" s="44" t="s">
        <v>39</v>
      </c>
      <c r="J27" s="44" t="s">
        <v>39</v>
      </c>
      <c r="K27" s="337" t="s">
        <v>39</v>
      </c>
      <c r="L27" s="339" t="s">
        <v>133</v>
      </c>
    </row>
    <row r="28" spans="2:12" ht="13.5">
      <c r="B28" s="89">
        <v>10</v>
      </c>
      <c r="C28" s="41">
        <v>10</v>
      </c>
      <c r="D28" s="42" t="s">
        <v>381</v>
      </c>
      <c r="E28" s="44" t="s">
        <v>133</v>
      </c>
      <c r="F28" s="44" t="s">
        <v>39</v>
      </c>
      <c r="G28" s="44" t="s">
        <v>39</v>
      </c>
      <c r="H28" s="44" t="s">
        <v>39</v>
      </c>
      <c r="I28" s="44" t="s">
        <v>39</v>
      </c>
      <c r="J28" s="44" t="s">
        <v>39</v>
      </c>
      <c r="K28" s="337" t="s">
        <v>39</v>
      </c>
      <c r="L28" s="339" t="s">
        <v>133</v>
      </c>
    </row>
    <row r="29" spans="2:12" ht="13.5">
      <c r="B29" s="89">
        <v>11</v>
      </c>
      <c r="C29" s="41">
        <v>11</v>
      </c>
      <c r="D29" s="42" t="s">
        <v>390</v>
      </c>
      <c r="E29" s="44" t="s">
        <v>133</v>
      </c>
      <c r="F29" s="44" t="s">
        <v>39</v>
      </c>
      <c r="G29" s="44" t="s">
        <v>39</v>
      </c>
      <c r="H29" s="44" t="s">
        <v>39</v>
      </c>
      <c r="I29" s="44" t="s">
        <v>39</v>
      </c>
      <c r="J29" s="44" t="s">
        <v>39</v>
      </c>
      <c r="K29" s="337" t="s">
        <v>39</v>
      </c>
      <c r="L29" s="339" t="s">
        <v>133</v>
      </c>
    </row>
    <row r="30" spans="2:12" ht="13.5">
      <c r="B30" s="89">
        <v>12</v>
      </c>
      <c r="C30" s="41">
        <v>12</v>
      </c>
      <c r="D30" s="42" t="s">
        <v>391</v>
      </c>
      <c r="E30" s="44" t="s">
        <v>39</v>
      </c>
      <c r="F30" s="44" t="s">
        <v>39</v>
      </c>
      <c r="G30" s="44" t="s">
        <v>39</v>
      </c>
      <c r="H30" s="44" t="s">
        <v>39</v>
      </c>
      <c r="I30" s="44" t="s">
        <v>39</v>
      </c>
      <c r="J30" s="44" t="s">
        <v>39</v>
      </c>
      <c r="K30" s="337" t="s">
        <v>39</v>
      </c>
      <c r="L30" s="339" t="s">
        <v>39</v>
      </c>
    </row>
    <row r="31" spans="2:12" ht="13.5">
      <c r="B31" s="89">
        <v>13</v>
      </c>
      <c r="C31" s="41">
        <v>13</v>
      </c>
      <c r="D31" s="42" t="s">
        <v>409</v>
      </c>
      <c r="E31" s="44" t="s">
        <v>133</v>
      </c>
      <c r="F31" s="44" t="s">
        <v>39</v>
      </c>
      <c r="G31" s="44" t="s">
        <v>39</v>
      </c>
      <c r="H31" s="44" t="s">
        <v>39</v>
      </c>
      <c r="I31" s="44" t="s">
        <v>39</v>
      </c>
      <c r="J31" s="44" t="s">
        <v>39</v>
      </c>
      <c r="K31" s="337" t="s">
        <v>39</v>
      </c>
      <c r="L31" s="339" t="s">
        <v>133</v>
      </c>
    </row>
    <row r="32" spans="2:12" ht="13.5">
      <c r="B32" s="89">
        <v>14</v>
      </c>
      <c r="C32" s="41">
        <v>14</v>
      </c>
      <c r="D32" s="42" t="s">
        <v>414</v>
      </c>
      <c r="E32" s="44" t="s">
        <v>133</v>
      </c>
      <c r="F32" s="44" t="s">
        <v>39</v>
      </c>
      <c r="G32" s="44" t="s">
        <v>39</v>
      </c>
      <c r="H32" s="44" t="s">
        <v>39</v>
      </c>
      <c r="I32" s="44" t="s">
        <v>39</v>
      </c>
      <c r="J32" s="44" t="s">
        <v>39</v>
      </c>
      <c r="K32" s="337" t="s">
        <v>39</v>
      </c>
      <c r="L32" s="339" t="s">
        <v>133</v>
      </c>
    </row>
    <row r="33" spans="2:12" ht="13.5">
      <c r="B33" s="89">
        <v>15</v>
      </c>
      <c r="C33" s="41">
        <v>15</v>
      </c>
      <c r="D33" s="42" t="s">
        <v>424</v>
      </c>
      <c r="E33" s="44" t="s">
        <v>133</v>
      </c>
      <c r="F33" s="44" t="s">
        <v>39</v>
      </c>
      <c r="G33" s="44" t="s">
        <v>39</v>
      </c>
      <c r="H33" s="44" t="s">
        <v>39</v>
      </c>
      <c r="I33" s="44" t="s">
        <v>39</v>
      </c>
      <c r="J33" s="44" t="s">
        <v>39</v>
      </c>
      <c r="K33" s="337" t="s">
        <v>39</v>
      </c>
      <c r="L33" s="339" t="s">
        <v>133</v>
      </c>
    </row>
    <row r="34" spans="2:12" ht="13.5">
      <c r="B34" s="89">
        <v>16</v>
      </c>
      <c r="C34" s="41">
        <v>16</v>
      </c>
      <c r="D34" s="42" t="s">
        <v>435</v>
      </c>
      <c r="E34" s="44" t="s">
        <v>133</v>
      </c>
      <c r="F34" s="44" t="s">
        <v>39</v>
      </c>
      <c r="G34" s="44" t="s">
        <v>39</v>
      </c>
      <c r="H34" s="44" t="s">
        <v>39</v>
      </c>
      <c r="I34" s="44" t="s">
        <v>39</v>
      </c>
      <c r="J34" s="44" t="s">
        <v>39</v>
      </c>
      <c r="K34" s="337" t="s">
        <v>39</v>
      </c>
      <c r="L34" s="339" t="s">
        <v>133</v>
      </c>
    </row>
    <row r="35" spans="2:12" ht="13.5">
      <c r="B35" s="89">
        <v>17</v>
      </c>
      <c r="C35" s="41">
        <v>17</v>
      </c>
      <c r="D35" s="42" t="s">
        <v>445</v>
      </c>
      <c r="E35" s="44" t="s">
        <v>133</v>
      </c>
      <c r="F35" s="44" t="s">
        <v>39</v>
      </c>
      <c r="G35" s="44" t="s">
        <v>39</v>
      </c>
      <c r="H35" s="44" t="s">
        <v>39</v>
      </c>
      <c r="I35" s="44" t="s">
        <v>39</v>
      </c>
      <c r="J35" s="44" t="s">
        <v>39</v>
      </c>
      <c r="K35" s="337" t="s">
        <v>39</v>
      </c>
      <c r="L35" s="339" t="s">
        <v>133</v>
      </c>
    </row>
    <row r="36" spans="2:12" ht="13.5">
      <c r="B36" s="89">
        <v>18</v>
      </c>
      <c r="C36" s="41">
        <v>18</v>
      </c>
      <c r="D36" s="42" t="s">
        <v>454</v>
      </c>
      <c r="E36" s="44" t="s">
        <v>133</v>
      </c>
      <c r="F36" s="44" t="s">
        <v>39</v>
      </c>
      <c r="G36" s="44" t="s">
        <v>39</v>
      </c>
      <c r="H36" s="44" t="s">
        <v>39</v>
      </c>
      <c r="I36" s="44" t="s">
        <v>39</v>
      </c>
      <c r="J36" s="44" t="s">
        <v>39</v>
      </c>
      <c r="K36" s="337" t="s">
        <v>39</v>
      </c>
      <c r="L36" s="339" t="s">
        <v>133</v>
      </c>
    </row>
    <row r="37" spans="2:12" ht="13.5">
      <c r="B37" s="89">
        <v>19</v>
      </c>
      <c r="C37" s="41">
        <v>19</v>
      </c>
      <c r="D37" s="42" t="s">
        <v>466</v>
      </c>
      <c r="E37" s="44" t="s">
        <v>133</v>
      </c>
      <c r="F37" s="44" t="s">
        <v>39</v>
      </c>
      <c r="G37" s="44" t="s">
        <v>39</v>
      </c>
      <c r="H37" s="44" t="s">
        <v>39</v>
      </c>
      <c r="I37" s="44" t="s">
        <v>39</v>
      </c>
      <c r="J37" s="44" t="s">
        <v>39</v>
      </c>
      <c r="K37" s="337" t="s">
        <v>39</v>
      </c>
      <c r="L37" s="339" t="s">
        <v>133</v>
      </c>
    </row>
    <row r="38" spans="2:12" ht="13.5">
      <c r="B38" s="89">
        <v>20</v>
      </c>
      <c r="C38" s="41">
        <v>20</v>
      </c>
      <c r="D38" s="42" t="s">
        <v>473</v>
      </c>
      <c r="E38" s="44" t="s">
        <v>133</v>
      </c>
      <c r="F38" s="44" t="s">
        <v>39</v>
      </c>
      <c r="G38" s="44" t="s">
        <v>39</v>
      </c>
      <c r="H38" s="44" t="s">
        <v>39</v>
      </c>
      <c r="I38" s="44" t="s">
        <v>39</v>
      </c>
      <c r="J38" s="44" t="s">
        <v>39</v>
      </c>
      <c r="K38" s="337" t="s">
        <v>39</v>
      </c>
      <c r="L38" s="339" t="s">
        <v>133</v>
      </c>
    </row>
    <row r="39" spans="2:12" ht="13.5">
      <c r="B39" s="89">
        <v>21</v>
      </c>
      <c r="C39" s="41">
        <v>21</v>
      </c>
      <c r="D39" s="42" t="s">
        <v>484</v>
      </c>
      <c r="E39" s="44" t="s">
        <v>133</v>
      </c>
      <c r="F39" s="44" t="s">
        <v>39</v>
      </c>
      <c r="G39" s="44" t="s">
        <v>39</v>
      </c>
      <c r="H39" s="44" t="s">
        <v>39</v>
      </c>
      <c r="I39" s="44" t="s">
        <v>39</v>
      </c>
      <c r="J39" s="44" t="s">
        <v>39</v>
      </c>
      <c r="K39" s="337" t="s">
        <v>39</v>
      </c>
      <c r="L39" s="339" t="s">
        <v>133</v>
      </c>
    </row>
    <row r="40" spans="2:12" ht="13.5">
      <c r="B40" s="89">
        <v>22</v>
      </c>
      <c r="C40" s="41">
        <v>22</v>
      </c>
      <c r="D40" s="42" t="s">
        <v>506</v>
      </c>
      <c r="E40" s="44" t="s">
        <v>39</v>
      </c>
      <c r="F40" s="44" t="s">
        <v>39</v>
      </c>
      <c r="G40" s="44" t="s">
        <v>39</v>
      </c>
      <c r="H40" s="44" t="s">
        <v>39</v>
      </c>
      <c r="I40" s="44" t="s">
        <v>39</v>
      </c>
      <c r="J40" s="44" t="s">
        <v>39</v>
      </c>
      <c r="K40" s="337" t="s">
        <v>39</v>
      </c>
      <c r="L40" s="339" t="s">
        <v>39</v>
      </c>
    </row>
    <row r="41" spans="2:12" ht="13.5">
      <c r="B41" s="89">
        <v>23</v>
      </c>
      <c r="C41" s="41">
        <v>23</v>
      </c>
      <c r="D41" s="42" t="s">
        <v>503</v>
      </c>
      <c r="E41" s="44" t="s">
        <v>133</v>
      </c>
      <c r="F41" s="44" t="s">
        <v>39</v>
      </c>
      <c r="G41" s="44" t="s">
        <v>39</v>
      </c>
      <c r="H41" s="44" t="s">
        <v>39</v>
      </c>
      <c r="I41" s="44" t="s">
        <v>39</v>
      </c>
      <c r="J41" s="44" t="s">
        <v>39</v>
      </c>
      <c r="K41" s="337" t="s">
        <v>39</v>
      </c>
      <c r="L41" s="339" t="s">
        <v>133</v>
      </c>
    </row>
    <row r="42" spans="2:12" ht="24">
      <c r="B42" s="89">
        <v>24</v>
      </c>
      <c r="C42" s="41">
        <v>24</v>
      </c>
      <c r="D42" s="42" t="s">
        <v>508</v>
      </c>
      <c r="E42" s="44" t="s">
        <v>39</v>
      </c>
      <c r="F42" s="44" t="s">
        <v>39</v>
      </c>
      <c r="G42" s="44" t="s">
        <v>39</v>
      </c>
      <c r="H42" s="44" t="s">
        <v>39</v>
      </c>
      <c r="I42" s="44" t="s">
        <v>39</v>
      </c>
      <c r="J42" s="44" t="s">
        <v>39</v>
      </c>
      <c r="K42" s="337" t="s">
        <v>39</v>
      </c>
      <c r="L42" s="339" t="s">
        <v>39</v>
      </c>
    </row>
    <row r="43" spans="2:12" ht="13.5">
      <c r="B43" s="89">
        <v>25</v>
      </c>
      <c r="C43" s="41">
        <v>25</v>
      </c>
      <c r="D43" s="42" t="s">
        <v>516</v>
      </c>
      <c r="E43" s="44" t="s">
        <v>133</v>
      </c>
      <c r="F43" s="44" t="s">
        <v>39</v>
      </c>
      <c r="G43" s="44" t="s">
        <v>39</v>
      </c>
      <c r="H43" s="44" t="s">
        <v>39</v>
      </c>
      <c r="I43" s="44" t="s">
        <v>39</v>
      </c>
      <c r="J43" s="44" t="s">
        <v>39</v>
      </c>
      <c r="K43" s="337" t="s">
        <v>39</v>
      </c>
      <c r="L43" s="339" t="s">
        <v>133</v>
      </c>
    </row>
    <row r="44" spans="2:12" ht="13.5">
      <c r="B44" s="89">
        <v>26</v>
      </c>
      <c r="C44" s="41">
        <v>26</v>
      </c>
      <c r="D44" s="42" t="s">
        <v>1125</v>
      </c>
      <c r="E44" s="44" t="s">
        <v>133</v>
      </c>
      <c r="F44" s="44" t="s">
        <v>39</v>
      </c>
      <c r="G44" s="44" t="s">
        <v>39</v>
      </c>
      <c r="H44" s="44" t="s">
        <v>39</v>
      </c>
      <c r="I44" s="44" t="s">
        <v>39</v>
      </c>
      <c r="J44" s="44" t="s">
        <v>39</v>
      </c>
      <c r="K44" s="337" t="s">
        <v>39</v>
      </c>
      <c r="L44" s="339" t="s">
        <v>133</v>
      </c>
    </row>
    <row r="45" spans="2:12" ht="13.5">
      <c r="B45" s="89">
        <v>27</v>
      </c>
      <c r="C45" s="41">
        <v>27</v>
      </c>
      <c r="D45" s="42" t="s">
        <v>537</v>
      </c>
      <c r="E45" s="44" t="s">
        <v>39</v>
      </c>
      <c r="F45" s="44" t="s">
        <v>39</v>
      </c>
      <c r="G45" s="44" t="s">
        <v>39</v>
      </c>
      <c r="H45" s="44" t="s">
        <v>39</v>
      </c>
      <c r="I45" s="44" t="s">
        <v>39</v>
      </c>
      <c r="J45" s="44" t="s">
        <v>39</v>
      </c>
      <c r="K45" s="337" t="s">
        <v>39</v>
      </c>
      <c r="L45" s="339" t="s">
        <v>39</v>
      </c>
    </row>
    <row r="46" spans="2:12" ht="13.5">
      <c r="B46" s="89">
        <v>28</v>
      </c>
      <c r="C46" s="41">
        <v>28</v>
      </c>
      <c r="D46" s="42" t="s">
        <v>551</v>
      </c>
      <c r="E46" s="44" t="s">
        <v>133</v>
      </c>
      <c r="F46" s="44" t="s">
        <v>39</v>
      </c>
      <c r="G46" s="44" t="s">
        <v>39</v>
      </c>
      <c r="H46" s="44" t="s">
        <v>39</v>
      </c>
      <c r="I46" s="44" t="s">
        <v>39</v>
      </c>
      <c r="J46" s="44" t="s">
        <v>39</v>
      </c>
      <c r="K46" s="337" t="s">
        <v>39</v>
      </c>
      <c r="L46" s="339" t="s">
        <v>133</v>
      </c>
    </row>
    <row r="47" spans="2:12" ht="13.5">
      <c r="B47" s="89">
        <v>29</v>
      </c>
      <c r="C47" s="41">
        <v>29</v>
      </c>
      <c r="D47" s="42" t="s">
        <v>562</v>
      </c>
      <c r="E47" s="44" t="s">
        <v>133</v>
      </c>
      <c r="F47" s="44" t="s">
        <v>39</v>
      </c>
      <c r="G47" s="44" t="s">
        <v>39</v>
      </c>
      <c r="H47" s="44" t="s">
        <v>39</v>
      </c>
      <c r="I47" s="44" t="s">
        <v>39</v>
      </c>
      <c r="J47" s="44" t="s">
        <v>39</v>
      </c>
      <c r="K47" s="337" t="s">
        <v>39</v>
      </c>
      <c r="L47" s="339" t="s">
        <v>133</v>
      </c>
    </row>
    <row r="48" spans="2:12" ht="13.5">
      <c r="B48" s="89">
        <v>30</v>
      </c>
      <c r="C48" s="41">
        <v>30</v>
      </c>
      <c r="D48" s="42" t="s">
        <v>582</v>
      </c>
      <c r="E48" s="44" t="s">
        <v>39</v>
      </c>
      <c r="F48" s="44" t="s">
        <v>39</v>
      </c>
      <c r="G48" s="44" t="s">
        <v>39</v>
      </c>
      <c r="H48" s="44" t="s">
        <v>39</v>
      </c>
      <c r="I48" s="44" t="s">
        <v>39</v>
      </c>
      <c r="J48" s="44" t="s">
        <v>39</v>
      </c>
      <c r="K48" s="337" t="s">
        <v>39</v>
      </c>
      <c r="L48" s="339" t="s">
        <v>39</v>
      </c>
    </row>
    <row r="49" spans="2:12" ht="13.5">
      <c r="B49" s="89">
        <v>31</v>
      </c>
      <c r="C49" s="41">
        <v>31</v>
      </c>
      <c r="D49" s="42" t="s">
        <v>585</v>
      </c>
      <c r="E49" s="44" t="s">
        <v>133</v>
      </c>
      <c r="F49" s="44" t="s">
        <v>39</v>
      </c>
      <c r="G49" s="44" t="s">
        <v>39</v>
      </c>
      <c r="H49" s="44" t="s">
        <v>39</v>
      </c>
      <c r="I49" s="44" t="s">
        <v>39</v>
      </c>
      <c r="J49" s="44" t="s">
        <v>39</v>
      </c>
      <c r="K49" s="337" t="s">
        <v>39</v>
      </c>
      <c r="L49" s="339" t="s">
        <v>133</v>
      </c>
    </row>
    <row r="50" spans="2:12" ht="13.5">
      <c r="B50" s="89">
        <v>32</v>
      </c>
      <c r="C50" s="41">
        <v>32</v>
      </c>
      <c r="D50" s="42" t="s">
        <v>599</v>
      </c>
      <c r="E50" s="44" t="s">
        <v>133</v>
      </c>
      <c r="F50" s="44" t="s">
        <v>39</v>
      </c>
      <c r="G50" s="44" t="s">
        <v>39</v>
      </c>
      <c r="H50" s="44" t="s">
        <v>39</v>
      </c>
      <c r="I50" s="44" t="s">
        <v>39</v>
      </c>
      <c r="J50" s="44" t="s">
        <v>39</v>
      </c>
      <c r="K50" s="337" t="s">
        <v>39</v>
      </c>
      <c r="L50" s="339" t="s">
        <v>133</v>
      </c>
    </row>
    <row r="51" spans="2:12" ht="13.5">
      <c r="B51" s="89">
        <v>33</v>
      </c>
      <c r="C51" s="41">
        <v>33</v>
      </c>
      <c r="D51" s="42" t="s">
        <v>608</v>
      </c>
      <c r="E51" s="44" t="s">
        <v>39</v>
      </c>
      <c r="F51" s="44" t="s">
        <v>39</v>
      </c>
      <c r="G51" s="44" t="s">
        <v>39</v>
      </c>
      <c r="H51" s="44" t="s">
        <v>39</v>
      </c>
      <c r="I51" s="44" t="s">
        <v>39</v>
      </c>
      <c r="J51" s="44" t="s">
        <v>40</v>
      </c>
      <c r="K51" s="337" t="s">
        <v>40</v>
      </c>
      <c r="L51" s="339" t="s">
        <v>40</v>
      </c>
    </row>
    <row r="52" spans="2:12" ht="13.5">
      <c r="B52" s="89">
        <v>34</v>
      </c>
      <c r="C52" s="41">
        <v>34</v>
      </c>
      <c r="D52" s="42" t="s">
        <v>614</v>
      </c>
      <c r="E52" s="44" t="s">
        <v>133</v>
      </c>
      <c r="F52" s="44" t="s">
        <v>39</v>
      </c>
      <c r="G52" s="44" t="s">
        <v>39</v>
      </c>
      <c r="H52" s="44" t="s">
        <v>39</v>
      </c>
      <c r="I52" s="44" t="s">
        <v>39</v>
      </c>
      <c r="J52" s="44" t="s">
        <v>39</v>
      </c>
      <c r="K52" s="337" t="s">
        <v>39</v>
      </c>
      <c r="L52" s="339" t="s">
        <v>133</v>
      </c>
    </row>
    <row r="53" spans="2:12" ht="13.5">
      <c r="B53" s="89">
        <v>35</v>
      </c>
      <c r="C53" s="41">
        <v>35</v>
      </c>
      <c r="D53" s="42" t="s">
        <v>623</v>
      </c>
      <c r="E53" s="44" t="s">
        <v>133</v>
      </c>
      <c r="F53" s="44" t="s">
        <v>39</v>
      </c>
      <c r="G53" s="44" t="s">
        <v>39</v>
      </c>
      <c r="H53" s="44" t="s">
        <v>39</v>
      </c>
      <c r="I53" s="44" t="s">
        <v>39</v>
      </c>
      <c r="J53" s="44" t="s">
        <v>39</v>
      </c>
      <c r="K53" s="337" t="s">
        <v>39</v>
      </c>
      <c r="L53" s="339" t="s">
        <v>133</v>
      </c>
    </row>
    <row r="54" spans="2:12" ht="13.5">
      <c r="B54" s="89">
        <v>36</v>
      </c>
      <c r="C54" s="41">
        <v>36</v>
      </c>
      <c r="D54" s="42" t="s">
        <v>635</v>
      </c>
      <c r="E54" s="44" t="s">
        <v>133</v>
      </c>
      <c r="F54" s="44" t="s">
        <v>39</v>
      </c>
      <c r="G54" s="44" t="s">
        <v>39</v>
      </c>
      <c r="H54" s="44" t="s">
        <v>39</v>
      </c>
      <c r="I54" s="44" t="s">
        <v>39</v>
      </c>
      <c r="J54" s="44" t="s">
        <v>39</v>
      </c>
      <c r="K54" s="337" t="s">
        <v>39</v>
      </c>
      <c r="L54" s="339" t="s">
        <v>133</v>
      </c>
    </row>
    <row r="55" spans="2:12" ht="24">
      <c r="B55" s="89">
        <v>37</v>
      </c>
      <c r="C55" s="41">
        <v>37</v>
      </c>
      <c r="D55" s="42" t="s">
        <v>648</v>
      </c>
      <c r="E55" s="44" t="s">
        <v>133</v>
      </c>
      <c r="F55" s="44" t="s">
        <v>39</v>
      </c>
      <c r="G55" s="44" t="s">
        <v>39</v>
      </c>
      <c r="H55" s="44" t="s">
        <v>39</v>
      </c>
      <c r="I55" s="44" t="s">
        <v>39</v>
      </c>
      <c r="J55" s="44" t="s">
        <v>39</v>
      </c>
      <c r="K55" s="337" t="s">
        <v>39</v>
      </c>
      <c r="L55" s="339" t="s">
        <v>133</v>
      </c>
    </row>
    <row r="56" spans="2:12" ht="13.5">
      <c r="B56" s="89">
        <v>38</v>
      </c>
      <c r="C56" s="41">
        <v>38</v>
      </c>
      <c r="D56" s="42" t="s">
        <v>660</v>
      </c>
      <c r="E56" s="44" t="s">
        <v>133</v>
      </c>
      <c r="F56" s="44" t="s">
        <v>39</v>
      </c>
      <c r="G56" s="44" t="s">
        <v>39</v>
      </c>
      <c r="H56" s="44" t="s">
        <v>39</v>
      </c>
      <c r="I56" s="44" t="s">
        <v>39</v>
      </c>
      <c r="J56" s="44" t="s">
        <v>39</v>
      </c>
      <c r="K56" s="337" t="s">
        <v>39</v>
      </c>
      <c r="L56" s="339" t="s">
        <v>133</v>
      </c>
    </row>
    <row r="57" spans="2:12" ht="13.5">
      <c r="B57" s="89">
        <v>39</v>
      </c>
      <c r="C57" s="41">
        <v>39</v>
      </c>
      <c r="D57" s="42" t="s">
        <v>672</v>
      </c>
      <c r="E57" s="44" t="s">
        <v>133</v>
      </c>
      <c r="F57" s="44" t="s">
        <v>39</v>
      </c>
      <c r="G57" s="44" t="s">
        <v>39</v>
      </c>
      <c r="H57" s="44" t="s">
        <v>39</v>
      </c>
      <c r="I57" s="44" t="s">
        <v>39</v>
      </c>
      <c r="J57" s="44" t="s">
        <v>40</v>
      </c>
      <c r="K57" s="337" t="s">
        <v>40</v>
      </c>
      <c r="L57" s="339" t="s">
        <v>133</v>
      </c>
    </row>
    <row r="58" spans="2:12" ht="13.5">
      <c r="B58" s="89">
        <v>40</v>
      </c>
      <c r="C58" s="41">
        <v>40</v>
      </c>
      <c r="D58" s="42" t="s">
        <v>687</v>
      </c>
      <c r="E58" s="44" t="s">
        <v>133</v>
      </c>
      <c r="F58" s="44" t="s">
        <v>39</v>
      </c>
      <c r="G58" s="44" t="s">
        <v>39</v>
      </c>
      <c r="H58" s="44" t="s">
        <v>39</v>
      </c>
      <c r="I58" s="44" t="s">
        <v>39</v>
      </c>
      <c r="J58" s="44" t="s">
        <v>39</v>
      </c>
      <c r="K58" s="337" t="s">
        <v>39</v>
      </c>
      <c r="L58" s="339" t="s">
        <v>133</v>
      </c>
    </row>
    <row r="59" spans="2:12" ht="13.5">
      <c r="B59" s="89">
        <v>41</v>
      </c>
      <c r="C59" s="41">
        <v>41</v>
      </c>
      <c r="D59" s="42" t="s">
        <v>694</v>
      </c>
      <c r="E59" s="44" t="s">
        <v>133</v>
      </c>
      <c r="F59" s="44" t="s">
        <v>39</v>
      </c>
      <c r="G59" s="44" t="s">
        <v>39</v>
      </c>
      <c r="H59" s="44" t="s">
        <v>39</v>
      </c>
      <c r="I59" s="44" t="s">
        <v>39</v>
      </c>
      <c r="J59" s="44" t="s">
        <v>39</v>
      </c>
      <c r="K59" s="337" t="s">
        <v>39</v>
      </c>
      <c r="L59" s="339" t="s">
        <v>133</v>
      </c>
    </row>
    <row r="60" spans="2:12" ht="24">
      <c r="B60" s="89">
        <v>42</v>
      </c>
      <c r="C60" s="41">
        <v>42</v>
      </c>
      <c r="D60" s="42" t="s">
        <v>707</v>
      </c>
      <c r="E60" s="44" t="s">
        <v>133</v>
      </c>
      <c r="F60" s="44" t="s">
        <v>39</v>
      </c>
      <c r="G60" s="44" t="s">
        <v>39</v>
      </c>
      <c r="H60" s="44" t="s">
        <v>39</v>
      </c>
      <c r="I60" s="44" t="s">
        <v>39</v>
      </c>
      <c r="J60" s="44" t="s">
        <v>40</v>
      </c>
      <c r="K60" s="337" t="s">
        <v>40</v>
      </c>
      <c r="L60" s="339" t="s">
        <v>133</v>
      </c>
    </row>
    <row r="61" spans="2:12" ht="13.5">
      <c r="B61" s="89">
        <v>43</v>
      </c>
      <c r="C61" s="41">
        <v>43</v>
      </c>
      <c r="D61" s="42" t="s">
        <v>719</v>
      </c>
      <c r="E61" s="44" t="s">
        <v>133</v>
      </c>
      <c r="F61" s="44" t="s">
        <v>39</v>
      </c>
      <c r="G61" s="44" t="s">
        <v>39</v>
      </c>
      <c r="H61" s="44" t="s">
        <v>39</v>
      </c>
      <c r="I61" s="44" t="s">
        <v>39</v>
      </c>
      <c r="J61" s="44" t="s">
        <v>39</v>
      </c>
      <c r="K61" s="337" t="s">
        <v>39</v>
      </c>
      <c r="L61" s="339" t="s">
        <v>133</v>
      </c>
    </row>
    <row r="62" spans="2:12" ht="13.5">
      <c r="B62" s="89">
        <v>44</v>
      </c>
      <c r="C62" s="41">
        <v>44</v>
      </c>
      <c r="D62" s="42" t="s">
        <v>736</v>
      </c>
      <c r="E62" s="44" t="s">
        <v>133</v>
      </c>
      <c r="F62" s="44" t="s">
        <v>39</v>
      </c>
      <c r="G62" s="44" t="s">
        <v>39</v>
      </c>
      <c r="H62" s="44" t="s">
        <v>39</v>
      </c>
      <c r="I62" s="44" t="s">
        <v>39</v>
      </c>
      <c r="J62" s="44" t="s">
        <v>39</v>
      </c>
      <c r="K62" s="337" t="s">
        <v>39</v>
      </c>
      <c r="L62" s="339" t="s">
        <v>133</v>
      </c>
    </row>
    <row r="63" spans="2:12" ht="13.5">
      <c r="B63" s="89">
        <v>45</v>
      </c>
      <c r="C63" s="41">
        <v>45</v>
      </c>
      <c r="D63" s="42" t="s">
        <v>739</v>
      </c>
      <c r="E63" s="44" t="s">
        <v>133</v>
      </c>
      <c r="F63" s="44" t="s">
        <v>39</v>
      </c>
      <c r="G63" s="44" t="s">
        <v>39</v>
      </c>
      <c r="H63" s="44" t="s">
        <v>39</v>
      </c>
      <c r="I63" s="44" t="s">
        <v>39</v>
      </c>
      <c r="J63" s="44" t="s">
        <v>39</v>
      </c>
      <c r="K63" s="337" t="s">
        <v>39</v>
      </c>
      <c r="L63" s="339" t="s">
        <v>133</v>
      </c>
    </row>
    <row r="64" spans="2:12" ht="13.5">
      <c r="B64" s="89">
        <v>46</v>
      </c>
      <c r="C64" s="41">
        <v>46</v>
      </c>
      <c r="D64" s="42" t="s">
        <v>757</v>
      </c>
      <c r="E64" s="44" t="s">
        <v>133</v>
      </c>
      <c r="F64" s="44" t="s">
        <v>39</v>
      </c>
      <c r="G64" s="44" t="s">
        <v>39</v>
      </c>
      <c r="H64" s="44" t="s">
        <v>39</v>
      </c>
      <c r="I64" s="44" t="s">
        <v>39</v>
      </c>
      <c r="J64" s="44" t="s">
        <v>39</v>
      </c>
      <c r="K64" s="337" t="s">
        <v>39</v>
      </c>
      <c r="L64" s="339" t="s">
        <v>133</v>
      </c>
    </row>
    <row r="65" spans="2:12" ht="13.5">
      <c r="B65" s="89">
        <v>47</v>
      </c>
      <c r="C65" s="41">
        <v>47</v>
      </c>
      <c r="D65" s="42" t="s">
        <v>756</v>
      </c>
      <c r="E65" s="44" t="s">
        <v>133</v>
      </c>
      <c r="F65" s="44" t="s">
        <v>39</v>
      </c>
      <c r="G65" s="44" t="s">
        <v>39</v>
      </c>
      <c r="H65" s="44" t="s">
        <v>39</v>
      </c>
      <c r="I65" s="44" t="s">
        <v>39</v>
      </c>
      <c r="J65" s="44" t="s">
        <v>39</v>
      </c>
      <c r="K65" s="337" t="s">
        <v>39</v>
      </c>
      <c r="L65" s="339" t="s">
        <v>133</v>
      </c>
    </row>
    <row r="66" spans="2:12" ht="13.5">
      <c r="B66" s="89">
        <v>48</v>
      </c>
      <c r="C66" s="41">
        <v>48</v>
      </c>
      <c r="D66" s="42" t="s">
        <v>763</v>
      </c>
      <c r="E66" s="44" t="s">
        <v>133</v>
      </c>
      <c r="F66" s="44" t="s">
        <v>39</v>
      </c>
      <c r="G66" s="44" t="s">
        <v>39</v>
      </c>
      <c r="H66" s="44" t="s">
        <v>39</v>
      </c>
      <c r="I66" s="44" t="s">
        <v>39</v>
      </c>
      <c r="J66" s="44" t="s">
        <v>39</v>
      </c>
      <c r="K66" s="337" t="s">
        <v>39</v>
      </c>
      <c r="L66" s="339" t="s">
        <v>133</v>
      </c>
    </row>
    <row r="67" spans="2:12" ht="13.5">
      <c r="B67" s="89">
        <v>49</v>
      </c>
      <c r="C67" s="41">
        <v>49</v>
      </c>
      <c r="D67" s="42" t="s">
        <v>770</v>
      </c>
      <c r="E67" s="44" t="s">
        <v>133</v>
      </c>
      <c r="F67" s="44" t="s">
        <v>39</v>
      </c>
      <c r="G67" s="44" t="s">
        <v>39</v>
      </c>
      <c r="H67" s="44" t="s">
        <v>39</v>
      </c>
      <c r="I67" s="44" t="s">
        <v>39</v>
      </c>
      <c r="J67" s="44" t="s">
        <v>39</v>
      </c>
      <c r="K67" s="337" t="s">
        <v>39</v>
      </c>
      <c r="L67" s="339" t="s">
        <v>133</v>
      </c>
    </row>
    <row r="68" spans="2:12" ht="13.5">
      <c r="B68" s="89">
        <v>50</v>
      </c>
      <c r="C68" s="41">
        <v>50</v>
      </c>
      <c r="D68" s="42" t="s">
        <v>785</v>
      </c>
      <c r="E68" s="44" t="s">
        <v>133</v>
      </c>
      <c r="F68" s="44" t="s">
        <v>39</v>
      </c>
      <c r="G68" s="44" t="s">
        <v>39</v>
      </c>
      <c r="H68" s="44" t="s">
        <v>39</v>
      </c>
      <c r="I68" s="44" t="s">
        <v>39</v>
      </c>
      <c r="J68" s="44" t="s">
        <v>39</v>
      </c>
      <c r="K68" s="337" t="s">
        <v>39</v>
      </c>
      <c r="L68" s="339" t="s">
        <v>133</v>
      </c>
    </row>
    <row r="69" spans="2:12" ht="13.5">
      <c r="B69" s="89">
        <v>51</v>
      </c>
      <c r="C69" s="41">
        <v>51</v>
      </c>
      <c r="D69" s="42" t="s">
        <v>807</v>
      </c>
      <c r="E69" s="44" t="s">
        <v>133</v>
      </c>
      <c r="F69" s="44" t="s">
        <v>39</v>
      </c>
      <c r="G69" s="44" t="s">
        <v>39</v>
      </c>
      <c r="H69" s="44" t="s">
        <v>39</v>
      </c>
      <c r="I69" s="44" t="s">
        <v>39</v>
      </c>
      <c r="J69" s="44" t="s">
        <v>39</v>
      </c>
      <c r="K69" s="337" t="s">
        <v>39</v>
      </c>
      <c r="L69" s="339" t="s">
        <v>133</v>
      </c>
    </row>
    <row r="70" spans="2:12" ht="13.5">
      <c r="B70" s="89">
        <v>52</v>
      </c>
      <c r="C70" s="41">
        <v>52</v>
      </c>
      <c r="D70" s="42" t="s">
        <v>809</v>
      </c>
      <c r="E70" s="44" t="s">
        <v>133</v>
      </c>
      <c r="F70" s="44" t="s">
        <v>39</v>
      </c>
      <c r="G70" s="44" t="s">
        <v>39</v>
      </c>
      <c r="H70" s="44" t="s">
        <v>39</v>
      </c>
      <c r="I70" s="44" t="s">
        <v>39</v>
      </c>
      <c r="J70" s="44" t="s">
        <v>39</v>
      </c>
      <c r="K70" s="337" t="s">
        <v>39</v>
      </c>
      <c r="L70" s="339" t="s">
        <v>133</v>
      </c>
    </row>
    <row r="71" spans="2:12" ht="13.5">
      <c r="B71" s="89">
        <v>53</v>
      </c>
      <c r="C71" s="41">
        <v>53</v>
      </c>
      <c r="D71" s="42" t="s">
        <v>818</v>
      </c>
      <c r="E71" s="44" t="s">
        <v>133</v>
      </c>
      <c r="F71" s="44" t="s">
        <v>39</v>
      </c>
      <c r="G71" s="44" t="s">
        <v>39</v>
      </c>
      <c r="H71" s="44" t="s">
        <v>39</v>
      </c>
      <c r="I71" s="44" t="s">
        <v>39</v>
      </c>
      <c r="J71" s="44" t="s">
        <v>39</v>
      </c>
      <c r="K71" s="337" t="s">
        <v>39</v>
      </c>
      <c r="L71" s="339" t="s">
        <v>133</v>
      </c>
    </row>
    <row r="72" spans="2:12" ht="13.5">
      <c r="B72" s="89">
        <v>54</v>
      </c>
      <c r="C72" s="41">
        <v>54</v>
      </c>
      <c r="D72" s="42" t="s">
        <v>843</v>
      </c>
      <c r="E72" s="44" t="s">
        <v>133</v>
      </c>
      <c r="F72" s="44" t="s">
        <v>39</v>
      </c>
      <c r="G72" s="44" t="s">
        <v>39</v>
      </c>
      <c r="H72" s="44" t="s">
        <v>39</v>
      </c>
      <c r="I72" s="44" t="s">
        <v>39</v>
      </c>
      <c r="J72" s="44" t="s">
        <v>39</v>
      </c>
      <c r="K72" s="337" t="s">
        <v>39</v>
      </c>
      <c r="L72" s="339" t="s">
        <v>133</v>
      </c>
    </row>
    <row r="73" spans="2:12" ht="13.5">
      <c r="B73" s="89">
        <v>55</v>
      </c>
      <c r="C73" s="41">
        <v>55</v>
      </c>
      <c r="D73" s="42" t="s">
        <v>845</v>
      </c>
      <c r="E73" s="44" t="s">
        <v>39</v>
      </c>
      <c r="F73" s="44" t="s">
        <v>39</v>
      </c>
      <c r="G73" s="44" t="s">
        <v>39</v>
      </c>
      <c r="H73" s="44" t="s">
        <v>39</v>
      </c>
      <c r="I73" s="44" t="s">
        <v>39</v>
      </c>
      <c r="J73" s="44" t="s">
        <v>39</v>
      </c>
      <c r="K73" s="337" t="s">
        <v>39</v>
      </c>
      <c r="L73" s="339" t="s">
        <v>39</v>
      </c>
    </row>
    <row r="74" spans="2:12" ht="24">
      <c r="B74" s="89">
        <v>56</v>
      </c>
      <c r="C74" s="41">
        <v>56</v>
      </c>
      <c r="D74" s="42" t="s">
        <v>849</v>
      </c>
      <c r="E74" s="44" t="s">
        <v>133</v>
      </c>
      <c r="F74" s="44" t="s">
        <v>39</v>
      </c>
      <c r="G74" s="44" t="s">
        <v>39</v>
      </c>
      <c r="H74" s="44" t="s">
        <v>39</v>
      </c>
      <c r="I74" s="44" t="s">
        <v>39</v>
      </c>
      <c r="J74" s="44" t="s">
        <v>39</v>
      </c>
      <c r="K74" s="337" t="s">
        <v>39</v>
      </c>
      <c r="L74" s="339" t="s">
        <v>133</v>
      </c>
    </row>
    <row r="75" spans="2:12" ht="13.5">
      <c r="B75" s="89">
        <v>57</v>
      </c>
      <c r="C75" s="41">
        <v>57</v>
      </c>
      <c r="D75" s="42" t="s">
        <v>864</v>
      </c>
      <c r="E75" s="44" t="s">
        <v>133</v>
      </c>
      <c r="F75" s="44" t="s">
        <v>39</v>
      </c>
      <c r="G75" s="44" t="s">
        <v>39</v>
      </c>
      <c r="H75" s="44" t="s">
        <v>39</v>
      </c>
      <c r="I75" s="44" t="s">
        <v>39</v>
      </c>
      <c r="J75" s="44" t="s">
        <v>39</v>
      </c>
      <c r="K75" s="337" t="s">
        <v>39</v>
      </c>
      <c r="L75" s="339" t="s">
        <v>133</v>
      </c>
    </row>
    <row r="76" spans="2:12" ht="13.5">
      <c r="B76" s="89">
        <v>58</v>
      </c>
      <c r="C76" s="41">
        <v>58</v>
      </c>
      <c r="D76" s="42" t="s">
        <v>873</v>
      </c>
      <c r="E76" s="44" t="s">
        <v>133</v>
      </c>
      <c r="F76" s="44" t="s">
        <v>39</v>
      </c>
      <c r="G76" s="44" t="s">
        <v>39</v>
      </c>
      <c r="H76" s="44" t="s">
        <v>39</v>
      </c>
      <c r="I76" s="44" t="s">
        <v>39</v>
      </c>
      <c r="J76" s="44" t="s">
        <v>39</v>
      </c>
      <c r="K76" s="337" t="s">
        <v>39</v>
      </c>
      <c r="L76" s="339" t="s">
        <v>133</v>
      </c>
    </row>
    <row r="77" spans="2:12" ht="13.5">
      <c r="B77" s="89">
        <v>59</v>
      </c>
      <c r="C77" s="41">
        <v>59</v>
      </c>
      <c r="D77" s="42" t="s">
        <v>884</v>
      </c>
      <c r="E77" s="44" t="s">
        <v>39</v>
      </c>
      <c r="F77" s="44" t="s">
        <v>39</v>
      </c>
      <c r="G77" s="44" t="s">
        <v>39</v>
      </c>
      <c r="H77" s="44" t="s">
        <v>39</v>
      </c>
      <c r="I77" s="44" t="s">
        <v>39</v>
      </c>
      <c r="J77" s="44" t="s">
        <v>39</v>
      </c>
      <c r="K77" s="337" t="s">
        <v>39</v>
      </c>
      <c r="L77" s="339" t="s">
        <v>39</v>
      </c>
    </row>
    <row r="78" spans="2:12" ht="13.5">
      <c r="B78" s="89">
        <v>60</v>
      </c>
      <c r="C78" s="41">
        <v>60</v>
      </c>
      <c r="D78" s="42" t="s">
        <v>891</v>
      </c>
      <c r="E78" s="44" t="s">
        <v>133</v>
      </c>
      <c r="F78" s="44" t="s">
        <v>39</v>
      </c>
      <c r="G78" s="44" t="s">
        <v>39</v>
      </c>
      <c r="H78" s="44" t="s">
        <v>39</v>
      </c>
      <c r="I78" s="44" t="s">
        <v>39</v>
      </c>
      <c r="J78" s="44" t="s">
        <v>39</v>
      </c>
      <c r="K78" s="337" t="s">
        <v>39</v>
      </c>
      <c r="L78" s="339" t="s">
        <v>133</v>
      </c>
    </row>
    <row r="79" spans="2:12" ht="13.5">
      <c r="B79" s="89">
        <v>61</v>
      </c>
      <c r="C79" s="41">
        <v>61</v>
      </c>
      <c r="D79" s="42" t="s">
        <v>907</v>
      </c>
      <c r="E79" s="44" t="s">
        <v>133</v>
      </c>
      <c r="F79" s="44" t="s">
        <v>39</v>
      </c>
      <c r="G79" s="44" t="s">
        <v>39</v>
      </c>
      <c r="H79" s="44" t="s">
        <v>39</v>
      </c>
      <c r="I79" s="44" t="s">
        <v>39</v>
      </c>
      <c r="J79" s="44" t="s">
        <v>39</v>
      </c>
      <c r="K79" s="337" t="s">
        <v>40</v>
      </c>
      <c r="L79" s="339" t="s">
        <v>133</v>
      </c>
    </row>
    <row r="80" spans="2:12" ht="13.5">
      <c r="B80" s="89">
        <v>62</v>
      </c>
      <c r="C80" s="41">
        <v>62</v>
      </c>
      <c r="D80" s="42" t="s">
        <v>919</v>
      </c>
      <c r="E80" s="44" t="s">
        <v>39</v>
      </c>
      <c r="F80" s="44" t="s">
        <v>39</v>
      </c>
      <c r="G80" s="44" t="s">
        <v>39</v>
      </c>
      <c r="H80" s="44" t="s">
        <v>39</v>
      </c>
      <c r="I80" s="44" t="s">
        <v>39</v>
      </c>
      <c r="J80" s="44" t="s">
        <v>39</v>
      </c>
      <c r="K80" s="337" t="s">
        <v>39</v>
      </c>
      <c r="L80" s="339" t="s">
        <v>39</v>
      </c>
    </row>
    <row r="81" spans="2:12" ht="13.5">
      <c r="B81" s="89">
        <v>63</v>
      </c>
      <c r="C81" s="41">
        <v>63</v>
      </c>
      <c r="D81" s="42" t="s">
        <v>931</v>
      </c>
      <c r="E81" s="44" t="s">
        <v>133</v>
      </c>
      <c r="F81" s="44" t="s">
        <v>39</v>
      </c>
      <c r="G81" s="44" t="s">
        <v>39</v>
      </c>
      <c r="H81" s="44" t="s">
        <v>39</v>
      </c>
      <c r="I81" s="44" t="s">
        <v>39</v>
      </c>
      <c r="J81" s="44" t="s">
        <v>39</v>
      </c>
      <c r="K81" s="337" t="s">
        <v>39</v>
      </c>
      <c r="L81" s="339" t="s">
        <v>133</v>
      </c>
    </row>
    <row r="82" spans="2:12" ht="13.5">
      <c r="B82" s="89">
        <v>64</v>
      </c>
      <c r="C82" s="41">
        <v>64</v>
      </c>
      <c r="D82" s="42" t="s">
        <v>943</v>
      </c>
      <c r="E82" s="44" t="s">
        <v>133</v>
      </c>
      <c r="F82" s="44" t="s">
        <v>39</v>
      </c>
      <c r="G82" s="44" t="s">
        <v>39</v>
      </c>
      <c r="H82" s="44" t="s">
        <v>39</v>
      </c>
      <c r="I82" s="44" t="s">
        <v>39</v>
      </c>
      <c r="J82" s="44" t="s">
        <v>39</v>
      </c>
      <c r="K82" s="337" t="s">
        <v>39</v>
      </c>
      <c r="L82" s="339" t="s">
        <v>133</v>
      </c>
    </row>
    <row r="83" spans="2:12" ht="13.5">
      <c r="B83" s="89">
        <v>65</v>
      </c>
      <c r="C83" s="41">
        <v>65</v>
      </c>
      <c r="D83" s="42" t="s">
        <v>953</v>
      </c>
      <c r="E83" s="44" t="s">
        <v>39</v>
      </c>
      <c r="F83" s="44" t="s">
        <v>39</v>
      </c>
      <c r="G83" s="44" t="s">
        <v>39</v>
      </c>
      <c r="H83" s="44" t="s">
        <v>39</v>
      </c>
      <c r="I83" s="44" t="s">
        <v>39</v>
      </c>
      <c r="J83" s="44" t="s">
        <v>39</v>
      </c>
      <c r="K83" s="337" t="s">
        <v>39</v>
      </c>
      <c r="L83" s="339" t="s">
        <v>39</v>
      </c>
    </row>
    <row r="84" spans="2:12" ht="13.5">
      <c r="B84" s="89">
        <v>66</v>
      </c>
      <c r="C84" s="41">
        <v>66</v>
      </c>
      <c r="D84" s="42" t="s">
        <v>963</v>
      </c>
      <c r="E84" s="44" t="s">
        <v>133</v>
      </c>
      <c r="F84" s="44" t="s">
        <v>39</v>
      </c>
      <c r="G84" s="44" t="s">
        <v>39</v>
      </c>
      <c r="H84" s="44" t="s">
        <v>39</v>
      </c>
      <c r="I84" s="44" t="s">
        <v>39</v>
      </c>
      <c r="J84" s="44" t="s">
        <v>39</v>
      </c>
      <c r="K84" s="337" t="s">
        <v>39</v>
      </c>
      <c r="L84" s="339" t="s">
        <v>133</v>
      </c>
    </row>
    <row r="85" spans="2:12" ht="13.5">
      <c r="B85" s="89">
        <v>67</v>
      </c>
      <c r="C85" s="41">
        <v>67</v>
      </c>
      <c r="D85" s="42" t="s">
        <v>979</v>
      </c>
      <c r="E85" s="44" t="s">
        <v>133</v>
      </c>
      <c r="F85" s="44" t="s">
        <v>39</v>
      </c>
      <c r="G85" s="44" t="s">
        <v>39</v>
      </c>
      <c r="H85" s="44" t="s">
        <v>39</v>
      </c>
      <c r="I85" s="44" t="s">
        <v>39</v>
      </c>
      <c r="J85" s="44" t="s">
        <v>39</v>
      </c>
      <c r="K85" s="337" t="s">
        <v>39</v>
      </c>
      <c r="L85" s="339" t="s">
        <v>133</v>
      </c>
    </row>
    <row r="86" spans="2:12" ht="24">
      <c r="B86" s="89">
        <v>68</v>
      </c>
      <c r="C86" s="41">
        <v>68</v>
      </c>
      <c r="D86" s="42" t="s">
        <v>992</v>
      </c>
      <c r="E86" s="44" t="s">
        <v>133</v>
      </c>
      <c r="F86" s="44" t="s">
        <v>39</v>
      </c>
      <c r="G86" s="44" t="s">
        <v>39</v>
      </c>
      <c r="H86" s="44" t="s">
        <v>39</v>
      </c>
      <c r="I86" s="44" t="s">
        <v>39</v>
      </c>
      <c r="J86" s="44" t="s">
        <v>39</v>
      </c>
      <c r="K86" s="337" t="s">
        <v>39</v>
      </c>
      <c r="L86" s="339" t="s">
        <v>133</v>
      </c>
    </row>
    <row r="87" spans="2:12" ht="13.5">
      <c r="B87" s="89">
        <v>69</v>
      </c>
      <c r="C87" s="41">
        <v>69</v>
      </c>
      <c r="D87" s="42" t="s">
        <v>998</v>
      </c>
      <c r="E87" s="44" t="s">
        <v>133</v>
      </c>
      <c r="F87" s="44" t="s">
        <v>39</v>
      </c>
      <c r="G87" s="44" t="s">
        <v>39</v>
      </c>
      <c r="H87" s="44" t="s">
        <v>39</v>
      </c>
      <c r="I87" s="44" t="s">
        <v>39</v>
      </c>
      <c r="J87" s="44" t="s">
        <v>39</v>
      </c>
      <c r="K87" s="337" t="s">
        <v>39</v>
      </c>
      <c r="L87" s="339" t="s">
        <v>133</v>
      </c>
    </row>
    <row r="88" spans="2:12" ht="13.5">
      <c r="B88" s="89">
        <v>70</v>
      </c>
      <c r="C88" s="41">
        <v>70</v>
      </c>
      <c r="D88" s="42" t="s">
        <v>1024</v>
      </c>
      <c r="E88" s="44" t="s">
        <v>39</v>
      </c>
      <c r="F88" s="44" t="s">
        <v>39</v>
      </c>
      <c r="G88" s="44" t="s">
        <v>39</v>
      </c>
      <c r="H88" s="44" t="s">
        <v>39</v>
      </c>
      <c r="I88" s="44" t="s">
        <v>39</v>
      </c>
      <c r="J88" s="44" t="s">
        <v>39</v>
      </c>
      <c r="K88" s="337" t="s">
        <v>39</v>
      </c>
      <c r="L88" s="339" t="s">
        <v>39</v>
      </c>
    </row>
    <row r="89" spans="2:12" ht="13.5">
      <c r="B89" s="89">
        <v>71</v>
      </c>
      <c r="C89" s="41">
        <v>71</v>
      </c>
      <c r="D89" s="42" t="s">
        <v>1021</v>
      </c>
      <c r="E89" s="44" t="s">
        <v>39</v>
      </c>
      <c r="F89" s="44" t="s">
        <v>39</v>
      </c>
      <c r="G89" s="44" t="s">
        <v>39</v>
      </c>
      <c r="H89" s="44" t="s">
        <v>39</v>
      </c>
      <c r="I89" s="44" t="s">
        <v>39</v>
      </c>
      <c r="J89" s="44" t="s">
        <v>39</v>
      </c>
      <c r="K89" s="337" t="s">
        <v>39</v>
      </c>
      <c r="L89" s="339" t="s">
        <v>39</v>
      </c>
    </row>
    <row r="90" spans="2:12" ht="24">
      <c r="B90" s="89">
        <v>72</v>
      </c>
      <c r="C90" s="41">
        <v>72</v>
      </c>
      <c r="D90" s="42" t="s">
        <v>1033</v>
      </c>
      <c r="E90" s="44" t="s">
        <v>39</v>
      </c>
      <c r="F90" s="44" t="s">
        <v>39</v>
      </c>
      <c r="G90" s="44" t="s">
        <v>39</v>
      </c>
      <c r="H90" s="44" t="s">
        <v>39</v>
      </c>
      <c r="I90" s="44" t="s">
        <v>39</v>
      </c>
      <c r="J90" s="44" t="s">
        <v>39</v>
      </c>
      <c r="K90" s="337" t="s">
        <v>40</v>
      </c>
      <c r="L90" s="339" t="s">
        <v>40</v>
      </c>
    </row>
    <row r="91" spans="2:12" ht="13.5">
      <c r="B91" s="89">
        <v>73</v>
      </c>
      <c r="C91" s="41">
        <v>73</v>
      </c>
      <c r="D91" s="42" t="s">
        <v>1038</v>
      </c>
      <c r="E91" s="44" t="s">
        <v>133</v>
      </c>
      <c r="F91" s="44" t="s">
        <v>39</v>
      </c>
      <c r="G91" s="44" t="s">
        <v>39</v>
      </c>
      <c r="H91" s="44" t="s">
        <v>39</v>
      </c>
      <c r="I91" s="44" t="s">
        <v>39</v>
      </c>
      <c r="J91" s="44" t="s">
        <v>39</v>
      </c>
      <c r="K91" s="337" t="s">
        <v>39</v>
      </c>
      <c r="L91" s="339" t="s">
        <v>133</v>
      </c>
    </row>
    <row r="92" spans="2:12" ht="13.5">
      <c r="B92" s="89">
        <v>74</v>
      </c>
      <c r="C92" s="41">
        <v>74</v>
      </c>
      <c r="D92" s="42" t="s">
        <v>1047</v>
      </c>
      <c r="E92" s="44" t="s">
        <v>39</v>
      </c>
      <c r="F92" s="44" t="s">
        <v>39</v>
      </c>
      <c r="G92" s="44" t="s">
        <v>39</v>
      </c>
      <c r="H92" s="44" t="s">
        <v>39</v>
      </c>
      <c r="I92" s="44" t="s">
        <v>39</v>
      </c>
      <c r="J92" s="44" t="s">
        <v>39</v>
      </c>
      <c r="K92" s="337" t="s">
        <v>39</v>
      </c>
      <c r="L92" s="339" t="s">
        <v>39</v>
      </c>
    </row>
    <row r="93" spans="2:12" ht="24">
      <c r="B93" s="89">
        <v>75</v>
      </c>
      <c r="C93" s="41">
        <v>75</v>
      </c>
      <c r="D93" s="42" t="s">
        <v>1057</v>
      </c>
      <c r="E93" s="44" t="s">
        <v>133</v>
      </c>
      <c r="F93" s="44" t="s">
        <v>39</v>
      </c>
      <c r="G93" s="44" t="s">
        <v>39</v>
      </c>
      <c r="H93" s="44" t="s">
        <v>39</v>
      </c>
      <c r="I93" s="44" t="s">
        <v>39</v>
      </c>
      <c r="J93" s="44" t="s">
        <v>39</v>
      </c>
      <c r="K93" s="337" t="s">
        <v>39</v>
      </c>
      <c r="L93" s="339" t="s">
        <v>133</v>
      </c>
    </row>
    <row r="94" spans="2:12" ht="13.5">
      <c r="B94" s="89">
        <v>76</v>
      </c>
      <c r="C94" s="41">
        <v>76</v>
      </c>
      <c r="D94" s="42" t="s">
        <v>1066</v>
      </c>
      <c r="E94" s="44" t="s">
        <v>133</v>
      </c>
      <c r="F94" s="44" t="s">
        <v>39</v>
      </c>
      <c r="G94" s="44" t="s">
        <v>39</v>
      </c>
      <c r="H94" s="44" t="s">
        <v>39</v>
      </c>
      <c r="I94" s="44" t="s">
        <v>39</v>
      </c>
      <c r="J94" s="44" t="s">
        <v>39</v>
      </c>
      <c r="K94" s="337" t="s">
        <v>39</v>
      </c>
      <c r="L94" s="339" t="s">
        <v>133</v>
      </c>
    </row>
    <row r="95" spans="2:12" ht="13.5">
      <c r="B95" s="89">
        <v>77</v>
      </c>
      <c r="C95" s="41">
        <v>77</v>
      </c>
      <c r="D95" s="42" t="s">
        <v>1074</v>
      </c>
      <c r="E95" s="44" t="s">
        <v>133</v>
      </c>
      <c r="F95" s="44" t="s">
        <v>39</v>
      </c>
      <c r="G95" s="44" t="s">
        <v>39</v>
      </c>
      <c r="H95" s="44" t="s">
        <v>39</v>
      </c>
      <c r="I95" s="44" t="s">
        <v>39</v>
      </c>
      <c r="J95" s="44" t="s">
        <v>39</v>
      </c>
      <c r="K95" s="337" t="s">
        <v>39</v>
      </c>
      <c r="L95" s="339" t="s">
        <v>133</v>
      </c>
    </row>
    <row r="96" spans="2:12" ht="13.5">
      <c r="B96" s="89">
        <v>78</v>
      </c>
      <c r="C96" s="41">
        <v>78</v>
      </c>
      <c r="D96" s="42" t="s">
        <v>1081</v>
      </c>
      <c r="E96" s="44" t="s">
        <v>39</v>
      </c>
      <c r="F96" s="44" t="s">
        <v>39</v>
      </c>
      <c r="G96" s="44" t="s">
        <v>39</v>
      </c>
      <c r="H96" s="44" t="s">
        <v>39</v>
      </c>
      <c r="I96" s="44" t="s">
        <v>39</v>
      </c>
      <c r="J96" s="44" t="s">
        <v>39</v>
      </c>
      <c r="K96" s="337" t="s">
        <v>39</v>
      </c>
      <c r="L96" s="339" t="s">
        <v>39</v>
      </c>
    </row>
    <row r="97" spans="2:12" ht="13.5">
      <c r="B97" s="89">
        <v>79</v>
      </c>
      <c r="C97" s="41">
        <v>79</v>
      </c>
      <c r="D97" s="42" t="s">
        <v>1089</v>
      </c>
      <c r="E97" s="44" t="s">
        <v>133</v>
      </c>
      <c r="F97" s="44" t="s">
        <v>39</v>
      </c>
      <c r="G97" s="44" t="s">
        <v>39</v>
      </c>
      <c r="H97" s="44" t="s">
        <v>39</v>
      </c>
      <c r="I97" s="44" t="s">
        <v>39</v>
      </c>
      <c r="J97" s="44" t="s">
        <v>39</v>
      </c>
      <c r="K97" s="337" t="s">
        <v>39</v>
      </c>
      <c r="L97" s="339" t="s">
        <v>133</v>
      </c>
    </row>
    <row r="98" spans="2:12" ht="13.5">
      <c r="B98" s="89">
        <v>80</v>
      </c>
      <c r="C98" s="41">
        <v>80</v>
      </c>
      <c r="D98" s="42" t="s">
        <v>1108</v>
      </c>
      <c r="E98" s="44" t="s">
        <v>133</v>
      </c>
      <c r="F98" s="44" t="s">
        <v>39</v>
      </c>
      <c r="G98" s="44" t="s">
        <v>39</v>
      </c>
      <c r="H98" s="44" t="s">
        <v>39</v>
      </c>
      <c r="I98" s="44" t="s">
        <v>39</v>
      </c>
      <c r="J98" s="44" t="s">
        <v>39</v>
      </c>
      <c r="K98" s="337" t="s">
        <v>39</v>
      </c>
      <c r="L98" s="339" t="s">
        <v>133</v>
      </c>
    </row>
    <row r="99" spans="2:12" ht="3.95" customHeight="1" thickBot="1">
      <c r="B99" s="176" t="s">
        <v>170</v>
      </c>
      <c r="C99" s="90"/>
      <c r="D99" s="91"/>
      <c r="E99" s="92"/>
      <c r="F99" s="92"/>
      <c r="G99" s="92"/>
      <c r="H99" s="92"/>
      <c r="I99" s="92"/>
      <c r="J99" s="290"/>
      <c r="K99" s="291"/>
      <c r="L99" s="340"/>
    </row>
    <row r="100" spans="2:12" ht="18" customHeight="1">
      <c r="B100" s="43"/>
      <c r="C100" s="43"/>
      <c r="D100" s="38"/>
    </row>
    <row r="101" spans="2:12"/>
    <row r="102" spans="2:12"/>
    <row r="103" spans="2:12"/>
    <row r="104" spans="2:12"/>
    <row r="105" spans="2:12"/>
    <row r="106" spans="2:12"/>
    <row r="107" spans="2:12"/>
    <row r="108" spans="2:12"/>
    <row r="109" spans="2:12"/>
    <row r="110" spans="2:12"/>
    <row r="111" spans="2:12"/>
    <row r="112" spans="2: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sheetProtection insertRows="0" deleteRows="0" selectLockedCells="1"/>
  <mergeCells count="20">
    <mergeCell ref="B9:L9"/>
    <mergeCell ref="B11:L11"/>
    <mergeCell ref="B12:L12"/>
    <mergeCell ref="B1:L1"/>
    <mergeCell ref="B2:L2"/>
    <mergeCell ref="B3:L3"/>
    <mergeCell ref="B4:L4"/>
    <mergeCell ref="B6:L6"/>
    <mergeCell ref="B7:L7"/>
    <mergeCell ref="B14:L14"/>
    <mergeCell ref="B15:B17"/>
    <mergeCell ref="C15:C17"/>
    <mergeCell ref="D15:D17"/>
    <mergeCell ref="E15:E17"/>
    <mergeCell ref="F15:F17"/>
    <mergeCell ref="L15:L16"/>
    <mergeCell ref="G15:G17"/>
    <mergeCell ref="H15:H17"/>
    <mergeCell ref="J15:K15"/>
    <mergeCell ref="I15:I17"/>
  </mergeCells>
  <conditionalFormatting sqref="B19:L98">
    <cfRule type="expression" dxfId="15" priority="383" stopIfTrue="1">
      <formula>MOD(ROW(),2)</formula>
    </cfRule>
  </conditionalFormatting>
  <conditionalFormatting sqref="E19:I98">
    <cfRule type="cellIs" dxfId="14" priority="364" stopIfTrue="1" operator="equal">
      <formula>"RECHAZO"</formula>
    </cfRule>
    <cfRule type="cellIs" dxfId="13" priority="365" stopIfTrue="1" operator="equal">
      <formula>"CUMPLE"</formula>
    </cfRule>
    <cfRule type="cellIs" dxfId="12" priority="366" stopIfTrue="1" operator="equal">
      <formula>"NO CUMPLE"</formula>
    </cfRule>
    <cfRule type="cellIs" dxfId="11" priority="367" stopIfTrue="1" operator="equal">
      <formula>"HÁBIL"</formula>
    </cfRule>
    <cfRule type="cellIs" dxfId="10" priority="368" stopIfTrue="1" operator="equal">
      <formula>"NO HÁBIL"</formula>
    </cfRule>
    <cfRule type="cellIs" dxfId="9" priority="369" stopIfTrue="1" operator="equal">
      <formula>"NO APLICA"</formula>
    </cfRule>
  </conditionalFormatting>
  <dataValidations count="1">
    <dataValidation type="list" allowBlank="1" showInputMessage="1" showErrorMessage="1" sqref="E19:G98" xr:uid="{00000000-0002-0000-1100-000000000000}">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20">
    <tabColor rgb="FF7030A0"/>
    <pageSetUpPr fitToPage="1"/>
  </sheetPr>
  <dimension ref="A1:U102"/>
  <sheetViews>
    <sheetView showGridLines="0" topLeftCell="A4" zoomScale="80" zoomScaleNormal="80" workbookViewId="0">
      <selection activeCell="B5" sqref="B1:B1048576"/>
    </sheetView>
  </sheetViews>
  <sheetFormatPr baseColWidth="10" defaultColWidth="0" defaultRowHeight="15"/>
  <cols>
    <col min="1" max="1" width="1.42578125" style="102" customWidth="1"/>
    <col min="2" max="2" width="8.28515625" style="102" hidden="1" customWidth="1"/>
    <col min="3" max="3" width="15.42578125" style="102" customWidth="1"/>
    <col min="4" max="4" width="45.7109375" style="102" customWidth="1"/>
    <col min="5" max="5" width="16" style="102" customWidth="1"/>
    <col min="6" max="6" width="18.28515625" style="102" customWidth="1"/>
    <col min="7" max="8" width="15.28515625" style="102" customWidth="1"/>
    <col min="9" max="9" width="16.140625" style="102" customWidth="1"/>
    <col min="10" max="12" width="18.85546875" style="102" customWidth="1"/>
    <col min="13" max="13" width="15.28515625" style="102" customWidth="1"/>
    <col min="14" max="15" width="16.7109375" style="102" customWidth="1"/>
    <col min="16" max="16" width="41.28515625" style="102" customWidth="1"/>
    <col min="17" max="19" width="11.42578125" style="102" customWidth="1"/>
    <col min="20" max="21" width="0" style="102" hidden="1" customWidth="1"/>
    <col min="22" max="16384" width="11.42578125" style="102" hidden="1"/>
  </cols>
  <sheetData>
    <row r="1" spans="1:16" s="3" customFormat="1" ht="15" customHeight="1">
      <c r="A1" s="96"/>
      <c r="B1" s="502" t="s">
        <v>0</v>
      </c>
      <c r="C1" s="502"/>
      <c r="D1" s="502"/>
      <c r="E1" s="502"/>
      <c r="F1" s="502"/>
      <c r="G1" s="502"/>
      <c r="H1" s="502"/>
      <c r="I1" s="502"/>
      <c r="J1" s="502"/>
      <c r="K1" s="502"/>
      <c r="L1" s="502"/>
      <c r="M1" s="502"/>
      <c r="N1" s="502"/>
      <c r="O1" s="502"/>
      <c r="P1" s="502"/>
    </row>
    <row r="2" spans="1:16" s="1" customFormat="1" ht="15" customHeight="1">
      <c r="A2" s="98"/>
      <c r="B2" s="502" t="s">
        <v>1</v>
      </c>
      <c r="C2" s="502"/>
      <c r="D2" s="502"/>
      <c r="E2" s="502"/>
      <c r="F2" s="502"/>
      <c r="G2" s="502"/>
      <c r="H2" s="502"/>
      <c r="I2" s="502"/>
      <c r="J2" s="502"/>
      <c r="K2" s="502"/>
      <c r="L2" s="502"/>
      <c r="M2" s="502"/>
      <c r="N2" s="502"/>
      <c r="O2" s="502"/>
      <c r="P2" s="502"/>
    </row>
    <row r="3" spans="1:16" s="1" customFormat="1" ht="15" customHeight="1">
      <c r="A3" s="98"/>
      <c r="B3" s="502" t="s">
        <v>273</v>
      </c>
      <c r="C3" s="502"/>
      <c r="D3" s="502"/>
      <c r="E3" s="502"/>
      <c r="F3" s="502"/>
      <c r="G3" s="502"/>
      <c r="H3" s="502"/>
      <c r="I3" s="502"/>
      <c r="J3" s="502"/>
      <c r="K3" s="502"/>
      <c r="L3" s="502"/>
      <c r="M3" s="502"/>
      <c r="N3" s="502"/>
      <c r="O3" s="502"/>
      <c r="P3" s="502"/>
    </row>
    <row r="4" spans="1:16" s="1" customFormat="1" ht="12.75" customHeight="1">
      <c r="A4" s="98"/>
      <c r="B4" s="502" t="s">
        <v>267</v>
      </c>
      <c r="C4" s="502"/>
      <c r="D4" s="502"/>
      <c r="E4" s="502"/>
      <c r="F4" s="502"/>
      <c r="G4" s="502"/>
      <c r="H4" s="502"/>
      <c r="I4" s="502"/>
      <c r="J4" s="502"/>
      <c r="K4" s="502"/>
      <c r="L4" s="502"/>
      <c r="M4" s="502"/>
      <c r="N4" s="502"/>
      <c r="O4" s="502"/>
      <c r="P4" s="502"/>
    </row>
    <row r="5" spans="1:16" s="1" customFormat="1" ht="12.75" hidden="1">
      <c r="A5" s="98"/>
      <c r="B5" s="97"/>
      <c r="C5" s="2"/>
      <c r="D5" s="36"/>
      <c r="E5" s="36"/>
      <c r="F5" s="36"/>
      <c r="G5" s="36"/>
      <c r="H5" s="36"/>
      <c r="I5" s="36"/>
      <c r="J5" s="36"/>
      <c r="K5" s="36"/>
      <c r="L5" s="36"/>
      <c r="M5" s="36"/>
      <c r="N5" s="36"/>
      <c r="O5" s="36"/>
      <c r="P5" s="36"/>
    </row>
    <row r="6" spans="1:16" s="1" customFormat="1" ht="12.75" hidden="1">
      <c r="A6" s="98"/>
      <c r="B6" s="502" t="s">
        <v>137</v>
      </c>
      <c r="C6" s="502"/>
      <c r="D6" s="502"/>
      <c r="E6" s="502"/>
      <c r="F6" s="502"/>
      <c r="G6" s="502"/>
      <c r="H6" s="502"/>
      <c r="I6" s="502"/>
      <c r="J6" s="502"/>
      <c r="K6" s="502"/>
      <c r="L6" s="502"/>
      <c r="M6" s="502"/>
      <c r="N6" s="502"/>
      <c r="O6" s="502"/>
      <c r="P6" s="502"/>
    </row>
    <row r="7" spans="1:16" s="1" customFormat="1" ht="12.75" customHeight="1">
      <c r="A7" s="98"/>
      <c r="B7" s="502" t="s">
        <v>293</v>
      </c>
      <c r="C7" s="502"/>
      <c r="D7" s="502"/>
      <c r="E7" s="502"/>
      <c r="F7" s="502"/>
      <c r="G7" s="502"/>
      <c r="H7" s="502"/>
      <c r="I7" s="502"/>
      <c r="J7" s="502"/>
      <c r="K7" s="502"/>
      <c r="L7" s="502"/>
      <c r="M7" s="502"/>
      <c r="N7" s="502"/>
      <c r="O7" s="502"/>
      <c r="P7" s="502"/>
    </row>
    <row r="8" spans="1:16" s="1" customFormat="1" ht="15.75" hidden="1">
      <c r="A8" s="98"/>
      <c r="B8" s="97"/>
      <c r="C8" s="100"/>
      <c r="D8" s="36"/>
      <c r="E8" s="36"/>
      <c r="F8" s="36"/>
      <c r="G8" s="36"/>
      <c r="H8" s="36"/>
      <c r="I8" s="36"/>
      <c r="J8" s="36"/>
      <c r="K8" s="36"/>
      <c r="L8" s="36"/>
      <c r="M8" s="36"/>
      <c r="N8" s="36"/>
      <c r="O8" s="36"/>
      <c r="P8" s="36"/>
    </row>
    <row r="9" spans="1:16" s="1" customFormat="1" ht="36" customHeight="1">
      <c r="A9" s="98"/>
      <c r="B9" s="502" t="s">
        <v>294</v>
      </c>
      <c r="C9" s="502"/>
      <c r="D9" s="502"/>
      <c r="E9" s="502"/>
      <c r="F9" s="502"/>
      <c r="G9" s="502"/>
      <c r="H9" s="502"/>
      <c r="I9" s="502"/>
      <c r="J9" s="502"/>
      <c r="K9" s="502"/>
      <c r="L9" s="502"/>
      <c r="M9" s="502"/>
      <c r="N9" s="502"/>
      <c r="O9" s="502"/>
      <c r="P9" s="502"/>
    </row>
    <row r="10" spans="1:16" s="1" customFormat="1" ht="15.75" hidden="1">
      <c r="A10" s="98"/>
      <c r="B10" s="97"/>
      <c r="C10" s="100"/>
      <c r="D10" s="36"/>
      <c r="E10" s="36"/>
      <c r="F10" s="36"/>
      <c r="G10" s="36"/>
      <c r="H10" s="36"/>
      <c r="I10" s="36"/>
      <c r="J10" s="36"/>
      <c r="K10" s="36"/>
      <c r="L10" s="36"/>
      <c r="M10" s="36"/>
      <c r="N10" s="36"/>
      <c r="O10" s="36"/>
      <c r="P10" s="36"/>
    </row>
    <row r="11" spans="1:16" s="1" customFormat="1" ht="15.75" customHeight="1" thickBot="1">
      <c r="A11" s="98"/>
      <c r="B11" s="502">
        <v>0</v>
      </c>
      <c r="C11" s="502"/>
      <c r="D11" s="502"/>
      <c r="E11" s="502"/>
      <c r="F11" s="502"/>
      <c r="G11" s="502"/>
      <c r="H11" s="502"/>
      <c r="I11" s="502"/>
      <c r="J11" s="502"/>
      <c r="K11" s="502"/>
      <c r="L11" s="502"/>
      <c r="M11" s="502"/>
      <c r="N11" s="502"/>
      <c r="O11" s="502"/>
      <c r="P11" s="502"/>
    </row>
    <row r="12" spans="1:16" s="1" customFormat="1" ht="16.5" hidden="1" thickBot="1">
      <c r="A12" s="98"/>
      <c r="B12" s="97"/>
      <c r="C12" s="100"/>
      <c r="D12" s="36"/>
      <c r="E12" s="36"/>
      <c r="F12" s="36"/>
      <c r="G12" s="36"/>
      <c r="H12" s="36"/>
      <c r="I12" s="36"/>
      <c r="J12" s="36"/>
      <c r="K12" s="36"/>
      <c r="L12" s="36"/>
      <c r="M12" s="36"/>
      <c r="N12" s="36"/>
      <c r="O12" s="36"/>
      <c r="P12" s="36"/>
    </row>
    <row r="13" spans="1:16" s="1" customFormat="1" ht="13.5" hidden="1" thickBot="1">
      <c r="A13" s="98"/>
      <c r="B13" s="412" t="s">
        <v>134</v>
      </c>
      <c r="C13" s="412"/>
      <c r="D13" s="412"/>
      <c r="E13" s="412"/>
      <c r="F13" s="412"/>
      <c r="G13" s="412"/>
      <c r="H13" s="412"/>
      <c r="I13" s="412"/>
      <c r="J13" s="412"/>
      <c r="K13" s="412"/>
      <c r="L13" s="412"/>
      <c r="M13" s="412"/>
      <c r="N13" s="412"/>
      <c r="O13" s="412"/>
      <c r="P13" s="412"/>
    </row>
    <row r="14" spans="1:16" ht="15.75" hidden="1" thickBot="1">
      <c r="A14" s="101"/>
      <c r="B14" s="412" t="s">
        <v>135</v>
      </c>
      <c r="C14" s="412"/>
      <c r="D14" s="412"/>
      <c r="E14" s="412"/>
      <c r="F14" s="412"/>
      <c r="G14" s="412"/>
      <c r="H14" s="412"/>
      <c r="I14" s="412"/>
      <c r="J14" s="412"/>
      <c r="K14" s="412"/>
      <c r="L14" s="412"/>
      <c r="M14" s="412"/>
      <c r="N14" s="412"/>
      <c r="O14" s="412"/>
      <c r="P14" s="412"/>
    </row>
    <row r="15" spans="1:16" ht="15.75" hidden="1" thickBot="1">
      <c r="N15" s="313">
        <v>12</v>
      </c>
    </row>
    <row r="16" spans="1:16" s="113" customFormat="1" ht="15.75" customHeight="1" thickTop="1">
      <c r="B16" s="556" t="s">
        <v>34</v>
      </c>
      <c r="C16" s="559" t="s">
        <v>33</v>
      </c>
      <c r="D16" s="559" t="s">
        <v>15</v>
      </c>
      <c r="E16" s="563" t="s">
        <v>176</v>
      </c>
      <c r="F16" s="566" t="s">
        <v>94</v>
      </c>
      <c r="G16" s="567"/>
      <c r="H16" s="567"/>
      <c r="I16" s="567"/>
      <c r="J16" s="567"/>
      <c r="K16" s="567"/>
      <c r="L16" s="567"/>
      <c r="M16" s="384"/>
      <c r="N16" s="568" t="s">
        <v>272</v>
      </c>
      <c r="O16" s="568" t="s">
        <v>95</v>
      </c>
      <c r="P16" s="552" t="s">
        <v>96</v>
      </c>
    </row>
    <row r="17" spans="2:17" s="113" customFormat="1" ht="15" customHeight="1">
      <c r="B17" s="557"/>
      <c r="C17" s="560"/>
      <c r="D17" s="560"/>
      <c r="E17" s="564"/>
      <c r="F17" s="561" t="s">
        <v>174</v>
      </c>
      <c r="G17" s="561" t="s">
        <v>97</v>
      </c>
      <c r="H17" s="561" t="s">
        <v>219</v>
      </c>
      <c r="I17" s="561" t="s">
        <v>274</v>
      </c>
      <c r="J17" s="561" t="s">
        <v>165</v>
      </c>
      <c r="K17" s="561" t="s">
        <v>282</v>
      </c>
      <c r="L17" s="561" t="s">
        <v>285</v>
      </c>
      <c r="M17" s="561" t="s">
        <v>257</v>
      </c>
      <c r="N17" s="569"/>
      <c r="O17" s="569"/>
      <c r="P17" s="553"/>
    </row>
    <row r="18" spans="2:17" s="113" customFormat="1" ht="70.5" customHeight="1">
      <c r="B18" s="557"/>
      <c r="C18" s="561"/>
      <c r="D18" s="561"/>
      <c r="E18" s="564"/>
      <c r="F18" s="564"/>
      <c r="G18" s="564"/>
      <c r="H18" s="564"/>
      <c r="I18" s="564"/>
      <c r="J18" s="564"/>
      <c r="K18" s="564"/>
      <c r="L18" s="564"/>
      <c r="M18" s="564"/>
      <c r="N18" s="569"/>
      <c r="O18" s="569"/>
      <c r="P18" s="554"/>
    </row>
    <row r="19" spans="2:17" s="113" customFormat="1" ht="34.5" customHeight="1" thickBot="1">
      <c r="B19" s="558"/>
      <c r="C19" s="562"/>
      <c r="D19" s="562"/>
      <c r="E19" s="565"/>
      <c r="F19" s="385">
        <v>67.5</v>
      </c>
      <c r="G19" s="386">
        <v>20</v>
      </c>
      <c r="H19" s="386">
        <v>10</v>
      </c>
      <c r="I19" s="386">
        <v>1</v>
      </c>
      <c r="J19" s="386">
        <v>1</v>
      </c>
      <c r="K19" s="385">
        <v>0.25</v>
      </c>
      <c r="L19" s="385">
        <v>0.25</v>
      </c>
      <c r="M19" s="386" t="s">
        <v>259</v>
      </c>
      <c r="N19" s="387" t="s">
        <v>286</v>
      </c>
      <c r="O19" s="388">
        <v>100</v>
      </c>
      <c r="P19" s="555"/>
    </row>
    <row r="20" spans="2:17" s="114" customFormat="1" ht="8.25" customHeight="1">
      <c r="B20" s="115"/>
      <c r="C20" s="116"/>
      <c r="D20" s="117"/>
      <c r="E20" s="117"/>
      <c r="F20" s="117"/>
      <c r="G20" s="118"/>
      <c r="H20" s="118"/>
      <c r="I20" s="118"/>
      <c r="J20" s="117"/>
      <c r="K20" s="117"/>
      <c r="L20" s="117"/>
      <c r="M20" s="118"/>
      <c r="N20" s="118"/>
      <c r="O20" s="118"/>
      <c r="P20" s="119"/>
    </row>
    <row r="21" spans="2:17" s="114" customFormat="1" ht="13.5">
      <c r="B21" s="120">
        <v>1</v>
      </c>
      <c r="C21" s="121">
        <v>1</v>
      </c>
      <c r="D21" s="122" t="s">
        <v>296</v>
      </c>
      <c r="E21" s="44" t="s">
        <v>133</v>
      </c>
      <c r="F21" s="173">
        <v>0</v>
      </c>
      <c r="G21" s="145">
        <v>20</v>
      </c>
      <c r="H21" s="145">
        <v>10</v>
      </c>
      <c r="I21" s="145">
        <v>1</v>
      </c>
      <c r="J21" s="146">
        <v>1</v>
      </c>
      <c r="K21" s="146">
        <v>0.25</v>
      </c>
      <c r="L21" s="146">
        <v>0</v>
      </c>
      <c r="M21" s="145">
        <v>0</v>
      </c>
      <c r="N21" s="341">
        <v>0</v>
      </c>
      <c r="O21" s="343">
        <v>0</v>
      </c>
      <c r="P21" s="342"/>
      <c r="Q21" s="159">
        <v>1</v>
      </c>
    </row>
    <row r="22" spans="2:17" s="114" customFormat="1" ht="13.5">
      <c r="B22" s="120">
        <v>2</v>
      </c>
      <c r="C22" s="121">
        <v>2</v>
      </c>
      <c r="D22" s="122" t="s">
        <v>305</v>
      </c>
      <c r="E22" s="44" t="s">
        <v>133</v>
      </c>
      <c r="F22" s="173">
        <v>0</v>
      </c>
      <c r="G22" s="145">
        <v>20</v>
      </c>
      <c r="H22" s="145">
        <v>10</v>
      </c>
      <c r="I22" s="145">
        <v>1</v>
      </c>
      <c r="J22" s="146">
        <v>1</v>
      </c>
      <c r="K22" s="146">
        <v>0.25</v>
      </c>
      <c r="L22" s="146">
        <v>0.25</v>
      </c>
      <c r="M22" s="145">
        <v>0</v>
      </c>
      <c r="N22" s="341">
        <v>0</v>
      </c>
      <c r="O22" s="343">
        <v>0</v>
      </c>
      <c r="P22" s="342"/>
      <c r="Q22" s="159">
        <v>2</v>
      </c>
    </row>
    <row r="23" spans="2:17" s="114" customFormat="1" ht="13.5">
      <c r="B23" s="120">
        <v>3</v>
      </c>
      <c r="C23" s="121">
        <v>3</v>
      </c>
      <c r="D23" s="122" t="s">
        <v>312</v>
      </c>
      <c r="E23" s="44" t="s">
        <v>133</v>
      </c>
      <c r="F23" s="173">
        <v>0</v>
      </c>
      <c r="G23" s="145">
        <v>20</v>
      </c>
      <c r="H23" s="145">
        <v>10</v>
      </c>
      <c r="I23" s="145">
        <v>1</v>
      </c>
      <c r="J23" s="146">
        <v>1</v>
      </c>
      <c r="K23" s="146">
        <v>0.25</v>
      </c>
      <c r="L23" s="146">
        <v>0.25</v>
      </c>
      <c r="M23" s="145">
        <v>0</v>
      </c>
      <c r="N23" s="341">
        <v>0</v>
      </c>
      <c r="O23" s="343">
        <v>0</v>
      </c>
      <c r="P23" s="342"/>
      <c r="Q23" s="159">
        <v>3</v>
      </c>
    </row>
    <row r="24" spans="2:17" s="114" customFormat="1" ht="13.5">
      <c r="B24" s="120">
        <v>4</v>
      </c>
      <c r="C24" s="121">
        <v>4</v>
      </c>
      <c r="D24" s="122" t="s">
        <v>317</v>
      </c>
      <c r="E24" s="44" t="s">
        <v>133</v>
      </c>
      <c r="F24" s="173">
        <v>0</v>
      </c>
      <c r="G24" s="145">
        <v>20</v>
      </c>
      <c r="H24" s="145">
        <v>10</v>
      </c>
      <c r="I24" s="145">
        <v>1</v>
      </c>
      <c r="J24" s="146">
        <v>1</v>
      </c>
      <c r="K24" s="146">
        <v>0.25</v>
      </c>
      <c r="L24" s="146">
        <v>0</v>
      </c>
      <c r="M24" s="145">
        <v>0</v>
      </c>
      <c r="N24" s="341">
        <v>0</v>
      </c>
      <c r="O24" s="343">
        <v>0</v>
      </c>
      <c r="P24" s="342"/>
      <c r="Q24" s="159">
        <v>4</v>
      </c>
    </row>
    <row r="25" spans="2:17" s="114" customFormat="1" ht="13.5">
      <c r="B25" s="120">
        <v>5</v>
      </c>
      <c r="C25" s="121">
        <v>5</v>
      </c>
      <c r="D25" s="122" t="s">
        <v>329</v>
      </c>
      <c r="E25" s="44" t="s">
        <v>133</v>
      </c>
      <c r="F25" s="173">
        <v>0</v>
      </c>
      <c r="G25" s="145">
        <v>20</v>
      </c>
      <c r="H25" s="145">
        <v>10</v>
      </c>
      <c r="I25" s="145">
        <v>1</v>
      </c>
      <c r="J25" s="146">
        <v>1</v>
      </c>
      <c r="K25" s="146">
        <v>0.25</v>
      </c>
      <c r="L25" s="146">
        <v>0.25</v>
      </c>
      <c r="M25" s="145">
        <v>0</v>
      </c>
      <c r="N25" s="341">
        <v>0</v>
      </c>
      <c r="O25" s="343">
        <v>0</v>
      </c>
      <c r="P25" s="342"/>
      <c r="Q25" s="159">
        <v>5</v>
      </c>
    </row>
    <row r="26" spans="2:17" s="114" customFormat="1" ht="13.5">
      <c r="B26" s="120">
        <v>6</v>
      </c>
      <c r="C26" s="121">
        <v>6</v>
      </c>
      <c r="D26" s="122" t="s">
        <v>333</v>
      </c>
      <c r="E26" s="44" t="s">
        <v>133</v>
      </c>
      <c r="F26" s="173">
        <v>0</v>
      </c>
      <c r="G26" s="145">
        <v>20</v>
      </c>
      <c r="H26" s="145">
        <v>10</v>
      </c>
      <c r="I26" s="145">
        <v>1</v>
      </c>
      <c r="J26" s="146">
        <v>1</v>
      </c>
      <c r="K26" s="146">
        <v>0.25</v>
      </c>
      <c r="L26" s="146">
        <v>0.25</v>
      </c>
      <c r="M26" s="145">
        <v>0</v>
      </c>
      <c r="N26" s="341">
        <v>-2</v>
      </c>
      <c r="O26" s="343">
        <v>0</v>
      </c>
      <c r="P26" s="342"/>
      <c r="Q26" s="159">
        <v>6</v>
      </c>
    </row>
    <row r="27" spans="2:17" s="114" customFormat="1" ht="13.5">
      <c r="B27" s="120">
        <v>7</v>
      </c>
      <c r="C27" s="121">
        <v>7</v>
      </c>
      <c r="D27" s="122" t="s">
        <v>337</v>
      </c>
      <c r="E27" s="44" t="s">
        <v>133</v>
      </c>
      <c r="F27" s="173">
        <v>0</v>
      </c>
      <c r="G27" s="145">
        <v>20</v>
      </c>
      <c r="H27" s="145">
        <v>10</v>
      </c>
      <c r="I27" s="145">
        <v>1</v>
      </c>
      <c r="J27" s="146">
        <v>1</v>
      </c>
      <c r="K27" s="146">
        <v>0.25</v>
      </c>
      <c r="L27" s="146">
        <v>0.25</v>
      </c>
      <c r="M27" s="145">
        <v>0</v>
      </c>
      <c r="N27" s="341">
        <v>0</v>
      </c>
      <c r="O27" s="343">
        <v>0</v>
      </c>
      <c r="P27" s="342"/>
      <c r="Q27" s="159">
        <v>7</v>
      </c>
    </row>
    <row r="28" spans="2:17" s="114" customFormat="1" ht="13.5">
      <c r="B28" s="120">
        <v>8</v>
      </c>
      <c r="C28" s="121">
        <v>8</v>
      </c>
      <c r="D28" s="122" t="s">
        <v>348</v>
      </c>
      <c r="E28" s="44" t="s">
        <v>133</v>
      </c>
      <c r="F28" s="173">
        <v>0</v>
      </c>
      <c r="G28" s="145">
        <v>20</v>
      </c>
      <c r="H28" s="145">
        <v>10</v>
      </c>
      <c r="I28" s="145">
        <v>1</v>
      </c>
      <c r="J28" s="146">
        <v>1</v>
      </c>
      <c r="K28" s="146">
        <v>0.25</v>
      </c>
      <c r="L28" s="146">
        <v>0.25</v>
      </c>
      <c r="M28" s="145">
        <v>0</v>
      </c>
      <c r="N28" s="341">
        <v>0</v>
      </c>
      <c r="O28" s="343">
        <v>0</v>
      </c>
      <c r="P28" s="342"/>
      <c r="Q28" s="159">
        <v>8</v>
      </c>
    </row>
    <row r="29" spans="2:17" s="114" customFormat="1" ht="13.5">
      <c r="B29" s="120">
        <v>9</v>
      </c>
      <c r="C29" s="121">
        <v>9</v>
      </c>
      <c r="D29" s="122" t="s">
        <v>362</v>
      </c>
      <c r="E29" s="44" t="s">
        <v>133</v>
      </c>
      <c r="F29" s="173">
        <v>0</v>
      </c>
      <c r="G29" s="145">
        <v>20</v>
      </c>
      <c r="H29" s="145">
        <v>10</v>
      </c>
      <c r="I29" s="145">
        <v>1</v>
      </c>
      <c r="J29" s="146">
        <v>1</v>
      </c>
      <c r="K29" s="146">
        <v>0.25</v>
      </c>
      <c r="L29" s="146">
        <v>0.25</v>
      </c>
      <c r="M29" s="145">
        <v>0</v>
      </c>
      <c r="N29" s="341">
        <v>0</v>
      </c>
      <c r="O29" s="343">
        <v>0</v>
      </c>
      <c r="P29" s="342"/>
      <c r="Q29" s="159">
        <v>9</v>
      </c>
    </row>
    <row r="30" spans="2:17" s="114" customFormat="1" ht="13.5">
      <c r="B30" s="120">
        <v>10</v>
      </c>
      <c r="C30" s="121">
        <v>10</v>
      </c>
      <c r="D30" s="122" t="s">
        <v>381</v>
      </c>
      <c r="E30" s="44" t="s">
        <v>133</v>
      </c>
      <c r="F30" s="173">
        <v>0</v>
      </c>
      <c r="G30" s="145">
        <v>20</v>
      </c>
      <c r="H30" s="145">
        <v>10</v>
      </c>
      <c r="I30" s="145">
        <v>1</v>
      </c>
      <c r="J30" s="146">
        <v>1</v>
      </c>
      <c r="K30" s="146">
        <v>0.25</v>
      </c>
      <c r="L30" s="146">
        <v>0.25</v>
      </c>
      <c r="M30" s="145">
        <v>0</v>
      </c>
      <c r="N30" s="341">
        <v>0</v>
      </c>
      <c r="O30" s="343">
        <v>0</v>
      </c>
      <c r="P30" s="342"/>
      <c r="Q30" s="159">
        <v>10</v>
      </c>
    </row>
    <row r="31" spans="2:17" s="114" customFormat="1" ht="13.5">
      <c r="B31" s="120">
        <v>11</v>
      </c>
      <c r="C31" s="121">
        <v>11</v>
      </c>
      <c r="D31" s="122" t="s">
        <v>390</v>
      </c>
      <c r="E31" s="44" t="s">
        <v>133</v>
      </c>
      <c r="F31" s="173">
        <v>0</v>
      </c>
      <c r="G31" s="145">
        <v>20</v>
      </c>
      <c r="H31" s="145">
        <v>10</v>
      </c>
      <c r="I31" s="145">
        <v>1</v>
      </c>
      <c r="J31" s="146">
        <v>1</v>
      </c>
      <c r="K31" s="146">
        <v>0.25</v>
      </c>
      <c r="L31" s="146">
        <v>0</v>
      </c>
      <c r="M31" s="145">
        <v>0</v>
      </c>
      <c r="N31" s="341">
        <v>0</v>
      </c>
      <c r="O31" s="343">
        <v>0</v>
      </c>
      <c r="P31" s="342"/>
      <c r="Q31" s="159">
        <v>11</v>
      </c>
    </row>
    <row r="32" spans="2:17" s="114" customFormat="1" ht="13.5">
      <c r="B32" s="120">
        <v>12</v>
      </c>
      <c r="C32" s="121">
        <v>12</v>
      </c>
      <c r="D32" s="122" t="s">
        <v>391</v>
      </c>
      <c r="E32" s="44" t="s">
        <v>39</v>
      </c>
      <c r="F32" s="173">
        <v>43.790487953430627</v>
      </c>
      <c r="G32" s="145">
        <v>20</v>
      </c>
      <c r="H32" s="145">
        <v>10</v>
      </c>
      <c r="I32" s="145">
        <v>1</v>
      </c>
      <c r="J32" s="146">
        <v>1</v>
      </c>
      <c r="K32" s="146">
        <v>0.25</v>
      </c>
      <c r="L32" s="146">
        <v>0.25</v>
      </c>
      <c r="M32" s="145">
        <v>0</v>
      </c>
      <c r="N32" s="341">
        <v>0</v>
      </c>
      <c r="O32" s="343">
        <v>76.290487953430627</v>
      </c>
      <c r="P32" s="342"/>
      <c r="Q32" s="159">
        <v>12</v>
      </c>
    </row>
    <row r="33" spans="2:17" s="114" customFormat="1" ht="13.5">
      <c r="B33" s="120">
        <v>13</v>
      </c>
      <c r="C33" s="121">
        <v>13</v>
      </c>
      <c r="D33" s="122" t="s">
        <v>409</v>
      </c>
      <c r="E33" s="44" t="s">
        <v>133</v>
      </c>
      <c r="F33" s="173">
        <v>0</v>
      </c>
      <c r="G33" s="145">
        <v>20</v>
      </c>
      <c r="H33" s="145">
        <v>10</v>
      </c>
      <c r="I33" s="145">
        <v>1</v>
      </c>
      <c r="J33" s="146">
        <v>1</v>
      </c>
      <c r="K33" s="146">
        <v>0.25</v>
      </c>
      <c r="L33" s="146">
        <v>0.25</v>
      </c>
      <c r="M33" s="145">
        <v>0</v>
      </c>
      <c r="N33" s="341">
        <v>0</v>
      </c>
      <c r="O33" s="343">
        <v>0</v>
      </c>
      <c r="P33" s="342"/>
      <c r="Q33" s="159">
        <v>13</v>
      </c>
    </row>
    <row r="34" spans="2:17" s="114" customFormat="1" ht="13.5">
      <c r="B34" s="120">
        <v>14</v>
      </c>
      <c r="C34" s="121">
        <v>14</v>
      </c>
      <c r="D34" s="122" t="s">
        <v>414</v>
      </c>
      <c r="E34" s="44" t="s">
        <v>133</v>
      </c>
      <c r="F34" s="173">
        <v>0</v>
      </c>
      <c r="G34" s="145">
        <v>20</v>
      </c>
      <c r="H34" s="145">
        <v>10</v>
      </c>
      <c r="I34" s="145">
        <v>1</v>
      </c>
      <c r="J34" s="146">
        <v>1</v>
      </c>
      <c r="K34" s="146">
        <v>0.25</v>
      </c>
      <c r="L34" s="146">
        <v>0.25</v>
      </c>
      <c r="M34" s="145">
        <v>0</v>
      </c>
      <c r="N34" s="341">
        <v>0</v>
      </c>
      <c r="O34" s="343">
        <v>0</v>
      </c>
      <c r="P34" s="342"/>
      <c r="Q34" s="159">
        <v>14</v>
      </c>
    </row>
    <row r="35" spans="2:17" s="114" customFormat="1" ht="13.5">
      <c r="B35" s="120">
        <v>15</v>
      </c>
      <c r="C35" s="121">
        <v>15</v>
      </c>
      <c r="D35" s="122" t="s">
        <v>424</v>
      </c>
      <c r="E35" s="44" t="s">
        <v>133</v>
      </c>
      <c r="F35" s="173">
        <v>0</v>
      </c>
      <c r="G35" s="145">
        <v>20</v>
      </c>
      <c r="H35" s="145">
        <v>10</v>
      </c>
      <c r="I35" s="145">
        <v>1</v>
      </c>
      <c r="J35" s="146">
        <v>0</v>
      </c>
      <c r="K35" s="146">
        <v>0.25</v>
      </c>
      <c r="L35" s="146">
        <v>0</v>
      </c>
      <c r="M35" s="145">
        <v>0</v>
      </c>
      <c r="N35" s="341">
        <v>0</v>
      </c>
      <c r="O35" s="343">
        <v>0</v>
      </c>
      <c r="P35" s="342"/>
      <c r="Q35" s="159">
        <v>15</v>
      </c>
    </row>
    <row r="36" spans="2:17" s="114" customFormat="1" ht="13.5">
      <c r="B36" s="120">
        <v>16</v>
      </c>
      <c r="C36" s="121">
        <v>16</v>
      </c>
      <c r="D36" s="122" t="s">
        <v>435</v>
      </c>
      <c r="E36" s="44" t="s">
        <v>133</v>
      </c>
      <c r="F36" s="173">
        <v>0</v>
      </c>
      <c r="G36" s="145">
        <v>20</v>
      </c>
      <c r="H36" s="145">
        <v>10</v>
      </c>
      <c r="I36" s="145">
        <v>1</v>
      </c>
      <c r="J36" s="146">
        <v>1</v>
      </c>
      <c r="K36" s="146">
        <v>0.25</v>
      </c>
      <c r="L36" s="146">
        <v>0.25</v>
      </c>
      <c r="M36" s="145">
        <v>0</v>
      </c>
      <c r="N36" s="341">
        <v>0</v>
      </c>
      <c r="O36" s="343">
        <v>0</v>
      </c>
      <c r="P36" s="342"/>
      <c r="Q36" s="159">
        <v>16</v>
      </c>
    </row>
    <row r="37" spans="2:17" s="114" customFormat="1" ht="13.5">
      <c r="B37" s="120">
        <v>17</v>
      </c>
      <c r="C37" s="121">
        <v>17</v>
      </c>
      <c r="D37" s="122" t="s">
        <v>445</v>
      </c>
      <c r="E37" s="44" t="s">
        <v>133</v>
      </c>
      <c r="F37" s="173">
        <v>0</v>
      </c>
      <c r="G37" s="145">
        <v>20</v>
      </c>
      <c r="H37" s="145">
        <v>10</v>
      </c>
      <c r="I37" s="145">
        <v>1</v>
      </c>
      <c r="J37" s="146">
        <v>1</v>
      </c>
      <c r="K37" s="146">
        <v>0.25</v>
      </c>
      <c r="L37" s="146">
        <v>0.25</v>
      </c>
      <c r="M37" s="145">
        <v>0</v>
      </c>
      <c r="N37" s="341">
        <v>0</v>
      </c>
      <c r="O37" s="343">
        <v>0</v>
      </c>
      <c r="P37" s="342"/>
      <c r="Q37" s="159">
        <v>17</v>
      </c>
    </row>
    <row r="38" spans="2:17" s="114" customFormat="1" ht="13.5">
      <c r="B38" s="120">
        <v>18</v>
      </c>
      <c r="C38" s="121">
        <v>18</v>
      </c>
      <c r="D38" s="122" t="s">
        <v>454</v>
      </c>
      <c r="E38" s="44" t="s">
        <v>133</v>
      </c>
      <c r="F38" s="173">
        <v>0</v>
      </c>
      <c r="G38" s="145">
        <v>20</v>
      </c>
      <c r="H38" s="145">
        <v>10</v>
      </c>
      <c r="I38" s="145">
        <v>1</v>
      </c>
      <c r="J38" s="146">
        <v>1</v>
      </c>
      <c r="K38" s="146">
        <v>0.25</v>
      </c>
      <c r="L38" s="146">
        <v>0</v>
      </c>
      <c r="M38" s="145">
        <v>0</v>
      </c>
      <c r="N38" s="341">
        <v>0</v>
      </c>
      <c r="O38" s="343">
        <v>0</v>
      </c>
      <c r="P38" s="342"/>
      <c r="Q38" s="159">
        <v>18</v>
      </c>
    </row>
    <row r="39" spans="2:17" s="114" customFormat="1" ht="13.5">
      <c r="B39" s="120">
        <v>19</v>
      </c>
      <c r="C39" s="121">
        <v>19</v>
      </c>
      <c r="D39" s="122" t="s">
        <v>466</v>
      </c>
      <c r="E39" s="44" t="s">
        <v>133</v>
      </c>
      <c r="F39" s="173">
        <v>0</v>
      </c>
      <c r="G39" s="145">
        <v>20</v>
      </c>
      <c r="H39" s="145">
        <v>10</v>
      </c>
      <c r="I39" s="145">
        <v>1</v>
      </c>
      <c r="J39" s="146">
        <v>1</v>
      </c>
      <c r="K39" s="146">
        <v>0.25</v>
      </c>
      <c r="L39" s="146">
        <v>0</v>
      </c>
      <c r="M39" s="145">
        <v>0</v>
      </c>
      <c r="N39" s="341">
        <v>0</v>
      </c>
      <c r="O39" s="343">
        <v>0</v>
      </c>
      <c r="P39" s="342"/>
      <c r="Q39" s="159">
        <v>19</v>
      </c>
    </row>
    <row r="40" spans="2:17" s="114" customFormat="1" ht="13.5">
      <c r="B40" s="120">
        <v>20</v>
      </c>
      <c r="C40" s="121">
        <v>20</v>
      </c>
      <c r="D40" s="122" t="s">
        <v>473</v>
      </c>
      <c r="E40" s="44" t="s">
        <v>133</v>
      </c>
      <c r="F40" s="173">
        <v>0</v>
      </c>
      <c r="G40" s="145">
        <v>20</v>
      </c>
      <c r="H40" s="145">
        <v>10</v>
      </c>
      <c r="I40" s="145">
        <v>1</v>
      </c>
      <c r="J40" s="146">
        <v>1</v>
      </c>
      <c r="K40" s="146">
        <v>0.25</v>
      </c>
      <c r="L40" s="146">
        <v>0</v>
      </c>
      <c r="M40" s="145">
        <v>0</v>
      </c>
      <c r="N40" s="341">
        <v>0</v>
      </c>
      <c r="O40" s="343">
        <v>0</v>
      </c>
      <c r="P40" s="342"/>
      <c r="Q40" s="159">
        <v>20</v>
      </c>
    </row>
    <row r="41" spans="2:17" s="114" customFormat="1" ht="13.5">
      <c r="B41" s="120">
        <v>21</v>
      </c>
      <c r="C41" s="121">
        <v>21</v>
      </c>
      <c r="D41" s="122" t="s">
        <v>484</v>
      </c>
      <c r="E41" s="44" t="s">
        <v>133</v>
      </c>
      <c r="F41" s="173">
        <v>0</v>
      </c>
      <c r="G41" s="145">
        <v>20</v>
      </c>
      <c r="H41" s="145">
        <v>10</v>
      </c>
      <c r="I41" s="145">
        <v>1</v>
      </c>
      <c r="J41" s="146">
        <v>1</v>
      </c>
      <c r="K41" s="146">
        <v>0.25</v>
      </c>
      <c r="L41" s="146">
        <v>0.25</v>
      </c>
      <c r="M41" s="145">
        <v>0</v>
      </c>
      <c r="N41" s="341">
        <v>0</v>
      </c>
      <c r="O41" s="343">
        <v>0</v>
      </c>
      <c r="P41" s="342"/>
      <c r="Q41" s="159">
        <v>21</v>
      </c>
    </row>
    <row r="42" spans="2:17" s="114" customFormat="1" ht="13.5">
      <c r="B42" s="120">
        <v>22</v>
      </c>
      <c r="C42" s="121">
        <v>22</v>
      </c>
      <c r="D42" s="122" t="s">
        <v>506</v>
      </c>
      <c r="E42" s="44" t="s">
        <v>39</v>
      </c>
      <c r="F42" s="173">
        <v>50.213779476982907</v>
      </c>
      <c r="G42" s="145">
        <v>20</v>
      </c>
      <c r="H42" s="145">
        <v>10</v>
      </c>
      <c r="I42" s="145">
        <v>1</v>
      </c>
      <c r="J42" s="146">
        <v>1</v>
      </c>
      <c r="K42" s="146">
        <v>0.25</v>
      </c>
      <c r="L42" s="146">
        <v>0.25</v>
      </c>
      <c r="M42" s="145">
        <v>0</v>
      </c>
      <c r="N42" s="341">
        <v>0</v>
      </c>
      <c r="O42" s="343">
        <v>82.713779476982907</v>
      </c>
      <c r="P42" s="342"/>
      <c r="Q42" s="159">
        <v>22</v>
      </c>
    </row>
    <row r="43" spans="2:17" s="114" customFormat="1" ht="13.5">
      <c r="B43" s="120">
        <v>23</v>
      </c>
      <c r="C43" s="121">
        <v>23</v>
      </c>
      <c r="D43" s="122" t="s">
        <v>503</v>
      </c>
      <c r="E43" s="44" t="s">
        <v>133</v>
      </c>
      <c r="F43" s="173">
        <v>0</v>
      </c>
      <c r="G43" s="145">
        <v>20</v>
      </c>
      <c r="H43" s="145">
        <v>10</v>
      </c>
      <c r="I43" s="145">
        <v>1</v>
      </c>
      <c r="J43" s="146">
        <v>1</v>
      </c>
      <c r="K43" s="146">
        <v>0.25</v>
      </c>
      <c r="L43" s="146">
        <v>0.25</v>
      </c>
      <c r="M43" s="145">
        <v>0</v>
      </c>
      <c r="N43" s="341">
        <v>0</v>
      </c>
      <c r="O43" s="343">
        <v>0</v>
      </c>
      <c r="P43" s="342"/>
      <c r="Q43" s="159">
        <v>23</v>
      </c>
    </row>
    <row r="44" spans="2:17" s="114" customFormat="1" ht="13.5">
      <c r="B44" s="120">
        <v>24</v>
      </c>
      <c r="C44" s="121">
        <v>24</v>
      </c>
      <c r="D44" s="122" t="s">
        <v>508</v>
      </c>
      <c r="E44" s="44" t="s">
        <v>39</v>
      </c>
      <c r="F44" s="173">
        <v>38.791131425879861</v>
      </c>
      <c r="G44" s="145">
        <v>20</v>
      </c>
      <c r="H44" s="145">
        <v>10</v>
      </c>
      <c r="I44" s="145">
        <v>1</v>
      </c>
      <c r="J44" s="146">
        <v>1</v>
      </c>
      <c r="K44" s="146">
        <v>0.25</v>
      </c>
      <c r="L44" s="146">
        <v>0.25</v>
      </c>
      <c r="M44" s="145">
        <v>0</v>
      </c>
      <c r="N44" s="341">
        <v>0</v>
      </c>
      <c r="O44" s="343">
        <v>71.291131425879854</v>
      </c>
      <c r="P44" s="342"/>
      <c r="Q44" s="159">
        <v>24</v>
      </c>
    </row>
    <row r="45" spans="2:17" s="114" customFormat="1" ht="13.5">
      <c r="B45" s="120">
        <v>25</v>
      </c>
      <c r="C45" s="121">
        <v>25</v>
      </c>
      <c r="D45" s="122" t="s">
        <v>516</v>
      </c>
      <c r="E45" s="44" t="s">
        <v>133</v>
      </c>
      <c r="F45" s="173">
        <v>0</v>
      </c>
      <c r="G45" s="145">
        <v>20</v>
      </c>
      <c r="H45" s="145">
        <v>10</v>
      </c>
      <c r="I45" s="145">
        <v>1</v>
      </c>
      <c r="J45" s="146">
        <v>1</v>
      </c>
      <c r="K45" s="146">
        <v>0.25</v>
      </c>
      <c r="L45" s="146">
        <v>0</v>
      </c>
      <c r="M45" s="145">
        <v>0</v>
      </c>
      <c r="N45" s="341">
        <v>0</v>
      </c>
      <c r="O45" s="343">
        <v>0</v>
      </c>
      <c r="P45" s="342"/>
      <c r="Q45" s="159">
        <v>25</v>
      </c>
    </row>
    <row r="46" spans="2:17" s="114" customFormat="1" ht="13.5">
      <c r="B46" s="120">
        <v>26</v>
      </c>
      <c r="C46" s="121">
        <v>26</v>
      </c>
      <c r="D46" s="122" t="s">
        <v>1125</v>
      </c>
      <c r="E46" s="44" t="s">
        <v>133</v>
      </c>
      <c r="F46" s="173">
        <v>0</v>
      </c>
      <c r="G46" s="145">
        <v>20</v>
      </c>
      <c r="H46" s="145">
        <v>10</v>
      </c>
      <c r="I46" s="145">
        <v>1</v>
      </c>
      <c r="J46" s="146">
        <v>0</v>
      </c>
      <c r="K46" s="146">
        <v>0.25</v>
      </c>
      <c r="L46" s="146">
        <v>0.25</v>
      </c>
      <c r="M46" s="145">
        <v>0</v>
      </c>
      <c r="N46" s="341">
        <v>0</v>
      </c>
      <c r="O46" s="343">
        <v>0</v>
      </c>
      <c r="P46" s="342"/>
      <c r="Q46" s="159">
        <v>26</v>
      </c>
    </row>
    <row r="47" spans="2:17" s="114" customFormat="1" ht="13.5">
      <c r="B47" s="120">
        <v>27</v>
      </c>
      <c r="C47" s="121">
        <v>27</v>
      </c>
      <c r="D47" s="122" t="s">
        <v>537</v>
      </c>
      <c r="E47" s="44" t="s">
        <v>39</v>
      </c>
      <c r="F47" s="173">
        <v>0</v>
      </c>
      <c r="G47" s="145">
        <v>20</v>
      </c>
      <c r="H47" s="145">
        <v>10</v>
      </c>
      <c r="I47" s="145">
        <v>1</v>
      </c>
      <c r="J47" s="146">
        <v>1</v>
      </c>
      <c r="K47" s="146">
        <v>0.25</v>
      </c>
      <c r="L47" s="146">
        <v>0.25</v>
      </c>
      <c r="M47" s="145">
        <v>0</v>
      </c>
      <c r="N47" s="341">
        <v>0</v>
      </c>
      <c r="O47" s="343">
        <v>32.5</v>
      </c>
      <c r="P47" s="342"/>
      <c r="Q47" s="159">
        <v>27</v>
      </c>
    </row>
    <row r="48" spans="2:17" s="114" customFormat="1" ht="13.5">
      <c r="B48" s="120">
        <v>28</v>
      </c>
      <c r="C48" s="121">
        <v>28</v>
      </c>
      <c r="D48" s="122" t="s">
        <v>551</v>
      </c>
      <c r="E48" s="44" t="s">
        <v>133</v>
      </c>
      <c r="F48" s="173">
        <v>0</v>
      </c>
      <c r="G48" s="145">
        <v>20</v>
      </c>
      <c r="H48" s="145">
        <v>10</v>
      </c>
      <c r="I48" s="145">
        <v>1</v>
      </c>
      <c r="J48" s="146">
        <v>1</v>
      </c>
      <c r="K48" s="146">
        <v>0.25</v>
      </c>
      <c r="L48" s="146">
        <v>0</v>
      </c>
      <c r="M48" s="145">
        <v>0</v>
      </c>
      <c r="N48" s="341">
        <v>0</v>
      </c>
      <c r="O48" s="343">
        <v>0</v>
      </c>
      <c r="P48" s="342"/>
      <c r="Q48" s="159">
        <v>28</v>
      </c>
    </row>
    <row r="49" spans="2:17" s="114" customFormat="1" ht="13.5">
      <c r="B49" s="120">
        <v>29</v>
      </c>
      <c r="C49" s="121">
        <v>29</v>
      </c>
      <c r="D49" s="122" t="s">
        <v>562</v>
      </c>
      <c r="E49" s="44" t="s">
        <v>133</v>
      </c>
      <c r="F49" s="173">
        <v>0</v>
      </c>
      <c r="G49" s="145">
        <v>20</v>
      </c>
      <c r="H49" s="145">
        <v>10</v>
      </c>
      <c r="I49" s="145">
        <v>1</v>
      </c>
      <c r="J49" s="146">
        <v>1</v>
      </c>
      <c r="K49" s="146">
        <v>0.25</v>
      </c>
      <c r="L49" s="146">
        <v>0</v>
      </c>
      <c r="M49" s="145">
        <v>0</v>
      </c>
      <c r="N49" s="341">
        <v>0</v>
      </c>
      <c r="O49" s="343">
        <v>0</v>
      </c>
      <c r="P49" s="342"/>
      <c r="Q49" s="159">
        <v>29</v>
      </c>
    </row>
    <row r="50" spans="2:17" s="114" customFormat="1" ht="13.5">
      <c r="B50" s="120">
        <v>30</v>
      </c>
      <c r="C50" s="121">
        <v>30</v>
      </c>
      <c r="D50" s="122" t="s">
        <v>582</v>
      </c>
      <c r="E50" s="44" t="s">
        <v>39</v>
      </c>
      <c r="F50" s="173">
        <v>67.5</v>
      </c>
      <c r="G50" s="145">
        <v>20</v>
      </c>
      <c r="H50" s="145">
        <v>10</v>
      </c>
      <c r="I50" s="145">
        <v>1</v>
      </c>
      <c r="J50" s="146">
        <v>0</v>
      </c>
      <c r="K50" s="146">
        <v>0.25</v>
      </c>
      <c r="L50" s="146">
        <v>0.25</v>
      </c>
      <c r="M50" s="145">
        <v>0</v>
      </c>
      <c r="N50" s="341">
        <v>0</v>
      </c>
      <c r="O50" s="343">
        <v>99</v>
      </c>
      <c r="P50" s="342"/>
      <c r="Q50" s="159">
        <v>30</v>
      </c>
    </row>
    <row r="51" spans="2:17" s="114" customFormat="1" ht="13.5">
      <c r="B51" s="120">
        <v>31</v>
      </c>
      <c r="C51" s="121">
        <v>31</v>
      </c>
      <c r="D51" s="122" t="s">
        <v>585</v>
      </c>
      <c r="E51" s="44" t="s">
        <v>133</v>
      </c>
      <c r="F51" s="173">
        <v>0</v>
      </c>
      <c r="G51" s="145">
        <v>20</v>
      </c>
      <c r="H51" s="145">
        <v>10</v>
      </c>
      <c r="I51" s="145">
        <v>1</v>
      </c>
      <c r="J51" s="146">
        <v>1</v>
      </c>
      <c r="K51" s="146">
        <v>0.25</v>
      </c>
      <c r="L51" s="146">
        <v>0.25</v>
      </c>
      <c r="M51" s="145">
        <v>0</v>
      </c>
      <c r="N51" s="341">
        <v>0</v>
      </c>
      <c r="O51" s="343">
        <v>0</v>
      </c>
      <c r="P51" s="342"/>
      <c r="Q51" s="159">
        <v>31</v>
      </c>
    </row>
    <row r="52" spans="2:17" s="114" customFormat="1" ht="13.5">
      <c r="B52" s="120">
        <v>32</v>
      </c>
      <c r="C52" s="121">
        <v>32</v>
      </c>
      <c r="D52" s="122" t="s">
        <v>599</v>
      </c>
      <c r="E52" s="44" t="s">
        <v>133</v>
      </c>
      <c r="F52" s="173">
        <v>0</v>
      </c>
      <c r="G52" s="145">
        <v>20</v>
      </c>
      <c r="H52" s="145">
        <v>10</v>
      </c>
      <c r="I52" s="145">
        <v>1</v>
      </c>
      <c r="J52" s="146">
        <v>1</v>
      </c>
      <c r="K52" s="146">
        <v>0.25</v>
      </c>
      <c r="L52" s="146">
        <v>0.25</v>
      </c>
      <c r="M52" s="145">
        <v>0</v>
      </c>
      <c r="N52" s="341">
        <v>0</v>
      </c>
      <c r="O52" s="343">
        <v>0</v>
      </c>
      <c r="P52" s="342"/>
      <c r="Q52" s="159">
        <v>32</v>
      </c>
    </row>
    <row r="53" spans="2:17" s="114" customFormat="1" ht="13.5">
      <c r="B53" s="120">
        <v>33</v>
      </c>
      <c r="C53" s="121">
        <v>33</v>
      </c>
      <c r="D53" s="122" t="s">
        <v>608</v>
      </c>
      <c r="E53" s="44" t="s">
        <v>40</v>
      </c>
      <c r="F53" s="173">
        <v>0</v>
      </c>
      <c r="G53" s="145">
        <v>20</v>
      </c>
      <c r="H53" s="145">
        <v>10</v>
      </c>
      <c r="I53" s="145">
        <v>1</v>
      </c>
      <c r="J53" s="146">
        <v>1</v>
      </c>
      <c r="K53" s="146">
        <v>0.25</v>
      </c>
      <c r="L53" s="146">
        <v>0.25</v>
      </c>
      <c r="M53" s="145">
        <v>0</v>
      </c>
      <c r="N53" s="341">
        <v>0</v>
      </c>
      <c r="O53" s="343">
        <v>0</v>
      </c>
      <c r="P53" s="342"/>
      <c r="Q53" s="159">
        <v>33</v>
      </c>
    </row>
    <row r="54" spans="2:17" s="114" customFormat="1" ht="13.5">
      <c r="B54" s="120">
        <v>34</v>
      </c>
      <c r="C54" s="121">
        <v>34</v>
      </c>
      <c r="D54" s="122" t="s">
        <v>614</v>
      </c>
      <c r="E54" s="44" t="s">
        <v>133</v>
      </c>
      <c r="F54" s="173">
        <v>0</v>
      </c>
      <c r="G54" s="145">
        <v>20</v>
      </c>
      <c r="H54" s="145">
        <v>10</v>
      </c>
      <c r="I54" s="145">
        <v>1</v>
      </c>
      <c r="J54" s="146">
        <v>1</v>
      </c>
      <c r="K54" s="146">
        <v>0.25</v>
      </c>
      <c r="L54" s="146">
        <v>0.25</v>
      </c>
      <c r="M54" s="145">
        <v>0</v>
      </c>
      <c r="N54" s="341">
        <v>0</v>
      </c>
      <c r="O54" s="343">
        <v>0</v>
      </c>
      <c r="P54" s="342"/>
      <c r="Q54" s="159">
        <v>34</v>
      </c>
    </row>
    <row r="55" spans="2:17" s="114" customFormat="1" ht="13.5">
      <c r="B55" s="120">
        <v>35</v>
      </c>
      <c r="C55" s="121">
        <v>35</v>
      </c>
      <c r="D55" s="122" t="s">
        <v>623</v>
      </c>
      <c r="E55" s="44" t="s">
        <v>133</v>
      </c>
      <c r="F55" s="173">
        <v>0</v>
      </c>
      <c r="G55" s="145">
        <v>20</v>
      </c>
      <c r="H55" s="145">
        <v>10</v>
      </c>
      <c r="I55" s="145">
        <v>1</v>
      </c>
      <c r="J55" s="146">
        <v>1</v>
      </c>
      <c r="K55" s="146">
        <v>0.25</v>
      </c>
      <c r="L55" s="146">
        <v>0.25</v>
      </c>
      <c r="M55" s="145">
        <v>0</v>
      </c>
      <c r="N55" s="341">
        <v>0</v>
      </c>
      <c r="O55" s="343">
        <v>0</v>
      </c>
      <c r="P55" s="342"/>
      <c r="Q55" s="159">
        <v>35</v>
      </c>
    </row>
    <row r="56" spans="2:17" s="114" customFormat="1" ht="13.5">
      <c r="B56" s="120">
        <v>36</v>
      </c>
      <c r="C56" s="121">
        <v>36</v>
      </c>
      <c r="D56" s="122" t="s">
        <v>635</v>
      </c>
      <c r="E56" s="44" t="s">
        <v>133</v>
      </c>
      <c r="F56" s="173">
        <v>0</v>
      </c>
      <c r="G56" s="145">
        <v>20</v>
      </c>
      <c r="H56" s="145">
        <v>10</v>
      </c>
      <c r="I56" s="145">
        <v>1</v>
      </c>
      <c r="J56" s="146">
        <v>1</v>
      </c>
      <c r="K56" s="146">
        <v>0.25</v>
      </c>
      <c r="L56" s="146">
        <v>0.25</v>
      </c>
      <c r="M56" s="145">
        <v>0</v>
      </c>
      <c r="N56" s="341">
        <v>0</v>
      </c>
      <c r="O56" s="343">
        <v>0</v>
      </c>
      <c r="P56" s="342"/>
      <c r="Q56" s="159">
        <v>36</v>
      </c>
    </row>
    <row r="57" spans="2:17" s="114" customFormat="1" ht="13.5">
      <c r="B57" s="120">
        <v>37</v>
      </c>
      <c r="C57" s="121">
        <v>37</v>
      </c>
      <c r="D57" s="122" t="s">
        <v>648</v>
      </c>
      <c r="E57" s="44" t="s">
        <v>133</v>
      </c>
      <c r="F57" s="173">
        <v>0</v>
      </c>
      <c r="G57" s="145">
        <v>20</v>
      </c>
      <c r="H57" s="145">
        <v>10</v>
      </c>
      <c r="I57" s="145">
        <v>1</v>
      </c>
      <c r="J57" s="146">
        <v>1</v>
      </c>
      <c r="K57" s="146">
        <v>0.25</v>
      </c>
      <c r="L57" s="146">
        <v>0.25</v>
      </c>
      <c r="M57" s="145">
        <v>0</v>
      </c>
      <c r="N57" s="341">
        <v>0</v>
      </c>
      <c r="O57" s="343">
        <v>0</v>
      </c>
      <c r="P57" s="342"/>
      <c r="Q57" s="159">
        <v>37</v>
      </c>
    </row>
    <row r="58" spans="2:17" s="114" customFormat="1" ht="13.5">
      <c r="B58" s="120">
        <v>38</v>
      </c>
      <c r="C58" s="121">
        <v>38</v>
      </c>
      <c r="D58" s="122" t="s">
        <v>660</v>
      </c>
      <c r="E58" s="44" t="s">
        <v>133</v>
      </c>
      <c r="F58" s="173">
        <v>0</v>
      </c>
      <c r="G58" s="145">
        <v>20</v>
      </c>
      <c r="H58" s="145">
        <v>10</v>
      </c>
      <c r="I58" s="145">
        <v>1</v>
      </c>
      <c r="J58" s="146">
        <v>1</v>
      </c>
      <c r="K58" s="146">
        <v>0.25</v>
      </c>
      <c r="L58" s="146">
        <v>0.25</v>
      </c>
      <c r="M58" s="145">
        <v>0</v>
      </c>
      <c r="N58" s="341">
        <v>0</v>
      </c>
      <c r="O58" s="343">
        <v>0</v>
      </c>
      <c r="P58" s="342"/>
      <c r="Q58" s="159">
        <v>38</v>
      </c>
    </row>
    <row r="59" spans="2:17" s="114" customFormat="1" ht="13.5">
      <c r="B59" s="120">
        <v>39</v>
      </c>
      <c r="C59" s="121">
        <v>39</v>
      </c>
      <c r="D59" s="122" t="s">
        <v>672</v>
      </c>
      <c r="E59" s="44" t="s">
        <v>133</v>
      </c>
      <c r="F59" s="173">
        <v>0</v>
      </c>
      <c r="G59" s="145">
        <v>20</v>
      </c>
      <c r="H59" s="145">
        <v>10</v>
      </c>
      <c r="I59" s="145">
        <v>1</v>
      </c>
      <c r="J59" s="146">
        <v>1</v>
      </c>
      <c r="K59" s="146">
        <v>0.25</v>
      </c>
      <c r="L59" s="146">
        <v>0</v>
      </c>
      <c r="M59" s="145">
        <v>0</v>
      </c>
      <c r="N59" s="341">
        <v>0</v>
      </c>
      <c r="O59" s="343">
        <v>0</v>
      </c>
      <c r="P59" s="342"/>
      <c r="Q59" s="159">
        <v>39</v>
      </c>
    </row>
    <row r="60" spans="2:17" s="114" customFormat="1" ht="13.5">
      <c r="B60" s="120">
        <v>40</v>
      </c>
      <c r="C60" s="121">
        <v>40</v>
      </c>
      <c r="D60" s="122" t="s">
        <v>687</v>
      </c>
      <c r="E60" s="44" t="s">
        <v>133</v>
      </c>
      <c r="F60" s="173">
        <v>0</v>
      </c>
      <c r="G60" s="145">
        <v>20</v>
      </c>
      <c r="H60" s="145">
        <v>10</v>
      </c>
      <c r="I60" s="145">
        <v>1</v>
      </c>
      <c r="J60" s="146">
        <v>1</v>
      </c>
      <c r="K60" s="146">
        <v>0.25</v>
      </c>
      <c r="L60" s="146">
        <v>0.25</v>
      </c>
      <c r="M60" s="145">
        <v>0</v>
      </c>
      <c r="N60" s="341">
        <v>0</v>
      </c>
      <c r="O60" s="343">
        <v>0</v>
      </c>
      <c r="P60" s="342"/>
      <c r="Q60" s="159">
        <v>40</v>
      </c>
    </row>
    <row r="61" spans="2:17" s="114" customFormat="1" ht="13.5">
      <c r="B61" s="120">
        <v>41</v>
      </c>
      <c r="C61" s="121">
        <v>41</v>
      </c>
      <c r="D61" s="122" t="s">
        <v>694</v>
      </c>
      <c r="E61" s="44" t="s">
        <v>133</v>
      </c>
      <c r="F61" s="173">
        <v>0</v>
      </c>
      <c r="G61" s="145">
        <v>20</v>
      </c>
      <c r="H61" s="145">
        <v>10</v>
      </c>
      <c r="I61" s="145">
        <v>1</v>
      </c>
      <c r="J61" s="146">
        <v>1</v>
      </c>
      <c r="K61" s="146">
        <v>0.25</v>
      </c>
      <c r="L61" s="146">
        <v>0.25</v>
      </c>
      <c r="M61" s="145">
        <v>0</v>
      </c>
      <c r="N61" s="341">
        <v>0</v>
      </c>
      <c r="O61" s="343">
        <v>0</v>
      </c>
      <c r="P61" s="342"/>
      <c r="Q61" s="159">
        <v>41</v>
      </c>
    </row>
    <row r="62" spans="2:17" s="114" customFormat="1" ht="13.5">
      <c r="B62" s="120">
        <v>42</v>
      </c>
      <c r="C62" s="121">
        <v>42</v>
      </c>
      <c r="D62" s="122" t="s">
        <v>707</v>
      </c>
      <c r="E62" s="44" t="s">
        <v>133</v>
      </c>
      <c r="F62" s="173">
        <v>0</v>
      </c>
      <c r="G62" s="145">
        <v>20</v>
      </c>
      <c r="H62" s="145">
        <v>10</v>
      </c>
      <c r="I62" s="145">
        <v>1</v>
      </c>
      <c r="J62" s="146">
        <v>0</v>
      </c>
      <c r="K62" s="146">
        <v>0.25</v>
      </c>
      <c r="L62" s="146">
        <v>0</v>
      </c>
      <c r="M62" s="145">
        <v>0</v>
      </c>
      <c r="N62" s="341">
        <v>0</v>
      </c>
      <c r="O62" s="343">
        <v>0</v>
      </c>
      <c r="P62" s="342"/>
      <c r="Q62" s="159">
        <v>42</v>
      </c>
    </row>
    <row r="63" spans="2:17" s="114" customFormat="1" ht="13.5">
      <c r="B63" s="120">
        <v>43</v>
      </c>
      <c r="C63" s="121">
        <v>43</v>
      </c>
      <c r="D63" s="122" t="s">
        <v>719</v>
      </c>
      <c r="E63" s="44" t="s">
        <v>133</v>
      </c>
      <c r="F63" s="173">
        <v>0</v>
      </c>
      <c r="G63" s="145">
        <v>20</v>
      </c>
      <c r="H63" s="145">
        <v>10</v>
      </c>
      <c r="I63" s="145">
        <v>1</v>
      </c>
      <c r="J63" s="146">
        <v>1</v>
      </c>
      <c r="K63" s="146">
        <v>0.25</v>
      </c>
      <c r="L63" s="146">
        <v>0.25</v>
      </c>
      <c r="M63" s="145">
        <v>0</v>
      </c>
      <c r="N63" s="341">
        <v>0</v>
      </c>
      <c r="O63" s="343">
        <v>0</v>
      </c>
      <c r="P63" s="342"/>
      <c r="Q63" s="159">
        <v>43</v>
      </c>
    </row>
    <row r="64" spans="2:17" s="114" customFormat="1" ht="13.5">
      <c r="B64" s="120">
        <v>44</v>
      </c>
      <c r="C64" s="121">
        <v>44</v>
      </c>
      <c r="D64" s="122" t="s">
        <v>736</v>
      </c>
      <c r="E64" s="44" t="s">
        <v>133</v>
      </c>
      <c r="F64" s="173">
        <v>0</v>
      </c>
      <c r="G64" s="145">
        <v>20</v>
      </c>
      <c r="H64" s="145">
        <v>10</v>
      </c>
      <c r="I64" s="145">
        <v>1</v>
      </c>
      <c r="J64" s="146">
        <v>1</v>
      </c>
      <c r="K64" s="146">
        <v>0.25</v>
      </c>
      <c r="L64" s="146">
        <v>0.25</v>
      </c>
      <c r="M64" s="145">
        <v>0</v>
      </c>
      <c r="N64" s="341">
        <v>0</v>
      </c>
      <c r="O64" s="343">
        <v>0</v>
      </c>
      <c r="P64" s="342"/>
      <c r="Q64" s="159">
        <v>44</v>
      </c>
    </row>
    <row r="65" spans="2:17" s="114" customFormat="1" ht="13.5">
      <c r="B65" s="120">
        <v>45</v>
      </c>
      <c r="C65" s="121">
        <v>45</v>
      </c>
      <c r="D65" s="122" t="s">
        <v>739</v>
      </c>
      <c r="E65" s="44" t="s">
        <v>133</v>
      </c>
      <c r="F65" s="173">
        <v>0</v>
      </c>
      <c r="G65" s="145">
        <v>20</v>
      </c>
      <c r="H65" s="145">
        <v>10</v>
      </c>
      <c r="I65" s="145">
        <v>1</v>
      </c>
      <c r="J65" s="146">
        <v>1</v>
      </c>
      <c r="K65" s="146">
        <v>0.25</v>
      </c>
      <c r="L65" s="146">
        <v>0.25</v>
      </c>
      <c r="M65" s="145">
        <v>0</v>
      </c>
      <c r="N65" s="341">
        <v>0</v>
      </c>
      <c r="O65" s="343">
        <v>0</v>
      </c>
      <c r="P65" s="342"/>
      <c r="Q65" s="159">
        <v>45</v>
      </c>
    </row>
    <row r="66" spans="2:17" s="114" customFormat="1" ht="13.5">
      <c r="B66" s="120">
        <v>46</v>
      </c>
      <c r="C66" s="121">
        <v>46</v>
      </c>
      <c r="D66" s="122" t="s">
        <v>757</v>
      </c>
      <c r="E66" s="44" t="s">
        <v>133</v>
      </c>
      <c r="F66" s="173">
        <v>0</v>
      </c>
      <c r="G66" s="145">
        <v>20</v>
      </c>
      <c r="H66" s="145">
        <v>10</v>
      </c>
      <c r="I66" s="145">
        <v>1</v>
      </c>
      <c r="J66" s="146">
        <v>1</v>
      </c>
      <c r="K66" s="146">
        <v>0.25</v>
      </c>
      <c r="L66" s="146">
        <v>0</v>
      </c>
      <c r="M66" s="145">
        <v>0</v>
      </c>
      <c r="N66" s="341">
        <v>0</v>
      </c>
      <c r="O66" s="343">
        <v>0</v>
      </c>
      <c r="P66" s="342"/>
      <c r="Q66" s="159">
        <v>46</v>
      </c>
    </row>
    <row r="67" spans="2:17" s="114" customFormat="1" ht="13.5">
      <c r="B67" s="120">
        <v>47</v>
      </c>
      <c r="C67" s="121">
        <v>47</v>
      </c>
      <c r="D67" s="122" t="s">
        <v>756</v>
      </c>
      <c r="E67" s="44" t="s">
        <v>133</v>
      </c>
      <c r="F67" s="173">
        <v>0</v>
      </c>
      <c r="G67" s="145">
        <v>20</v>
      </c>
      <c r="H67" s="145">
        <v>10</v>
      </c>
      <c r="I67" s="145">
        <v>1</v>
      </c>
      <c r="J67" s="146">
        <v>1</v>
      </c>
      <c r="K67" s="146">
        <v>0.25</v>
      </c>
      <c r="L67" s="146">
        <v>0</v>
      </c>
      <c r="M67" s="145">
        <v>0</v>
      </c>
      <c r="N67" s="341">
        <v>0</v>
      </c>
      <c r="O67" s="343">
        <v>0</v>
      </c>
      <c r="P67" s="342"/>
      <c r="Q67" s="159">
        <v>47</v>
      </c>
    </row>
    <row r="68" spans="2:17" s="114" customFormat="1" ht="13.5">
      <c r="B68" s="120">
        <v>48</v>
      </c>
      <c r="C68" s="121">
        <v>48</v>
      </c>
      <c r="D68" s="122" t="s">
        <v>763</v>
      </c>
      <c r="E68" s="44" t="s">
        <v>133</v>
      </c>
      <c r="F68" s="173">
        <v>0</v>
      </c>
      <c r="G68" s="145">
        <v>20</v>
      </c>
      <c r="H68" s="145">
        <v>10</v>
      </c>
      <c r="I68" s="145">
        <v>1</v>
      </c>
      <c r="J68" s="146">
        <v>1</v>
      </c>
      <c r="K68" s="146">
        <v>0.25</v>
      </c>
      <c r="L68" s="146">
        <v>0.25</v>
      </c>
      <c r="M68" s="145">
        <v>0</v>
      </c>
      <c r="N68" s="341">
        <v>0</v>
      </c>
      <c r="O68" s="343">
        <v>0</v>
      </c>
      <c r="P68" s="342"/>
      <c r="Q68" s="159">
        <v>48</v>
      </c>
    </row>
    <row r="69" spans="2:17" s="114" customFormat="1" ht="13.5">
      <c r="B69" s="120">
        <v>49</v>
      </c>
      <c r="C69" s="121">
        <v>49</v>
      </c>
      <c r="D69" s="122" t="s">
        <v>770</v>
      </c>
      <c r="E69" s="44" t="s">
        <v>133</v>
      </c>
      <c r="F69" s="173">
        <v>0</v>
      </c>
      <c r="G69" s="145">
        <v>20</v>
      </c>
      <c r="H69" s="145">
        <v>10</v>
      </c>
      <c r="I69" s="145">
        <v>1</v>
      </c>
      <c r="J69" s="146">
        <v>1</v>
      </c>
      <c r="K69" s="146">
        <v>0.25</v>
      </c>
      <c r="L69" s="146">
        <v>0.25</v>
      </c>
      <c r="M69" s="145">
        <v>0</v>
      </c>
      <c r="N69" s="341">
        <v>0</v>
      </c>
      <c r="O69" s="343">
        <v>0</v>
      </c>
      <c r="P69" s="342"/>
      <c r="Q69" s="159">
        <v>49</v>
      </c>
    </row>
    <row r="70" spans="2:17" s="114" customFormat="1" ht="13.5">
      <c r="B70" s="120">
        <v>50</v>
      </c>
      <c r="C70" s="121">
        <v>50</v>
      </c>
      <c r="D70" s="122" t="s">
        <v>785</v>
      </c>
      <c r="E70" s="44" t="s">
        <v>133</v>
      </c>
      <c r="F70" s="173">
        <v>0</v>
      </c>
      <c r="G70" s="145">
        <v>20</v>
      </c>
      <c r="H70" s="145">
        <v>0</v>
      </c>
      <c r="I70" s="145">
        <v>1</v>
      </c>
      <c r="J70" s="146">
        <v>1</v>
      </c>
      <c r="K70" s="146">
        <v>0.25</v>
      </c>
      <c r="L70" s="146">
        <v>0.25</v>
      </c>
      <c r="M70" s="145">
        <v>0</v>
      </c>
      <c r="N70" s="341">
        <v>0</v>
      </c>
      <c r="O70" s="343">
        <v>0</v>
      </c>
      <c r="P70" s="342"/>
      <c r="Q70" s="159">
        <v>50</v>
      </c>
    </row>
    <row r="71" spans="2:17" s="114" customFormat="1" ht="13.5">
      <c r="B71" s="120">
        <v>51</v>
      </c>
      <c r="C71" s="121">
        <v>51</v>
      </c>
      <c r="D71" s="122" t="s">
        <v>807</v>
      </c>
      <c r="E71" s="44" t="s">
        <v>133</v>
      </c>
      <c r="F71" s="173">
        <v>0</v>
      </c>
      <c r="G71" s="145">
        <v>20</v>
      </c>
      <c r="H71" s="145">
        <v>10</v>
      </c>
      <c r="I71" s="145">
        <v>1</v>
      </c>
      <c r="J71" s="146">
        <v>1</v>
      </c>
      <c r="K71" s="146">
        <v>0.25</v>
      </c>
      <c r="L71" s="146">
        <v>0.25</v>
      </c>
      <c r="M71" s="145">
        <v>0</v>
      </c>
      <c r="N71" s="341">
        <v>0</v>
      </c>
      <c r="O71" s="343">
        <v>0</v>
      </c>
      <c r="P71" s="342"/>
      <c r="Q71" s="159">
        <v>51</v>
      </c>
    </row>
    <row r="72" spans="2:17" s="114" customFormat="1" ht="13.5">
      <c r="B72" s="120">
        <v>52</v>
      </c>
      <c r="C72" s="121">
        <v>52</v>
      </c>
      <c r="D72" s="122" t="s">
        <v>809</v>
      </c>
      <c r="E72" s="44" t="s">
        <v>133</v>
      </c>
      <c r="F72" s="173">
        <v>0</v>
      </c>
      <c r="G72" s="145">
        <v>20</v>
      </c>
      <c r="H72" s="145">
        <v>10</v>
      </c>
      <c r="I72" s="145">
        <v>1</v>
      </c>
      <c r="J72" s="146">
        <v>1</v>
      </c>
      <c r="K72" s="146">
        <v>0.25</v>
      </c>
      <c r="L72" s="146">
        <v>0</v>
      </c>
      <c r="M72" s="145">
        <v>0</v>
      </c>
      <c r="N72" s="341">
        <v>0</v>
      </c>
      <c r="O72" s="343">
        <v>0</v>
      </c>
      <c r="P72" s="342"/>
      <c r="Q72" s="159">
        <v>52</v>
      </c>
    </row>
    <row r="73" spans="2:17" s="114" customFormat="1" ht="13.5">
      <c r="B73" s="120">
        <v>53</v>
      </c>
      <c r="C73" s="121">
        <v>53</v>
      </c>
      <c r="D73" s="122" t="s">
        <v>818</v>
      </c>
      <c r="E73" s="44" t="s">
        <v>133</v>
      </c>
      <c r="F73" s="173">
        <v>0</v>
      </c>
      <c r="G73" s="145">
        <v>20</v>
      </c>
      <c r="H73" s="145">
        <v>10</v>
      </c>
      <c r="I73" s="145">
        <v>1</v>
      </c>
      <c r="J73" s="146">
        <v>0</v>
      </c>
      <c r="K73" s="146">
        <v>0.25</v>
      </c>
      <c r="L73" s="146">
        <v>0</v>
      </c>
      <c r="M73" s="145">
        <v>0</v>
      </c>
      <c r="N73" s="341">
        <v>0</v>
      </c>
      <c r="O73" s="343">
        <v>0</v>
      </c>
      <c r="P73" s="342"/>
      <c r="Q73" s="159">
        <v>53</v>
      </c>
    </row>
    <row r="74" spans="2:17" s="114" customFormat="1" ht="13.5">
      <c r="B74" s="120">
        <v>54</v>
      </c>
      <c r="C74" s="121">
        <v>54</v>
      </c>
      <c r="D74" s="122" t="s">
        <v>843</v>
      </c>
      <c r="E74" s="44" t="s">
        <v>133</v>
      </c>
      <c r="F74" s="173">
        <v>0</v>
      </c>
      <c r="G74" s="145">
        <v>20</v>
      </c>
      <c r="H74" s="145">
        <v>10</v>
      </c>
      <c r="I74" s="145">
        <v>1</v>
      </c>
      <c r="J74" s="146">
        <v>1</v>
      </c>
      <c r="K74" s="146">
        <v>0.25</v>
      </c>
      <c r="L74" s="146">
        <v>0.25</v>
      </c>
      <c r="M74" s="145">
        <v>0</v>
      </c>
      <c r="N74" s="341">
        <v>0</v>
      </c>
      <c r="O74" s="343">
        <v>0</v>
      </c>
      <c r="P74" s="342"/>
      <c r="Q74" s="159">
        <v>54</v>
      </c>
    </row>
    <row r="75" spans="2:17" s="114" customFormat="1" ht="13.5">
      <c r="B75" s="120">
        <v>55</v>
      </c>
      <c r="C75" s="121">
        <v>55</v>
      </c>
      <c r="D75" s="122" t="s">
        <v>845</v>
      </c>
      <c r="E75" s="44" t="s">
        <v>39</v>
      </c>
      <c r="F75" s="173">
        <v>0</v>
      </c>
      <c r="G75" s="145">
        <v>20</v>
      </c>
      <c r="H75" s="145">
        <v>10</v>
      </c>
      <c r="I75" s="145">
        <v>1</v>
      </c>
      <c r="J75" s="146">
        <v>1</v>
      </c>
      <c r="K75" s="146">
        <v>0.25</v>
      </c>
      <c r="L75" s="146">
        <v>0.25</v>
      </c>
      <c r="M75" s="145">
        <v>0</v>
      </c>
      <c r="N75" s="341">
        <v>0</v>
      </c>
      <c r="O75" s="343">
        <v>32.5</v>
      </c>
      <c r="P75" s="342"/>
      <c r="Q75" s="159">
        <v>55</v>
      </c>
    </row>
    <row r="76" spans="2:17" s="114" customFormat="1" ht="13.5">
      <c r="B76" s="120">
        <v>56</v>
      </c>
      <c r="C76" s="121">
        <v>56</v>
      </c>
      <c r="D76" s="122" t="s">
        <v>849</v>
      </c>
      <c r="E76" s="44" t="s">
        <v>133</v>
      </c>
      <c r="F76" s="173">
        <v>0</v>
      </c>
      <c r="G76" s="145">
        <v>20</v>
      </c>
      <c r="H76" s="145">
        <v>10</v>
      </c>
      <c r="I76" s="145">
        <v>1</v>
      </c>
      <c r="J76" s="146">
        <v>1</v>
      </c>
      <c r="K76" s="146">
        <v>0.25</v>
      </c>
      <c r="L76" s="146">
        <v>0.25</v>
      </c>
      <c r="M76" s="145">
        <v>0</v>
      </c>
      <c r="N76" s="341">
        <v>0</v>
      </c>
      <c r="O76" s="343">
        <v>0</v>
      </c>
      <c r="P76" s="342"/>
      <c r="Q76" s="159">
        <v>56</v>
      </c>
    </row>
    <row r="77" spans="2:17" s="114" customFormat="1" ht="13.5">
      <c r="B77" s="120">
        <v>57</v>
      </c>
      <c r="C77" s="121">
        <v>57</v>
      </c>
      <c r="D77" s="122" t="s">
        <v>864</v>
      </c>
      <c r="E77" s="44" t="s">
        <v>133</v>
      </c>
      <c r="F77" s="173">
        <v>0</v>
      </c>
      <c r="G77" s="145">
        <v>20</v>
      </c>
      <c r="H77" s="145">
        <v>10</v>
      </c>
      <c r="I77" s="145">
        <v>1</v>
      </c>
      <c r="J77" s="146">
        <v>0</v>
      </c>
      <c r="K77" s="146">
        <v>0.25</v>
      </c>
      <c r="L77" s="146">
        <v>0.25</v>
      </c>
      <c r="M77" s="145">
        <v>0</v>
      </c>
      <c r="N77" s="341">
        <v>0</v>
      </c>
      <c r="O77" s="343">
        <v>0</v>
      </c>
      <c r="P77" s="342"/>
      <c r="Q77" s="159">
        <v>57</v>
      </c>
    </row>
    <row r="78" spans="2:17" s="114" customFormat="1" ht="13.5">
      <c r="B78" s="120">
        <v>58</v>
      </c>
      <c r="C78" s="121">
        <v>58</v>
      </c>
      <c r="D78" s="122" t="s">
        <v>873</v>
      </c>
      <c r="E78" s="44" t="s">
        <v>133</v>
      </c>
      <c r="F78" s="173">
        <v>0</v>
      </c>
      <c r="G78" s="145">
        <v>20</v>
      </c>
      <c r="H78" s="145">
        <v>10</v>
      </c>
      <c r="I78" s="145">
        <v>1</v>
      </c>
      <c r="J78" s="146">
        <v>1</v>
      </c>
      <c r="K78" s="146">
        <v>0.25</v>
      </c>
      <c r="L78" s="146">
        <v>0.25</v>
      </c>
      <c r="M78" s="145">
        <v>0</v>
      </c>
      <c r="N78" s="341">
        <v>0</v>
      </c>
      <c r="O78" s="343">
        <v>0</v>
      </c>
      <c r="P78" s="342"/>
      <c r="Q78" s="159">
        <v>58</v>
      </c>
    </row>
    <row r="79" spans="2:17" s="114" customFormat="1" ht="13.5">
      <c r="B79" s="120">
        <v>59</v>
      </c>
      <c r="C79" s="121">
        <v>59</v>
      </c>
      <c r="D79" s="122" t="s">
        <v>884</v>
      </c>
      <c r="E79" s="44" t="s">
        <v>39</v>
      </c>
      <c r="F79" s="173">
        <v>0</v>
      </c>
      <c r="G79" s="145">
        <v>20</v>
      </c>
      <c r="H79" s="145">
        <v>0</v>
      </c>
      <c r="I79" s="145">
        <v>0</v>
      </c>
      <c r="J79" s="146">
        <v>1</v>
      </c>
      <c r="K79" s="146">
        <v>0.25</v>
      </c>
      <c r="L79" s="146">
        <v>0.25</v>
      </c>
      <c r="M79" s="145">
        <v>0</v>
      </c>
      <c r="N79" s="341">
        <v>0</v>
      </c>
      <c r="O79" s="343">
        <v>21.5</v>
      </c>
      <c r="P79" s="342"/>
      <c r="Q79" s="159">
        <v>59</v>
      </c>
    </row>
    <row r="80" spans="2:17" s="114" customFormat="1" ht="13.5">
      <c r="B80" s="120">
        <v>60</v>
      </c>
      <c r="C80" s="121">
        <v>60</v>
      </c>
      <c r="D80" s="122" t="s">
        <v>891</v>
      </c>
      <c r="E80" s="44" t="s">
        <v>133</v>
      </c>
      <c r="F80" s="173">
        <v>0</v>
      </c>
      <c r="G80" s="145">
        <v>20</v>
      </c>
      <c r="H80" s="145">
        <v>10</v>
      </c>
      <c r="I80" s="145">
        <v>1</v>
      </c>
      <c r="J80" s="146">
        <v>1</v>
      </c>
      <c r="K80" s="146">
        <v>0.25</v>
      </c>
      <c r="L80" s="146">
        <v>0.25</v>
      </c>
      <c r="M80" s="145">
        <v>0</v>
      </c>
      <c r="N80" s="341">
        <v>0</v>
      </c>
      <c r="O80" s="343">
        <v>0</v>
      </c>
      <c r="P80" s="342"/>
      <c r="Q80" s="159">
        <v>60</v>
      </c>
    </row>
    <row r="81" spans="2:17" s="114" customFormat="1" ht="13.5">
      <c r="B81" s="120">
        <v>61</v>
      </c>
      <c r="C81" s="121">
        <v>61</v>
      </c>
      <c r="D81" s="122" t="s">
        <v>907</v>
      </c>
      <c r="E81" s="44" t="s">
        <v>133</v>
      </c>
      <c r="F81" s="173">
        <v>0</v>
      </c>
      <c r="G81" s="145">
        <v>20</v>
      </c>
      <c r="H81" s="145">
        <v>10</v>
      </c>
      <c r="I81" s="145">
        <v>1</v>
      </c>
      <c r="J81" s="146">
        <v>1</v>
      </c>
      <c r="K81" s="146">
        <v>0.25</v>
      </c>
      <c r="L81" s="146">
        <v>0</v>
      </c>
      <c r="M81" s="145">
        <v>0</v>
      </c>
      <c r="N81" s="341">
        <v>0</v>
      </c>
      <c r="O81" s="343">
        <v>0</v>
      </c>
      <c r="P81" s="342"/>
      <c r="Q81" s="159">
        <v>61</v>
      </c>
    </row>
    <row r="82" spans="2:17" s="114" customFormat="1" ht="13.5">
      <c r="B82" s="120">
        <v>62</v>
      </c>
      <c r="C82" s="121">
        <v>62</v>
      </c>
      <c r="D82" s="122" t="s">
        <v>919</v>
      </c>
      <c r="E82" s="44" t="s">
        <v>39</v>
      </c>
      <c r="F82" s="173">
        <v>42.960617298682187</v>
      </c>
      <c r="G82" s="145">
        <v>20</v>
      </c>
      <c r="H82" s="145">
        <v>10</v>
      </c>
      <c r="I82" s="145">
        <v>1</v>
      </c>
      <c r="J82" s="146">
        <v>0</v>
      </c>
      <c r="K82" s="146">
        <v>0.25</v>
      </c>
      <c r="L82" s="146">
        <v>0.25</v>
      </c>
      <c r="M82" s="145">
        <v>0</v>
      </c>
      <c r="N82" s="341">
        <v>0</v>
      </c>
      <c r="O82" s="343">
        <v>74.460617298682195</v>
      </c>
      <c r="P82" s="342"/>
      <c r="Q82" s="159">
        <v>62</v>
      </c>
    </row>
    <row r="83" spans="2:17" s="114" customFormat="1" ht="13.5">
      <c r="B83" s="120">
        <v>63</v>
      </c>
      <c r="C83" s="121">
        <v>63</v>
      </c>
      <c r="D83" s="122" t="s">
        <v>931</v>
      </c>
      <c r="E83" s="44" t="s">
        <v>133</v>
      </c>
      <c r="F83" s="173">
        <v>0</v>
      </c>
      <c r="G83" s="145">
        <v>20</v>
      </c>
      <c r="H83" s="145">
        <v>10</v>
      </c>
      <c r="I83" s="145">
        <v>1</v>
      </c>
      <c r="J83" s="146">
        <v>1</v>
      </c>
      <c r="K83" s="146">
        <v>0.25</v>
      </c>
      <c r="L83" s="146">
        <v>0.25</v>
      </c>
      <c r="M83" s="145">
        <v>0</v>
      </c>
      <c r="N83" s="341">
        <v>0</v>
      </c>
      <c r="O83" s="343">
        <v>0</v>
      </c>
      <c r="P83" s="342"/>
      <c r="Q83" s="159">
        <v>63</v>
      </c>
    </row>
    <row r="84" spans="2:17" s="114" customFormat="1" ht="13.5">
      <c r="B84" s="120">
        <v>64</v>
      </c>
      <c r="C84" s="121">
        <v>64</v>
      </c>
      <c r="D84" s="122" t="s">
        <v>943</v>
      </c>
      <c r="E84" s="44" t="s">
        <v>133</v>
      </c>
      <c r="F84" s="173">
        <v>0</v>
      </c>
      <c r="G84" s="145">
        <v>20</v>
      </c>
      <c r="H84" s="145">
        <v>10</v>
      </c>
      <c r="I84" s="145">
        <v>1</v>
      </c>
      <c r="J84" s="146">
        <v>1</v>
      </c>
      <c r="K84" s="146">
        <v>0.25</v>
      </c>
      <c r="L84" s="146">
        <v>0</v>
      </c>
      <c r="M84" s="145">
        <v>0</v>
      </c>
      <c r="N84" s="341">
        <v>0</v>
      </c>
      <c r="O84" s="343">
        <v>0</v>
      </c>
      <c r="P84" s="342"/>
      <c r="Q84" s="159">
        <v>64</v>
      </c>
    </row>
    <row r="85" spans="2:17" s="114" customFormat="1" ht="13.5">
      <c r="B85" s="120">
        <v>65</v>
      </c>
      <c r="C85" s="121">
        <v>65</v>
      </c>
      <c r="D85" s="122" t="s">
        <v>953</v>
      </c>
      <c r="E85" s="44" t="s">
        <v>39</v>
      </c>
      <c r="F85" s="173">
        <v>46.615241585889372</v>
      </c>
      <c r="G85" s="145">
        <v>20</v>
      </c>
      <c r="H85" s="145">
        <v>10</v>
      </c>
      <c r="I85" s="145">
        <v>1</v>
      </c>
      <c r="J85" s="146">
        <v>1</v>
      </c>
      <c r="K85" s="146">
        <v>0.25</v>
      </c>
      <c r="L85" s="146">
        <v>0</v>
      </c>
      <c r="M85" s="145">
        <v>0</v>
      </c>
      <c r="N85" s="341">
        <v>0</v>
      </c>
      <c r="O85" s="343">
        <v>78.865241585889379</v>
      </c>
      <c r="P85" s="342"/>
      <c r="Q85" s="159">
        <v>65</v>
      </c>
    </row>
    <row r="86" spans="2:17" s="114" customFormat="1" ht="13.5">
      <c r="B86" s="120">
        <v>66</v>
      </c>
      <c r="C86" s="121">
        <v>66</v>
      </c>
      <c r="D86" s="122" t="s">
        <v>963</v>
      </c>
      <c r="E86" s="44" t="s">
        <v>133</v>
      </c>
      <c r="F86" s="173">
        <v>0</v>
      </c>
      <c r="G86" s="145">
        <v>20</v>
      </c>
      <c r="H86" s="145">
        <v>10</v>
      </c>
      <c r="I86" s="145">
        <v>1</v>
      </c>
      <c r="J86" s="146">
        <v>1</v>
      </c>
      <c r="K86" s="146">
        <v>0.25</v>
      </c>
      <c r="L86" s="146">
        <v>0.25</v>
      </c>
      <c r="M86" s="145">
        <v>0</v>
      </c>
      <c r="N86" s="341">
        <v>0</v>
      </c>
      <c r="O86" s="343">
        <v>0</v>
      </c>
      <c r="P86" s="342"/>
      <c r="Q86" s="159">
        <v>66</v>
      </c>
    </row>
    <row r="87" spans="2:17" s="114" customFormat="1" ht="13.5">
      <c r="B87" s="120">
        <v>67</v>
      </c>
      <c r="C87" s="121">
        <v>67</v>
      </c>
      <c r="D87" s="122" t="s">
        <v>979</v>
      </c>
      <c r="E87" s="44" t="s">
        <v>133</v>
      </c>
      <c r="F87" s="173">
        <v>0</v>
      </c>
      <c r="G87" s="145">
        <v>20</v>
      </c>
      <c r="H87" s="145">
        <v>10</v>
      </c>
      <c r="I87" s="145">
        <v>1</v>
      </c>
      <c r="J87" s="146">
        <v>0</v>
      </c>
      <c r="K87" s="146">
        <v>0.25</v>
      </c>
      <c r="L87" s="146">
        <v>0.25</v>
      </c>
      <c r="M87" s="145">
        <v>0</v>
      </c>
      <c r="N87" s="341">
        <v>0</v>
      </c>
      <c r="O87" s="343">
        <v>0</v>
      </c>
      <c r="P87" s="342"/>
      <c r="Q87" s="159">
        <v>67</v>
      </c>
    </row>
    <row r="88" spans="2:17" s="114" customFormat="1" ht="13.5">
      <c r="B88" s="120">
        <v>68</v>
      </c>
      <c r="C88" s="121">
        <v>68</v>
      </c>
      <c r="D88" s="122" t="s">
        <v>992</v>
      </c>
      <c r="E88" s="44" t="s">
        <v>133</v>
      </c>
      <c r="F88" s="173">
        <v>0</v>
      </c>
      <c r="G88" s="145">
        <v>20</v>
      </c>
      <c r="H88" s="145">
        <v>10</v>
      </c>
      <c r="I88" s="145">
        <v>1</v>
      </c>
      <c r="J88" s="146">
        <v>1</v>
      </c>
      <c r="K88" s="146">
        <v>0.25</v>
      </c>
      <c r="L88" s="146">
        <v>0.25</v>
      </c>
      <c r="M88" s="145">
        <v>0</v>
      </c>
      <c r="N88" s="341">
        <v>0</v>
      </c>
      <c r="O88" s="343">
        <v>0</v>
      </c>
      <c r="P88" s="342"/>
      <c r="Q88" s="159">
        <v>68</v>
      </c>
    </row>
    <row r="89" spans="2:17" s="114" customFormat="1" ht="13.5">
      <c r="B89" s="120">
        <v>69</v>
      </c>
      <c r="C89" s="121">
        <v>69</v>
      </c>
      <c r="D89" s="122" t="s">
        <v>998</v>
      </c>
      <c r="E89" s="44" t="s">
        <v>133</v>
      </c>
      <c r="F89" s="173">
        <v>0</v>
      </c>
      <c r="G89" s="145">
        <v>20</v>
      </c>
      <c r="H89" s="145">
        <v>10</v>
      </c>
      <c r="I89" s="145">
        <v>1</v>
      </c>
      <c r="J89" s="146">
        <v>1</v>
      </c>
      <c r="K89" s="146">
        <v>0.25</v>
      </c>
      <c r="L89" s="146">
        <v>0</v>
      </c>
      <c r="M89" s="145">
        <v>0</v>
      </c>
      <c r="N89" s="341">
        <v>0</v>
      </c>
      <c r="O89" s="343">
        <v>0</v>
      </c>
      <c r="P89" s="342"/>
      <c r="Q89" s="159">
        <v>69</v>
      </c>
    </row>
    <row r="90" spans="2:17" s="114" customFormat="1" ht="13.5">
      <c r="B90" s="120">
        <v>70</v>
      </c>
      <c r="C90" s="121">
        <v>70</v>
      </c>
      <c r="D90" s="122" t="s">
        <v>1024</v>
      </c>
      <c r="E90" s="44" t="s">
        <v>39</v>
      </c>
      <c r="F90" s="173">
        <v>53.855492407333443</v>
      </c>
      <c r="G90" s="145">
        <v>20</v>
      </c>
      <c r="H90" s="145">
        <v>10</v>
      </c>
      <c r="I90" s="145">
        <v>1</v>
      </c>
      <c r="J90" s="146">
        <v>1</v>
      </c>
      <c r="K90" s="146">
        <v>0.25</v>
      </c>
      <c r="L90" s="146">
        <v>0.25</v>
      </c>
      <c r="M90" s="145">
        <v>0</v>
      </c>
      <c r="N90" s="341">
        <v>0</v>
      </c>
      <c r="O90" s="343">
        <v>86.355492407333443</v>
      </c>
      <c r="P90" s="342"/>
      <c r="Q90" s="159">
        <v>70</v>
      </c>
    </row>
    <row r="91" spans="2:17" s="114" customFormat="1" ht="13.5">
      <c r="B91" s="120">
        <v>71</v>
      </c>
      <c r="C91" s="121">
        <v>71</v>
      </c>
      <c r="D91" s="122" t="s">
        <v>1021</v>
      </c>
      <c r="E91" s="44" t="s">
        <v>39</v>
      </c>
      <c r="F91" s="173">
        <v>51.414123822929838</v>
      </c>
      <c r="G91" s="145">
        <v>20</v>
      </c>
      <c r="H91" s="145">
        <v>10</v>
      </c>
      <c r="I91" s="145">
        <v>0</v>
      </c>
      <c r="J91" s="146">
        <v>1</v>
      </c>
      <c r="K91" s="146">
        <v>0.25</v>
      </c>
      <c r="L91" s="146">
        <v>0.25</v>
      </c>
      <c r="M91" s="145">
        <v>0</v>
      </c>
      <c r="N91" s="341">
        <v>0</v>
      </c>
      <c r="O91" s="343">
        <v>82.914123822929838</v>
      </c>
      <c r="P91" s="342"/>
      <c r="Q91" s="159">
        <v>71</v>
      </c>
    </row>
    <row r="92" spans="2:17" s="114" customFormat="1" ht="13.5">
      <c r="B92" s="120">
        <v>72</v>
      </c>
      <c r="C92" s="121">
        <v>72</v>
      </c>
      <c r="D92" s="122" t="s">
        <v>1033</v>
      </c>
      <c r="E92" s="44" t="s">
        <v>40</v>
      </c>
      <c r="F92" s="173">
        <v>0</v>
      </c>
      <c r="G92" s="145">
        <v>20</v>
      </c>
      <c r="H92" s="145">
        <v>10</v>
      </c>
      <c r="I92" s="145">
        <v>1</v>
      </c>
      <c r="J92" s="146">
        <v>1</v>
      </c>
      <c r="K92" s="146">
        <v>0.25</v>
      </c>
      <c r="L92" s="146">
        <v>0.25</v>
      </c>
      <c r="M92" s="145">
        <v>0</v>
      </c>
      <c r="N92" s="341">
        <v>0</v>
      </c>
      <c r="O92" s="343">
        <v>0</v>
      </c>
      <c r="P92" s="342"/>
      <c r="Q92" s="159">
        <v>72</v>
      </c>
    </row>
    <row r="93" spans="2:17" s="114" customFormat="1" ht="13.5">
      <c r="B93" s="120">
        <v>73</v>
      </c>
      <c r="C93" s="121">
        <v>73</v>
      </c>
      <c r="D93" s="122" t="s">
        <v>1038</v>
      </c>
      <c r="E93" s="44" t="s">
        <v>133</v>
      </c>
      <c r="F93" s="173">
        <v>0</v>
      </c>
      <c r="G93" s="145">
        <v>20</v>
      </c>
      <c r="H93" s="145">
        <v>10</v>
      </c>
      <c r="I93" s="145">
        <v>1</v>
      </c>
      <c r="J93" s="146">
        <v>1</v>
      </c>
      <c r="K93" s="146">
        <v>0.25</v>
      </c>
      <c r="L93" s="146">
        <v>0.25</v>
      </c>
      <c r="M93" s="145">
        <v>0</v>
      </c>
      <c r="N93" s="341">
        <v>0</v>
      </c>
      <c r="O93" s="343">
        <v>0</v>
      </c>
      <c r="P93" s="342"/>
      <c r="Q93" s="159">
        <v>73</v>
      </c>
    </row>
    <row r="94" spans="2:17" s="114" customFormat="1" ht="13.5">
      <c r="B94" s="120">
        <v>74</v>
      </c>
      <c r="C94" s="121">
        <v>74</v>
      </c>
      <c r="D94" s="122" t="s">
        <v>1047</v>
      </c>
      <c r="E94" s="44" t="s">
        <v>39</v>
      </c>
      <c r="F94" s="173">
        <v>41.955093758246704</v>
      </c>
      <c r="G94" s="145">
        <v>20</v>
      </c>
      <c r="H94" s="145">
        <v>10</v>
      </c>
      <c r="I94" s="145">
        <v>1</v>
      </c>
      <c r="J94" s="146">
        <v>0</v>
      </c>
      <c r="K94" s="146">
        <v>0.25</v>
      </c>
      <c r="L94" s="146">
        <v>0.25</v>
      </c>
      <c r="M94" s="145">
        <v>0</v>
      </c>
      <c r="N94" s="341">
        <v>0</v>
      </c>
      <c r="O94" s="343">
        <v>73.455093758246704</v>
      </c>
      <c r="P94" s="342"/>
      <c r="Q94" s="159">
        <v>74</v>
      </c>
    </row>
    <row r="95" spans="2:17" s="114" customFormat="1" ht="13.5">
      <c r="B95" s="120">
        <v>75</v>
      </c>
      <c r="C95" s="121">
        <v>75</v>
      </c>
      <c r="D95" s="122" t="s">
        <v>1057</v>
      </c>
      <c r="E95" s="44" t="s">
        <v>133</v>
      </c>
      <c r="F95" s="173">
        <v>0</v>
      </c>
      <c r="G95" s="145">
        <v>20</v>
      </c>
      <c r="H95" s="145">
        <v>10</v>
      </c>
      <c r="I95" s="145">
        <v>1</v>
      </c>
      <c r="J95" s="146">
        <v>1</v>
      </c>
      <c r="K95" s="146">
        <v>0.25</v>
      </c>
      <c r="L95" s="146">
        <v>0.25</v>
      </c>
      <c r="M95" s="145">
        <v>0</v>
      </c>
      <c r="N95" s="341">
        <v>0</v>
      </c>
      <c r="O95" s="343">
        <v>0</v>
      </c>
      <c r="P95" s="342"/>
      <c r="Q95" s="159">
        <v>75</v>
      </c>
    </row>
    <row r="96" spans="2:17" s="114" customFormat="1" ht="13.5">
      <c r="B96" s="120">
        <v>76</v>
      </c>
      <c r="C96" s="121">
        <v>76</v>
      </c>
      <c r="D96" s="122" t="s">
        <v>1066</v>
      </c>
      <c r="E96" s="44" t="s">
        <v>133</v>
      </c>
      <c r="F96" s="173">
        <v>0</v>
      </c>
      <c r="G96" s="145">
        <v>20</v>
      </c>
      <c r="H96" s="145">
        <v>10</v>
      </c>
      <c r="I96" s="145">
        <v>1</v>
      </c>
      <c r="J96" s="146">
        <v>1</v>
      </c>
      <c r="K96" s="146">
        <v>0.25</v>
      </c>
      <c r="L96" s="146">
        <v>0.25</v>
      </c>
      <c r="M96" s="145">
        <v>0</v>
      </c>
      <c r="N96" s="341">
        <v>0</v>
      </c>
      <c r="O96" s="343">
        <v>0</v>
      </c>
      <c r="P96" s="342"/>
      <c r="Q96" s="159">
        <v>76</v>
      </c>
    </row>
    <row r="97" spans="2:17" s="114" customFormat="1" ht="13.5">
      <c r="B97" s="120">
        <v>77</v>
      </c>
      <c r="C97" s="121">
        <v>77</v>
      </c>
      <c r="D97" s="122" t="s">
        <v>1074</v>
      </c>
      <c r="E97" s="44" t="s">
        <v>133</v>
      </c>
      <c r="F97" s="173">
        <v>0</v>
      </c>
      <c r="G97" s="145">
        <v>20</v>
      </c>
      <c r="H97" s="145">
        <v>10</v>
      </c>
      <c r="I97" s="145">
        <v>1</v>
      </c>
      <c r="J97" s="146">
        <v>1</v>
      </c>
      <c r="K97" s="146">
        <v>0.25</v>
      </c>
      <c r="L97" s="146">
        <v>0.25</v>
      </c>
      <c r="M97" s="145">
        <v>0</v>
      </c>
      <c r="N97" s="341">
        <v>0</v>
      </c>
      <c r="O97" s="343">
        <v>0</v>
      </c>
      <c r="P97" s="342"/>
      <c r="Q97" s="159">
        <v>77</v>
      </c>
    </row>
    <row r="98" spans="2:17" s="114" customFormat="1" ht="13.5">
      <c r="B98" s="120">
        <v>78</v>
      </c>
      <c r="C98" s="121">
        <v>78</v>
      </c>
      <c r="D98" s="122" t="s">
        <v>1081</v>
      </c>
      <c r="E98" s="44" t="s">
        <v>39</v>
      </c>
      <c r="F98" s="173">
        <v>0.43606088040824581</v>
      </c>
      <c r="G98" s="145">
        <v>20</v>
      </c>
      <c r="H98" s="145">
        <v>10</v>
      </c>
      <c r="I98" s="145">
        <v>1</v>
      </c>
      <c r="J98" s="146">
        <v>1</v>
      </c>
      <c r="K98" s="146">
        <v>0.25</v>
      </c>
      <c r="L98" s="146">
        <v>0.25</v>
      </c>
      <c r="M98" s="145">
        <v>0</v>
      </c>
      <c r="N98" s="341">
        <v>0</v>
      </c>
      <c r="O98" s="343">
        <v>32.936060880408249</v>
      </c>
      <c r="P98" s="342"/>
      <c r="Q98" s="159">
        <v>78</v>
      </c>
    </row>
    <row r="99" spans="2:17" s="114" customFormat="1" ht="13.5">
      <c r="B99" s="120">
        <v>79</v>
      </c>
      <c r="C99" s="121">
        <v>79</v>
      </c>
      <c r="D99" s="122" t="s">
        <v>1089</v>
      </c>
      <c r="E99" s="44" t="s">
        <v>133</v>
      </c>
      <c r="F99" s="173">
        <v>0</v>
      </c>
      <c r="G99" s="145">
        <v>20</v>
      </c>
      <c r="H99" s="145">
        <v>10</v>
      </c>
      <c r="I99" s="145">
        <v>1</v>
      </c>
      <c r="J99" s="146">
        <v>1</v>
      </c>
      <c r="K99" s="146">
        <v>0.25</v>
      </c>
      <c r="L99" s="146">
        <v>0.25</v>
      </c>
      <c r="M99" s="145">
        <v>0</v>
      </c>
      <c r="N99" s="341">
        <v>0</v>
      </c>
      <c r="O99" s="343">
        <v>0</v>
      </c>
      <c r="P99" s="342"/>
      <c r="Q99" s="159">
        <v>79</v>
      </c>
    </row>
    <row r="100" spans="2:17" s="114" customFormat="1" ht="13.5">
      <c r="B100" s="120">
        <v>80</v>
      </c>
      <c r="C100" s="121">
        <v>80</v>
      </c>
      <c r="D100" s="122" t="s">
        <v>1108</v>
      </c>
      <c r="E100" s="44" t="s">
        <v>133</v>
      </c>
      <c r="F100" s="173">
        <v>0</v>
      </c>
      <c r="G100" s="145">
        <v>20</v>
      </c>
      <c r="H100" s="145">
        <v>10</v>
      </c>
      <c r="I100" s="145">
        <v>1</v>
      </c>
      <c r="J100" s="146">
        <v>1</v>
      </c>
      <c r="K100" s="146">
        <v>0.25</v>
      </c>
      <c r="L100" s="146">
        <v>0.25</v>
      </c>
      <c r="M100" s="145">
        <v>0</v>
      </c>
      <c r="N100" s="341">
        <v>0</v>
      </c>
      <c r="O100" s="343">
        <v>0</v>
      </c>
      <c r="P100" s="342"/>
      <c r="Q100" s="159">
        <v>80</v>
      </c>
    </row>
    <row r="101" spans="2:17" ht="3.95" customHeight="1" thickBot="1">
      <c r="B101" s="177" t="s">
        <v>170</v>
      </c>
      <c r="C101" s="124"/>
      <c r="D101" s="124"/>
      <c r="E101" s="124"/>
      <c r="F101" s="124"/>
      <c r="G101" s="124"/>
      <c r="H101" s="124"/>
      <c r="I101" s="124"/>
      <c r="J101" s="124"/>
      <c r="K101" s="124"/>
      <c r="L101" s="124"/>
      <c r="M101" s="124"/>
      <c r="N101" s="124"/>
      <c r="O101" s="124"/>
      <c r="P101" s="125"/>
    </row>
    <row r="102" spans="2:17" ht="15.75" thickTop="1"/>
  </sheetData>
  <mergeCells count="26">
    <mergeCell ref="K17:K18"/>
    <mergeCell ref="B9:P9"/>
    <mergeCell ref="B11:P11"/>
    <mergeCell ref="B13:P13"/>
    <mergeCell ref="B14:P14"/>
    <mergeCell ref="B1:P1"/>
    <mergeCell ref="B2:P2"/>
    <mergeCell ref="B3:P3"/>
    <mergeCell ref="B4:P4"/>
    <mergeCell ref="B6:P6"/>
    <mergeCell ref="B7:P7"/>
    <mergeCell ref="P16:P19"/>
    <mergeCell ref="B16:B19"/>
    <mergeCell ref="C16:C19"/>
    <mergeCell ref="D16:D19"/>
    <mergeCell ref="E16:E19"/>
    <mergeCell ref="F16:L16"/>
    <mergeCell ref="F17:F18"/>
    <mergeCell ref="L17:L18"/>
    <mergeCell ref="H17:H18"/>
    <mergeCell ref="M17:M18"/>
    <mergeCell ref="N16:N18"/>
    <mergeCell ref="O16:O18"/>
    <mergeCell ref="G17:G18"/>
    <mergeCell ref="I17:I18"/>
    <mergeCell ref="J17:J18"/>
  </mergeCells>
  <conditionalFormatting sqref="B21:P100">
    <cfRule type="expression" dxfId="8" priority="323" stopIfTrue="1">
      <formula>MOD(ROW(),2)</formula>
    </cfRule>
  </conditionalFormatting>
  <conditionalFormatting sqref="E21:E100">
    <cfRule type="cellIs" dxfId="7" priority="310" stopIfTrue="1" operator="equal">
      <formula>"RECHAZO"</formula>
    </cfRule>
    <cfRule type="cellIs" dxfId="6" priority="311" stopIfTrue="1" operator="equal">
      <formula>"CUMPLE"</formula>
    </cfRule>
    <cfRule type="cellIs" dxfId="5" priority="312" stopIfTrue="1" operator="equal">
      <formula>"NO CUMPLE"</formula>
    </cfRule>
    <cfRule type="cellIs" dxfId="4" priority="313" stopIfTrue="1" operator="equal">
      <formula>"HÁBIL"</formula>
    </cfRule>
    <cfRule type="cellIs" dxfId="3" priority="314" stopIfTrue="1" operator="equal">
      <formula>"NO HÁBIL"</formula>
    </cfRule>
    <cfRule type="cellIs" dxfId="2" priority="315" stopIfTrue="1" operator="equal">
      <formula>"NO APLICA"</formula>
    </cfRule>
  </conditionalFormatting>
  <conditionalFormatting sqref="P21:P100">
    <cfRule type="cellIs" dxfId="1" priority="182" operator="equal">
      <formula>"SE REQUIRIO Y NO SUBSANO"</formula>
    </cfRule>
    <cfRule type="cellIs" dxfId="0" priority="183" operator="equal">
      <formula>"SE REQUIRIO Y SUBSANO"</formula>
    </cfRule>
  </conditionalFormatting>
  <dataValidations count="1">
    <dataValidation type="list" allowBlank="1" showInputMessage="1" showErrorMessage="1" sqref="P21:P100" xr:uid="{00000000-0002-0000-1200-000000000000}">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7">
    <tabColor rgb="FF0070C0"/>
  </sheetPr>
  <dimension ref="B2:L20"/>
  <sheetViews>
    <sheetView workbookViewId="0">
      <selection activeCell="G13" sqref="G13"/>
    </sheetView>
  </sheetViews>
  <sheetFormatPr baseColWidth="10" defaultRowHeight="15"/>
  <cols>
    <col min="2" max="2" width="17.42578125" style="45" bestFit="1" customWidth="1"/>
    <col min="3" max="3" width="15.140625" style="45" bestFit="1" customWidth="1"/>
    <col min="5" max="5" width="31.28515625" style="45" bestFit="1" customWidth="1"/>
    <col min="6" max="6" width="17" style="45" customWidth="1"/>
    <col min="8" max="8" width="31.28515625" customWidth="1"/>
    <col min="9" max="9" width="17" customWidth="1"/>
    <col min="11" max="11" width="17.42578125" bestFit="1" customWidth="1"/>
  </cols>
  <sheetData>
    <row r="2" spans="2:12">
      <c r="B2" s="127" t="s">
        <v>98</v>
      </c>
      <c r="C2" s="155">
        <v>800000000</v>
      </c>
      <c r="E2" s="127" t="s">
        <v>111</v>
      </c>
      <c r="F2" s="141">
        <f>ROUND(C2/589500,3)</f>
        <v>1357.0820000000001</v>
      </c>
      <c r="H2" s="127" t="s">
        <v>104</v>
      </c>
      <c r="I2" s="141">
        <f>ROUND((((F4)*(SQRT(C8)+1))/F3),3)</f>
        <v>2.081</v>
      </c>
    </row>
    <row r="3" spans="2:12">
      <c r="B3" s="127" t="s">
        <v>99</v>
      </c>
      <c r="C3" s="144">
        <v>10.5</v>
      </c>
      <c r="E3" s="127" t="s">
        <v>112</v>
      </c>
      <c r="F3" s="142">
        <f>ROUND($F$2/$C$3,3)</f>
        <v>129.24600000000001</v>
      </c>
      <c r="H3" s="127" t="s">
        <v>116</v>
      </c>
      <c r="I3" s="142">
        <f>3*C3</f>
        <v>31.5</v>
      </c>
    </row>
    <row r="4" spans="2:12">
      <c r="B4" s="127" t="s">
        <v>109</v>
      </c>
      <c r="C4" s="156">
        <v>0.5</v>
      </c>
      <c r="E4" s="127" t="s">
        <v>113</v>
      </c>
      <c r="F4" s="142">
        <f>ROUND($C$4*$F$3,3)</f>
        <v>64.623000000000005</v>
      </c>
    </row>
    <row r="5" spans="2:12" ht="15.75" thickBot="1"/>
    <row r="6" spans="2:12" ht="45.75" thickBot="1">
      <c r="B6" s="140" t="s">
        <v>105</v>
      </c>
      <c r="C6" s="144">
        <v>200</v>
      </c>
      <c r="E6" s="570" t="s">
        <v>118</v>
      </c>
      <c r="F6" s="571"/>
      <c r="H6" s="570" t="s">
        <v>122</v>
      </c>
      <c r="I6" s="571"/>
    </row>
    <row r="8" spans="2:12">
      <c r="B8" s="127" t="s">
        <v>110</v>
      </c>
      <c r="C8" s="138">
        <f>IF(AND(0&lt;$C$6,$C$6&lt;=10),2,IF($C$6&gt;=81,10,ROUNDUP($C$6/10,0)+1))</f>
        <v>10</v>
      </c>
      <c r="E8" s="127" t="s">
        <v>117</v>
      </c>
      <c r="F8" s="144">
        <v>4</v>
      </c>
    </row>
    <row r="10" spans="2:12" ht="45">
      <c r="B10" s="140" t="s">
        <v>114</v>
      </c>
      <c r="C10" s="144">
        <v>7</v>
      </c>
      <c r="E10" s="140" t="s">
        <v>119</v>
      </c>
      <c r="F10" s="157">
        <v>10</v>
      </c>
      <c r="H10" s="140" t="s">
        <v>123</v>
      </c>
      <c r="I10" s="144">
        <v>68.623000000000005</v>
      </c>
    </row>
    <row r="12" spans="2:12" ht="45">
      <c r="B12" s="140" t="s">
        <v>115</v>
      </c>
      <c r="C12" s="144">
        <v>10.9</v>
      </c>
      <c r="E12" s="140" t="s">
        <v>120</v>
      </c>
      <c r="F12" s="138" t="str">
        <f>IF(F10&gt;=I3,"SI","NO")</f>
        <v>NO</v>
      </c>
      <c r="H12" s="140" t="s">
        <v>124</v>
      </c>
      <c r="I12" s="138" t="str">
        <f>IF(ROUND(($I$10/$F$3),3)&gt;=$I$2,"SI","NO")</f>
        <v>NO</v>
      </c>
      <c r="K12" s="140" t="s">
        <v>107</v>
      </c>
      <c r="L12" s="138">
        <f>ROUND($I$10/$F$3,3)</f>
        <v>0.53100000000000003</v>
      </c>
    </row>
    <row r="14" spans="2:12">
      <c r="B14" s="127" t="s">
        <v>127</v>
      </c>
      <c r="C14" s="143">
        <f>ROUND((((C12)+(C6*C3))/(C10+C6)),3)</f>
        <v>10.198</v>
      </c>
      <c r="E14" s="127" t="s">
        <v>121</v>
      </c>
      <c r="F14" s="143" t="str">
        <f>IF(OR(F8&lt;NUMMINCONT,F12="SI"),"NO ES HÁBIL","ES HÁBIL")</f>
        <v>ES HÁBIL</v>
      </c>
      <c r="H14" s="127" t="s">
        <v>121</v>
      </c>
      <c r="I14" s="143" t="str">
        <f>IF(OR($F$8&lt;NUMMINCONT,$I$12="SI"),"NO ES HÁBIL","ES HÁBIL")</f>
        <v>ES HÁBIL</v>
      </c>
    </row>
    <row r="15" spans="2:12" ht="15.75" thickBot="1"/>
    <row r="16" spans="2:12" ht="45.75" customHeight="1" thickBot="1">
      <c r="E16" s="570" t="s">
        <v>125</v>
      </c>
      <c r="F16" s="571"/>
      <c r="H16" s="570" t="s">
        <v>126</v>
      </c>
      <c r="I16" s="571"/>
    </row>
    <row r="18" spans="2:9" ht="45">
      <c r="B18" s="127" t="s">
        <v>128</v>
      </c>
      <c r="C18" s="158">
        <v>300</v>
      </c>
      <c r="E18" s="140" t="s">
        <v>130</v>
      </c>
      <c r="F18" s="138" t="str">
        <f>IF(F10&lt;$C$14,"MENOR",IF(F10=$C$14,"IGUAL","MAYOR"))</f>
        <v>MENOR</v>
      </c>
      <c r="H18" s="140" t="s">
        <v>131</v>
      </c>
      <c r="I18" s="138" t="str">
        <f>IF(I10&lt;$F$4,"MENOR",IF(I10=$F$4,"IGUAL","MAYOR"))</f>
        <v>MAYOR</v>
      </c>
    </row>
    <row r="19" spans="2:9">
      <c r="B19" s="127" t="s">
        <v>129</v>
      </c>
      <c r="C19" s="157">
        <v>600</v>
      </c>
    </row>
    <row r="20" spans="2:9">
      <c r="E20" s="140" t="s">
        <v>69</v>
      </c>
      <c r="F20" s="142">
        <f>IF(OR(F8="",F10=""),"",IF(F14="ES HÁBIL",IF(F18="MENOR",ROUND(($C$18*($F$10/$C$14)),3),ROUND($C$18*(((3*C14)-F10)/(2*C14)),3)),0))</f>
        <v>294.17500000000001</v>
      </c>
      <c r="H20" s="140" t="s">
        <v>132</v>
      </c>
      <c r="I20" s="142">
        <f>IF(OR($F$8="",I10=""),"",IF(I14="ES HÁBIL",IF(OR(I18="MENOR",I18="IGUAL"),ROUND(($C$19-($C$19/(POWER($F$4,2)))*POWER(I10-$F$4,2)),3),ROUND(($C$19-(1/$C$8)*($C$19/(POWER($F$4,2)))*POWER(I10-$F$4,2)),3)),0))</f>
        <v>599.77</v>
      </c>
    </row>
  </sheetData>
  <mergeCells count="4">
    <mergeCell ref="E6:F6"/>
    <mergeCell ref="H6:I6"/>
    <mergeCell ref="E16:F16"/>
    <mergeCell ref="H16:I16"/>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12</vt:i4>
      </vt:variant>
    </vt:vector>
  </HeadingPairs>
  <TitlesOfParts>
    <vt:vector size="28" baseType="lpstr">
      <vt:lpstr>PRESUPUESTOS</vt:lpstr>
      <vt:lpstr>PROPONENTES</vt:lpstr>
      <vt:lpstr>INTEGRANTES</vt:lpstr>
      <vt:lpstr>EXPERIENCIA</vt:lpstr>
      <vt:lpstr>PONDERACION EXP.</vt:lpstr>
      <vt:lpstr>APOYO A IND. NAL.</vt:lpstr>
      <vt:lpstr>EQUIPO DE TRABAJO</vt:lpstr>
      <vt:lpstr>F.SOSTENIVILIDAD</vt:lpstr>
      <vt:lpstr>MIPYME</vt:lpstr>
      <vt:lpstr>VIN.PERS.DISC.</vt:lpstr>
      <vt:lpstr>RNOCI</vt:lpstr>
      <vt:lpstr>RESUMEN</vt:lpstr>
      <vt:lpstr>MULTAS Y SANCIONES</vt:lpstr>
      <vt:lpstr>EVAL. ECONOMICA</vt:lpstr>
      <vt:lpstr>HAB.GEN.</vt:lpstr>
      <vt:lpstr>PRE-ELEGIBILIDAD</vt:lpstr>
      <vt:lpstr>FechaCierre</vt:lpstr>
      <vt:lpstr>FMINEXP</vt:lpstr>
      <vt:lpstr>NUMMAXCONT</vt:lpstr>
      <vt:lpstr>NUMMINCONT</vt:lpstr>
      <vt:lpstr>NUMMOD</vt:lpstr>
      <vt:lpstr>PFOMOD</vt:lpstr>
      <vt:lpstr>PLAZOMOD</vt:lpstr>
      <vt:lpstr>PORPO</vt:lpstr>
      <vt:lpstr>POSMMLV</vt:lpstr>
      <vt:lpstr>PTJETOTAL</vt:lpstr>
      <vt:lpstr>RESUMEN!Títulos_a_imprimir</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Magda Catalina Duarte Reyes</cp:lastModifiedBy>
  <dcterms:created xsi:type="dcterms:W3CDTF">2021-02-14T01:50:18Z</dcterms:created>
  <dcterms:modified xsi:type="dcterms:W3CDTF">2024-05-28T02:04:52Z</dcterms:modified>
</cp:coreProperties>
</file>