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PROCESOS 2024 SMAM\7. Transporte Materiales y Aprendices 2024\Evaluacion Inicial\Oferentes\"/>
    </mc:Choice>
  </mc:AlternateContent>
  <xr:revisionPtr revIDLastSave="0" documentId="13_ncr:1_{A96D5C03-E3D5-4117-89C1-D3971E867AED}" xr6:coauthVersionLast="47" xr6:coauthVersionMax="47" xr10:uidLastSave="{00000000-0000-0000-0000-000000000000}"/>
  <bookViews>
    <workbookView xWindow="-120" yWindow="-120" windowWidth="29040" windowHeight="15840" activeTab="1" xr2:uid="{8AA2E05D-5875-4326-B86D-3E60A937DF29}"/>
  </bookViews>
  <sheets>
    <sheet name="FICHA TECNICA" sheetId="2" r:id="rId1"/>
    <sheet name="PRECIO TECHO" sheetId="1" r:id="rId2"/>
  </sheets>
  <definedNames>
    <definedName name="_xlnm._FilterDatabase" localSheetId="0" hidden="1">'FICHA TECNICA'!$A$4:$I$24</definedName>
    <definedName name="_xlnm._FilterDatabase" localSheetId="1" hidden="1">'PRECIO TECHO'!$A$4:$I$24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25" i="1" l="1"/>
  <c r="Q25" i="1"/>
  <c r="R25" i="1"/>
  <c r="P25" i="1"/>
  <c r="V7" i="1"/>
  <c r="W7" i="1"/>
  <c r="X7" i="1"/>
  <c r="V8" i="1"/>
  <c r="W8" i="1"/>
  <c r="X8" i="1"/>
  <c r="V9" i="1"/>
  <c r="W9" i="1"/>
  <c r="X9" i="1"/>
  <c r="V10" i="1"/>
  <c r="W10" i="1"/>
  <c r="X10" i="1"/>
  <c r="V11" i="1"/>
  <c r="W11" i="1"/>
  <c r="X11" i="1"/>
  <c r="V12" i="1"/>
  <c r="W12" i="1"/>
  <c r="X12" i="1"/>
  <c r="V13" i="1"/>
  <c r="W13" i="1"/>
  <c r="X13" i="1"/>
  <c r="V14" i="1"/>
  <c r="W14" i="1"/>
  <c r="X14" i="1"/>
  <c r="V15" i="1"/>
  <c r="W15" i="1"/>
  <c r="X15" i="1"/>
  <c r="V16" i="1"/>
  <c r="W16" i="1"/>
  <c r="X16" i="1"/>
  <c r="V17" i="1"/>
  <c r="W17" i="1"/>
  <c r="X17" i="1"/>
  <c r="V18" i="1"/>
  <c r="W18" i="1"/>
  <c r="X18" i="1"/>
  <c r="V19" i="1"/>
  <c r="W19" i="1"/>
  <c r="X19" i="1"/>
  <c r="V20" i="1"/>
  <c r="W20" i="1"/>
  <c r="X20" i="1"/>
  <c r="V21" i="1"/>
  <c r="W21" i="1"/>
  <c r="X21" i="1"/>
  <c r="V22" i="1"/>
  <c r="W22" i="1"/>
  <c r="X22" i="1"/>
  <c r="V23" i="1"/>
  <c r="W23" i="1"/>
  <c r="X23" i="1"/>
  <c r="V24" i="1"/>
  <c r="W24" i="1"/>
  <c r="X24" i="1"/>
  <c r="X6" i="1"/>
  <c r="W6" i="1"/>
  <c r="V6" i="1"/>
  <c r="S7" i="1"/>
  <c r="T7" i="1"/>
  <c r="U7" i="1"/>
  <c r="S8" i="1"/>
  <c r="T8" i="1"/>
  <c r="U8" i="1"/>
  <c r="S9" i="1"/>
  <c r="T9" i="1"/>
  <c r="U9" i="1"/>
  <c r="S10" i="1"/>
  <c r="T10" i="1"/>
  <c r="U10" i="1"/>
  <c r="S11" i="1"/>
  <c r="T11" i="1"/>
  <c r="U11" i="1"/>
  <c r="S12" i="1"/>
  <c r="T12" i="1"/>
  <c r="U12" i="1"/>
  <c r="S13" i="1"/>
  <c r="T13" i="1"/>
  <c r="U13" i="1"/>
  <c r="S14" i="1"/>
  <c r="T14" i="1"/>
  <c r="U14" i="1"/>
  <c r="S15" i="1"/>
  <c r="T15" i="1"/>
  <c r="U15" i="1"/>
  <c r="S16" i="1"/>
  <c r="T16" i="1"/>
  <c r="U16" i="1"/>
  <c r="S17" i="1"/>
  <c r="T17" i="1"/>
  <c r="U17" i="1"/>
  <c r="S18" i="1"/>
  <c r="T18" i="1"/>
  <c r="U18" i="1"/>
  <c r="S19" i="1"/>
  <c r="T19" i="1"/>
  <c r="U19" i="1"/>
  <c r="S20" i="1"/>
  <c r="T20" i="1"/>
  <c r="U20" i="1"/>
  <c r="S21" i="1"/>
  <c r="T21" i="1"/>
  <c r="U21" i="1"/>
  <c r="S22" i="1"/>
  <c r="T22" i="1"/>
  <c r="U22" i="1"/>
  <c r="S23" i="1"/>
  <c r="T23" i="1"/>
  <c r="U23" i="1"/>
  <c r="S24" i="1"/>
  <c r="T24" i="1"/>
  <c r="U24" i="1"/>
  <c r="U6" i="1"/>
  <c r="T6" i="1"/>
  <c r="S6" i="1"/>
  <c r="A24" i="2"/>
  <c r="A21" i="2"/>
  <c r="O24" i="1"/>
  <c r="M7" i="1"/>
  <c r="N7" i="1"/>
  <c r="O7" i="1"/>
  <c r="M8" i="1"/>
  <c r="N8" i="1"/>
  <c r="O8" i="1"/>
  <c r="M9" i="1"/>
  <c r="N9" i="1"/>
  <c r="O9" i="1"/>
  <c r="M10" i="1"/>
  <c r="N10" i="1"/>
  <c r="O10" i="1"/>
  <c r="M11" i="1"/>
  <c r="N11" i="1"/>
  <c r="O11" i="1"/>
  <c r="M12" i="1"/>
  <c r="N12" i="1"/>
  <c r="O12" i="1"/>
  <c r="M13" i="1"/>
  <c r="N13" i="1"/>
  <c r="O13" i="1"/>
  <c r="M14" i="1"/>
  <c r="N14" i="1"/>
  <c r="O14" i="1"/>
  <c r="M15" i="1"/>
  <c r="N15" i="1"/>
  <c r="O15" i="1"/>
  <c r="M16" i="1"/>
  <c r="N16" i="1"/>
  <c r="O16" i="1"/>
  <c r="M17" i="1"/>
  <c r="N17" i="1"/>
  <c r="O17" i="1"/>
  <c r="M18" i="1"/>
  <c r="N18" i="1"/>
  <c r="O18" i="1"/>
  <c r="M19" i="1"/>
  <c r="N19" i="1"/>
  <c r="O19" i="1"/>
  <c r="M20" i="1"/>
  <c r="N20" i="1"/>
  <c r="O20" i="1"/>
  <c r="M21" i="1"/>
  <c r="N21" i="1"/>
  <c r="O21" i="1"/>
  <c r="M22" i="1"/>
  <c r="N22" i="1"/>
  <c r="O22" i="1"/>
  <c r="M23" i="1"/>
  <c r="N23" i="1"/>
  <c r="O23" i="1"/>
  <c r="M24" i="1"/>
  <c r="N24" i="1"/>
  <c r="O6" i="1"/>
  <c r="N6" i="1"/>
  <c r="M6" i="1"/>
  <c r="A21" i="1" l="1"/>
  <c r="A24" i="1"/>
</calcChain>
</file>

<file path=xl/sharedStrings.xml><?xml version="1.0" encoding="utf-8"?>
<sst xmlns="http://schemas.openxmlformats.org/spreadsheetml/2006/main" count="205" uniqueCount="77">
  <si>
    <t>CODIGO DEL MUNICIPIO</t>
  </si>
  <si>
    <t xml:space="preserve">DEPARTAMENTO </t>
  </si>
  <si>
    <t>MUNICIPIO</t>
  </si>
  <si>
    <t>CALDAS</t>
  </si>
  <si>
    <t>AGUADAS</t>
  </si>
  <si>
    <t>(156.5 km) por Carretera 25</t>
  </si>
  <si>
    <t>ANSERMA</t>
  </si>
  <si>
    <t>1 h 42 min</t>
  </si>
  <si>
    <t>(74.3 km) por Carretera 50</t>
  </si>
  <si>
    <t>ARANZAZU</t>
  </si>
  <si>
    <t>1 h 28 min</t>
  </si>
  <si>
    <t>(50.5 km) por Manizales-Neira y Neira-Aranzazu</t>
  </si>
  <si>
    <t>BELALCAZAR</t>
  </si>
  <si>
    <t>1 h 39 min</t>
  </si>
  <si>
    <t>(72.5 km) por Carretera 50</t>
  </si>
  <si>
    <t>CHINCHINA</t>
  </si>
  <si>
    <t>(25.5 km) por Carretera 50</t>
  </si>
  <si>
    <t>FILADELFIA</t>
  </si>
  <si>
    <t>(48.1 km) por Manizales-Neira y Neira-Aranzazu</t>
  </si>
  <si>
    <t>LA MERCED</t>
  </si>
  <si>
    <t>(86.4 km) por Manizales-La Felisa/Carretera 50 y Manizales-La Felisa</t>
  </si>
  <si>
    <t>MARMATO</t>
  </si>
  <si>
    <t>(95.5 km) por Manizales-La Felisa/Carretera 50</t>
  </si>
  <si>
    <t>MARULANDA</t>
  </si>
  <si>
    <t>3 h 50 min</t>
  </si>
  <si>
    <t> (126.3 km) por Salamina-Marulanda</t>
  </si>
  <si>
    <t>NEIRA</t>
  </si>
  <si>
    <t>36 min</t>
  </si>
  <si>
    <t> (20.4 km) por Manizales-Neira</t>
  </si>
  <si>
    <t>PACORA</t>
  </si>
  <si>
    <t>(105.9 km) por Neira-Aranzazu y Salamina-Pácora</t>
  </si>
  <si>
    <t>PALESTINA</t>
  </si>
  <si>
    <t>(30.3 km) por Carretera 50</t>
  </si>
  <si>
    <t>RIOSUCIO</t>
  </si>
  <si>
    <t>(93.2 km) por Manizales-La Felisa/Carretera 50</t>
  </si>
  <si>
    <t>RISARALDA</t>
  </si>
  <si>
    <t>(59.8 km) por Carretera 50 y Manizales-La Felisa/Carretera 50</t>
  </si>
  <si>
    <t>SALAMINA</t>
  </si>
  <si>
    <t>(72.5 km) por Neira-Aranzazu y Aranzazu-Salamina</t>
  </si>
  <si>
    <t>SAN JOSE</t>
  </si>
  <si>
    <t>1 h 24 min</t>
  </si>
  <si>
    <t> (66.3 km) por Carretera 50 y Arauca-San José</t>
  </si>
  <si>
    <t>SUPIA</t>
  </si>
  <si>
    <t>(80.8 km) por Manizales-La Felisa/Carretera 50</t>
  </si>
  <si>
    <t>VILLAMARIA</t>
  </si>
  <si>
    <t>(5.9 km) por Vía Panamericana</t>
  </si>
  <si>
    <t>VITERBO</t>
  </si>
  <si>
    <t>(69.5 km) por Carretera 50</t>
  </si>
  <si>
    <t>5 h 30 min</t>
  </si>
  <si>
    <t xml:space="preserve">NUMERO </t>
  </si>
  <si>
    <t>TIEMPO DE DESPLAZAMIENTO APROXIMADO ( fuente google)</t>
  </si>
  <si>
    <t>KM DESDE MANIZALES- MALTERIA A LOS MUNICIPIOS (fuente google)</t>
  </si>
  <si>
    <t>TIPO DE VEHICULO</t>
  </si>
  <si>
    <t>https://www.pruebaderuta.com/clasificacion-de-vehiculos-de-pasajeros-en-colombia.php</t>
  </si>
  <si>
    <t>Microbuses: Son vehículos que se usan para el transporte urbano de pasajeros, con longitudes entre 6 m y 7 m, y alturas no superiores a 2,8 m. Son vehículos fáciles de identificar ya que se montan en chasises de uso genérico conocidos como la Chevrolet NPR. 
PASAJEROS: 10 A 19 PERSONAS</t>
  </si>
  <si>
    <r>
      <t>39 min</t>
    </r>
    <r>
      <rPr>
        <sz val="14"/>
        <rFont val="Arial"/>
        <family val="2"/>
      </rPr>
      <t> </t>
    </r>
  </si>
  <si>
    <r>
      <t>1 h 26 min</t>
    </r>
    <r>
      <rPr>
        <sz val="14"/>
        <rFont val="Arial"/>
        <family val="2"/>
      </rPr>
      <t> </t>
    </r>
  </si>
  <si>
    <r>
      <t>1 h 46 min</t>
    </r>
    <r>
      <rPr>
        <sz val="14"/>
        <rFont val="Arial"/>
        <family val="2"/>
      </rPr>
      <t> </t>
    </r>
  </si>
  <si>
    <r>
      <t>2 h 18 min</t>
    </r>
    <r>
      <rPr>
        <sz val="14"/>
        <rFont val="Arial"/>
        <family val="2"/>
      </rPr>
      <t> </t>
    </r>
  </si>
  <si>
    <r>
      <t>3 h 13 min</t>
    </r>
    <r>
      <rPr>
        <sz val="14"/>
        <rFont val="Arial"/>
        <family val="2"/>
      </rPr>
      <t> </t>
    </r>
  </si>
  <si>
    <r>
      <t>49 min</t>
    </r>
    <r>
      <rPr>
        <sz val="14"/>
        <rFont val="Arial"/>
        <family val="2"/>
      </rPr>
      <t> </t>
    </r>
  </si>
  <si>
    <r>
      <t>1 h 48 min</t>
    </r>
    <r>
      <rPr>
        <sz val="14"/>
        <rFont val="Arial"/>
        <family val="2"/>
      </rPr>
      <t> </t>
    </r>
  </si>
  <si>
    <r>
      <t>1 h 16 min</t>
    </r>
    <r>
      <rPr>
        <sz val="14"/>
        <rFont val="Arial"/>
        <family val="2"/>
      </rPr>
      <t> </t>
    </r>
  </si>
  <si>
    <r>
      <t>2 h 3 min</t>
    </r>
    <r>
      <rPr>
        <sz val="14"/>
        <rFont val="Arial"/>
        <family val="2"/>
      </rPr>
      <t> </t>
    </r>
  </si>
  <si>
    <r>
      <t>1 h 29 min</t>
    </r>
    <r>
      <rPr>
        <sz val="14"/>
        <rFont val="Arial"/>
        <family val="2"/>
      </rPr>
      <t> </t>
    </r>
  </si>
  <si>
    <r>
      <t>15 min</t>
    </r>
    <r>
      <rPr>
        <sz val="14"/>
        <rFont val="Arial"/>
        <family val="2"/>
      </rPr>
      <t> </t>
    </r>
  </si>
  <si>
    <r>
      <t>1 h 17 min</t>
    </r>
    <r>
      <rPr>
        <sz val="14"/>
        <rFont val="Arial"/>
        <family val="2"/>
      </rPr>
      <t> </t>
    </r>
  </si>
  <si>
    <t>Valor por recorrido desde o hasta el municipio (Manizales-Caldas) Incluyendo Costos, gastos e impuestos</t>
  </si>
  <si>
    <t>Autobuses: Los autobuses son generalmente empleados para el transporte interurbano, escolar y especial. Están adaptados de tal manera que ofrecen comodidades a sus ocupantes. Generalmente tienen bodegas para equipajes más grandes. Sus longitudes varían entre los 11 m y los 15 m
PASAJEROS: 31 hasta 40 PERSONAS</t>
  </si>
  <si>
    <t>Busetas: Vehículos empleados tanto para el transporte urbano como interurbano, con variaciones evidentes en su nivel de equipamiento y accesorios; sus carrocerías son montadas sobre chasís más largos y presentan longitudes entre 7 m y 10 m
PASAJEROS: 20 A 30 PERSONAS</t>
  </si>
  <si>
    <t>COTIZACION 1 MANOS A LA OBRA</t>
  </si>
  <si>
    <t>COTIZACION 2 MYF</t>
  </si>
  <si>
    <t>PROMEDIO DE PRECIOS</t>
  </si>
  <si>
    <t>Valor por recorrido (IDA Y REGRESO) desde o hasta el municipio (Manizales-Caldas) Incluyendo Costos, gastos e impuestos</t>
  </si>
  <si>
    <t>LOTE 1: FICHA TECNICA SALIDAS DE PERSONAL O APRENDICES CFC 2024</t>
  </si>
  <si>
    <t xml:space="preserve">LOTE 1: FICHA TECNICA SALIDAS DE PERSONAL </t>
  </si>
  <si>
    <t>OFERENTE MYF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</si>
</sst>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rgb="FF202122"/>
      <name val="Arial"/>
      <family val="2"/>
    </font>
    <font>
      <sz val="8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10"/>
      <color rgb="FF202122"/>
      <name val="Arial"/>
      <family val="2"/>
    </font>
    <font>
      <sz val="8"/>
      <color rgb="FF20212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8"/>
      <color theme="1"/>
      <name val="Arial"/>
      <family val="2"/>
    </font>
    <font>
      <b/>
      <sz val="8"/>
      <color rgb="FFFF0000"/>
      <name val="Arial"/>
      <family val="2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8F9F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44" fontId="0" fillId="0" borderId="4" xfId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44" fontId="0" fillId="0" borderId="4" xfId="1" applyFont="1" applyBorder="1"/>
    <xf numFmtId="0" fontId="11" fillId="2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left" vertical="center" wrapText="1" indent="1"/>
    </xf>
    <xf numFmtId="0" fontId="12" fillId="6" borderId="4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left" vertical="center" wrapText="1" indent="1"/>
    </xf>
    <xf numFmtId="0" fontId="13" fillId="0" borderId="0" xfId="0" applyFont="1"/>
    <xf numFmtId="0" fontId="12" fillId="4" borderId="4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left" vertical="center" wrapText="1" indent="1"/>
    </xf>
    <xf numFmtId="0" fontId="3" fillId="5" borderId="4" xfId="0" applyFont="1" applyFill="1" applyBorder="1" applyAlignment="1">
      <alignment horizontal="center" vertical="center" wrapText="1"/>
    </xf>
    <xf numFmtId="44" fontId="0" fillId="5" borderId="4" xfId="1" applyFont="1" applyFill="1" applyBorder="1"/>
    <xf numFmtId="0" fontId="3" fillId="4" borderId="4" xfId="0" applyFont="1" applyFill="1" applyBorder="1" applyAlignment="1">
      <alignment horizontal="center" vertical="center" wrapText="1"/>
    </xf>
    <xf numFmtId="44" fontId="0" fillId="0" borderId="0" xfId="1" applyFont="1"/>
    <xf numFmtId="44" fontId="0" fillId="0" borderId="0" xfId="0" applyNumberFormat="1"/>
    <xf numFmtId="9" fontId="0" fillId="0" borderId="0" xfId="2" applyFont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44" fontId="0" fillId="4" borderId="0" xfId="0" applyNumberFormat="1" applyFill="1"/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895350</xdr:colOff>
      <xdr:row>1</xdr:row>
      <xdr:rowOff>114301</xdr:rowOff>
    </xdr:from>
    <xdr:to>
      <xdr:col>5</xdr:col>
      <xdr:colOff>1009650</xdr:colOff>
      <xdr:row>1</xdr:row>
      <xdr:rowOff>2155821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2CAE6ED-910F-4A71-BFD5-5BFD46D89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57625" y="447676"/>
          <a:ext cx="4333875" cy="20415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895350</xdr:colOff>
      <xdr:row>1</xdr:row>
      <xdr:rowOff>114301</xdr:rowOff>
    </xdr:from>
    <xdr:to>
      <xdr:col>5</xdr:col>
      <xdr:colOff>1009650</xdr:colOff>
      <xdr:row>1</xdr:row>
      <xdr:rowOff>2155821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A67C8B4-616A-71B8-927A-FADBCEBB2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57625" y="114301"/>
          <a:ext cx="4333875" cy="20415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2784C-66FA-4F0B-ADEC-835419F77A30}">
  <dimension ref="A1:I24"/>
  <sheetViews>
    <sheetView workbookViewId="0">
      <selection sqref="A1:I1"/>
    </sheetView>
  </sheetViews>
  <sheetFormatPr baseColWidth="10" defaultRowHeight="15" x14ac:dyDescent="0.25"/>
  <cols>
    <col min="1" max="1" width="16.42578125" customWidth="1"/>
    <col min="2" max="2" width="10.7109375" customWidth="1"/>
    <col min="3" max="3" width="19.85546875" customWidth="1"/>
    <col min="4" max="4" width="22.42578125" customWidth="1"/>
    <col min="5" max="5" width="21" customWidth="1"/>
    <col min="6" max="6" width="33.140625" customWidth="1"/>
    <col min="7" max="7" width="38.5703125" customWidth="1"/>
    <col min="8" max="8" width="39.140625" customWidth="1"/>
    <col min="9" max="9" width="36.7109375" customWidth="1"/>
  </cols>
  <sheetData>
    <row r="1" spans="1:9" ht="26.25" x14ac:dyDescent="0.4">
      <c r="A1" s="30" t="s">
        <v>74</v>
      </c>
      <c r="B1" s="31"/>
      <c r="C1" s="31"/>
      <c r="D1" s="31"/>
      <c r="E1" s="31"/>
      <c r="F1" s="31"/>
      <c r="G1" s="31"/>
      <c r="H1" s="31"/>
      <c r="I1" s="32"/>
    </row>
    <row r="2" spans="1:9" ht="183" customHeight="1" x14ac:dyDescent="0.25">
      <c r="A2" s="1"/>
      <c r="B2" s="7" t="s">
        <v>53</v>
      </c>
      <c r="C2" s="33"/>
      <c r="D2" s="33"/>
      <c r="E2" s="33"/>
      <c r="F2" s="34"/>
      <c r="G2" s="35" t="s">
        <v>52</v>
      </c>
      <c r="H2" s="36"/>
      <c r="I2" s="37"/>
    </row>
    <row r="3" spans="1:9" ht="30" customHeight="1" x14ac:dyDescent="0.25">
      <c r="A3" s="1"/>
      <c r="B3" s="7"/>
      <c r="C3" s="12"/>
      <c r="D3" s="12"/>
      <c r="E3" s="12"/>
      <c r="F3" s="13"/>
      <c r="G3" s="13"/>
      <c r="H3" s="13"/>
      <c r="I3" s="13"/>
    </row>
    <row r="4" spans="1:9" s="21" customFormat="1" ht="101.25" x14ac:dyDescent="0.2">
      <c r="A4" s="15" t="s">
        <v>49</v>
      </c>
      <c r="B4" s="16" t="s">
        <v>0</v>
      </c>
      <c r="C4" s="16" t="s">
        <v>1</v>
      </c>
      <c r="D4" s="15" t="s">
        <v>2</v>
      </c>
      <c r="E4" s="16" t="s">
        <v>50</v>
      </c>
      <c r="F4" s="16" t="s">
        <v>51</v>
      </c>
      <c r="G4" s="16" t="s">
        <v>54</v>
      </c>
      <c r="H4" s="16" t="s">
        <v>69</v>
      </c>
      <c r="I4" s="16" t="s">
        <v>68</v>
      </c>
    </row>
    <row r="5" spans="1:9" ht="75" x14ac:dyDescent="0.25">
      <c r="A5" s="2"/>
      <c r="B5" s="2"/>
      <c r="C5" s="3"/>
      <c r="D5" s="2"/>
      <c r="E5" s="3"/>
      <c r="F5" s="3"/>
      <c r="G5" s="3" t="s">
        <v>73</v>
      </c>
      <c r="H5" s="3" t="s">
        <v>73</v>
      </c>
      <c r="I5" s="3" t="s">
        <v>73</v>
      </c>
    </row>
    <row r="6" spans="1:9" ht="30" customHeight="1" x14ac:dyDescent="0.25">
      <c r="A6" s="4">
        <v>1</v>
      </c>
      <c r="B6" s="5">
        <v>17013</v>
      </c>
      <c r="C6" s="5" t="s">
        <v>3</v>
      </c>
      <c r="D6" s="6" t="s">
        <v>4</v>
      </c>
      <c r="E6" s="11" t="s">
        <v>48</v>
      </c>
      <c r="F6" s="8" t="s">
        <v>5</v>
      </c>
      <c r="G6" s="10"/>
      <c r="H6" s="10"/>
      <c r="I6" s="10"/>
    </row>
    <row r="7" spans="1:9" ht="30" customHeight="1" x14ac:dyDescent="0.25">
      <c r="A7" s="4">
        <v>2</v>
      </c>
      <c r="B7" s="5">
        <v>17042</v>
      </c>
      <c r="C7" s="5" t="s">
        <v>3</v>
      </c>
      <c r="D7" s="5" t="s">
        <v>6</v>
      </c>
      <c r="E7" s="11" t="s">
        <v>7</v>
      </c>
      <c r="F7" s="8" t="s">
        <v>8</v>
      </c>
      <c r="G7" s="10"/>
      <c r="H7" s="10"/>
      <c r="I7" s="10"/>
    </row>
    <row r="8" spans="1:9" ht="30" customHeight="1" x14ac:dyDescent="0.25">
      <c r="A8" s="4">
        <v>3</v>
      </c>
      <c r="B8" s="5">
        <v>17050</v>
      </c>
      <c r="C8" s="5" t="s">
        <v>3</v>
      </c>
      <c r="D8" s="5" t="s">
        <v>9</v>
      </c>
      <c r="E8" s="11" t="s">
        <v>10</v>
      </c>
      <c r="F8" s="8" t="s">
        <v>11</v>
      </c>
      <c r="G8" s="10"/>
      <c r="H8" s="10"/>
      <c r="I8" s="10"/>
    </row>
    <row r="9" spans="1:9" ht="30" customHeight="1" x14ac:dyDescent="0.25">
      <c r="A9" s="4">
        <v>4</v>
      </c>
      <c r="B9" s="5">
        <v>17088</v>
      </c>
      <c r="C9" s="5" t="s">
        <v>3</v>
      </c>
      <c r="D9" s="5" t="s">
        <v>12</v>
      </c>
      <c r="E9" s="11" t="s">
        <v>13</v>
      </c>
      <c r="F9" s="8" t="s">
        <v>14</v>
      </c>
      <c r="G9" s="10"/>
      <c r="H9" s="10"/>
      <c r="I9" s="10"/>
    </row>
    <row r="10" spans="1:9" ht="30" customHeight="1" x14ac:dyDescent="0.25">
      <c r="A10" s="4">
        <v>5</v>
      </c>
      <c r="B10" s="5">
        <v>17174</v>
      </c>
      <c r="C10" s="5" t="s">
        <v>3</v>
      </c>
      <c r="D10" s="5" t="s">
        <v>15</v>
      </c>
      <c r="E10" s="11" t="s">
        <v>55</v>
      </c>
      <c r="F10" s="8" t="s">
        <v>16</v>
      </c>
      <c r="G10" s="10"/>
      <c r="H10" s="10"/>
      <c r="I10" s="10"/>
    </row>
    <row r="11" spans="1:9" ht="30" customHeight="1" x14ac:dyDescent="0.25">
      <c r="A11" s="4">
        <v>6</v>
      </c>
      <c r="B11" s="5">
        <v>17272</v>
      </c>
      <c r="C11" s="5" t="s">
        <v>3</v>
      </c>
      <c r="D11" s="5" t="s">
        <v>17</v>
      </c>
      <c r="E11" s="11" t="s">
        <v>56</v>
      </c>
      <c r="F11" s="8" t="s">
        <v>18</v>
      </c>
      <c r="G11" s="10"/>
      <c r="H11" s="10"/>
      <c r="I11" s="10"/>
    </row>
    <row r="12" spans="1:9" ht="30" customHeight="1" x14ac:dyDescent="0.25">
      <c r="A12" s="4">
        <v>7</v>
      </c>
      <c r="B12" s="5">
        <v>17388</v>
      </c>
      <c r="C12" s="5" t="s">
        <v>3</v>
      </c>
      <c r="D12" s="5" t="s">
        <v>19</v>
      </c>
      <c r="E12" s="11" t="s">
        <v>57</v>
      </c>
      <c r="F12" s="9" t="s">
        <v>20</v>
      </c>
      <c r="G12" s="10"/>
      <c r="H12" s="10"/>
      <c r="I12" s="10"/>
    </row>
    <row r="13" spans="1:9" ht="30" customHeight="1" x14ac:dyDescent="0.25">
      <c r="A13" s="4">
        <v>8</v>
      </c>
      <c r="B13" s="5">
        <v>17442</v>
      </c>
      <c r="C13" s="5" t="s">
        <v>3</v>
      </c>
      <c r="D13" s="5" t="s">
        <v>21</v>
      </c>
      <c r="E13" s="11" t="s">
        <v>58</v>
      </c>
      <c r="F13" s="8" t="s">
        <v>22</v>
      </c>
      <c r="G13" s="10"/>
      <c r="H13" s="10"/>
      <c r="I13" s="10"/>
    </row>
    <row r="14" spans="1:9" ht="30" customHeight="1" x14ac:dyDescent="0.25">
      <c r="A14" s="4">
        <v>9</v>
      </c>
      <c r="B14" s="5">
        <v>17446</v>
      </c>
      <c r="C14" s="5" t="s">
        <v>3</v>
      </c>
      <c r="D14" s="5" t="s">
        <v>23</v>
      </c>
      <c r="E14" s="11" t="s">
        <v>24</v>
      </c>
      <c r="F14" s="8" t="s">
        <v>25</v>
      </c>
      <c r="G14" s="10"/>
      <c r="H14" s="10"/>
      <c r="I14" s="10"/>
    </row>
    <row r="15" spans="1:9" ht="30" customHeight="1" x14ac:dyDescent="0.25">
      <c r="A15" s="4">
        <v>10</v>
      </c>
      <c r="B15" s="5">
        <v>17486</v>
      </c>
      <c r="C15" s="5" t="s">
        <v>3</v>
      </c>
      <c r="D15" s="5" t="s">
        <v>26</v>
      </c>
      <c r="E15" s="11" t="s">
        <v>27</v>
      </c>
      <c r="F15" s="8" t="s">
        <v>28</v>
      </c>
      <c r="G15" s="10"/>
      <c r="H15" s="10"/>
      <c r="I15" s="10"/>
    </row>
    <row r="16" spans="1:9" ht="30" customHeight="1" x14ac:dyDescent="0.25">
      <c r="A16" s="4">
        <v>11</v>
      </c>
      <c r="B16" s="5">
        <v>17513</v>
      </c>
      <c r="C16" s="5" t="s">
        <v>3</v>
      </c>
      <c r="D16" s="5" t="s">
        <v>29</v>
      </c>
      <c r="E16" s="11" t="s">
        <v>59</v>
      </c>
      <c r="F16" s="8" t="s">
        <v>30</v>
      </c>
      <c r="G16" s="10"/>
      <c r="H16" s="10"/>
      <c r="I16" s="10"/>
    </row>
    <row r="17" spans="1:9" ht="30" customHeight="1" x14ac:dyDescent="0.25">
      <c r="A17" s="4">
        <v>12</v>
      </c>
      <c r="B17" s="5">
        <v>17524</v>
      </c>
      <c r="C17" s="5" t="s">
        <v>3</v>
      </c>
      <c r="D17" s="5" t="s">
        <v>31</v>
      </c>
      <c r="E17" s="11" t="s">
        <v>60</v>
      </c>
      <c r="F17" s="8" t="s">
        <v>32</v>
      </c>
      <c r="G17" s="10"/>
      <c r="H17" s="10"/>
      <c r="I17" s="10"/>
    </row>
    <row r="18" spans="1:9" ht="30" customHeight="1" x14ac:dyDescent="0.25">
      <c r="A18" s="4">
        <v>14</v>
      </c>
      <c r="B18" s="5">
        <v>17614</v>
      </c>
      <c r="C18" s="5" t="s">
        <v>3</v>
      </c>
      <c r="D18" s="5" t="s">
        <v>33</v>
      </c>
      <c r="E18" s="11" t="s">
        <v>61</v>
      </c>
      <c r="F18" s="8" t="s">
        <v>34</v>
      </c>
      <c r="G18" s="10"/>
      <c r="H18" s="10"/>
      <c r="I18" s="10"/>
    </row>
    <row r="19" spans="1:9" ht="30" customHeight="1" x14ac:dyDescent="0.25">
      <c r="A19" s="4">
        <v>15</v>
      </c>
      <c r="B19" s="5">
        <v>17616</v>
      </c>
      <c r="C19" s="5" t="s">
        <v>3</v>
      </c>
      <c r="D19" s="5" t="s">
        <v>35</v>
      </c>
      <c r="E19" s="11" t="s">
        <v>62</v>
      </c>
      <c r="F19" s="8" t="s">
        <v>36</v>
      </c>
      <c r="G19" s="10"/>
      <c r="H19" s="10"/>
      <c r="I19" s="10"/>
    </row>
    <row r="20" spans="1:9" ht="30" customHeight="1" x14ac:dyDescent="0.25">
      <c r="A20" s="4">
        <v>16</v>
      </c>
      <c r="B20" s="5">
        <v>17653</v>
      </c>
      <c r="C20" s="5" t="s">
        <v>3</v>
      </c>
      <c r="D20" s="5" t="s">
        <v>37</v>
      </c>
      <c r="E20" s="11" t="s">
        <v>63</v>
      </c>
      <c r="F20" s="8" t="s">
        <v>38</v>
      </c>
      <c r="G20" s="10"/>
      <c r="H20" s="10"/>
      <c r="I20" s="10"/>
    </row>
    <row r="21" spans="1:9" ht="30" customHeight="1" x14ac:dyDescent="0.25">
      <c r="A21" s="4">
        <f t="shared" ref="A21:A24" si="0">A20+1</f>
        <v>17</v>
      </c>
      <c r="B21" s="5">
        <v>17665</v>
      </c>
      <c r="C21" s="5" t="s">
        <v>3</v>
      </c>
      <c r="D21" s="5" t="s">
        <v>39</v>
      </c>
      <c r="E21" s="11" t="s">
        <v>40</v>
      </c>
      <c r="F21" s="8" t="s">
        <v>41</v>
      </c>
      <c r="G21" s="10"/>
      <c r="H21" s="10"/>
      <c r="I21" s="10"/>
    </row>
    <row r="22" spans="1:9" ht="30" customHeight="1" x14ac:dyDescent="0.25">
      <c r="A22" s="4">
        <v>18</v>
      </c>
      <c r="B22" s="5">
        <v>17777</v>
      </c>
      <c r="C22" s="5" t="s">
        <v>3</v>
      </c>
      <c r="D22" s="5" t="s">
        <v>42</v>
      </c>
      <c r="E22" s="11" t="s">
        <v>64</v>
      </c>
      <c r="F22" s="8" t="s">
        <v>43</v>
      </c>
      <c r="G22" s="10"/>
      <c r="H22" s="10"/>
      <c r="I22" s="10"/>
    </row>
    <row r="23" spans="1:9" ht="30" customHeight="1" x14ac:dyDescent="0.25">
      <c r="A23" s="4">
        <v>19</v>
      </c>
      <c r="B23" s="5">
        <v>17873</v>
      </c>
      <c r="C23" s="5" t="s">
        <v>3</v>
      </c>
      <c r="D23" s="5" t="s">
        <v>44</v>
      </c>
      <c r="E23" s="11" t="s">
        <v>65</v>
      </c>
      <c r="F23" s="8" t="s">
        <v>45</v>
      </c>
      <c r="G23" s="10"/>
      <c r="H23" s="10"/>
      <c r="I23" s="10"/>
    </row>
    <row r="24" spans="1:9" ht="30" customHeight="1" x14ac:dyDescent="0.25">
      <c r="A24" s="4">
        <f t="shared" si="0"/>
        <v>20</v>
      </c>
      <c r="B24" s="5">
        <v>17877</v>
      </c>
      <c r="C24" s="5" t="s">
        <v>3</v>
      </c>
      <c r="D24" s="5" t="s">
        <v>46</v>
      </c>
      <c r="E24" s="11" t="s">
        <v>66</v>
      </c>
      <c r="F24" s="8" t="s">
        <v>47</v>
      </c>
      <c r="G24" s="10"/>
      <c r="H24" s="10"/>
      <c r="I24" s="10"/>
    </row>
  </sheetData>
  <autoFilter ref="A4:I24" xr:uid="{C560E4DD-6E0F-4FED-AED8-C8A0B56383FB}"/>
  <mergeCells count="3">
    <mergeCell ref="A1:I1"/>
    <mergeCell ref="C2:F2"/>
    <mergeCell ref="G2:I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0E4DD-6E0F-4FED-AED8-C8A0B56383FB}">
  <dimension ref="A1:X25"/>
  <sheetViews>
    <sheetView tabSelected="1" topLeftCell="E14" workbookViewId="0">
      <selection activeCell="R22" sqref="R22"/>
    </sheetView>
  </sheetViews>
  <sheetFormatPr baseColWidth="10" defaultRowHeight="15" x14ac:dyDescent="0.25"/>
  <cols>
    <col min="1" max="1" width="16.42578125" customWidth="1"/>
    <col min="2" max="2" width="28" customWidth="1"/>
    <col min="3" max="3" width="19.85546875" customWidth="1"/>
    <col min="4" max="4" width="22.42578125" customWidth="1"/>
    <col min="5" max="5" width="21" customWidth="1"/>
    <col min="6" max="6" width="33.140625" customWidth="1"/>
    <col min="7" max="7" width="38.5703125" hidden="1" customWidth="1"/>
    <col min="8" max="8" width="39.140625" hidden="1" customWidth="1"/>
    <col min="9" max="9" width="36.7109375" hidden="1" customWidth="1"/>
    <col min="10" max="10" width="42.85546875" hidden="1" customWidth="1"/>
    <col min="11" max="11" width="48.28515625" hidden="1" customWidth="1"/>
    <col min="12" max="12" width="34.42578125" hidden="1" customWidth="1"/>
    <col min="13" max="13" width="18.28515625" customWidth="1"/>
    <col min="14" max="14" width="18.5703125" customWidth="1"/>
    <col min="15" max="15" width="21" customWidth="1"/>
    <col min="16" max="16" width="23.42578125" customWidth="1"/>
    <col min="17" max="17" width="20.140625" customWidth="1"/>
    <col min="18" max="18" width="18.42578125" customWidth="1"/>
    <col min="19" max="19" width="15.5703125" bestFit="1" customWidth="1"/>
    <col min="20" max="21" width="13" bestFit="1" customWidth="1"/>
  </cols>
  <sheetData>
    <row r="1" spans="1:24" ht="26.25" x14ac:dyDescent="0.4">
      <c r="A1" s="30" t="s">
        <v>75</v>
      </c>
      <c r="B1" s="31"/>
      <c r="C1" s="31"/>
      <c r="D1" s="31"/>
      <c r="E1" s="31"/>
      <c r="F1" s="31"/>
      <c r="G1" s="31"/>
      <c r="H1" s="31"/>
      <c r="I1" s="32"/>
    </row>
    <row r="2" spans="1:24" ht="183" customHeight="1" x14ac:dyDescent="0.25">
      <c r="A2" s="1"/>
      <c r="B2" s="7" t="s">
        <v>53</v>
      </c>
      <c r="C2" s="33"/>
      <c r="D2" s="33"/>
      <c r="E2" s="33"/>
      <c r="F2" s="34"/>
      <c r="G2" s="35" t="s">
        <v>52</v>
      </c>
      <c r="H2" s="36"/>
      <c r="I2" s="37"/>
      <c r="P2" s="41" t="s">
        <v>76</v>
      </c>
      <c r="Q2" s="41"/>
      <c r="R2" s="41"/>
    </row>
    <row r="3" spans="1:24" ht="30" customHeight="1" x14ac:dyDescent="0.25">
      <c r="A3" s="1"/>
      <c r="B3" s="7"/>
      <c r="C3" s="12"/>
      <c r="D3" s="12"/>
      <c r="E3" s="12"/>
      <c r="F3" s="13"/>
      <c r="G3" s="38" t="s">
        <v>70</v>
      </c>
      <c r="H3" s="39"/>
      <c r="I3" s="40"/>
      <c r="J3" s="45" t="s">
        <v>71</v>
      </c>
      <c r="K3" s="46"/>
      <c r="L3" s="47"/>
      <c r="M3" s="42" t="s">
        <v>72</v>
      </c>
      <c r="N3" s="43"/>
      <c r="O3" s="44"/>
      <c r="P3" s="38" t="s">
        <v>72</v>
      </c>
      <c r="Q3" s="39"/>
      <c r="R3" s="40"/>
    </row>
    <row r="4" spans="1:24" s="21" customFormat="1" ht="102" customHeight="1" x14ac:dyDescent="0.2">
      <c r="A4" s="15" t="s">
        <v>49</v>
      </c>
      <c r="B4" s="15" t="s">
        <v>0</v>
      </c>
      <c r="C4" s="16" t="s">
        <v>1</v>
      </c>
      <c r="D4" s="15" t="s">
        <v>2</v>
      </c>
      <c r="E4" s="16" t="s">
        <v>50</v>
      </c>
      <c r="F4" s="16" t="s">
        <v>51</v>
      </c>
      <c r="G4" s="22" t="s">
        <v>54</v>
      </c>
      <c r="H4" s="23" t="s">
        <v>69</v>
      </c>
      <c r="I4" s="22" t="s">
        <v>68</v>
      </c>
      <c r="J4" s="19" t="s">
        <v>54</v>
      </c>
      <c r="K4" s="20" t="s">
        <v>69</v>
      </c>
      <c r="L4" s="19" t="s">
        <v>68</v>
      </c>
      <c r="M4" s="17" t="s">
        <v>54</v>
      </c>
      <c r="N4" s="18" t="s">
        <v>69</v>
      </c>
      <c r="O4" s="17" t="s">
        <v>68</v>
      </c>
      <c r="P4" s="22" t="s">
        <v>54</v>
      </c>
      <c r="Q4" s="23" t="s">
        <v>69</v>
      </c>
      <c r="R4" s="22" t="s">
        <v>68</v>
      </c>
    </row>
    <row r="5" spans="1:24" ht="38.25" customHeight="1" x14ac:dyDescent="0.25">
      <c r="A5" s="2"/>
      <c r="B5" s="2"/>
      <c r="C5" s="3"/>
      <c r="D5" s="2"/>
      <c r="E5" s="3"/>
      <c r="F5" s="3"/>
      <c r="G5" s="3" t="s">
        <v>67</v>
      </c>
      <c r="H5" s="3" t="s">
        <v>67</v>
      </c>
      <c r="I5" s="3" t="s">
        <v>67</v>
      </c>
      <c r="J5" s="3" t="s">
        <v>67</v>
      </c>
      <c r="K5" s="3" t="s">
        <v>67</v>
      </c>
      <c r="L5" s="3" t="s">
        <v>67</v>
      </c>
      <c r="M5" s="24" t="s">
        <v>67</v>
      </c>
      <c r="N5" s="24" t="s">
        <v>67</v>
      </c>
      <c r="O5" s="24" t="s">
        <v>67</v>
      </c>
      <c r="P5" s="26" t="s">
        <v>67</v>
      </c>
      <c r="Q5" s="26" t="s">
        <v>67</v>
      </c>
      <c r="R5" s="26" t="s">
        <v>67</v>
      </c>
    </row>
    <row r="6" spans="1:24" ht="30" customHeight="1" x14ac:dyDescent="0.25">
      <c r="A6" s="4">
        <v>1</v>
      </c>
      <c r="B6" s="5">
        <v>17013</v>
      </c>
      <c r="C6" s="5" t="s">
        <v>3</v>
      </c>
      <c r="D6" s="6" t="s">
        <v>4</v>
      </c>
      <c r="E6" s="11" t="s">
        <v>48</v>
      </c>
      <c r="F6" s="8" t="s">
        <v>5</v>
      </c>
      <c r="G6" s="10">
        <v>1535200</v>
      </c>
      <c r="H6" s="10">
        <v>1939200</v>
      </c>
      <c r="I6" s="10">
        <v>2424000</v>
      </c>
      <c r="J6" s="14">
        <v>1520000</v>
      </c>
      <c r="K6" s="14">
        <v>1920000</v>
      </c>
      <c r="L6" s="14">
        <v>2400000</v>
      </c>
      <c r="M6" s="25">
        <f>+(G6+J6)/2</f>
        <v>1527600</v>
      </c>
      <c r="N6" s="25">
        <f t="shared" ref="N6" si="0">+(H6+K6)/2</f>
        <v>1929600</v>
      </c>
      <c r="O6" s="25">
        <f>+(I6+L6)/2</f>
        <v>2412000</v>
      </c>
      <c r="P6" s="27">
        <v>1300000</v>
      </c>
      <c r="Q6" s="27">
        <v>1640000</v>
      </c>
      <c r="R6" s="27">
        <v>2050000</v>
      </c>
      <c r="S6" s="28">
        <f>+M6-P6</f>
        <v>227600</v>
      </c>
      <c r="T6" s="28">
        <f>+N6-Q6</f>
        <v>289600</v>
      </c>
      <c r="U6" s="28">
        <f>+O6-R6</f>
        <v>362000</v>
      </c>
      <c r="V6" s="29">
        <f>+(S6*100%)/M6</f>
        <v>0.14899188269180413</v>
      </c>
      <c r="W6" s="29">
        <f>+(T6*100%)/N6</f>
        <v>0.15008291873963517</v>
      </c>
      <c r="X6" s="29">
        <f>+(U6*100%)/O6</f>
        <v>0.15008291873963517</v>
      </c>
    </row>
    <row r="7" spans="1:24" ht="30" customHeight="1" x14ac:dyDescent="0.25">
      <c r="A7" s="4">
        <v>2</v>
      </c>
      <c r="B7" s="5">
        <v>17042</v>
      </c>
      <c r="C7" s="5" t="s">
        <v>3</v>
      </c>
      <c r="D7" s="5" t="s">
        <v>6</v>
      </c>
      <c r="E7" s="11" t="s">
        <v>7</v>
      </c>
      <c r="F7" s="8" t="s">
        <v>8</v>
      </c>
      <c r="G7" s="10">
        <v>1001920</v>
      </c>
      <c r="H7" s="10">
        <v>1373600</v>
      </c>
      <c r="I7" s="10">
        <v>1616000</v>
      </c>
      <c r="J7" s="14">
        <v>992000</v>
      </c>
      <c r="K7" s="14">
        <v>1360000</v>
      </c>
      <c r="L7" s="14">
        <v>1600000</v>
      </c>
      <c r="M7" s="25">
        <f t="shared" ref="M7:M24" si="1">+(G7+J7)/2</f>
        <v>996960</v>
      </c>
      <c r="N7" s="25">
        <f t="shared" ref="N7:N24" si="2">+(H7+K7)/2</f>
        <v>1366800</v>
      </c>
      <c r="O7" s="25">
        <f t="shared" ref="O7:O23" si="3">+(I7+L7)/2</f>
        <v>1608000</v>
      </c>
      <c r="P7" s="27">
        <v>850000</v>
      </c>
      <c r="Q7" s="27">
        <v>1160000</v>
      </c>
      <c r="R7" s="27">
        <v>1370000</v>
      </c>
      <c r="S7" s="28">
        <f t="shared" ref="S7:S24" si="4">+M7-P7</f>
        <v>146960</v>
      </c>
      <c r="T7" s="28">
        <f t="shared" ref="T7:T24" si="5">+N7-Q7</f>
        <v>206800</v>
      </c>
      <c r="U7" s="28">
        <f t="shared" ref="U7:U24" si="6">+O7-R7</f>
        <v>238000</v>
      </c>
      <c r="V7" s="29">
        <f t="shared" ref="V7:V24" si="7">+(S7*100%)/M7</f>
        <v>0.14740812068688813</v>
      </c>
      <c r="W7" s="29">
        <f t="shared" ref="W7:W24" si="8">+(T7*100%)/N7</f>
        <v>0.15130231196956395</v>
      </c>
      <c r="X7" s="29">
        <f t="shared" ref="X7:X24" si="9">+(U7*100%)/O7</f>
        <v>0.14800995024875621</v>
      </c>
    </row>
    <row r="8" spans="1:24" ht="30" customHeight="1" x14ac:dyDescent="0.25">
      <c r="A8" s="4">
        <v>3</v>
      </c>
      <c r="B8" s="5">
        <v>17050</v>
      </c>
      <c r="C8" s="5" t="s">
        <v>3</v>
      </c>
      <c r="D8" s="5" t="s">
        <v>9</v>
      </c>
      <c r="E8" s="11" t="s">
        <v>10</v>
      </c>
      <c r="F8" s="8" t="s">
        <v>11</v>
      </c>
      <c r="G8" s="10">
        <v>888800</v>
      </c>
      <c r="H8" s="10">
        <v>1131200</v>
      </c>
      <c r="I8" s="10">
        <v>1292800</v>
      </c>
      <c r="J8" s="14">
        <v>880000</v>
      </c>
      <c r="K8" s="14">
        <v>1120000</v>
      </c>
      <c r="L8" s="14">
        <v>1280000</v>
      </c>
      <c r="M8" s="25">
        <f t="shared" si="1"/>
        <v>884400</v>
      </c>
      <c r="N8" s="25">
        <f t="shared" si="2"/>
        <v>1125600</v>
      </c>
      <c r="O8" s="25">
        <f t="shared" si="3"/>
        <v>1286400</v>
      </c>
      <c r="P8" s="27">
        <v>750000</v>
      </c>
      <c r="Q8" s="27">
        <v>960000</v>
      </c>
      <c r="R8" s="27">
        <v>1100000</v>
      </c>
      <c r="S8" s="28">
        <f t="shared" si="4"/>
        <v>134400</v>
      </c>
      <c r="T8" s="28">
        <f t="shared" si="5"/>
        <v>165600</v>
      </c>
      <c r="U8" s="28">
        <f t="shared" si="6"/>
        <v>186400</v>
      </c>
      <c r="V8" s="29">
        <f t="shared" si="7"/>
        <v>0.1519674355495251</v>
      </c>
      <c r="W8" s="29">
        <f t="shared" si="8"/>
        <v>0.14712153518123666</v>
      </c>
      <c r="X8" s="29">
        <f t="shared" si="9"/>
        <v>0.1449004975124378</v>
      </c>
    </row>
    <row r="9" spans="1:24" ht="30" customHeight="1" x14ac:dyDescent="0.25">
      <c r="A9" s="4">
        <v>4</v>
      </c>
      <c r="B9" s="5">
        <v>17088</v>
      </c>
      <c r="C9" s="5" t="s">
        <v>3</v>
      </c>
      <c r="D9" s="5" t="s">
        <v>12</v>
      </c>
      <c r="E9" s="11" t="s">
        <v>13</v>
      </c>
      <c r="F9" s="8" t="s">
        <v>14</v>
      </c>
      <c r="G9" s="10">
        <v>1050400</v>
      </c>
      <c r="H9" s="10">
        <v>1373600</v>
      </c>
      <c r="I9" s="10">
        <v>1567520</v>
      </c>
      <c r="J9" s="14">
        <v>1040000</v>
      </c>
      <c r="K9" s="14">
        <v>1360000</v>
      </c>
      <c r="L9" s="14">
        <v>1552000</v>
      </c>
      <c r="M9" s="25">
        <f t="shared" si="1"/>
        <v>1045200</v>
      </c>
      <c r="N9" s="25">
        <f t="shared" si="2"/>
        <v>1366800</v>
      </c>
      <c r="O9" s="25">
        <f t="shared" si="3"/>
        <v>1559760</v>
      </c>
      <c r="P9" s="27">
        <v>890000</v>
      </c>
      <c r="Q9" s="27">
        <v>1160000</v>
      </c>
      <c r="R9" s="27">
        <v>1330000</v>
      </c>
      <c r="S9" s="28">
        <f t="shared" si="4"/>
        <v>155200</v>
      </c>
      <c r="T9" s="28">
        <f t="shared" si="5"/>
        <v>206800</v>
      </c>
      <c r="U9" s="28">
        <f t="shared" si="6"/>
        <v>229760</v>
      </c>
      <c r="V9" s="29">
        <f t="shared" si="7"/>
        <v>0.1484883275928052</v>
      </c>
      <c r="W9" s="29">
        <f t="shared" si="8"/>
        <v>0.15130231196956395</v>
      </c>
      <c r="X9" s="29">
        <f t="shared" si="9"/>
        <v>0.1473047135456737</v>
      </c>
    </row>
    <row r="10" spans="1:24" ht="30" customHeight="1" x14ac:dyDescent="0.25">
      <c r="A10" s="4">
        <v>5</v>
      </c>
      <c r="B10" s="5">
        <v>17174</v>
      </c>
      <c r="C10" s="5" t="s">
        <v>3</v>
      </c>
      <c r="D10" s="5" t="s">
        <v>15</v>
      </c>
      <c r="E10" s="11" t="s">
        <v>55</v>
      </c>
      <c r="F10" s="8" t="s">
        <v>16</v>
      </c>
      <c r="G10" s="10">
        <v>565600</v>
      </c>
      <c r="H10" s="10">
        <v>775680</v>
      </c>
      <c r="I10" s="10">
        <v>888800</v>
      </c>
      <c r="J10" s="14">
        <v>560000</v>
      </c>
      <c r="K10" s="14">
        <v>768000</v>
      </c>
      <c r="L10" s="14">
        <v>880000</v>
      </c>
      <c r="M10" s="25">
        <f t="shared" si="1"/>
        <v>562800</v>
      </c>
      <c r="N10" s="25">
        <f t="shared" si="2"/>
        <v>771840</v>
      </c>
      <c r="O10" s="25">
        <f t="shared" si="3"/>
        <v>884400</v>
      </c>
      <c r="P10" s="27">
        <v>480000</v>
      </c>
      <c r="Q10" s="27">
        <v>650000</v>
      </c>
      <c r="R10" s="27">
        <v>750000</v>
      </c>
      <c r="S10" s="28">
        <f t="shared" si="4"/>
        <v>82800</v>
      </c>
      <c r="T10" s="28">
        <f t="shared" si="5"/>
        <v>121840</v>
      </c>
      <c r="U10" s="28">
        <f t="shared" si="6"/>
        <v>134400</v>
      </c>
      <c r="V10" s="29">
        <f t="shared" si="7"/>
        <v>0.14712153518123666</v>
      </c>
      <c r="W10" s="29">
        <f t="shared" si="8"/>
        <v>0.15785655058043119</v>
      </c>
      <c r="X10" s="29">
        <f t="shared" si="9"/>
        <v>0.1519674355495251</v>
      </c>
    </row>
    <row r="11" spans="1:24" ht="30" customHeight="1" x14ac:dyDescent="0.25">
      <c r="A11" s="4">
        <v>6</v>
      </c>
      <c r="B11" s="5">
        <v>17272</v>
      </c>
      <c r="C11" s="5" t="s">
        <v>3</v>
      </c>
      <c r="D11" s="5" t="s">
        <v>17</v>
      </c>
      <c r="E11" s="11" t="s">
        <v>56</v>
      </c>
      <c r="F11" s="8" t="s">
        <v>18</v>
      </c>
      <c r="G11" s="10">
        <v>808000</v>
      </c>
      <c r="H11" s="10">
        <v>1131200</v>
      </c>
      <c r="I11" s="10">
        <v>1292800</v>
      </c>
      <c r="J11" s="14">
        <v>800000</v>
      </c>
      <c r="K11" s="14">
        <v>1120000</v>
      </c>
      <c r="L11" s="14">
        <v>1280000</v>
      </c>
      <c r="M11" s="25">
        <f t="shared" si="1"/>
        <v>804000</v>
      </c>
      <c r="N11" s="25">
        <f t="shared" si="2"/>
        <v>1125600</v>
      </c>
      <c r="O11" s="25">
        <f t="shared" si="3"/>
        <v>1286400</v>
      </c>
      <c r="P11" s="27">
        <v>680000</v>
      </c>
      <c r="Q11" s="27">
        <v>950000</v>
      </c>
      <c r="R11" s="27">
        <v>1090000</v>
      </c>
      <c r="S11" s="28">
        <f t="shared" si="4"/>
        <v>124000</v>
      </c>
      <c r="T11" s="28">
        <f t="shared" si="5"/>
        <v>175600</v>
      </c>
      <c r="U11" s="28">
        <f t="shared" si="6"/>
        <v>196400</v>
      </c>
      <c r="V11" s="29">
        <f t="shared" si="7"/>
        <v>0.15422885572139303</v>
      </c>
      <c r="W11" s="29">
        <f t="shared" si="8"/>
        <v>0.15600568585643212</v>
      </c>
      <c r="X11" s="29">
        <f t="shared" si="9"/>
        <v>0.15267412935323382</v>
      </c>
    </row>
    <row r="12" spans="1:24" ht="30" customHeight="1" x14ac:dyDescent="0.25">
      <c r="A12" s="4">
        <v>7</v>
      </c>
      <c r="B12" s="5">
        <v>17388</v>
      </c>
      <c r="C12" s="5" t="s">
        <v>3</v>
      </c>
      <c r="D12" s="5" t="s">
        <v>19</v>
      </c>
      <c r="E12" s="11" t="s">
        <v>57</v>
      </c>
      <c r="F12" s="9" t="s">
        <v>20</v>
      </c>
      <c r="G12" s="10">
        <v>1212000</v>
      </c>
      <c r="H12" s="10">
        <v>1454400</v>
      </c>
      <c r="I12" s="10">
        <v>1616000</v>
      </c>
      <c r="J12" s="14">
        <v>1200000</v>
      </c>
      <c r="K12" s="14">
        <v>1440000</v>
      </c>
      <c r="L12" s="14">
        <v>1600000</v>
      </c>
      <c r="M12" s="25">
        <f t="shared" si="1"/>
        <v>1206000</v>
      </c>
      <c r="N12" s="25">
        <f t="shared" si="2"/>
        <v>1447200</v>
      </c>
      <c r="O12" s="25">
        <f t="shared" si="3"/>
        <v>1608000</v>
      </c>
      <c r="P12" s="27">
        <v>1025000</v>
      </c>
      <c r="Q12" s="27">
        <v>1230000</v>
      </c>
      <c r="R12" s="27">
        <v>1360000</v>
      </c>
      <c r="S12" s="28">
        <f t="shared" si="4"/>
        <v>181000</v>
      </c>
      <c r="T12" s="28">
        <f t="shared" si="5"/>
        <v>217200</v>
      </c>
      <c r="U12" s="28">
        <f t="shared" si="6"/>
        <v>248000</v>
      </c>
      <c r="V12" s="29">
        <f t="shared" si="7"/>
        <v>0.15008291873963517</v>
      </c>
      <c r="W12" s="29">
        <f t="shared" si="8"/>
        <v>0.15008291873963517</v>
      </c>
      <c r="X12" s="29">
        <f t="shared" si="9"/>
        <v>0.15422885572139303</v>
      </c>
    </row>
    <row r="13" spans="1:24" ht="30" customHeight="1" x14ac:dyDescent="0.25">
      <c r="A13" s="4">
        <v>8</v>
      </c>
      <c r="B13" s="5">
        <v>17442</v>
      </c>
      <c r="C13" s="5" t="s">
        <v>3</v>
      </c>
      <c r="D13" s="5" t="s">
        <v>21</v>
      </c>
      <c r="E13" s="11" t="s">
        <v>58</v>
      </c>
      <c r="F13" s="8" t="s">
        <v>22</v>
      </c>
      <c r="G13" s="10">
        <v>1212000</v>
      </c>
      <c r="H13" s="10">
        <v>1551360</v>
      </c>
      <c r="I13" s="10">
        <v>1696800</v>
      </c>
      <c r="J13" s="14">
        <v>1200000</v>
      </c>
      <c r="K13" s="14">
        <v>1536000</v>
      </c>
      <c r="L13" s="14">
        <v>1680000</v>
      </c>
      <c r="M13" s="25">
        <f t="shared" si="1"/>
        <v>1206000</v>
      </c>
      <c r="N13" s="25">
        <f t="shared" si="2"/>
        <v>1543680</v>
      </c>
      <c r="O13" s="25">
        <f t="shared" si="3"/>
        <v>1688400</v>
      </c>
      <c r="P13" s="27">
        <v>1025000</v>
      </c>
      <c r="Q13" s="27">
        <v>1310000</v>
      </c>
      <c r="R13" s="27">
        <v>1435000</v>
      </c>
      <c r="S13" s="28">
        <f t="shared" si="4"/>
        <v>181000</v>
      </c>
      <c r="T13" s="28">
        <f t="shared" si="5"/>
        <v>233680</v>
      </c>
      <c r="U13" s="28">
        <f t="shared" si="6"/>
        <v>253400</v>
      </c>
      <c r="V13" s="29">
        <f t="shared" si="7"/>
        <v>0.15008291873963517</v>
      </c>
      <c r="W13" s="29">
        <f t="shared" si="8"/>
        <v>0.15137852404643448</v>
      </c>
      <c r="X13" s="29">
        <f t="shared" si="9"/>
        <v>0.15008291873963517</v>
      </c>
    </row>
    <row r="14" spans="1:24" ht="30" customHeight="1" x14ac:dyDescent="0.25">
      <c r="A14" s="4">
        <v>9</v>
      </c>
      <c r="B14" s="5">
        <v>17446</v>
      </c>
      <c r="C14" s="5" t="s">
        <v>3</v>
      </c>
      <c r="D14" s="5" t="s">
        <v>23</v>
      </c>
      <c r="E14" s="11" t="s">
        <v>24</v>
      </c>
      <c r="F14" s="8" t="s">
        <v>25</v>
      </c>
      <c r="G14" s="10">
        <v>1454400</v>
      </c>
      <c r="H14" s="10">
        <v>2262400</v>
      </c>
      <c r="I14" s="10">
        <v>2666400</v>
      </c>
      <c r="J14" s="14">
        <v>1440000</v>
      </c>
      <c r="K14" s="14">
        <v>2240000</v>
      </c>
      <c r="L14" s="14">
        <v>2640000</v>
      </c>
      <c r="M14" s="25">
        <f t="shared" si="1"/>
        <v>1447200</v>
      </c>
      <c r="N14" s="25">
        <f t="shared" si="2"/>
        <v>2251200</v>
      </c>
      <c r="O14" s="25">
        <f t="shared" si="3"/>
        <v>2653200</v>
      </c>
      <c r="P14" s="27">
        <v>1230000</v>
      </c>
      <c r="Q14" s="27">
        <v>1910000</v>
      </c>
      <c r="R14" s="27">
        <v>2255000</v>
      </c>
      <c r="S14" s="28">
        <f t="shared" si="4"/>
        <v>217200</v>
      </c>
      <c r="T14" s="28">
        <f t="shared" si="5"/>
        <v>341200</v>
      </c>
      <c r="U14" s="28">
        <f t="shared" si="6"/>
        <v>398200</v>
      </c>
      <c r="V14" s="29">
        <f t="shared" si="7"/>
        <v>0.15008291873963517</v>
      </c>
      <c r="W14" s="29">
        <f t="shared" si="8"/>
        <v>0.15156361051883441</v>
      </c>
      <c r="X14" s="29">
        <f t="shared" si="9"/>
        <v>0.15008291873963517</v>
      </c>
    </row>
    <row r="15" spans="1:24" ht="30" customHeight="1" x14ac:dyDescent="0.25">
      <c r="A15" s="4">
        <v>10</v>
      </c>
      <c r="B15" s="5">
        <v>17486</v>
      </c>
      <c r="C15" s="5" t="s">
        <v>3</v>
      </c>
      <c r="D15" s="5" t="s">
        <v>26</v>
      </c>
      <c r="E15" s="11" t="s">
        <v>27</v>
      </c>
      <c r="F15" s="8" t="s">
        <v>28</v>
      </c>
      <c r="G15" s="10">
        <v>581760</v>
      </c>
      <c r="H15" s="10">
        <v>775680</v>
      </c>
      <c r="I15" s="10">
        <v>969600</v>
      </c>
      <c r="J15" s="14">
        <v>576000</v>
      </c>
      <c r="K15" s="14">
        <v>768000</v>
      </c>
      <c r="L15" s="14">
        <v>960000</v>
      </c>
      <c r="M15" s="25">
        <f t="shared" si="1"/>
        <v>578880</v>
      </c>
      <c r="N15" s="25">
        <f t="shared" si="2"/>
        <v>771840</v>
      </c>
      <c r="O15" s="25">
        <f t="shared" si="3"/>
        <v>964800</v>
      </c>
      <c r="P15" s="27">
        <v>490000</v>
      </c>
      <c r="Q15" s="27">
        <v>656000</v>
      </c>
      <c r="R15" s="27">
        <v>820000</v>
      </c>
      <c r="S15" s="28">
        <f t="shared" si="4"/>
        <v>88880</v>
      </c>
      <c r="T15" s="28">
        <f t="shared" si="5"/>
        <v>115840</v>
      </c>
      <c r="U15" s="28">
        <f t="shared" si="6"/>
        <v>144800</v>
      </c>
      <c r="V15" s="29">
        <f t="shared" si="7"/>
        <v>0.15353786622443338</v>
      </c>
      <c r="W15" s="29">
        <f t="shared" si="8"/>
        <v>0.15008291873963517</v>
      </c>
      <c r="X15" s="29">
        <f t="shared" si="9"/>
        <v>0.15008291873963517</v>
      </c>
    </row>
    <row r="16" spans="1:24" ht="30" customHeight="1" x14ac:dyDescent="0.25">
      <c r="A16" s="4">
        <v>11</v>
      </c>
      <c r="B16" s="5">
        <v>17513</v>
      </c>
      <c r="C16" s="5" t="s">
        <v>3</v>
      </c>
      <c r="D16" s="5" t="s">
        <v>29</v>
      </c>
      <c r="E16" s="11" t="s">
        <v>59</v>
      </c>
      <c r="F16" s="8" t="s">
        <v>30</v>
      </c>
      <c r="G16" s="10">
        <v>1535200</v>
      </c>
      <c r="H16" s="10">
        <v>2100800</v>
      </c>
      <c r="I16" s="10">
        <v>2424000</v>
      </c>
      <c r="J16" s="14">
        <v>1520000</v>
      </c>
      <c r="K16" s="14">
        <v>2080000</v>
      </c>
      <c r="L16" s="14">
        <v>2400000</v>
      </c>
      <c r="M16" s="25">
        <f t="shared" si="1"/>
        <v>1527600</v>
      </c>
      <c r="N16" s="25">
        <f t="shared" si="2"/>
        <v>2090400</v>
      </c>
      <c r="O16" s="25">
        <f t="shared" si="3"/>
        <v>2412000</v>
      </c>
      <c r="P16" s="27">
        <v>1290000</v>
      </c>
      <c r="Q16" s="27">
        <v>1770000</v>
      </c>
      <c r="R16" s="27">
        <v>2050000</v>
      </c>
      <c r="S16" s="28">
        <f t="shared" si="4"/>
        <v>237600</v>
      </c>
      <c r="T16" s="28">
        <f t="shared" si="5"/>
        <v>320400</v>
      </c>
      <c r="U16" s="28">
        <f t="shared" si="6"/>
        <v>362000</v>
      </c>
      <c r="V16" s="29">
        <f t="shared" si="7"/>
        <v>0.15553809897879026</v>
      </c>
      <c r="W16" s="29">
        <f t="shared" si="8"/>
        <v>0.15327210103329506</v>
      </c>
      <c r="X16" s="29">
        <f t="shared" si="9"/>
        <v>0.15008291873963517</v>
      </c>
    </row>
    <row r="17" spans="1:24" ht="30" customHeight="1" x14ac:dyDescent="0.25">
      <c r="A17" s="4">
        <v>12</v>
      </c>
      <c r="B17" s="5">
        <v>17524</v>
      </c>
      <c r="C17" s="5" t="s">
        <v>3</v>
      </c>
      <c r="D17" s="5" t="s">
        <v>31</v>
      </c>
      <c r="E17" s="11" t="s">
        <v>60</v>
      </c>
      <c r="F17" s="8" t="s">
        <v>32</v>
      </c>
      <c r="G17" s="10">
        <v>614080</v>
      </c>
      <c r="H17" s="10">
        <v>888800</v>
      </c>
      <c r="I17" s="10">
        <v>1212000</v>
      </c>
      <c r="J17" s="14">
        <v>608000</v>
      </c>
      <c r="K17" s="14">
        <v>880000</v>
      </c>
      <c r="L17" s="14">
        <v>1200000</v>
      </c>
      <c r="M17" s="25">
        <f t="shared" si="1"/>
        <v>611040</v>
      </c>
      <c r="N17" s="25">
        <f t="shared" si="2"/>
        <v>884400</v>
      </c>
      <c r="O17" s="25">
        <f t="shared" si="3"/>
        <v>1206000</v>
      </c>
      <c r="P17" s="27">
        <v>515000</v>
      </c>
      <c r="Q17" s="27">
        <v>750000</v>
      </c>
      <c r="R17" s="27">
        <v>1025000</v>
      </c>
      <c r="S17" s="28">
        <f t="shared" si="4"/>
        <v>96040</v>
      </c>
      <c r="T17" s="28">
        <f t="shared" si="5"/>
        <v>134400</v>
      </c>
      <c r="U17" s="28">
        <f t="shared" si="6"/>
        <v>181000</v>
      </c>
      <c r="V17" s="29">
        <f t="shared" si="7"/>
        <v>0.15717465305053679</v>
      </c>
      <c r="W17" s="29">
        <f t="shared" si="8"/>
        <v>0.1519674355495251</v>
      </c>
      <c r="X17" s="29">
        <f t="shared" si="9"/>
        <v>0.15008291873963517</v>
      </c>
    </row>
    <row r="18" spans="1:24" ht="30" customHeight="1" x14ac:dyDescent="0.25">
      <c r="A18" s="4">
        <v>14</v>
      </c>
      <c r="B18" s="5">
        <v>17614</v>
      </c>
      <c r="C18" s="5" t="s">
        <v>3</v>
      </c>
      <c r="D18" s="5" t="s">
        <v>33</v>
      </c>
      <c r="E18" s="11" t="s">
        <v>61</v>
      </c>
      <c r="F18" s="8" t="s">
        <v>34</v>
      </c>
      <c r="G18" s="10">
        <v>1292800</v>
      </c>
      <c r="H18" s="10">
        <v>1454400</v>
      </c>
      <c r="I18" s="10">
        <v>1616000</v>
      </c>
      <c r="J18" s="14">
        <v>1280000</v>
      </c>
      <c r="K18" s="14">
        <v>1440000</v>
      </c>
      <c r="L18" s="14">
        <v>1600000</v>
      </c>
      <c r="M18" s="25">
        <f t="shared" si="1"/>
        <v>1286400</v>
      </c>
      <c r="N18" s="25">
        <f t="shared" si="2"/>
        <v>1447200</v>
      </c>
      <c r="O18" s="25">
        <f t="shared" si="3"/>
        <v>1608000</v>
      </c>
      <c r="P18" s="27">
        <v>1090000</v>
      </c>
      <c r="Q18" s="27">
        <v>1230000</v>
      </c>
      <c r="R18" s="27">
        <v>1360000</v>
      </c>
      <c r="S18" s="28">
        <f t="shared" si="4"/>
        <v>196400</v>
      </c>
      <c r="T18" s="28">
        <f t="shared" si="5"/>
        <v>217200</v>
      </c>
      <c r="U18" s="28">
        <f t="shared" si="6"/>
        <v>248000</v>
      </c>
      <c r="V18" s="29">
        <f t="shared" si="7"/>
        <v>0.15267412935323382</v>
      </c>
      <c r="W18" s="29">
        <f t="shared" si="8"/>
        <v>0.15008291873963517</v>
      </c>
      <c r="X18" s="29">
        <f t="shared" si="9"/>
        <v>0.15422885572139303</v>
      </c>
    </row>
    <row r="19" spans="1:24" ht="30" customHeight="1" x14ac:dyDescent="0.25">
      <c r="A19" s="4">
        <v>15</v>
      </c>
      <c r="B19" s="5">
        <v>17616</v>
      </c>
      <c r="C19" s="5" t="s">
        <v>3</v>
      </c>
      <c r="D19" s="5" t="s">
        <v>35</v>
      </c>
      <c r="E19" s="11" t="s">
        <v>62</v>
      </c>
      <c r="F19" s="8" t="s">
        <v>36</v>
      </c>
      <c r="G19" s="10">
        <v>969600</v>
      </c>
      <c r="H19" s="10">
        <v>1292800</v>
      </c>
      <c r="I19" s="10">
        <v>1454400</v>
      </c>
      <c r="J19" s="14">
        <v>960000</v>
      </c>
      <c r="K19" s="14">
        <v>1280000</v>
      </c>
      <c r="L19" s="14">
        <v>1440000</v>
      </c>
      <c r="M19" s="25">
        <f t="shared" si="1"/>
        <v>964800</v>
      </c>
      <c r="N19" s="25">
        <f t="shared" si="2"/>
        <v>1286400</v>
      </c>
      <c r="O19" s="25">
        <f t="shared" si="3"/>
        <v>1447200</v>
      </c>
      <c r="P19" s="27">
        <v>820000</v>
      </c>
      <c r="Q19" s="27">
        <v>1090000</v>
      </c>
      <c r="R19" s="27">
        <v>1230000</v>
      </c>
      <c r="S19" s="28">
        <f t="shared" si="4"/>
        <v>144800</v>
      </c>
      <c r="T19" s="28">
        <f t="shared" si="5"/>
        <v>196400</v>
      </c>
      <c r="U19" s="28">
        <f t="shared" si="6"/>
        <v>217200</v>
      </c>
      <c r="V19" s="29">
        <f t="shared" si="7"/>
        <v>0.15008291873963517</v>
      </c>
      <c r="W19" s="29">
        <f t="shared" si="8"/>
        <v>0.15267412935323382</v>
      </c>
      <c r="X19" s="29">
        <f t="shared" si="9"/>
        <v>0.15008291873963517</v>
      </c>
    </row>
    <row r="20" spans="1:24" ht="30" customHeight="1" x14ac:dyDescent="0.25">
      <c r="A20" s="4">
        <v>16</v>
      </c>
      <c r="B20" s="5">
        <v>17653</v>
      </c>
      <c r="C20" s="5" t="s">
        <v>3</v>
      </c>
      <c r="D20" s="5" t="s">
        <v>37</v>
      </c>
      <c r="E20" s="11" t="s">
        <v>63</v>
      </c>
      <c r="F20" s="8" t="s">
        <v>38</v>
      </c>
      <c r="G20" s="10">
        <v>1212000</v>
      </c>
      <c r="H20" s="10">
        <v>1373600</v>
      </c>
      <c r="I20" s="10">
        <v>1535200</v>
      </c>
      <c r="J20" s="14">
        <v>1200000</v>
      </c>
      <c r="K20" s="14">
        <v>1360000</v>
      </c>
      <c r="L20" s="14">
        <v>1520000</v>
      </c>
      <c r="M20" s="25">
        <f t="shared" si="1"/>
        <v>1206000</v>
      </c>
      <c r="N20" s="25">
        <f t="shared" si="2"/>
        <v>1366800</v>
      </c>
      <c r="O20" s="25">
        <f t="shared" si="3"/>
        <v>1527600</v>
      </c>
      <c r="P20" s="27">
        <v>1025000</v>
      </c>
      <c r="Q20" s="27">
        <v>1160000</v>
      </c>
      <c r="R20" s="27">
        <v>1290000</v>
      </c>
      <c r="S20" s="28">
        <f t="shared" si="4"/>
        <v>181000</v>
      </c>
      <c r="T20" s="28">
        <f t="shared" si="5"/>
        <v>206800</v>
      </c>
      <c r="U20" s="28">
        <f t="shared" si="6"/>
        <v>237600</v>
      </c>
      <c r="V20" s="29">
        <f t="shared" si="7"/>
        <v>0.15008291873963517</v>
      </c>
      <c r="W20" s="29">
        <f t="shared" si="8"/>
        <v>0.15130231196956395</v>
      </c>
      <c r="X20" s="29">
        <f t="shared" si="9"/>
        <v>0.15553809897879026</v>
      </c>
    </row>
    <row r="21" spans="1:24" ht="30" customHeight="1" x14ac:dyDescent="0.25">
      <c r="A21" s="4">
        <f t="shared" ref="A21:A24" si="10">A20+1</f>
        <v>17</v>
      </c>
      <c r="B21" s="5">
        <v>17665</v>
      </c>
      <c r="C21" s="5" t="s">
        <v>3</v>
      </c>
      <c r="D21" s="5" t="s">
        <v>39</v>
      </c>
      <c r="E21" s="11" t="s">
        <v>40</v>
      </c>
      <c r="F21" s="8" t="s">
        <v>41</v>
      </c>
      <c r="G21" s="10">
        <v>727200</v>
      </c>
      <c r="H21" s="10">
        <v>1050400</v>
      </c>
      <c r="I21" s="10">
        <v>1373600</v>
      </c>
      <c r="J21" s="14">
        <v>720000</v>
      </c>
      <c r="K21" s="14">
        <v>1040000</v>
      </c>
      <c r="L21" s="14">
        <v>1360000</v>
      </c>
      <c r="M21" s="25">
        <f t="shared" si="1"/>
        <v>723600</v>
      </c>
      <c r="N21" s="25">
        <f t="shared" si="2"/>
        <v>1045200</v>
      </c>
      <c r="O21" s="25">
        <f t="shared" si="3"/>
        <v>1366800</v>
      </c>
      <c r="P21" s="27">
        <v>615000</v>
      </c>
      <c r="Q21" s="27">
        <v>880000</v>
      </c>
      <c r="R21" s="27">
        <v>1160000</v>
      </c>
      <c r="S21" s="28">
        <f t="shared" si="4"/>
        <v>108600</v>
      </c>
      <c r="T21" s="28">
        <f t="shared" si="5"/>
        <v>165200</v>
      </c>
      <c r="U21" s="28">
        <f t="shared" si="6"/>
        <v>206800</v>
      </c>
      <c r="V21" s="29">
        <f t="shared" si="7"/>
        <v>0.15008291873963517</v>
      </c>
      <c r="W21" s="29">
        <f t="shared" si="8"/>
        <v>0.15805587447378491</v>
      </c>
      <c r="X21" s="29">
        <f t="shared" si="9"/>
        <v>0.15130231196956395</v>
      </c>
    </row>
    <row r="22" spans="1:24" ht="30" customHeight="1" x14ac:dyDescent="0.25">
      <c r="A22" s="4">
        <v>18</v>
      </c>
      <c r="B22" s="5">
        <v>17777</v>
      </c>
      <c r="C22" s="5" t="s">
        <v>3</v>
      </c>
      <c r="D22" s="5" t="s">
        <v>42</v>
      </c>
      <c r="E22" s="11" t="s">
        <v>64</v>
      </c>
      <c r="F22" s="8" t="s">
        <v>43</v>
      </c>
      <c r="G22" s="10">
        <v>1292800</v>
      </c>
      <c r="H22" s="10">
        <v>1454400</v>
      </c>
      <c r="I22" s="10">
        <v>1616000</v>
      </c>
      <c r="J22" s="14">
        <v>1280000</v>
      </c>
      <c r="K22" s="14">
        <v>1440000</v>
      </c>
      <c r="L22" s="14">
        <v>1600000</v>
      </c>
      <c r="M22" s="25">
        <f t="shared" si="1"/>
        <v>1286400</v>
      </c>
      <c r="N22" s="25">
        <f t="shared" si="2"/>
        <v>1447200</v>
      </c>
      <c r="O22" s="25">
        <f t="shared" si="3"/>
        <v>1608000</v>
      </c>
      <c r="P22" s="27">
        <v>1090000</v>
      </c>
      <c r="Q22" s="27">
        <v>1230000</v>
      </c>
      <c r="R22" s="27">
        <v>1360000</v>
      </c>
      <c r="S22" s="28">
        <f t="shared" si="4"/>
        <v>196400</v>
      </c>
      <c r="T22" s="28">
        <f t="shared" si="5"/>
        <v>217200</v>
      </c>
      <c r="U22" s="28">
        <f t="shared" si="6"/>
        <v>248000</v>
      </c>
      <c r="V22" s="29">
        <f t="shared" si="7"/>
        <v>0.15267412935323382</v>
      </c>
      <c r="W22" s="29">
        <f t="shared" si="8"/>
        <v>0.15008291873963517</v>
      </c>
      <c r="X22" s="29">
        <f t="shared" si="9"/>
        <v>0.15422885572139303</v>
      </c>
    </row>
    <row r="23" spans="1:24" ht="30" customHeight="1" x14ac:dyDescent="0.25">
      <c r="A23" s="4">
        <v>19</v>
      </c>
      <c r="B23" s="5">
        <v>17873</v>
      </c>
      <c r="C23" s="5" t="s">
        <v>3</v>
      </c>
      <c r="D23" s="5" t="s">
        <v>44</v>
      </c>
      <c r="E23" s="11" t="s">
        <v>65</v>
      </c>
      <c r="F23" s="8" t="s">
        <v>45</v>
      </c>
      <c r="G23" s="10">
        <v>646400</v>
      </c>
      <c r="H23" s="10">
        <v>727200</v>
      </c>
      <c r="I23" s="10">
        <v>808000</v>
      </c>
      <c r="J23" s="14">
        <v>640000</v>
      </c>
      <c r="K23" s="14">
        <v>720000</v>
      </c>
      <c r="L23" s="14">
        <v>800000</v>
      </c>
      <c r="M23" s="25">
        <f t="shared" si="1"/>
        <v>643200</v>
      </c>
      <c r="N23" s="25">
        <f t="shared" si="2"/>
        <v>723600</v>
      </c>
      <c r="O23" s="25">
        <f t="shared" si="3"/>
        <v>804000</v>
      </c>
      <c r="P23" s="27">
        <v>540000</v>
      </c>
      <c r="Q23" s="27">
        <v>610000</v>
      </c>
      <c r="R23" s="27">
        <v>680000</v>
      </c>
      <c r="S23" s="28">
        <f t="shared" si="4"/>
        <v>103200</v>
      </c>
      <c r="T23" s="28">
        <f t="shared" si="5"/>
        <v>113600</v>
      </c>
      <c r="U23" s="28">
        <f t="shared" si="6"/>
        <v>124000</v>
      </c>
      <c r="V23" s="29">
        <f t="shared" si="7"/>
        <v>0.16044776119402984</v>
      </c>
      <c r="W23" s="29">
        <f t="shared" si="8"/>
        <v>0.15699281370923163</v>
      </c>
      <c r="X23" s="29">
        <f t="shared" si="9"/>
        <v>0.15422885572139303</v>
      </c>
    </row>
    <row r="24" spans="1:24" ht="30" customHeight="1" x14ac:dyDescent="0.25">
      <c r="A24" s="4">
        <f t="shared" si="10"/>
        <v>20</v>
      </c>
      <c r="B24" s="5">
        <v>17877</v>
      </c>
      <c r="C24" s="5" t="s">
        <v>3</v>
      </c>
      <c r="D24" s="5" t="s">
        <v>46</v>
      </c>
      <c r="E24" s="11" t="s">
        <v>66</v>
      </c>
      <c r="F24" s="8" t="s">
        <v>47</v>
      </c>
      <c r="G24" s="10">
        <v>1373600</v>
      </c>
      <c r="H24" s="10">
        <v>1696800</v>
      </c>
      <c r="I24" s="10">
        <v>1939200</v>
      </c>
      <c r="J24" s="14">
        <v>1360000</v>
      </c>
      <c r="K24" s="14">
        <v>1680000</v>
      </c>
      <c r="L24" s="14">
        <v>1920000</v>
      </c>
      <c r="M24" s="25">
        <f t="shared" si="1"/>
        <v>1366800</v>
      </c>
      <c r="N24" s="25">
        <f t="shared" si="2"/>
        <v>1688400</v>
      </c>
      <c r="O24" s="25">
        <f>+(I24+L24)/2</f>
        <v>1929600</v>
      </c>
      <c r="P24" s="27">
        <v>1160000</v>
      </c>
      <c r="Q24" s="27">
        <v>1435000</v>
      </c>
      <c r="R24" s="27">
        <v>1640000</v>
      </c>
      <c r="S24" s="28">
        <f t="shared" si="4"/>
        <v>206800</v>
      </c>
      <c r="T24" s="28">
        <f t="shared" si="5"/>
        <v>253400</v>
      </c>
      <c r="U24" s="28">
        <f t="shared" si="6"/>
        <v>289600</v>
      </c>
      <c r="V24" s="29">
        <f t="shared" si="7"/>
        <v>0.15130231196956395</v>
      </c>
      <c r="W24" s="29">
        <f t="shared" si="8"/>
        <v>0.15008291873963517</v>
      </c>
      <c r="X24" s="29">
        <f t="shared" si="9"/>
        <v>0.15008291873963517</v>
      </c>
    </row>
    <row r="25" spans="1:24" x14ac:dyDescent="0.25">
      <c r="P25" s="28">
        <f>SUM(P6:P24)</f>
        <v>16865000</v>
      </c>
      <c r="Q25" s="28">
        <f t="shared" ref="Q25:R25" si="11">SUM(Q6:Q24)</f>
        <v>21781000</v>
      </c>
      <c r="R25" s="28">
        <f t="shared" si="11"/>
        <v>25355000</v>
      </c>
      <c r="S25" s="48">
        <f>+P25+Q25+R25</f>
        <v>64001000</v>
      </c>
    </row>
  </sheetData>
  <autoFilter ref="A4:I24" xr:uid="{C560E4DD-6E0F-4FED-AED8-C8A0B56383FB}"/>
  <mergeCells count="8">
    <mergeCell ref="A1:I1"/>
    <mergeCell ref="G3:I3"/>
    <mergeCell ref="J3:L3"/>
    <mergeCell ref="P3:R3"/>
    <mergeCell ref="P2:R2"/>
    <mergeCell ref="M3:O3"/>
    <mergeCell ref="G2:I2"/>
    <mergeCell ref="C2:F2"/>
  </mergeCells>
  <phoneticPr fontId="5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TECNICA</vt:lpstr>
      <vt:lpstr>PRECIO TECHO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Maria Rivera Castaño</dc:creator>
  <cp:lastModifiedBy>Sandra Milena Alvarán Melo</cp:lastModifiedBy>
  <dcterms:created xsi:type="dcterms:W3CDTF">2024-03-16T14:53:24Z</dcterms:created>
  <dcterms:modified xsi:type="dcterms:W3CDTF">2024-05-30T23:50:56Z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2024-03-16T15:42:59Z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752e3eb2-21dd-4ad8-90cb-4014fa04ca10</vt:lpwstr>
  </property>
  <property fmtid="{D5CDD505-2E9C-101B-9397-08002B2CF9AE}" pid="8" name="MSIP_Label_1299739c-ad3d-4908-806e-4d91151a6e13_ContentBits">
    <vt:lpwstr>0</vt:lpwstr>
  </property>
</Properties>
</file>