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tmeduco-my.sharepoint.com/personal/andresocampo_itm_edu_co/Documents/2024/SELECCIONES ABREVIADAS/MTTO AIRES/CASO 2/"/>
    </mc:Choice>
  </mc:AlternateContent>
  <xr:revisionPtr revIDLastSave="0" documentId="8_{A899AE18-9159-406D-8196-72810386EA61}" xr6:coauthVersionLast="47" xr6:coauthVersionMax="47" xr10:uidLastSave="{00000000-0000-0000-0000-000000000000}"/>
  <bookViews>
    <workbookView xWindow="-98" yWindow="-98" windowWidth="19396" windowHeight="11475" xr2:uid="{D7CE2060-1250-4A99-9D2B-956835961EF5}"/>
  </bookViews>
  <sheets>
    <sheet name="Estudio del Mercado (2)" sheetId="2" r:id="rId1"/>
  </sheets>
  <definedNames>
    <definedName name="_xlnm._FilterDatabase" localSheetId="0" hidden="1">'Estudio del Mercado (2)'!$A$25:$K$238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48" i="2" l="1"/>
  <c r="K148" i="2" s="1"/>
  <c r="I25" i="2"/>
  <c r="H25" i="2"/>
  <c r="G25" i="2"/>
  <c r="J97" i="2"/>
  <c r="J173" i="2"/>
  <c r="K173" i="2" s="1"/>
  <c r="J174" i="2"/>
  <c r="K174" i="2" s="1"/>
  <c r="J175" i="2"/>
  <c r="K175" i="2" s="1"/>
  <c r="J176" i="2"/>
  <c r="K176" i="2" s="1"/>
  <c r="J177" i="2"/>
  <c r="K177" i="2" s="1"/>
  <c r="J178" i="2"/>
  <c r="K178" i="2" s="1"/>
  <c r="J179" i="2"/>
  <c r="K179" i="2" s="1"/>
  <c r="J180" i="2"/>
  <c r="K180" i="2" s="1"/>
  <c r="J181" i="2"/>
  <c r="K181" i="2" s="1"/>
  <c r="J182" i="2"/>
  <c r="K182" i="2" s="1"/>
  <c r="J183" i="2"/>
  <c r="K183" i="2" s="1"/>
  <c r="J184" i="2"/>
  <c r="K184" i="2" s="1"/>
  <c r="J185" i="2"/>
  <c r="K185" i="2" s="1"/>
  <c r="J186" i="2"/>
  <c r="K186" i="2" s="1"/>
  <c r="J187" i="2"/>
  <c r="K187" i="2" s="1"/>
  <c r="J188" i="2"/>
  <c r="K188" i="2" s="1"/>
  <c r="J189" i="2"/>
  <c r="K189" i="2" s="1"/>
  <c r="J190" i="2"/>
  <c r="K190" i="2" s="1"/>
  <c r="J191" i="2"/>
  <c r="J192" i="2"/>
  <c r="K192" i="2" s="1"/>
  <c r="J193" i="2"/>
  <c r="K193" i="2" s="1"/>
  <c r="J194" i="2"/>
  <c r="K194" i="2" s="1"/>
  <c r="J195" i="2"/>
  <c r="K195" i="2" s="1"/>
  <c r="J196" i="2"/>
  <c r="K196" i="2" s="1"/>
  <c r="J197" i="2"/>
  <c r="K197" i="2" s="1"/>
  <c r="J198" i="2"/>
  <c r="K198" i="2" s="1"/>
  <c r="J199" i="2"/>
  <c r="K199" i="2" s="1"/>
  <c r="J200" i="2"/>
  <c r="K200" i="2" s="1"/>
  <c r="J201" i="2"/>
  <c r="K201" i="2" s="1"/>
  <c r="J202" i="2"/>
  <c r="K202" i="2" s="1"/>
  <c r="J203" i="2"/>
  <c r="K203" i="2" s="1"/>
  <c r="J204" i="2"/>
  <c r="K204" i="2" s="1"/>
  <c r="J205" i="2"/>
  <c r="K205" i="2" s="1"/>
  <c r="J206" i="2"/>
  <c r="J207" i="2"/>
  <c r="K207" i="2" s="1"/>
  <c r="J208" i="2"/>
  <c r="K208" i="2" s="1"/>
  <c r="J209" i="2"/>
  <c r="K209" i="2" s="1"/>
  <c r="J210" i="2"/>
  <c r="K210" i="2" s="1"/>
  <c r="J211" i="2"/>
  <c r="K211" i="2" s="1"/>
  <c r="J212" i="2"/>
  <c r="K212" i="2" s="1"/>
  <c r="J213" i="2"/>
  <c r="K213" i="2" s="1"/>
  <c r="J214" i="2"/>
  <c r="K214" i="2" s="1"/>
  <c r="J215" i="2"/>
  <c r="K215" i="2" s="1"/>
  <c r="J216" i="2"/>
  <c r="K216" i="2" s="1"/>
  <c r="J217" i="2"/>
  <c r="K217" i="2" s="1"/>
  <c r="J218" i="2"/>
  <c r="K218" i="2" s="1"/>
  <c r="J219" i="2"/>
  <c r="K219" i="2" s="1"/>
  <c r="J220" i="2"/>
  <c r="K220" i="2" s="1"/>
  <c r="J221" i="2"/>
  <c r="K221" i="2" s="1"/>
  <c r="J222" i="2"/>
  <c r="K222" i="2" s="1"/>
  <c r="J223" i="2"/>
  <c r="K223" i="2" s="1"/>
  <c r="J224" i="2"/>
  <c r="K224" i="2" s="1"/>
  <c r="J225" i="2"/>
  <c r="K225" i="2" s="1"/>
  <c r="J226" i="2"/>
  <c r="K226" i="2" s="1"/>
  <c r="J227" i="2"/>
  <c r="K227" i="2" s="1"/>
  <c r="J228" i="2"/>
  <c r="K228" i="2" s="1"/>
  <c r="J229" i="2"/>
  <c r="K229" i="2" s="1"/>
  <c r="J230" i="2"/>
  <c r="K230" i="2" s="1"/>
  <c r="J231" i="2"/>
  <c r="K231" i="2" s="1"/>
  <c r="J232" i="2"/>
  <c r="K232" i="2" s="1"/>
  <c r="J233" i="2"/>
  <c r="K233" i="2" s="1"/>
  <c r="J234" i="2"/>
  <c r="K234" i="2" s="1"/>
  <c r="J235" i="2"/>
  <c r="K235" i="2" s="1"/>
  <c r="J172" i="2"/>
  <c r="K172" i="2" s="1"/>
  <c r="J29" i="2"/>
  <c r="K29" i="2" s="1"/>
  <c r="J30" i="2"/>
  <c r="K30" i="2" s="1"/>
  <c r="J31" i="2"/>
  <c r="K31" i="2" s="1"/>
  <c r="J32" i="2"/>
  <c r="K32" i="2" s="1"/>
  <c r="J33" i="2"/>
  <c r="K33" i="2" s="1"/>
  <c r="J34" i="2"/>
  <c r="K34" i="2" s="1"/>
  <c r="J35" i="2"/>
  <c r="K35" i="2" s="1"/>
  <c r="J36" i="2"/>
  <c r="K36" i="2" s="1"/>
  <c r="J37" i="2"/>
  <c r="K37" i="2" s="1"/>
  <c r="J38" i="2"/>
  <c r="K38" i="2" s="1"/>
  <c r="J39" i="2"/>
  <c r="K39" i="2" s="1"/>
  <c r="J40" i="2"/>
  <c r="K40" i="2" s="1"/>
  <c r="J41" i="2"/>
  <c r="K41" i="2" s="1"/>
  <c r="J42" i="2"/>
  <c r="K42" i="2" s="1"/>
  <c r="J43" i="2"/>
  <c r="K43" i="2" s="1"/>
  <c r="J44" i="2"/>
  <c r="K44" i="2" s="1"/>
  <c r="J45" i="2"/>
  <c r="K45" i="2" s="1"/>
  <c r="J46" i="2"/>
  <c r="K46" i="2" s="1"/>
  <c r="J47" i="2"/>
  <c r="K47" i="2" s="1"/>
  <c r="J48" i="2"/>
  <c r="K48" i="2" s="1"/>
  <c r="J49" i="2"/>
  <c r="K49" i="2" s="1"/>
  <c r="J50" i="2"/>
  <c r="K50" i="2" s="1"/>
  <c r="J51" i="2"/>
  <c r="K51" i="2" s="1"/>
  <c r="J52" i="2"/>
  <c r="K52" i="2" s="1"/>
  <c r="J53" i="2"/>
  <c r="K53" i="2" s="1"/>
  <c r="J54" i="2"/>
  <c r="K54" i="2" s="1"/>
  <c r="J55" i="2"/>
  <c r="K55" i="2" s="1"/>
  <c r="J56" i="2"/>
  <c r="K56" i="2" s="1"/>
  <c r="J57" i="2"/>
  <c r="K57" i="2" s="1"/>
  <c r="J58" i="2"/>
  <c r="K58" i="2" s="1"/>
  <c r="J59" i="2"/>
  <c r="K59" i="2" s="1"/>
  <c r="J60" i="2"/>
  <c r="K60" i="2" s="1"/>
  <c r="J61" i="2"/>
  <c r="K61" i="2" s="1"/>
  <c r="J62" i="2"/>
  <c r="J63" i="2"/>
  <c r="K63" i="2" s="1"/>
  <c r="J64" i="2"/>
  <c r="K64" i="2" s="1"/>
  <c r="J65" i="2"/>
  <c r="K65" i="2" s="1"/>
  <c r="J66" i="2"/>
  <c r="K66" i="2" s="1"/>
  <c r="J67" i="2"/>
  <c r="K67" i="2" s="1"/>
  <c r="J68" i="2"/>
  <c r="K68" i="2" s="1"/>
  <c r="J69" i="2"/>
  <c r="K69" i="2" s="1"/>
  <c r="J70" i="2"/>
  <c r="K70" i="2" s="1"/>
  <c r="J71" i="2"/>
  <c r="K71" i="2" s="1"/>
  <c r="J72" i="2"/>
  <c r="K72" i="2" s="1"/>
  <c r="J73" i="2"/>
  <c r="K73" i="2" s="1"/>
  <c r="J74" i="2"/>
  <c r="K74" i="2" s="1"/>
  <c r="J75" i="2"/>
  <c r="K75" i="2" s="1"/>
  <c r="J76" i="2"/>
  <c r="K76" i="2" s="1"/>
  <c r="J77" i="2"/>
  <c r="J78" i="2"/>
  <c r="K78" i="2" s="1"/>
  <c r="J79" i="2"/>
  <c r="K79" i="2" s="1"/>
  <c r="J80" i="2"/>
  <c r="K80" i="2" s="1"/>
  <c r="J81" i="2"/>
  <c r="K81" i="2" s="1"/>
  <c r="J82" i="2"/>
  <c r="K82" i="2" s="1"/>
  <c r="J83" i="2"/>
  <c r="K83" i="2" s="1"/>
  <c r="J84" i="2"/>
  <c r="K84" i="2" s="1"/>
  <c r="J85" i="2"/>
  <c r="K85" i="2" s="1"/>
  <c r="J86" i="2"/>
  <c r="K86" i="2" s="1"/>
  <c r="J87" i="2"/>
  <c r="K87" i="2" s="1"/>
  <c r="J88" i="2"/>
  <c r="K88" i="2" s="1"/>
  <c r="J89" i="2"/>
  <c r="K89" i="2" s="1"/>
  <c r="J90" i="2"/>
  <c r="K90" i="2" s="1"/>
  <c r="J91" i="2"/>
  <c r="K91" i="2" s="1"/>
  <c r="J92" i="2"/>
  <c r="K92" i="2" s="1"/>
  <c r="J93" i="2"/>
  <c r="K93" i="2" s="1"/>
  <c r="J94" i="2"/>
  <c r="K94" i="2" s="1"/>
  <c r="J95" i="2"/>
  <c r="K95" i="2" s="1"/>
  <c r="J96" i="2"/>
  <c r="K96" i="2" s="1"/>
  <c r="J99" i="2"/>
  <c r="K99" i="2" s="1"/>
  <c r="J100" i="2"/>
  <c r="K100" i="2" s="1"/>
  <c r="J101" i="2"/>
  <c r="K101" i="2" s="1"/>
  <c r="J102" i="2"/>
  <c r="K102" i="2" s="1"/>
  <c r="J103" i="2"/>
  <c r="K103" i="2" s="1"/>
  <c r="J104" i="2"/>
  <c r="K104" i="2" s="1"/>
  <c r="J105" i="2"/>
  <c r="K105" i="2" s="1"/>
  <c r="J107" i="2"/>
  <c r="K107" i="2" s="1"/>
  <c r="J108" i="2"/>
  <c r="K108" i="2" s="1"/>
  <c r="J110" i="2"/>
  <c r="K110" i="2" s="1"/>
  <c r="J111" i="2"/>
  <c r="K111" i="2" s="1"/>
  <c r="J112" i="2"/>
  <c r="K112" i="2" s="1"/>
  <c r="J113" i="2"/>
  <c r="K113" i="2" s="1"/>
  <c r="J114" i="2"/>
  <c r="K114" i="2" s="1"/>
  <c r="J115" i="2"/>
  <c r="K115" i="2" s="1"/>
  <c r="J116" i="2"/>
  <c r="K116" i="2" s="1"/>
  <c r="J117" i="2"/>
  <c r="K117" i="2" s="1"/>
  <c r="J118" i="2"/>
  <c r="K118" i="2" s="1"/>
  <c r="J119" i="2"/>
  <c r="K119" i="2" s="1"/>
  <c r="J120" i="2"/>
  <c r="K120" i="2" s="1"/>
  <c r="J121" i="2"/>
  <c r="K121" i="2" s="1"/>
  <c r="J122" i="2"/>
  <c r="K122" i="2" s="1"/>
  <c r="J123" i="2"/>
  <c r="K123" i="2" s="1"/>
  <c r="J124" i="2"/>
  <c r="K124" i="2" s="1"/>
  <c r="J125" i="2"/>
  <c r="K125" i="2" s="1"/>
  <c r="J126" i="2"/>
  <c r="K126" i="2" s="1"/>
  <c r="J127" i="2"/>
  <c r="K127" i="2" s="1"/>
  <c r="J128" i="2"/>
  <c r="K128" i="2" s="1"/>
  <c r="J129" i="2"/>
  <c r="K129" i="2" s="1"/>
  <c r="J130" i="2"/>
  <c r="K130" i="2" s="1"/>
  <c r="J131" i="2"/>
  <c r="K131" i="2" s="1"/>
  <c r="J132" i="2"/>
  <c r="K132" i="2" s="1"/>
  <c r="J133" i="2"/>
  <c r="K133" i="2" s="1"/>
  <c r="J134" i="2"/>
  <c r="K134" i="2" s="1"/>
  <c r="J135" i="2"/>
  <c r="K135" i="2" s="1"/>
  <c r="J136" i="2"/>
  <c r="K136" i="2" s="1"/>
  <c r="J137" i="2"/>
  <c r="K137" i="2" s="1"/>
  <c r="J138" i="2"/>
  <c r="K138" i="2" s="1"/>
  <c r="J139" i="2"/>
  <c r="K139" i="2" s="1"/>
  <c r="J140" i="2"/>
  <c r="K140" i="2" s="1"/>
  <c r="J141" i="2"/>
  <c r="K141" i="2" s="1"/>
  <c r="J142" i="2"/>
  <c r="K142" i="2" s="1"/>
  <c r="J143" i="2"/>
  <c r="K143" i="2" s="1"/>
  <c r="J144" i="2"/>
  <c r="K144" i="2" s="1"/>
  <c r="J145" i="2"/>
  <c r="K145" i="2" s="1"/>
  <c r="J146" i="2"/>
  <c r="K146" i="2" s="1"/>
  <c r="J147" i="2"/>
  <c r="K147" i="2" s="1"/>
  <c r="J149" i="2"/>
  <c r="K149" i="2" s="1"/>
  <c r="J150" i="2"/>
  <c r="K150" i="2" s="1"/>
  <c r="J151" i="2"/>
  <c r="K151" i="2" s="1"/>
  <c r="J152" i="2"/>
  <c r="K152" i="2" s="1"/>
  <c r="J153" i="2"/>
  <c r="K153" i="2" s="1"/>
  <c r="J154" i="2"/>
  <c r="K154" i="2" s="1"/>
  <c r="J155" i="2"/>
  <c r="K155" i="2" s="1"/>
  <c r="J156" i="2"/>
  <c r="K156" i="2" s="1"/>
  <c r="J157" i="2"/>
  <c r="K157" i="2" s="1"/>
  <c r="J158" i="2"/>
  <c r="K158" i="2" s="1"/>
  <c r="J159" i="2"/>
  <c r="K159" i="2" s="1"/>
  <c r="J160" i="2"/>
  <c r="K160" i="2" s="1"/>
  <c r="J162" i="2"/>
  <c r="K162" i="2" s="1"/>
  <c r="J163" i="2"/>
  <c r="K163" i="2" s="1"/>
  <c r="J164" i="2"/>
  <c r="K164" i="2" s="1"/>
  <c r="J165" i="2"/>
  <c r="K165" i="2" s="1"/>
  <c r="J166" i="2"/>
  <c r="K166" i="2" s="1"/>
  <c r="J167" i="2"/>
  <c r="K167" i="2" s="1"/>
  <c r="J168" i="2"/>
  <c r="K168" i="2" s="1"/>
  <c r="J169" i="2"/>
  <c r="K169" i="2" s="1"/>
  <c r="J170" i="2"/>
  <c r="K170" i="2" s="1"/>
  <c r="J28" i="2"/>
  <c r="K28" i="2" s="1"/>
  <c r="K206" i="2"/>
  <c r="K191" i="2"/>
  <c r="K77" i="2"/>
  <c r="K62" i="2"/>
  <c r="K97" i="2" l="1"/>
  <c r="K236" i="2" s="1"/>
  <c r="K237" i="2" s="1"/>
  <c r="K238" i="2" l="1"/>
</calcChain>
</file>

<file path=xl/sharedStrings.xml><?xml version="1.0" encoding="utf-8"?>
<sst xmlns="http://schemas.openxmlformats.org/spreadsheetml/2006/main" count="783" uniqueCount="315">
  <si>
    <t>CANT.</t>
  </si>
  <si>
    <t>ESPECIFICACIONES TÉCNICAS DETALLADAS</t>
  </si>
  <si>
    <t>COTIZANTE 1</t>
  </si>
  <si>
    <t>COTIZANTE 2</t>
  </si>
  <si>
    <t>COTIZANTE 3</t>
  </si>
  <si>
    <t>PROMEDIO</t>
  </si>
  <si>
    <t>FECHA</t>
  </si>
  <si>
    <t>CÓDIGO</t>
  </si>
  <si>
    <t>VERSIÓN</t>
  </si>
  <si>
    <t>IDENTIFICACIÓN DE LA NECESIDAD Y DEFINICIÓN DEL PRESUPUESTO</t>
  </si>
  <si>
    <t>OBJETO A CONTRATAR</t>
  </si>
  <si>
    <t>NOMBRE DEL CONTACTO</t>
  </si>
  <si>
    <t>DATOS DE CONTACTO</t>
  </si>
  <si>
    <t>FECHA DE LA COTIZACIÓN</t>
  </si>
  <si>
    <t>VIGENCIA DE LA COTIZACIÓN</t>
  </si>
  <si>
    <t>Und.</t>
  </si>
  <si>
    <t>FBS 090</t>
  </si>
  <si>
    <t>03</t>
  </si>
  <si>
    <t>29-09-2023</t>
  </si>
  <si>
    <t>un</t>
  </si>
  <si>
    <t>VALOR UNITARIO ANTES DE IVA</t>
  </si>
  <si>
    <t>INSOL</t>
  </si>
  <si>
    <t>GERMAN RAMIREZ</t>
  </si>
  <si>
    <t>3174271204 - g.ramirez@insolingenieria.co</t>
  </si>
  <si>
    <t xml:space="preserve">31 de enero de 2024 </t>
  </si>
  <si>
    <t>AMERICAN INSAP</t>
  </si>
  <si>
    <t>JOHN JAIRO GUARIN</t>
  </si>
  <si>
    <t>3137506526 - insap@une.net.co</t>
  </si>
  <si>
    <t xml:space="preserve">30 de enero de 2024 </t>
  </si>
  <si>
    <t>MULTISERVICIOS INGENIERIA GLOBAL</t>
  </si>
  <si>
    <t>RUBEN DARIO MORA</t>
  </si>
  <si>
    <t>3107998775-serviciosingenieriaglobal@gmail.com</t>
  </si>
  <si>
    <t xml:space="preserve"> 7 de febrero de 2024 </t>
  </si>
  <si>
    <t>FRATERNIDAD</t>
  </si>
  <si>
    <t>1,20</t>
  </si>
  <si>
    <t>Aula 205 (Parque i)</t>
  </si>
  <si>
    <t>Cafetín (Parque i)</t>
  </si>
  <si>
    <t>Aula 203(Parque i)</t>
  </si>
  <si>
    <t>Aula 204 (Parque i)</t>
  </si>
  <si>
    <t xml:space="preserve">Sala de Reuniones 206 (Parque i) Equipo 1 </t>
  </si>
  <si>
    <t>Sala de Reuniones 206 (Parque i) Equipo 2</t>
  </si>
  <si>
    <t>Sala de Sistemas (Parque i) Equipo 1</t>
  </si>
  <si>
    <t>Sala de Sistemas (Parque i) Equipo 2</t>
  </si>
  <si>
    <t>Ciencias Administrativas (Parque i) Equipo 1</t>
  </si>
  <si>
    <t>Ciencias Administrativas (Parque i) Equipo 2</t>
  </si>
  <si>
    <t>Laboratorio de Máquinas Inteligentes (Parque i)</t>
  </si>
  <si>
    <t>Laboratorio de Matemáticas y NTIC´S (Parque i)</t>
  </si>
  <si>
    <t>Laboratorio de Automática y Robótica (Parque i)</t>
  </si>
  <si>
    <t>Laboratorio de Energía Eléctrica y Potencia (Parque i)</t>
  </si>
  <si>
    <t>Laboratorio de Electrónica Telecomunicaciones e Informática (Parque i)</t>
  </si>
  <si>
    <t>Laboratorio de Simulación y Prototipos (Parque i)</t>
  </si>
  <si>
    <t>Patio (Parque i)</t>
  </si>
  <si>
    <t>Investigadores 202 (Parque i)</t>
  </si>
  <si>
    <t>Sala de Investigadores (Parque i) Equipo 1</t>
  </si>
  <si>
    <t>Sala de Investigadores (Parque i) Equipo 2</t>
  </si>
  <si>
    <t>Laboratorio de comunicación K-105</t>
  </si>
  <si>
    <t>Laboratorio de Interoperabilidad N-101</t>
  </si>
  <si>
    <t>Laboratorio de sistemas de comunicaciones N-102</t>
  </si>
  <si>
    <t>Patio Bloque M</t>
  </si>
  <si>
    <t xml:space="preserve">Museo Equipo #1 </t>
  </si>
  <si>
    <t>Museo Equipo #2</t>
  </si>
  <si>
    <t>Museo Equipo #3</t>
  </si>
  <si>
    <t>Museo Equipo #4</t>
  </si>
  <si>
    <t xml:space="preserve"> Auditorio Menor Equipo #1 N-103</t>
  </si>
  <si>
    <t>Auditorio Menor Equipo #2  N-103</t>
  </si>
  <si>
    <t>Auditorio Menor Equipo #3  N-103</t>
  </si>
  <si>
    <t>Laboratorio de Física M-103</t>
  </si>
  <si>
    <t>Laboratorio de Física Moderna M-104</t>
  </si>
  <si>
    <t>Laboratorio de Radiopropagacion N-601</t>
  </si>
  <si>
    <t>Laboratorio de Polímeros (Sótano) Equipo 1</t>
  </si>
  <si>
    <t>Laboratorio de Polímeros (Sótano) Equipo 2</t>
  </si>
  <si>
    <t>Laboratorio de Microscopia Equipo 1</t>
  </si>
  <si>
    <t>Cuarto Técnico 5 (sótano) M-9810</t>
  </si>
  <si>
    <t>Cuarto Técnico 2 (sótano) M-9802</t>
  </si>
  <si>
    <t>Cuarto Técnico 3 (Sótano) M-9807</t>
  </si>
  <si>
    <t>Cuarto Técnico 4 (Sótano) M-9808</t>
  </si>
  <si>
    <t>Observatorio K-701</t>
  </si>
  <si>
    <t>Cuarto Técnico 6to Piso</t>
  </si>
  <si>
    <t>Laboratorio de Microelectronica y Nanotecnologia Bloque O</t>
  </si>
  <si>
    <t>Laboratorio Biomecanica y Rehabilitacion Bloque O</t>
  </si>
  <si>
    <t>Laboratorio Redes Convergentes Bloque O</t>
  </si>
  <si>
    <t>Radio propagación N - 501</t>
  </si>
  <si>
    <t>Sala de Consulta Electrónica M-101 Equipo 1</t>
  </si>
  <si>
    <t>Sala de Consulta Electrónica M-101 Equipo 2</t>
  </si>
  <si>
    <t xml:space="preserve">Laboratorio de Física Rack M-103 </t>
  </si>
  <si>
    <t>Laboratorio de Microscopia Equipo 2</t>
  </si>
  <si>
    <t>Laboratorio financiero y empresarial Equipo 1 Bloque M</t>
  </si>
  <si>
    <t>Laboratorio financiero y empresarial Equipo 2 Bloque M</t>
  </si>
  <si>
    <t>Laboratorio financiero y empresarial Equipo 3 Bloque M</t>
  </si>
  <si>
    <t>Laboratorio de Metrología 04 Bloque O</t>
  </si>
  <si>
    <t>Meeting Room (Parque i)</t>
  </si>
  <si>
    <t>Emprendimiento (Parque i)</t>
  </si>
  <si>
    <t>Laboratorio de Química y Termodinámica, bloque M piso 1</t>
  </si>
  <si>
    <t>Centro de idiomas bloque N piso 4</t>
  </si>
  <si>
    <t>laboratorios de Materiales Poliméricos, sotano 2 bloque M</t>
  </si>
  <si>
    <t>laboratorios de Ciencias Térmicas, sotano 2 bloque M</t>
  </si>
  <si>
    <t>laboratorios de Química y Caracterización, sotano 2 bloque M</t>
  </si>
  <si>
    <t>Laboratorio Información Bloque O
Blueline C7031081204
CASSETTE 5TR
MCC-60CR</t>
  </si>
  <si>
    <t>Sistemas piso 4 bloque L
Pisotecho 5tr
CBV6013A7 BLUELINE
SERIAL 0005</t>
  </si>
  <si>
    <t>Sistemas piso 4 bloque L
PRESICION  10Tr 
45V021A2P  STUL2
SERIAL 0004</t>
  </si>
  <si>
    <t>Sistema de Unidad Condensadora 208- 230V/60Hz/3Φ Cooling Only 191.100 Btu. MOD:AM200MXVAFC/AZ, Cassette 4 Vías 48.000 Btu (Cantidad 10), sistema de flujo variable</t>
  </si>
  <si>
    <t>MINISPLIT CONVENCIONAL DE 36.000 BTU</t>
  </si>
  <si>
    <t>BIBLIOTECA</t>
  </si>
  <si>
    <t>TIPO DE EQUIPO</t>
  </si>
  <si>
    <t>Cassette</t>
  </si>
  <si>
    <t>Precisión</t>
  </si>
  <si>
    <t>Pisotecho</t>
  </si>
  <si>
    <t>UMA</t>
  </si>
  <si>
    <t>Chiller</t>
  </si>
  <si>
    <t>Minisplit</t>
  </si>
  <si>
    <t>Central</t>
  </si>
  <si>
    <t>Presición</t>
  </si>
  <si>
    <t>Sistema de flujo varieble</t>
  </si>
  <si>
    <t>CAPACIDAD</t>
  </si>
  <si>
    <t>10810W</t>
  </si>
  <si>
    <t>60.000 BTU</t>
  </si>
  <si>
    <t>36.000 BTU</t>
  </si>
  <si>
    <t>36.6MBH</t>
  </si>
  <si>
    <t>96.9MBH</t>
  </si>
  <si>
    <t>58.1MBH</t>
  </si>
  <si>
    <t>89.3MBH</t>
  </si>
  <si>
    <t>56MBH</t>
  </si>
  <si>
    <t>80.4MBH</t>
  </si>
  <si>
    <t>70 TR</t>
  </si>
  <si>
    <t>KW</t>
  </si>
  <si>
    <t>33 TR</t>
  </si>
  <si>
    <t>90.000 BTU</t>
  </si>
  <si>
    <t>24.000 BTU</t>
  </si>
  <si>
    <t>20.31KW</t>
  </si>
  <si>
    <t>65.7 MBH</t>
  </si>
  <si>
    <t>25.85KW</t>
  </si>
  <si>
    <t>40.2MBH</t>
  </si>
  <si>
    <t>12.000 BTU</t>
  </si>
  <si>
    <t>48.000 BTU</t>
  </si>
  <si>
    <t>5TR</t>
  </si>
  <si>
    <t>10 TR</t>
  </si>
  <si>
    <t>191100 BTU</t>
  </si>
  <si>
    <t>48,000 BTU</t>
  </si>
  <si>
    <t>UN</t>
  </si>
  <si>
    <t>FLORESTA</t>
  </si>
  <si>
    <t>Sala MAC 1er Piso</t>
  </si>
  <si>
    <t>Aula 204 2do Piso</t>
  </si>
  <si>
    <t>Sala de Sistema 1er Piso</t>
  </si>
  <si>
    <t>Sala de Grabacion 1er Piso</t>
  </si>
  <si>
    <t>Sala de docentes píso 3</t>
  </si>
  <si>
    <t>Aula 207 2do Piso</t>
  </si>
  <si>
    <t>Aula Piso 3</t>
  </si>
  <si>
    <t>CENTRAL SPLIT CS 4V</t>
  </si>
  <si>
    <t>PRADO</t>
  </si>
  <si>
    <t>Artes Graficas</t>
  </si>
  <si>
    <t>Patio 2do Piso</t>
  </si>
  <si>
    <t>ROBLEDO</t>
  </si>
  <si>
    <t>Archivo Bloque I</t>
  </si>
  <si>
    <t>Sistemas Bloque I</t>
  </si>
  <si>
    <t>Departamento de sistemas, bloque i, piso 3</t>
  </si>
  <si>
    <t>Sala de Grabación Bloque G 302 Equipo 1</t>
  </si>
  <si>
    <t>Laboratorio de Metrología e Instrumentación  Bloque G 303</t>
  </si>
  <si>
    <t>Sala de Grabación Bloque G 302 Equipo 2</t>
  </si>
  <si>
    <t>Aula Magna Equipo 1</t>
  </si>
  <si>
    <t>Auditorio PedroNel Equipo 1</t>
  </si>
  <si>
    <t>Auditorio PedroNel Equipo 2</t>
  </si>
  <si>
    <t>Auditorio PedroNel Equipo 3</t>
  </si>
  <si>
    <t>Auditorio Pedronel
Equipo 4
serial:60236 
Cassette 36000BTU</t>
  </si>
  <si>
    <t>Admision Bloque A</t>
  </si>
  <si>
    <t>Sala de Edición Bloque I Equipo 1</t>
  </si>
  <si>
    <t>Sala de Edición Bloque I Equipo 2</t>
  </si>
  <si>
    <t>Vicerrectoria de Investigacion y extensión academica Bloque A</t>
  </si>
  <si>
    <t>Departamento Financiero y Comercial Bloque B</t>
  </si>
  <si>
    <t>Vicerrectoria administrativa y Financiera Bloque B</t>
  </si>
  <si>
    <t>Vicerrectoria Academica Bloque A</t>
  </si>
  <si>
    <t>Sala de Reuniones/Juntas Bloque A  2° Piso</t>
  </si>
  <si>
    <t>Centro de Ciencias de Computación Bloque G 103 Equipo 1</t>
  </si>
  <si>
    <t>Centro de Ciencias de Computación Bloque G 103 Equipo 2</t>
  </si>
  <si>
    <t>Sala de Consulta Electronica Equipo 1 Bloque F</t>
  </si>
  <si>
    <t>Sala de Consulta Electronica Equipo 3 Bloque F</t>
  </si>
  <si>
    <t>Sala de Consulta Electronica Equipo 2 Bloque F</t>
  </si>
  <si>
    <t>Direccion Biblioteca Bloque F</t>
  </si>
  <si>
    <t>Laboratorio construcción bloque G 9901</t>
  </si>
  <si>
    <t>Laboratorio construcción bloque G 9902</t>
  </si>
  <si>
    <t>Laboratorio de Modelado bloque F oficina 202</t>
  </si>
  <si>
    <t>Laboratorio de gestión de innovación tecnologica, bloque F oficina 201</t>
  </si>
  <si>
    <t>Laboratorio de Innovación social, propiedad pública y no privada, bloque F oficina 201.</t>
  </si>
  <si>
    <t>Coordinación de biblioteca bloque F</t>
  </si>
  <si>
    <t>Fondo editorial biblioteca bloque F</t>
  </si>
  <si>
    <t>Automedición y Control CTI oficina 203 del bloque F piso 2  Equipo 1</t>
  </si>
  <si>
    <t>Sala de Profesores 3° Piso Equipo 1 Bloque I</t>
  </si>
  <si>
    <t>Sala de Profesores 3° Piso Equipo 2 Bloque I</t>
  </si>
  <si>
    <t>Sala de Profesores 3° Piso Equipo 3 Bloque I</t>
  </si>
  <si>
    <t>Postgrados 3° Piso Bloque I</t>
  </si>
  <si>
    <t>Automedición y Control CTI oficina 203 del bloque F piso 2  Equipo 2</t>
  </si>
  <si>
    <t>Bloque I Departamento de Sistemas</t>
  </si>
  <si>
    <t>Bloque H 204 Laboratorio de Ingeniería Biomédica</t>
  </si>
  <si>
    <t>Rectoría Bloque A</t>
  </si>
  <si>
    <t>Sala de Reuniones/Juntas Bloque A  3° Piso</t>
  </si>
  <si>
    <t>Sala de Profesores Facultad de Ingeniería Bloque I 2° Piso (MALO)</t>
  </si>
  <si>
    <t xml:space="preserve">Sistema de aire acondicionado de alta filtración del laboratorio de Biomedicas </t>
  </si>
  <si>
    <t>Bloque B piso 3 - 301</t>
  </si>
  <si>
    <t>Secretaria general Bloque A
Equipo LG 
Serial . 902TAKKA4253
mini split 12000BTU</t>
  </si>
  <si>
    <t>Sala de juntas 3 piso Bloque A
Equipo LG
Serial AVVQ60GMZ 
Piso techo 60000BTU</t>
  </si>
  <si>
    <t>Bloque i - comunicaciones piso 2
Cassette
modelo cv400-070-3
serial 081129125
5Tr</t>
  </si>
  <si>
    <t>Bloque g - Biomedica terraza piso 2
Spliti central
modelo upe
5Tr</t>
  </si>
  <si>
    <t xml:space="preserve">Central alta filtración </t>
  </si>
  <si>
    <t>Spliti central</t>
  </si>
  <si>
    <t>48.000BTU</t>
  </si>
  <si>
    <t>107000BTU</t>
  </si>
  <si>
    <t>18.000 BTU</t>
  </si>
  <si>
    <t>45 KW</t>
  </si>
  <si>
    <t>36.000BTU</t>
  </si>
  <si>
    <t>18.000BTU</t>
  </si>
  <si>
    <t>60.000BTU</t>
  </si>
  <si>
    <t>12.000BTU</t>
  </si>
  <si>
    <t>24.000BTU</t>
  </si>
  <si>
    <t xml:space="preserve">10 toneladas </t>
  </si>
  <si>
    <t>5 TR</t>
  </si>
  <si>
    <t>CASTILLA</t>
  </si>
  <si>
    <t>Sala de sistema Equipo #1</t>
  </si>
  <si>
    <t>Sala de sistema Equipo #2</t>
  </si>
  <si>
    <t>Auditorio 3 LG</t>
  </si>
  <si>
    <t>Auditorio 2 LG</t>
  </si>
  <si>
    <t>Auditorio 1 LG</t>
  </si>
  <si>
    <t xml:space="preserve">Vive digital blue line </t>
  </si>
  <si>
    <t>Vive digital Westing House</t>
  </si>
  <si>
    <t>Biblioteca Trane</t>
  </si>
  <si>
    <t>36,000BTU</t>
  </si>
  <si>
    <t>12,000BTU</t>
  </si>
  <si>
    <t>9.000BTU</t>
  </si>
  <si>
    <t>MANTENIMIENTO CORRECTIVO</t>
  </si>
  <si>
    <t>Desmonte y montaje de cualquier tipo de sistema de aire acondicionado al lugar que disponga la interventoría.</t>
  </si>
  <si>
    <t xml:space="preserve">Recarga del sistema refrigerante con gas R-22. </t>
  </si>
  <si>
    <t xml:space="preserve">Recarga del sistema refrigerante con gas 410. </t>
  </si>
  <si>
    <t>Suministro, transporte e instalación de soldadura.  Incluye todo lo necesario para correcta instalación y buen funcionamiento.</t>
  </si>
  <si>
    <t>Suministro, transporte e instalación de filtro secador. Incluye todo lo necesario para correcta instalación y buen funcionamiento.</t>
  </si>
  <si>
    <t>Suministro, transporte e instalación de nitrógeno. Incluye todo lo necesario para correcta instalación y buen funcionamiento.</t>
  </si>
  <si>
    <t>Suministro, transporte e instalación de tubería de refrigeración. Incluye todo lo necesario para correcta instalación y buen funcionamiento.</t>
  </si>
  <si>
    <t>Suministro, transporte e instalación de refrigerante 141B. Incluye todo lo necesario para correcta instalación y buen funcionamiento.</t>
  </si>
  <si>
    <t>Suministro, transporte e instalación de capacitor de marcha. Incluye todo lo necesario para correcta instalación y buen funcionamiento.</t>
  </si>
  <si>
    <t>Suministro, transporte e instalación de Termostato. Incluye todo lo necesario para correcta instalación y buen funcionamiento.</t>
  </si>
  <si>
    <t>Suministro, transporte e instalación de rejilla de suministro. Incluye todo lo necesario para correcta instalación y buen funcionamiento.</t>
  </si>
  <si>
    <t>Suministro, transporte e instalación de presostatos. Incluye todo lo necesario para correcta instalación y buen funcionamiento.</t>
  </si>
  <si>
    <t>Suministro, transporte e instalación de condensador, arrancador, rele y contactor. Incluye todo lo necesario para correcta instalación y buen funcionamiento</t>
  </si>
  <si>
    <t>Suministro, transporte e instalación de Rubatex (1/4, 1/2, 5/8) x 1/2. Incluye todo lo necesario para correcta instalación y aislamiento de las tuberias (alta y baja)</t>
  </si>
  <si>
    <t xml:space="preserve">Suministro, transporte e instalación de Filtro cartucho FDCJM 24"X24"X4" 95%. Incluye todo lo necesario para correcta instalación y buen funcionamiento </t>
  </si>
  <si>
    <t xml:space="preserve">Suministro, transporte e instalación de Filtro cartucho FDCJM 24"X24"X4" 65%. Incluye todo lo necesario para correcta instalación y buen funcionamiento </t>
  </si>
  <si>
    <t>Suministro transporte e instalación de FILTRO LAVABLE FCD 24"X24"X2" 35%. Incluye todo lo necesario para correcta instalación y buen funcionamiento</t>
  </si>
  <si>
    <t>Suministro transporte e instalación de FILTRO LAVABLE FCD 24"X12"X2" 35%. Incluye todo lo necesario para correcta instalación y buen funcionamiento</t>
  </si>
  <si>
    <t>Suministro e instalación de banda B53 para motor</t>
  </si>
  <si>
    <t>Recuperación de refrigerante</t>
  </si>
  <si>
    <t>Desconexión de parte electrica</t>
  </si>
  <si>
    <t>Desaclope sistema de refrigeración</t>
  </si>
  <si>
    <t>Desmonte de condensadora</t>
  </si>
  <si>
    <t>Montaje de condensadora</t>
  </si>
  <si>
    <t>Suministro e instalación de filtro secador, incluye todo lo necesario para su correcta instalación y buen funcionamiento</t>
  </si>
  <si>
    <t>Suministro e instalación de mirilla de liquido, incluye todo lo necesario para su correcta instalación y buen funcionamiento</t>
  </si>
  <si>
    <t>Barrido con nitrogeno</t>
  </si>
  <si>
    <t>Presurización del sistema</t>
  </si>
  <si>
    <t>Prueba de hermeticidad</t>
  </si>
  <si>
    <t>Carga de refrigerante nuevo R410A</t>
  </si>
  <si>
    <t>Conexión de parte electrica</t>
  </si>
  <si>
    <t>Suministro transporte e instalación de tuberia de refrigeración, incluye todo lo necesario para su correcta instalación y buen funcionamiento</t>
  </si>
  <si>
    <t xml:space="preserve">N101-Suministro, desmonte e instalación de condensadora de 60.000 BTU R410A, incluye mano de obra y materiales                                                                                                 </t>
  </si>
  <si>
    <t>H204-Suministro,desmonte e instalación de condensadora monofasica 220V de 60.000 BTU R410A, incluye mano de obra y materiales</t>
  </si>
  <si>
    <t>lb</t>
  </si>
  <si>
    <t>mt</t>
  </si>
  <si>
    <t>Lb</t>
  </si>
  <si>
    <t>VALOR TOTAL COSTOS DIRECTOS</t>
  </si>
  <si>
    <t>VALOR TOTAL</t>
  </si>
  <si>
    <t>VALOR TOTAL COSTOS INDIRECTOS (25%)</t>
  </si>
  <si>
    <t xml:space="preserve">M 101-Suministro, desmonte e instalación de condensadora de 5TR R410A, incluye mano de obra y materiales                                                                                               </t>
  </si>
  <si>
    <t>Desacople sistema de refrigeración</t>
  </si>
  <si>
    <t>2.20.1</t>
  </si>
  <si>
    <t>2.20.2</t>
  </si>
  <si>
    <t>2.20.3</t>
  </si>
  <si>
    <t>2.20.4</t>
  </si>
  <si>
    <t>2.20.5</t>
  </si>
  <si>
    <t>2.20.6</t>
  </si>
  <si>
    <t>2.20.7</t>
  </si>
  <si>
    <t>2.20.8</t>
  </si>
  <si>
    <t>2.20.9</t>
  </si>
  <si>
    <t>2.20.10</t>
  </si>
  <si>
    <t>2.20.11</t>
  </si>
  <si>
    <t>2.20.12</t>
  </si>
  <si>
    <t>2.20.13</t>
  </si>
  <si>
    <t>2.20.14</t>
  </si>
  <si>
    <t>2.21.1</t>
  </si>
  <si>
    <t>2.21.2</t>
  </si>
  <si>
    <t>2.21.3</t>
  </si>
  <si>
    <t>2.21.4</t>
  </si>
  <si>
    <t>2.21.5</t>
  </si>
  <si>
    <t>2.21.6</t>
  </si>
  <si>
    <t>2.21.7</t>
  </si>
  <si>
    <t>2.21.8</t>
  </si>
  <si>
    <t>2.21.9</t>
  </si>
  <si>
    <t>2.21.10</t>
  </si>
  <si>
    <t>2.21.11</t>
  </si>
  <si>
    <t>2.21.12</t>
  </si>
  <si>
    <t>2.21.13</t>
  </si>
  <si>
    <t>2.21.14</t>
  </si>
  <si>
    <t>2.22.1</t>
  </si>
  <si>
    <t>2.22.2</t>
  </si>
  <si>
    <t>2.22.3</t>
  </si>
  <si>
    <t>2.22.4</t>
  </si>
  <si>
    <t>2.22.5</t>
  </si>
  <si>
    <t>2.22.6</t>
  </si>
  <si>
    <t>2.22.7</t>
  </si>
  <si>
    <t>2.22.8</t>
  </si>
  <si>
    <t>2.22.9</t>
  </si>
  <si>
    <t>2.22.10</t>
  </si>
  <si>
    <t>2.22.11</t>
  </si>
  <si>
    <t>2.22.12</t>
  </si>
  <si>
    <t>2.22.13</t>
  </si>
  <si>
    <t>2.22.14</t>
  </si>
  <si>
    <t>Mantenimiento preventivo y correctivo, traslado y reposición de los sistemas de aire acondicionado para los diferentes campus del Instituto Tecnológico Metropolitano – ITM.</t>
  </si>
  <si>
    <t>VALOR UNITARIO ANTES DE AU</t>
  </si>
  <si>
    <t>VALOR  TOTAL ANTES DE AU</t>
  </si>
  <si>
    <t>ÍTEM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</si>
</sst>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\ #,##0;\-&quot;$&quot;\ #,##0"/>
    <numFmt numFmtId="44" formatCode="_-&quot;$&quot;\ * #,##0.00_-;\-&quot;$&quot;\ * #,##0.00_-;_-&quot;$&quot;\ * &quot;-&quot;??_-;_-@_-"/>
    <numFmt numFmtId="164" formatCode="_-[$$-240A]\ * #,##0_-;\-[$$-240A]\ * #,##0_-;_-[$$-240A]\ * &quot;-&quot;??_-;_-@_-"/>
    <numFmt numFmtId="165" formatCode="\$\ #,##0"/>
    <numFmt numFmtId="166" formatCode="0.000"/>
    <numFmt numFmtId="167" formatCode="&quot;$&quot;\ 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0"/>
      <name val="Arial Narrow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</cellStyleXfs>
  <cellXfs count="82">
    <xf numFmtId="0" fontId="0" fillId="0" borderId="0" xfId="0"/>
    <xf numFmtId="0" fontId="4" fillId="0" borderId="1" xfId="0" applyFont="1" applyBorder="1" applyAlignment="1">
      <alignment horizontal="right"/>
    </xf>
    <xf numFmtId="0" fontId="5" fillId="0" borderId="0" xfId="0" applyFont="1"/>
    <xf numFmtId="0" fontId="4" fillId="0" borderId="8" xfId="0" applyFont="1" applyBorder="1" applyAlignment="1">
      <alignment horizontal="right"/>
    </xf>
    <xf numFmtId="0" fontId="5" fillId="0" borderId="9" xfId="0" applyFont="1" applyBorder="1"/>
    <xf numFmtId="0" fontId="5" fillId="0" borderId="11" xfId="0" applyFont="1" applyBorder="1"/>
    <xf numFmtId="0" fontId="5" fillId="0" borderId="19" xfId="0" applyFont="1" applyBorder="1"/>
    <xf numFmtId="0" fontId="5" fillId="0" borderId="21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5" fontId="5" fillId="3" borderId="1" xfId="1" applyNumberFormat="1" applyFont="1" applyFill="1" applyBorder="1" applyAlignment="1">
      <alignment horizontal="center" vertical="center" wrapText="1"/>
    </xf>
    <xf numFmtId="5" fontId="5" fillId="0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64" fontId="6" fillId="4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top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top" wrapText="1"/>
    </xf>
    <xf numFmtId="0" fontId="12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justify" vertical="center" wrapText="1"/>
    </xf>
    <xf numFmtId="166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2" fillId="3" borderId="1" xfId="3" applyFont="1" applyFill="1" applyBorder="1" applyAlignment="1" applyProtection="1">
      <alignment vertical="center" wrapText="1"/>
      <protection locked="0"/>
    </xf>
    <xf numFmtId="3" fontId="5" fillId="3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top" shrinkToFit="1"/>
    </xf>
    <xf numFmtId="2" fontId="4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right" vertical="center" wrapText="1"/>
    </xf>
    <xf numFmtId="167" fontId="4" fillId="3" borderId="1" xfId="1" applyNumberFormat="1" applyFont="1" applyFill="1" applyBorder="1" applyAlignment="1">
      <alignment horizontal="center" vertical="center" wrapText="1"/>
    </xf>
    <xf numFmtId="167" fontId="6" fillId="4" borderId="1" xfId="0" applyNumberFormat="1" applyFont="1" applyFill="1" applyBorder="1" applyAlignment="1">
      <alignment horizontal="center" vertical="center" wrapText="1"/>
    </xf>
    <xf numFmtId="167" fontId="6" fillId="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4" fillId="0" borderId="1" xfId="1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vertical="top" wrapText="1"/>
    </xf>
    <xf numFmtId="0" fontId="3" fillId="0" borderId="1" xfId="0" applyFont="1" applyBorder="1" applyAlignment="1">
      <alignment horizontal="justify" vertical="center" wrapText="1"/>
    </xf>
    <xf numFmtId="165" fontId="3" fillId="0" borderId="1" xfId="0" applyNumberFormat="1" applyFont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top"/>
    </xf>
    <xf numFmtId="0" fontId="6" fillId="0" borderId="14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top"/>
    </xf>
    <xf numFmtId="0" fontId="6" fillId="0" borderId="11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5" fillId="0" borderId="21" xfId="0" applyFont="1" applyBorder="1" applyAlignment="1">
      <alignment horizontal="center"/>
    </xf>
    <xf numFmtId="0" fontId="8" fillId="0" borderId="1" xfId="2" applyFont="1" applyBorder="1" applyAlignment="1">
      <alignment horizontal="left" vertical="top"/>
    </xf>
    <xf numFmtId="0" fontId="7" fillId="0" borderId="1" xfId="2" applyBorder="1" applyAlignment="1">
      <alignment horizontal="left" vertical="top"/>
    </xf>
    <xf numFmtId="0" fontId="5" fillId="3" borderId="1" xfId="0" applyFont="1" applyFill="1" applyBorder="1" applyAlignment="1">
      <alignment horizontal="left" vertical="center" wrapText="1"/>
    </xf>
  </cellXfs>
  <cellStyles count="4">
    <cellStyle name="Hipervínculo" xfId="2" builtinId="8"/>
    <cellStyle name="Moneda" xfId="1" builtinId="4"/>
    <cellStyle name="Normal" xfId="0" builtinId="0"/>
    <cellStyle name="Normal 2" xfId="3" xr:uid="{E53B62C2-05CC-4F33-9D5E-7006FB4BC7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1303539</xdr:colOff>
      <xdr:row>3</xdr:row>
      <xdr:rowOff>3245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D12919-3BDD-41CA-9918-0513A8E6A0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43243" cy="6318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3107998775-serviciosingenieriaglobal@gmail.com" TargetMode="External"/><Relationship Id="rId1" Type="http://schemas.openxmlformats.org/officeDocument/2006/relationships/hyperlink" Target="mailto:gerencia1.asitarsas@gmail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E8AFE-2AA5-4380-9F8F-0B63EE9A0C6F}">
  <dimension ref="A1:Q238"/>
  <sheetViews>
    <sheetView tabSelected="1" zoomScale="85" zoomScaleNormal="85" workbookViewId="0">
      <selection sqref="A1:B3"/>
    </sheetView>
  </sheetViews>
  <sheetFormatPr baseColWidth="10" defaultColWidth="11.3984375" defaultRowHeight="13.5" x14ac:dyDescent="0.35"/>
  <cols>
    <col min="1" max="1" width="12.3984375" style="2" customWidth="1" collapsed="1"/>
    <col min="2" max="2" width="37" style="2" customWidth="1" collapsed="1"/>
    <col min="3" max="3" width="14.1328125" style="2" customWidth="1"/>
    <col min="4" max="4" width="13" style="2" customWidth="1"/>
    <col min="5" max="5" width="5.59765625" style="2" customWidth="1" collapsed="1"/>
    <col min="6" max="6" width="6.3984375" style="2" bestFit="1" customWidth="1" collapsed="1"/>
    <col min="7" max="9" width="23.86328125" style="2" hidden="1" customWidth="1" collapsed="1"/>
    <col min="10" max="10" width="17" style="2" customWidth="1" collapsed="1"/>
    <col min="11" max="11" width="22.86328125" style="2" customWidth="1" collapsed="1"/>
    <col min="12" max="12" width="11.3984375" style="2" collapsed="1"/>
    <col min="13" max="17" width="11.3984375" style="2"/>
    <col min="18" max="16384" width="11.3984375" style="2" collapsed="1"/>
  </cols>
  <sheetData>
    <row r="1" spans="1:11" x14ac:dyDescent="0.35">
      <c r="A1" s="53"/>
      <c r="B1" s="54"/>
      <c r="C1" s="63" t="s">
        <v>9</v>
      </c>
      <c r="D1" s="64"/>
      <c r="E1" s="64"/>
      <c r="F1" s="64"/>
      <c r="G1" s="64"/>
      <c r="H1" s="64"/>
      <c r="I1" s="65"/>
      <c r="J1" s="3" t="s">
        <v>7</v>
      </c>
      <c r="K1" s="4" t="s">
        <v>16</v>
      </c>
    </row>
    <row r="2" spans="1:11" x14ac:dyDescent="0.35">
      <c r="A2" s="55"/>
      <c r="B2" s="56"/>
      <c r="C2" s="66"/>
      <c r="D2" s="67"/>
      <c r="E2" s="67"/>
      <c r="F2" s="67"/>
      <c r="G2" s="67"/>
      <c r="H2" s="67"/>
      <c r="I2" s="68"/>
      <c r="J2" s="1" t="s">
        <v>8</v>
      </c>
      <c r="K2" s="5" t="s">
        <v>17</v>
      </c>
    </row>
    <row r="3" spans="1:11" x14ac:dyDescent="0.35">
      <c r="A3" s="57"/>
      <c r="B3" s="58"/>
      <c r="C3" s="69"/>
      <c r="D3" s="70"/>
      <c r="E3" s="70"/>
      <c r="F3" s="70"/>
      <c r="G3" s="70"/>
      <c r="H3" s="70"/>
      <c r="I3" s="71"/>
      <c r="J3" s="1" t="s">
        <v>6</v>
      </c>
      <c r="K3" s="5" t="s">
        <v>18</v>
      </c>
    </row>
    <row r="4" spans="1:11" x14ac:dyDescent="0.35">
      <c r="A4" s="6"/>
      <c r="K4" s="7"/>
    </row>
    <row r="5" spans="1:11" ht="34.5" customHeight="1" x14ac:dyDescent="0.35">
      <c r="A5" s="72" t="s">
        <v>10</v>
      </c>
      <c r="B5" s="72"/>
      <c r="C5" s="73" t="s">
        <v>311</v>
      </c>
      <c r="D5" s="73"/>
      <c r="E5" s="73"/>
      <c r="F5" s="73"/>
      <c r="G5" s="73"/>
      <c r="H5" s="73"/>
      <c r="I5" s="73"/>
      <c r="J5" s="73"/>
      <c r="K5" s="73"/>
    </row>
    <row r="6" spans="1:11" ht="13.9" thickBot="1" x14ac:dyDescent="0.4">
      <c r="A6" s="6"/>
      <c r="B6" s="8"/>
      <c r="C6" s="8"/>
      <c r="D6" s="8"/>
      <c r="E6" s="8"/>
      <c r="K6" s="7"/>
    </row>
    <row r="7" spans="1:11" x14ac:dyDescent="0.35">
      <c r="A7" s="59" t="s">
        <v>2</v>
      </c>
      <c r="B7" s="60"/>
      <c r="C7" s="60"/>
      <c r="D7" s="60"/>
      <c r="E7" s="60"/>
      <c r="F7" s="61" t="s">
        <v>21</v>
      </c>
      <c r="G7" s="61"/>
      <c r="H7" s="61"/>
      <c r="I7" s="61"/>
      <c r="J7" s="61"/>
      <c r="K7" s="62"/>
    </row>
    <row r="8" spans="1:11" x14ac:dyDescent="0.35">
      <c r="A8" s="74" t="s">
        <v>11</v>
      </c>
      <c r="B8" s="72"/>
      <c r="C8" s="72"/>
      <c r="D8" s="72"/>
      <c r="E8" s="72"/>
      <c r="F8" s="75" t="s">
        <v>22</v>
      </c>
      <c r="G8" s="75"/>
      <c r="H8" s="75"/>
      <c r="I8" s="75"/>
      <c r="J8" s="75"/>
      <c r="K8" s="76"/>
    </row>
    <row r="9" spans="1:11" ht="14.25" x14ac:dyDescent="0.35">
      <c r="A9" s="74" t="s">
        <v>12</v>
      </c>
      <c r="B9" s="72"/>
      <c r="C9" s="72"/>
      <c r="D9" s="72"/>
      <c r="E9" s="72"/>
      <c r="F9" s="79" t="s">
        <v>23</v>
      </c>
      <c r="G9" s="75"/>
      <c r="H9" s="75"/>
      <c r="I9" s="75"/>
      <c r="J9" s="75"/>
      <c r="K9" s="76"/>
    </row>
    <row r="10" spans="1:11" x14ac:dyDescent="0.35">
      <c r="A10" s="74" t="s">
        <v>13</v>
      </c>
      <c r="B10" s="72"/>
      <c r="C10" s="72"/>
      <c r="D10" s="72"/>
      <c r="E10" s="72"/>
      <c r="F10" s="75" t="s">
        <v>24</v>
      </c>
      <c r="G10" s="75"/>
      <c r="H10" s="75"/>
      <c r="I10" s="75"/>
      <c r="J10" s="75"/>
      <c r="K10" s="76"/>
    </row>
    <row r="11" spans="1:11" ht="13.9" thickBot="1" x14ac:dyDescent="0.4">
      <c r="A11" s="47" t="s">
        <v>14</v>
      </c>
      <c r="B11" s="48"/>
      <c r="C11" s="48"/>
      <c r="D11" s="48"/>
      <c r="E11" s="48"/>
      <c r="F11" s="49"/>
      <c r="G11" s="49"/>
      <c r="H11" s="49"/>
      <c r="I11" s="49"/>
      <c r="J11" s="49"/>
      <c r="K11" s="50"/>
    </row>
    <row r="12" spans="1:11" ht="13.9" thickBot="1" x14ac:dyDescent="0.4">
      <c r="A12" s="55"/>
      <c r="B12" s="77"/>
      <c r="C12" s="9"/>
      <c r="D12" s="9"/>
      <c r="E12" s="9"/>
      <c r="F12" s="77"/>
      <c r="G12" s="77"/>
      <c r="H12" s="77"/>
      <c r="I12" s="77"/>
      <c r="J12" s="77"/>
      <c r="K12" s="78"/>
    </row>
    <row r="13" spans="1:11" x14ac:dyDescent="0.35">
      <c r="A13" s="59" t="s">
        <v>3</v>
      </c>
      <c r="B13" s="60"/>
      <c r="C13" s="60"/>
      <c r="D13" s="60"/>
      <c r="E13" s="60"/>
      <c r="F13" s="61" t="s">
        <v>25</v>
      </c>
      <c r="G13" s="61"/>
      <c r="H13" s="61"/>
      <c r="I13" s="61"/>
      <c r="J13" s="61"/>
      <c r="K13" s="62"/>
    </row>
    <row r="14" spans="1:11" x14ac:dyDescent="0.35">
      <c r="A14" s="74" t="s">
        <v>11</v>
      </c>
      <c r="B14" s="72"/>
      <c r="C14" s="72"/>
      <c r="D14" s="72"/>
      <c r="E14" s="72"/>
      <c r="F14" s="75" t="s">
        <v>26</v>
      </c>
      <c r="G14" s="75"/>
      <c r="H14" s="75"/>
      <c r="I14" s="75"/>
      <c r="J14" s="75"/>
      <c r="K14" s="76"/>
    </row>
    <row r="15" spans="1:11" x14ac:dyDescent="0.35">
      <c r="A15" s="74" t="s">
        <v>12</v>
      </c>
      <c r="B15" s="72"/>
      <c r="C15" s="72"/>
      <c r="D15" s="72"/>
      <c r="E15" s="72"/>
      <c r="F15" s="75" t="s">
        <v>27</v>
      </c>
      <c r="G15" s="75"/>
      <c r="H15" s="75"/>
      <c r="I15" s="75"/>
      <c r="J15" s="75"/>
      <c r="K15" s="76"/>
    </row>
    <row r="16" spans="1:11" x14ac:dyDescent="0.35">
      <c r="A16" s="74" t="s">
        <v>13</v>
      </c>
      <c r="B16" s="72"/>
      <c r="C16" s="72"/>
      <c r="D16" s="72"/>
      <c r="E16" s="72"/>
      <c r="F16" s="75" t="s">
        <v>28</v>
      </c>
      <c r="G16" s="75"/>
      <c r="H16" s="75"/>
      <c r="I16" s="75"/>
      <c r="J16" s="75"/>
      <c r="K16" s="76"/>
    </row>
    <row r="17" spans="1:11" ht="13.9" thickBot="1" x14ac:dyDescent="0.4">
      <c r="A17" s="47" t="s">
        <v>14</v>
      </c>
      <c r="B17" s="48"/>
      <c r="C17" s="48"/>
      <c r="D17" s="48"/>
      <c r="E17" s="48"/>
      <c r="F17" s="49"/>
      <c r="G17" s="49"/>
      <c r="H17" s="49"/>
      <c r="I17" s="49"/>
      <c r="J17" s="49"/>
      <c r="K17" s="50"/>
    </row>
    <row r="18" spans="1:11" ht="13.9" thickBot="1" x14ac:dyDescent="0.4">
      <c r="A18" s="55"/>
      <c r="B18" s="77"/>
      <c r="C18" s="9"/>
      <c r="D18" s="9"/>
      <c r="E18" s="9"/>
      <c r="F18" s="77"/>
      <c r="G18" s="77"/>
      <c r="H18" s="77"/>
      <c r="I18" s="77"/>
      <c r="J18" s="77"/>
      <c r="K18" s="78"/>
    </row>
    <row r="19" spans="1:11" x14ac:dyDescent="0.35">
      <c r="A19" s="59" t="s">
        <v>4</v>
      </c>
      <c r="B19" s="60"/>
      <c r="C19" s="60"/>
      <c r="D19" s="60"/>
      <c r="E19" s="60"/>
      <c r="F19" s="61" t="s">
        <v>29</v>
      </c>
      <c r="G19" s="61"/>
      <c r="H19" s="61"/>
      <c r="I19" s="61"/>
      <c r="J19" s="61"/>
      <c r="K19" s="62"/>
    </row>
    <row r="20" spans="1:11" x14ac:dyDescent="0.35">
      <c r="A20" s="74" t="s">
        <v>11</v>
      </c>
      <c r="B20" s="72"/>
      <c r="C20" s="72"/>
      <c r="D20" s="72"/>
      <c r="E20" s="72"/>
      <c r="F20" s="75" t="s">
        <v>30</v>
      </c>
      <c r="G20" s="75"/>
      <c r="H20" s="75"/>
      <c r="I20" s="75"/>
      <c r="J20" s="75"/>
      <c r="K20" s="76"/>
    </row>
    <row r="21" spans="1:11" ht="14.25" x14ac:dyDescent="0.35">
      <c r="A21" s="74" t="s">
        <v>12</v>
      </c>
      <c r="B21" s="72"/>
      <c r="C21" s="72"/>
      <c r="D21" s="72"/>
      <c r="E21" s="72"/>
      <c r="F21" s="80" t="s">
        <v>31</v>
      </c>
      <c r="G21" s="75"/>
      <c r="H21" s="75"/>
      <c r="I21" s="75"/>
      <c r="J21" s="75"/>
      <c r="K21" s="76"/>
    </row>
    <row r="22" spans="1:11" x14ac:dyDescent="0.35">
      <c r="A22" s="74" t="s">
        <v>13</v>
      </c>
      <c r="B22" s="72"/>
      <c r="C22" s="72"/>
      <c r="D22" s="72"/>
      <c r="E22" s="72"/>
      <c r="F22" s="75" t="s">
        <v>32</v>
      </c>
      <c r="G22" s="75"/>
      <c r="H22" s="75"/>
      <c r="I22" s="75"/>
      <c r="J22" s="75"/>
      <c r="K22" s="76"/>
    </row>
    <row r="23" spans="1:11" ht="13.9" thickBot="1" x14ac:dyDescent="0.4">
      <c r="A23" s="47" t="s">
        <v>14</v>
      </c>
      <c r="B23" s="48"/>
      <c r="C23" s="48"/>
      <c r="D23" s="48"/>
      <c r="E23" s="48"/>
      <c r="F23" s="49"/>
      <c r="G23" s="49"/>
      <c r="H23" s="49"/>
      <c r="I23" s="49"/>
      <c r="J23" s="49"/>
      <c r="K23" s="50"/>
    </row>
    <row r="24" spans="1:11" x14ac:dyDescent="0.35">
      <c r="A24" s="6"/>
      <c r="K24" s="7"/>
    </row>
    <row r="25" spans="1:11" ht="27" x14ac:dyDescent="0.35">
      <c r="A25" s="51" t="s">
        <v>314</v>
      </c>
      <c r="B25" s="51" t="s">
        <v>1</v>
      </c>
      <c r="C25" s="51" t="s">
        <v>103</v>
      </c>
      <c r="D25" s="51" t="s">
        <v>113</v>
      </c>
      <c r="E25" s="51" t="s">
        <v>15</v>
      </c>
      <c r="F25" s="52" t="s">
        <v>0</v>
      </c>
      <c r="G25" s="10" t="str">
        <f>+F7</f>
        <v>INSOL</v>
      </c>
      <c r="H25" s="10" t="str">
        <f>+F13</f>
        <v>AMERICAN INSAP</v>
      </c>
      <c r="I25" s="10" t="str">
        <f>+F19</f>
        <v>MULTISERVICIOS INGENIERIA GLOBAL</v>
      </c>
      <c r="J25" s="10" t="s">
        <v>5</v>
      </c>
      <c r="K25" s="52" t="s">
        <v>313</v>
      </c>
    </row>
    <row r="26" spans="1:11" ht="27" x14ac:dyDescent="0.35">
      <c r="A26" s="51"/>
      <c r="B26" s="51"/>
      <c r="C26" s="51"/>
      <c r="D26" s="51"/>
      <c r="E26" s="51"/>
      <c r="F26" s="52"/>
      <c r="G26" s="10" t="s">
        <v>20</v>
      </c>
      <c r="H26" s="10" t="s">
        <v>20</v>
      </c>
      <c r="I26" s="10" t="s">
        <v>20</v>
      </c>
      <c r="J26" s="10" t="s">
        <v>312</v>
      </c>
      <c r="K26" s="52"/>
    </row>
    <row r="27" spans="1:11" x14ac:dyDescent="0.35">
      <c r="A27" s="13"/>
      <c r="B27" s="43" t="s">
        <v>33</v>
      </c>
      <c r="C27" s="43"/>
      <c r="D27" s="43"/>
      <c r="E27" s="43"/>
      <c r="F27" s="43"/>
      <c r="G27" s="40"/>
      <c r="H27" s="40"/>
      <c r="I27" s="40"/>
      <c r="J27" s="40"/>
      <c r="K27" s="14"/>
    </row>
    <row r="28" spans="1:11" x14ac:dyDescent="0.35">
      <c r="A28" s="15">
        <v>1.1000000000000001</v>
      </c>
      <c r="B28" s="16" t="s">
        <v>35</v>
      </c>
      <c r="C28" s="17" t="s">
        <v>104</v>
      </c>
      <c r="D28" s="17" t="s">
        <v>114</v>
      </c>
      <c r="E28" s="41" t="s">
        <v>138</v>
      </c>
      <c r="F28" s="18">
        <v>1</v>
      </c>
      <c r="G28" s="11">
        <v>166130</v>
      </c>
      <c r="H28" s="11">
        <v>210800</v>
      </c>
      <c r="I28" s="11">
        <v>260000</v>
      </c>
      <c r="J28" s="34">
        <f>ROUND((AVERAGE(G28,H28,I28)),0)</f>
        <v>212310</v>
      </c>
      <c r="K28" s="34">
        <f>J28</f>
        <v>212310</v>
      </c>
    </row>
    <row r="29" spans="1:11" x14ac:dyDescent="0.35">
      <c r="A29" s="15">
        <v>1.2</v>
      </c>
      <c r="B29" s="19" t="s">
        <v>36</v>
      </c>
      <c r="C29" s="17" t="s">
        <v>104</v>
      </c>
      <c r="D29" s="17" t="s">
        <v>114</v>
      </c>
      <c r="E29" s="41" t="s">
        <v>138</v>
      </c>
      <c r="F29" s="18">
        <v>1</v>
      </c>
      <c r="G29" s="11">
        <v>166130</v>
      </c>
      <c r="H29" s="11">
        <v>210800</v>
      </c>
      <c r="I29" s="11">
        <v>260000</v>
      </c>
      <c r="J29" s="34">
        <f t="shared" ref="J29:J92" si="0">ROUND((AVERAGE(G29,H29,I29)),0)</f>
        <v>212310</v>
      </c>
      <c r="K29" s="34">
        <f>J29</f>
        <v>212310</v>
      </c>
    </row>
    <row r="30" spans="1:11" x14ac:dyDescent="0.35">
      <c r="A30" s="15">
        <v>1.3</v>
      </c>
      <c r="B30" s="19" t="s">
        <v>37</v>
      </c>
      <c r="C30" s="17" t="s">
        <v>104</v>
      </c>
      <c r="D30" s="17" t="s">
        <v>114</v>
      </c>
      <c r="E30" s="41" t="s">
        <v>138</v>
      </c>
      <c r="F30" s="18">
        <v>1</v>
      </c>
      <c r="G30" s="11">
        <v>166130</v>
      </c>
      <c r="H30" s="12">
        <v>210800</v>
      </c>
      <c r="I30" s="11">
        <v>260000</v>
      </c>
      <c r="J30" s="34">
        <f t="shared" si="0"/>
        <v>212310</v>
      </c>
      <c r="K30" s="34">
        <f t="shared" ref="K30:K93" si="1">J30</f>
        <v>212310</v>
      </c>
    </row>
    <row r="31" spans="1:11" x14ac:dyDescent="0.35">
      <c r="A31" s="15">
        <v>1.4</v>
      </c>
      <c r="B31" s="19" t="s">
        <v>38</v>
      </c>
      <c r="C31" s="17" t="s">
        <v>104</v>
      </c>
      <c r="D31" s="17" t="s">
        <v>114</v>
      </c>
      <c r="E31" s="41" t="s">
        <v>138</v>
      </c>
      <c r="F31" s="18">
        <v>1</v>
      </c>
      <c r="G31" s="11">
        <v>166130</v>
      </c>
      <c r="H31" s="12">
        <v>210800</v>
      </c>
      <c r="I31" s="11">
        <v>260000</v>
      </c>
      <c r="J31" s="34">
        <f t="shared" si="0"/>
        <v>212310</v>
      </c>
      <c r="K31" s="34">
        <f t="shared" si="1"/>
        <v>212310</v>
      </c>
    </row>
    <row r="32" spans="1:11" x14ac:dyDescent="0.35">
      <c r="A32" s="15">
        <v>1.5</v>
      </c>
      <c r="B32" s="19" t="s">
        <v>39</v>
      </c>
      <c r="C32" s="17" t="s">
        <v>104</v>
      </c>
      <c r="D32" s="17" t="s">
        <v>114</v>
      </c>
      <c r="E32" s="41" t="s">
        <v>138</v>
      </c>
      <c r="F32" s="18">
        <v>1</v>
      </c>
      <c r="G32" s="11">
        <v>166130</v>
      </c>
      <c r="H32" s="12">
        <v>210800</v>
      </c>
      <c r="I32" s="11">
        <v>260000</v>
      </c>
      <c r="J32" s="34">
        <f t="shared" si="0"/>
        <v>212310</v>
      </c>
      <c r="K32" s="34">
        <f t="shared" si="1"/>
        <v>212310</v>
      </c>
    </row>
    <row r="33" spans="1:11" x14ac:dyDescent="0.35">
      <c r="A33" s="15">
        <v>1.6</v>
      </c>
      <c r="B33" s="19" t="s">
        <v>40</v>
      </c>
      <c r="C33" s="17" t="s">
        <v>104</v>
      </c>
      <c r="D33" s="17" t="s">
        <v>114</v>
      </c>
      <c r="E33" s="41" t="s">
        <v>138</v>
      </c>
      <c r="F33" s="18">
        <v>1</v>
      </c>
      <c r="G33" s="11">
        <v>166130</v>
      </c>
      <c r="H33" s="12">
        <v>210800</v>
      </c>
      <c r="I33" s="11">
        <v>260000</v>
      </c>
      <c r="J33" s="34">
        <f t="shared" si="0"/>
        <v>212310</v>
      </c>
      <c r="K33" s="34">
        <f t="shared" si="1"/>
        <v>212310</v>
      </c>
    </row>
    <row r="34" spans="1:11" x14ac:dyDescent="0.35">
      <c r="A34" s="15">
        <v>1.7</v>
      </c>
      <c r="B34" s="19" t="s">
        <v>41</v>
      </c>
      <c r="C34" s="17" t="s">
        <v>105</v>
      </c>
      <c r="D34" s="17" t="s">
        <v>115</v>
      </c>
      <c r="E34" s="41" t="s">
        <v>138</v>
      </c>
      <c r="F34" s="18">
        <v>1</v>
      </c>
      <c r="G34" s="11">
        <v>209558</v>
      </c>
      <c r="H34" s="12">
        <v>390000</v>
      </c>
      <c r="I34" s="11">
        <v>395000</v>
      </c>
      <c r="J34" s="34">
        <f t="shared" si="0"/>
        <v>331519</v>
      </c>
      <c r="K34" s="34">
        <f t="shared" si="1"/>
        <v>331519</v>
      </c>
    </row>
    <row r="35" spans="1:11" x14ac:dyDescent="0.35">
      <c r="A35" s="15">
        <v>1.8</v>
      </c>
      <c r="B35" s="19" t="s">
        <v>42</v>
      </c>
      <c r="C35" s="17" t="s">
        <v>106</v>
      </c>
      <c r="D35" s="17" t="s">
        <v>116</v>
      </c>
      <c r="E35" s="41" t="s">
        <v>138</v>
      </c>
      <c r="F35" s="18">
        <v>1</v>
      </c>
      <c r="G35" s="11">
        <v>158915</v>
      </c>
      <c r="H35" s="12">
        <v>191500</v>
      </c>
      <c r="I35" s="11">
        <v>350000</v>
      </c>
      <c r="J35" s="34">
        <f t="shared" si="0"/>
        <v>233472</v>
      </c>
      <c r="K35" s="34">
        <f t="shared" si="1"/>
        <v>233472</v>
      </c>
    </row>
    <row r="36" spans="1:11" x14ac:dyDescent="0.35">
      <c r="A36" s="15">
        <v>1.9</v>
      </c>
      <c r="B36" s="19" t="s">
        <v>43</v>
      </c>
      <c r="C36" s="17" t="s">
        <v>104</v>
      </c>
      <c r="D36" s="17" t="s">
        <v>114</v>
      </c>
      <c r="E36" s="41" t="s">
        <v>138</v>
      </c>
      <c r="F36" s="18">
        <v>1</v>
      </c>
      <c r="G36" s="11">
        <v>166130</v>
      </c>
      <c r="H36" s="12">
        <v>210800</v>
      </c>
      <c r="I36" s="11">
        <v>260000</v>
      </c>
      <c r="J36" s="34">
        <f t="shared" si="0"/>
        <v>212310</v>
      </c>
      <c r="K36" s="34">
        <f t="shared" si="1"/>
        <v>212310</v>
      </c>
    </row>
    <row r="37" spans="1:11" x14ac:dyDescent="0.35">
      <c r="A37" s="20">
        <v>1.1000000000000001</v>
      </c>
      <c r="B37" s="19" t="s">
        <v>44</v>
      </c>
      <c r="C37" s="17" t="s">
        <v>104</v>
      </c>
      <c r="D37" s="17" t="s">
        <v>114</v>
      </c>
      <c r="E37" s="41" t="s">
        <v>138</v>
      </c>
      <c r="F37" s="18">
        <v>1</v>
      </c>
      <c r="G37" s="11">
        <v>166130</v>
      </c>
      <c r="H37" s="12">
        <v>210800</v>
      </c>
      <c r="I37" s="11">
        <v>260000</v>
      </c>
      <c r="J37" s="34">
        <f t="shared" si="0"/>
        <v>212310</v>
      </c>
      <c r="K37" s="34">
        <f t="shared" si="1"/>
        <v>212310</v>
      </c>
    </row>
    <row r="38" spans="1:11" x14ac:dyDescent="0.35">
      <c r="A38" s="15">
        <v>1.1100000000000001</v>
      </c>
      <c r="B38" s="19" t="s">
        <v>45</v>
      </c>
      <c r="C38" s="17" t="s">
        <v>107</v>
      </c>
      <c r="D38" s="17" t="s">
        <v>117</v>
      </c>
      <c r="E38" s="41" t="s">
        <v>138</v>
      </c>
      <c r="F38" s="18">
        <v>1</v>
      </c>
      <c r="G38" s="11">
        <v>181154</v>
      </c>
      <c r="H38" s="12">
        <v>272300</v>
      </c>
      <c r="I38" s="11">
        <v>500000</v>
      </c>
      <c r="J38" s="34">
        <f t="shared" si="0"/>
        <v>317818</v>
      </c>
      <c r="K38" s="34">
        <f t="shared" si="1"/>
        <v>317818</v>
      </c>
    </row>
    <row r="39" spans="1:11" x14ac:dyDescent="0.35">
      <c r="A39" s="15">
        <v>1.1200000000000001</v>
      </c>
      <c r="B39" s="19" t="s">
        <v>46</v>
      </c>
      <c r="C39" s="17" t="s">
        <v>107</v>
      </c>
      <c r="D39" s="17" t="s">
        <v>118</v>
      </c>
      <c r="E39" s="41" t="s">
        <v>138</v>
      </c>
      <c r="F39" s="18">
        <v>1</v>
      </c>
      <c r="G39" s="11">
        <v>181154</v>
      </c>
      <c r="H39" s="12">
        <v>272300</v>
      </c>
      <c r="I39" s="11">
        <v>500000</v>
      </c>
      <c r="J39" s="34">
        <f t="shared" si="0"/>
        <v>317818</v>
      </c>
      <c r="K39" s="34">
        <f t="shared" si="1"/>
        <v>317818</v>
      </c>
    </row>
    <row r="40" spans="1:11" x14ac:dyDescent="0.35">
      <c r="A40" s="15">
        <v>1.1299999999999999</v>
      </c>
      <c r="B40" s="19" t="s">
        <v>47</v>
      </c>
      <c r="C40" s="17" t="s">
        <v>107</v>
      </c>
      <c r="D40" s="17" t="s">
        <v>119</v>
      </c>
      <c r="E40" s="41" t="s">
        <v>138</v>
      </c>
      <c r="F40" s="18">
        <v>1</v>
      </c>
      <c r="G40" s="11">
        <v>181154</v>
      </c>
      <c r="H40" s="12">
        <v>272300</v>
      </c>
      <c r="I40" s="11">
        <v>500000</v>
      </c>
      <c r="J40" s="34">
        <f t="shared" si="0"/>
        <v>317818</v>
      </c>
      <c r="K40" s="34">
        <f t="shared" si="1"/>
        <v>317818</v>
      </c>
    </row>
    <row r="41" spans="1:11" ht="27" x14ac:dyDescent="0.35">
      <c r="A41" s="15">
        <v>1.1399999999999999</v>
      </c>
      <c r="B41" s="19" t="s">
        <v>48</v>
      </c>
      <c r="C41" s="17" t="s">
        <v>107</v>
      </c>
      <c r="D41" s="17" t="s">
        <v>120</v>
      </c>
      <c r="E41" s="41" t="s">
        <v>138</v>
      </c>
      <c r="F41" s="18">
        <v>1</v>
      </c>
      <c r="G41" s="11">
        <v>181154</v>
      </c>
      <c r="H41" s="12">
        <v>272300</v>
      </c>
      <c r="I41" s="11">
        <v>500000</v>
      </c>
      <c r="J41" s="34">
        <f t="shared" si="0"/>
        <v>317818</v>
      </c>
      <c r="K41" s="34">
        <f t="shared" si="1"/>
        <v>317818</v>
      </c>
    </row>
    <row r="42" spans="1:11" ht="27" x14ac:dyDescent="0.35">
      <c r="A42" s="15">
        <v>1.1499999999999999</v>
      </c>
      <c r="B42" s="19" t="s">
        <v>49</v>
      </c>
      <c r="C42" s="17" t="s">
        <v>107</v>
      </c>
      <c r="D42" s="17" t="s">
        <v>121</v>
      </c>
      <c r="E42" s="41" t="s">
        <v>138</v>
      </c>
      <c r="F42" s="18">
        <v>1</v>
      </c>
      <c r="G42" s="11">
        <v>181154</v>
      </c>
      <c r="H42" s="12">
        <v>272300</v>
      </c>
      <c r="I42" s="11">
        <v>500000</v>
      </c>
      <c r="J42" s="34">
        <f t="shared" si="0"/>
        <v>317818</v>
      </c>
      <c r="K42" s="34">
        <f t="shared" si="1"/>
        <v>317818</v>
      </c>
    </row>
    <row r="43" spans="1:11" x14ac:dyDescent="0.35">
      <c r="A43" s="15">
        <v>1.1599999999999999</v>
      </c>
      <c r="B43" s="19" t="s">
        <v>50</v>
      </c>
      <c r="C43" s="17" t="s">
        <v>107</v>
      </c>
      <c r="D43" s="17" t="s">
        <v>122</v>
      </c>
      <c r="E43" s="41" t="s">
        <v>138</v>
      </c>
      <c r="F43" s="18">
        <v>1</v>
      </c>
      <c r="G43" s="11">
        <v>181154</v>
      </c>
      <c r="H43" s="12">
        <v>272300</v>
      </c>
      <c r="I43" s="11">
        <v>500000</v>
      </c>
      <c r="J43" s="34">
        <f t="shared" si="0"/>
        <v>317818</v>
      </c>
      <c r="K43" s="34">
        <f t="shared" si="1"/>
        <v>317818</v>
      </c>
    </row>
    <row r="44" spans="1:11" x14ac:dyDescent="0.35">
      <c r="A44" s="15">
        <v>1.17</v>
      </c>
      <c r="B44" s="19" t="s">
        <v>51</v>
      </c>
      <c r="C44" s="17" t="s">
        <v>108</v>
      </c>
      <c r="D44" s="17" t="s">
        <v>123</v>
      </c>
      <c r="E44" s="41" t="s">
        <v>138</v>
      </c>
      <c r="F44" s="18">
        <v>1</v>
      </c>
      <c r="G44" s="11">
        <v>459788</v>
      </c>
      <c r="H44" s="12">
        <v>1880000</v>
      </c>
      <c r="I44" s="11">
        <v>700000</v>
      </c>
      <c r="J44" s="34">
        <f t="shared" si="0"/>
        <v>1013263</v>
      </c>
      <c r="K44" s="34">
        <f t="shared" si="1"/>
        <v>1013263</v>
      </c>
    </row>
    <row r="45" spans="1:11" x14ac:dyDescent="0.35">
      <c r="A45" s="15">
        <v>1.18</v>
      </c>
      <c r="B45" s="19" t="s">
        <v>52</v>
      </c>
      <c r="C45" s="17" t="s">
        <v>104</v>
      </c>
      <c r="D45" s="17" t="s">
        <v>114</v>
      </c>
      <c r="E45" s="41" t="s">
        <v>138</v>
      </c>
      <c r="F45" s="18">
        <v>1</v>
      </c>
      <c r="G45" s="11">
        <v>166130</v>
      </c>
      <c r="H45" s="12">
        <v>210800</v>
      </c>
      <c r="I45" s="11">
        <v>260000</v>
      </c>
      <c r="J45" s="34">
        <f t="shared" si="0"/>
        <v>212310</v>
      </c>
      <c r="K45" s="34">
        <f t="shared" si="1"/>
        <v>212310</v>
      </c>
    </row>
    <row r="46" spans="1:11" x14ac:dyDescent="0.35">
      <c r="A46" s="15">
        <v>1.19</v>
      </c>
      <c r="B46" s="19" t="s">
        <v>53</v>
      </c>
      <c r="C46" s="17" t="s">
        <v>104</v>
      </c>
      <c r="D46" s="17" t="s">
        <v>114</v>
      </c>
      <c r="E46" s="41" t="s">
        <v>138</v>
      </c>
      <c r="F46" s="18">
        <v>1</v>
      </c>
      <c r="G46" s="11">
        <v>166130</v>
      </c>
      <c r="H46" s="12">
        <v>210800</v>
      </c>
      <c r="I46" s="11">
        <v>260000</v>
      </c>
      <c r="J46" s="34">
        <f t="shared" si="0"/>
        <v>212310</v>
      </c>
      <c r="K46" s="34">
        <f t="shared" si="1"/>
        <v>212310</v>
      </c>
    </row>
    <row r="47" spans="1:11" x14ac:dyDescent="0.35">
      <c r="A47" s="15" t="s">
        <v>34</v>
      </c>
      <c r="B47" s="19" t="s">
        <v>54</v>
      </c>
      <c r="C47" s="17" t="s">
        <v>107</v>
      </c>
      <c r="D47" s="17" t="s">
        <v>124</v>
      </c>
      <c r="E47" s="41" t="s">
        <v>138</v>
      </c>
      <c r="F47" s="18">
        <v>1</v>
      </c>
      <c r="G47" s="11">
        <v>181154</v>
      </c>
      <c r="H47" s="12">
        <v>272300</v>
      </c>
      <c r="I47" s="11">
        <v>500000</v>
      </c>
      <c r="J47" s="34">
        <f t="shared" si="0"/>
        <v>317818</v>
      </c>
      <c r="K47" s="34">
        <f t="shared" si="1"/>
        <v>317818</v>
      </c>
    </row>
    <row r="48" spans="1:11" x14ac:dyDescent="0.35">
      <c r="A48" s="15">
        <v>1.21</v>
      </c>
      <c r="B48" s="19" t="s">
        <v>55</v>
      </c>
      <c r="C48" s="17" t="s">
        <v>106</v>
      </c>
      <c r="D48" s="17" t="s">
        <v>115</v>
      </c>
      <c r="E48" s="41" t="s">
        <v>138</v>
      </c>
      <c r="F48" s="18">
        <v>1</v>
      </c>
      <c r="G48" s="11">
        <v>158915</v>
      </c>
      <c r="H48" s="12">
        <v>191500</v>
      </c>
      <c r="I48" s="11">
        <v>395000</v>
      </c>
      <c r="J48" s="34">
        <f t="shared" si="0"/>
        <v>248472</v>
      </c>
      <c r="K48" s="34">
        <f t="shared" si="1"/>
        <v>248472</v>
      </c>
    </row>
    <row r="49" spans="1:11" x14ac:dyDescent="0.35">
      <c r="A49" s="15">
        <v>1.22</v>
      </c>
      <c r="B49" s="21" t="s">
        <v>56</v>
      </c>
      <c r="C49" s="17" t="s">
        <v>106</v>
      </c>
      <c r="D49" s="17" t="s">
        <v>115</v>
      </c>
      <c r="E49" s="41" t="s">
        <v>138</v>
      </c>
      <c r="F49" s="18">
        <v>1</v>
      </c>
      <c r="G49" s="11">
        <v>158915</v>
      </c>
      <c r="H49" s="12">
        <v>191500</v>
      </c>
      <c r="I49" s="11">
        <v>395000</v>
      </c>
      <c r="J49" s="34">
        <f t="shared" si="0"/>
        <v>248472</v>
      </c>
      <c r="K49" s="34">
        <f t="shared" si="1"/>
        <v>248472</v>
      </c>
    </row>
    <row r="50" spans="1:11" x14ac:dyDescent="0.35">
      <c r="A50" s="15">
        <v>1.23</v>
      </c>
      <c r="B50" s="19" t="s">
        <v>57</v>
      </c>
      <c r="C50" s="17" t="s">
        <v>106</v>
      </c>
      <c r="D50" s="17" t="s">
        <v>115</v>
      </c>
      <c r="E50" s="41" t="s">
        <v>138</v>
      </c>
      <c r="F50" s="18">
        <v>1</v>
      </c>
      <c r="G50" s="11">
        <v>158915</v>
      </c>
      <c r="H50" s="12">
        <v>191500</v>
      </c>
      <c r="I50" s="11">
        <v>395000</v>
      </c>
      <c r="J50" s="34">
        <f t="shared" si="0"/>
        <v>248472</v>
      </c>
      <c r="K50" s="34">
        <f t="shared" si="1"/>
        <v>248472</v>
      </c>
    </row>
    <row r="51" spans="1:11" x14ac:dyDescent="0.35">
      <c r="A51" s="15">
        <v>1.24</v>
      </c>
      <c r="B51" s="19" t="s">
        <v>58</v>
      </c>
      <c r="C51" s="17" t="s">
        <v>108</v>
      </c>
      <c r="D51" s="17" t="s">
        <v>125</v>
      </c>
      <c r="E51" s="41" t="s">
        <v>138</v>
      </c>
      <c r="F51" s="18">
        <v>1</v>
      </c>
      <c r="G51" s="11">
        <v>418839</v>
      </c>
      <c r="H51" s="12">
        <v>1650000</v>
      </c>
      <c r="I51" s="11">
        <v>450000</v>
      </c>
      <c r="J51" s="34">
        <f t="shared" si="0"/>
        <v>839613</v>
      </c>
      <c r="K51" s="34">
        <f t="shared" si="1"/>
        <v>839613</v>
      </c>
    </row>
    <row r="52" spans="1:11" x14ac:dyDescent="0.35">
      <c r="A52" s="15">
        <v>1.25</v>
      </c>
      <c r="B52" s="19" t="s">
        <v>59</v>
      </c>
      <c r="C52" s="17" t="s">
        <v>107</v>
      </c>
      <c r="D52" s="17" t="s">
        <v>115</v>
      </c>
      <c r="E52" s="41" t="s">
        <v>138</v>
      </c>
      <c r="F52" s="18">
        <v>1</v>
      </c>
      <c r="G52" s="11">
        <v>194316</v>
      </c>
      <c r="H52" s="12">
        <v>272300</v>
      </c>
      <c r="I52" s="11">
        <v>395000</v>
      </c>
      <c r="J52" s="34">
        <f t="shared" si="0"/>
        <v>287205</v>
      </c>
      <c r="K52" s="34">
        <f t="shared" si="1"/>
        <v>287205</v>
      </c>
    </row>
    <row r="53" spans="1:11" x14ac:dyDescent="0.35">
      <c r="A53" s="15">
        <v>1.26</v>
      </c>
      <c r="B53" s="19" t="s">
        <v>60</v>
      </c>
      <c r="C53" s="17" t="s">
        <v>107</v>
      </c>
      <c r="D53" s="17" t="s">
        <v>115</v>
      </c>
      <c r="E53" s="41" t="s">
        <v>138</v>
      </c>
      <c r="F53" s="18">
        <v>1</v>
      </c>
      <c r="G53" s="11">
        <v>194316</v>
      </c>
      <c r="H53" s="12">
        <v>272300</v>
      </c>
      <c r="I53" s="11">
        <v>395000</v>
      </c>
      <c r="J53" s="34">
        <f t="shared" si="0"/>
        <v>287205</v>
      </c>
      <c r="K53" s="34">
        <f t="shared" si="1"/>
        <v>287205</v>
      </c>
    </row>
    <row r="54" spans="1:11" x14ac:dyDescent="0.35">
      <c r="A54" s="15">
        <v>1.27</v>
      </c>
      <c r="B54" s="19" t="s">
        <v>61</v>
      </c>
      <c r="C54" s="17" t="s">
        <v>107</v>
      </c>
      <c r="D54" s="17" t="s">
        <v>126</v>
      </c>
      <c r="E54" s="41" t="s">
        <v>138</v>
      </c>
      <c r="F54" s="18">
        <v>1</v>
      </c>
      <c r="G54" s="11">
        <v>194316</v>
      </c>
      <c r="H54" s="12">
        <v>272300</v>
      </c>
      <c r="I54" s="11">
        <v>395000</v>
      </c>
      <c r="J54" s="34">
        <f t="shared" si="0"/>
        <v>287205</v>
      </c>
      <c r="K54" s="34">
        <f t="shared" si="1"/>
        <v>287205</v>
      </c>
    </row>
    <row r="55" spans="1:11" x14ac:dyDescent="0.35">
      <c r="A55" s="15">
        <v>1.28</v>
      </c>
      <c r="B55" s="19" t="s">
        <v>62</v>
      </c>
      <c r="C55" s="17" t="s">
        <v>107</v>
      </c>
      <c r="D55" s="17" t="s">
        <v>126</v>
      </c>
      <c r="E55" s="41" t="s">
        <v>138</v>
      </c>
      <c r="F55" s="18">
        <v>1</v>
      </c>
      <c r="G55" s="11">
        <v>194316</v>
      </c>
      <c r="H55" s="12">
        <v>272300</v>
      </c>
      <c r="I55" s="11">
        <v>395000</v>
      </c>
      <c r="J55" s="34">
        <f t="shared" si="0"/>
        <v>287205</v>
      </c>
      <c r="K55" s="34">
        <f t="shared" si="1"/>
        <v>287205</v>
      </c>
    </row>
    <row r="56" spans="1:11" x14ac:dyDescent="0.35">
      <c r="A56" s="15">
        <v>1.29</v>
      </c>
      <c r="B56" s="19" t="s">
        <v>63</v>
      </c>
      <c r="C56" s="17" t="s">
        <v>106</v>
      </c>
      <c r="D56" s="17" t="s">
        <v>115</v>
      </c>
      <c r="E56" s="41" t="s">
        <v>138</v>
      </c>
      <c r="F56" s="18">
        <v>1</v>
      </c>
      <c r="G56" s="11">
        <v>158915</v>
      </c>
      <c r="H56" s="12">
        <v>191500</v>
      </c>
      <c r="I56" s="11">
        <v>395000</v>
      </c>
      <c r="J56" s="34">
        <f t="shared" si="0"/>
        <v>248472</v>
      </c>
      <c r="K56" s="34">
        <f t="shared" si="1"/>
        <v>248472</v>
      </c>
    </row>
    <row r="57" spans="1:11" x14ac:dyDescent="0.35">
      <c r="A57" s="20">
        <v>1.3</v>
      </c>
      <c r="B57" s="19" t="s">
        <v>64</v>
      </c>
      <c r="C57" s="17" t="s">
        <v>106</v>
      </c>
      <c r="D57" s="17" t="s">
        <v>115</v>
      </c>
      <c r="E57" s="41" t="s">
        <v>138</v>
      </c>
      <c r="F57" s="18">
        <v>1</v>
      </c>
      <c r="G57" s="11">
        <v>158915</v>
      </c>
      <c r="H57" s="12">
        <v>191500</v>
      </c>
      <c r="I57" s="11">
        <v>395000</v>
      </c>
      <c r="J57" s="34">
        <f t="shared" si="0"/>
        <v>248472</v>
      </c>
      <c r="K57" s="34">
        <f t="shared" si="1"/>
        <v>248472</v>
      </c>
    </row>
    <row r="58" spans="1:11" x14ac:dyDescent="0.35">
      <c r="A58" s="15">
        <v>1.31</v>
      </c>
      <c r="B58" s="19" t="s">
        <v>65</v>
      </c>
      <c r="C58" s="17" t="s">
        <v>106</v>
      </c>
      <c r="D58" s="17" t="s">
        <v>115</v>
      </c>
      <c r="E58" s="41" t="s">
        <v>138</v>
      </c>
      <c r="F58" s="18">
        <v>1</v>
      </c>
      <c r="G58" s="11">
        <v>158915</v>
      </c>
      <c r="H58" s="12">
        <v>191500</v>
      </c>
      <c r="I58" s="11">
        <v>395000</v>
      </c>
      <c r="J58" s="34">
        <f t="shared" si="0"/>
        <v>248472</v>
      </c>
      <c r="K58" s="34">
        <f t="shared" si="1"/>
        <v>248472</v>
      </c>
    </row>
    <row r="59" spans="1:11" x14ac:dyDescent="0.35">
      <c r="A59" s="15">
        <v>1.32</v>
      </c>
      <c r="B59" s="19" t="s">
        <v>66</v>
      </c>
      <c r="C59" s="17" t="s">
        <v>109</v>
      </c>
      <c r="D59" s="17" t="s">
        <v>127</v>
      </c>
      <c r="E59" s="41" t="s">
        <v>138</v>
      </c>
      <c r="F59" s="18">
        <v>1</v>
      </c>
      <c r="G59" s="11">
        <v>144283</v>
      </c>
      <c r="H59" s="12">
        <v>149300</v>
      </c>
      <c r="I59" s="11">
        <v>300000</v>
      </c>
      <c r="J59" s="34">
        <f t="shared" si="0"/>
        <v>197861</v>
      </c>
      <c r="K59" s="34">
        <f t="shared" si="1"/>
        <v>197861</v>
      </c>
    </row>
    <row r="60" spans="1:11" x14ac:dyDescent="0.35">
      <c r="A60" s="15">
        <v>1.33</v>
      </c>
      <c r="B60" s="19" t="s">
        <v>67</v>
      </c>
      <c r="C60" s="17" t="s">
        <v>106</v>
      </c>
      <c r="D60" s="17" t="s">
        <v>116</v>
      </c>
      <c r="E60" s="41" t="s">
        <v>138</v>
      </c>
      <c r="F60" s="18">
        <v>1</v>
      </c>
      <c r="G60" s="11">
        <v>158915</v>
      </c>
      <c r="H60" s="12">
        <v>191500</v>
      </c>
      <c r="I60" s="11">
        <v>300000</v>
      </c>
      <c r="J60" s="34">
        <f t="shared" si="0"/>
        <v>216805</v>
      </c>
      <c r="K60" s="34">
        <f t="shared" si="1"/>
        <v>216805</v>
      </c>
    </row>
    <row r="61" spans="1:11" x14ac:dyDescent="0.35">
      <c r="A61" s="15">
        <v>1.34</v>
      </c>
      <c r="B61" s="19" t="s">
        <v>68</v>
      </c>
      <c r="C61" s="17" t="s">
        <v>106</v>
      </c>
      <c r="D61" s="17" t="s">
        <v>116</v>
      </c>
      <c r="E61" s="41" t="s">
        <v>138</v>
      </c>
      <c r="F61" s="18">
        <v>1</v>
      </c>
      <c r="G61" s="11">
        <v>158915</v>
      </c>
      <c r="H61" s="12">
        <v>191500</v>
      </c>
      <c r="I61" s="11">
        <v>300000</v>
      </c>
      <c r="J61" s="34">
        <f t="shared" si="0"/>
        <v>216805</v>
      </c>
      <c r="K61" s="34">
        <f t="shared" si="1"/>
        <v>216805</v>
      </c>
    </row>
    <row r="62" spans="1:11" x14ac:dyDescent="0.35">
      <c r="A62" s="15">
        <v>1.35</v>
      </c>
      <c r="B62" s="19" t="s">
        <v>69</v>
      </c>
      <c r="C62" s="17" t="s">
        <v>104</v>
      </c>
      <c r="D62" s="17" t="s">
        <v>114</v>
      </c>
      <c r="E62" s="41" t="s">
        <v>138</v>
      </c>
      <c r="F62" s="18">
        <v>1</v>
      </c>
      <c r="G62" s="11">
        <v>166130</v>
      </c>
      <c r="H62" s="12">
        <v>210800</v>
      </c>
      <c r="I62" s="11">
        <v>300000</v>
      </c>
      <c r="J62" s="34">
        <f t="shared" si="0"/>
        <v>225643</v>
      </c>
      <c r="K62" s="34">
        <f t="shared" si="1"/>
        <v>225643</v>
      </c>
    </row>
    <row r="63" spans="1:11" x14ac:dyDescent="0.35">
      <c r="A63" s="15">
        <v>1.36</v>
      </c>
      <c r="B63" s="19" t="s">
        <v>70</v>
      </c>
      <c r="C63" s="17" t="s">
        <v>106</v>
      </c>
      <c r="D63" s="17" t="s">
        <v>116</v>
      </c>
      <c r="E63" s="41" t="s">
        <v>138</v>
      </c>
      <c r="F63" s="18">
        <v>1</v>
      </c>
      <c r="G63" s="11">
        <v>158915</v>
      </c>
      <c r="H63" s="12">
        <v>191500</v>
      </c>
      <c r="I63" s="12">
        <v>300000</v>
      </c>
      <c r="J63" s="34">
        <f t="shared" si="0"/>
        <v>216805</v>
      </c>
      <c r="K63" s="34">
        <f t="shared" si="1"/>
        <v>216805</v>
      </c>
    </row>
    <row r="64" spans="1:11" x14ac:dyDescent="0.35">
      <c r="A64" s="15">
        <v>1.37</v>
      </c>
      <c r="B64" s="19" t="s">
        <v>71</v>
      </c>
      <c r="C64" s="17" t="s">
        <v>104</v>
      </c>
      <c r="D64" s="17" t="s">
        <v>114</v>
      </c>
      <c r="E64" s="41" t="s">
        <v>138</v>
      </c>
      <c r="F64" s="18">
        <v>1</v>
      </c>
      <c r="G64" s="11">
        <v>166130</v>
      </c>
      <c r="H64" s="12">
        <v>210800</v>
      </c>
      <c r="I64" s="12">
        <v>300000</v>
      </c>
      <c r="J64" s="34">
        <f t="shared" si="0"/>
        <v>225643</v>
      </c>
      <c r="K64" s="34">
        <f t="shared" si="1"/>
        <v>225643</v>
      </c>
    </row>
    <row r="65" spans="1:11" x14ac:dyDescent="0.35">
      <c r="A65" s="15">
        <v>1.38</v>
      </c>
      <c r="B65" s="19" t="s">
        <v>72</v>
      </c>
      <c r="C65" s="17" t="s">
        <v>107</v>
      </c>
      <c r="D65" s="17" t="s">
        <v>128</v>
      </c>
      <c r="E65" s="41" t="s">
        <v>138</v>
      </c>
      <c r="F65" s="18">
        <v>1</v>
      </c>
      <c r="G65" s="11">
        <v>181154</v>
      </c>
      <c r="H65" s="12">
        <v>272300</v>
      </c>
      <c r="I65" s="12">
        <v>500000</v>
      </c>
      <c r="J65" s="34">
        <f t="shared" si="0"/>
        <v>317818</v>
      </c>
      <c r="K65" s="34">
        <f t="shared" si="1"/>
        <v>317818</v>
      </c>
    </row>
    <row r="66" spans="1:11" x14ac:dyDescent="0.35">
      <c r="A66" s="15">
        <v>1.39</v>
      </c>
      <c r="B66" s="19" t="s">
        <v>73</v>
      </c>
      <c r="C66" s="17" t="s">
        <v>107</v>
      </c>
      <c r="D66" s="17" t="s">
        <v>129</v>
      </c>
      <c r="E66" s="41" t="s">
        <v>138</v>
      </c>
      <c r="F66" s="18">
        <v>1</v>
      </c>
      <c r="G66" s="11">
        <v>181154</v>
      </c>
      <c r="H66" s="12">
        <v>272300</v>
      </c>
      <c r="I66" s="12">
        <v>500000</v>
      </c>
      <c r="J66" s="34">
        <f t="shared" si="0"/>
        <v>317818</v>
      </c>
      <c r="K66" s="34">
        <f t="shared" si="1"/>
        <v>317818</v>
      </c>
    </row>
    <row r="67" spans="1:11" x14ac:dyDescent="0.35">
      <c r="A67" s="20">
        <v>1.4</v>
      </c>
      <c r="B67" s="19" t="s">
        <v>74</v>
      </c>
      <c r="C67" s="17" t="s">
        <v>107</v>
      </c>
      <c r="D67" s="17" t="s">
        <v>130</v>
      </c>
      <c r="E67" s="41" t="s">
        <v>138</v>
      </c>
      <c r="F67" s="18">
        <v>1</v>
      </c>
      <c r="G67" s="11">
        <v>181154</v>
      </c>
      <c r="H67" s="12">
        <v>272300</v>
      </c>
      <c r="I67" s="12">
        <v>500000</v>
      </c>
      <c r="J67" s="34">
        <f t="shared" si="0"/>
        <v>317818</v>
      </c>
      <c r="K67" s="34">
        <f t="shared" si="1"/>
        <v>317818</v>
      </c>
    </row>
    <row r="68" spans="1:11" x14ac:dyDescent="0.35">
      <c r="A68" s="15">
        <v>1.41</v>
      </c>
      <c r="B68" s="19" t="s">
        <v>75</v>
      </c>
      <c r="C68" s="17" t="s">
        <v>107</v>
      </c>
      <c r="D68" s="17" t="s">
        <v>131</v>
      </c>
      <c r="E68" s="41" t="s">
        <v>138</v>
      </c>
      <c r="F68" s="18">
        <v>1</v>
      </c>
      <c r="G68" s="11">
        <v>181154</v>
      </c>
      <c r="H68" s="12">
        <v>272300</v>
      </c>
      <c r="I68" s="12">
        <v>500000</v>
      </c>
      <c r="J68" s="34">
        <f t="shared" si="0"/>
        <v>317818</v>
      </c>
      <c r="K68" s="34">
        <f t="shared" si="1"/>
        <v>317818</v>
      </c>
    </row>
    <row r="69" spans="1:11" x14ac:dyDescent="0.35">
      <c r="A69" s="15">
        <v>1.42</v>
      </c>
      <c r="B69" s="19" t="s">
        <v>76</v>
      </c>
      <c r="C69" s="17" t="s">
        <v>109</v>
      </c>
      <c r="D69" s="17" t="s">
        <v>116</v>
      </c>
      <c r="E69" s="41" t="s">
        <v>138</v>
      </c>
      <c r="F69" s="18">
        <v>1</v>
      </c>
      <c r="G69" s="11">
        <v>144283</v>
      </c>
      <c r="H69" s="12">
        <v>149300</v>
      </c>
      <c r="I69" s="12">
        <v>300000</v>
      </c>
      <c r="J69" s="34">
        <f t="shared" si="0"/>
        <v>197861</v>
      </c>
      <c r="K69" s="34">
        <f t="shared" si="1"/>
        <v>197861</v>
      </c>
    </row>
    <row r="70" spans="1:11" x14ac:dyDescent="0.35">
      <c r="A70" s="15">
        <v>1.43</v>
      </c>
      <c r="B70" s="19" t="s">
        <v>77</v>
      </c>
      <c r="C70" s="17" t="s">
        <v>109</v>
      </c>
      <c r="D70" s="17" t="s">
        <v>132</v>
      </c>
      <c r="E70" s="41" t="s">
        <v>138</v>
      </c>
      <c r="F70" s="18">
        <v>1</v>
      </c>
      <c r="G70" s="11">
        <v>144283</v>
      </c>
      <c r="H70" s="12">
        <v>149300</v>
      </c>
      <c r="I70" s="12">
        <v>200000</v>
      </c>
      <c r="J70" s="34">
        <f t="shared" si="0"/>
        <v>164528</v>
      </c>
      <c r="K70" s="34">
        <f t="shared" si="1"/>
        <v>164528</v>
      </c>
    </row>
    <row r="71" spans="1:11" ht="27" x14ac:dyDescent="0.35">
      <c r="A71" s="15">
        <v>1.44</v>
      </c>
      <c r="B71" s="19" t="s">
        <v>78</v>
      </c>
      <c r="C71" s="17" t="s">
        <v>106</v>
      </c>
      <c r="D71" s="17" t="s">
        <v>116</v>
      </c>
      <c r="E71" s="41" t="s">
        <v>138</v>
      </c>
      <c r="F71" s="18">
        <v>1</v>
      </c>
      <c r="G71" s="11">
        <v>158915</v>
      </c>
      <c r="H71" s="12">
        <v>191500</v>
      </c>
      <c r="I71" s="11">
        <v>300000</v>
      </c>
      <c r="J71" s="34">
        <f t="shared" si="0"/>
        <v>216805</v>
      </c>
      <c r="K71" s="34">
        <f t="shared" si="1"/>
        <v>216805</v>
      </c>
    </row>
    <row r="72" spans="1:11" x14ac:dyDescent="0.35">
      <c r="A72" s="15">
        <v>1.45</v>
      </c>
      <c r="B72" s="19" t="s">
        <v>79</v>
      </c>
      <c r="C72" s="17" t="s">
        <v>106</v>
      </c>
      <c r="D72" s="17" t="s">
        <v>116</v>
      </c>
      <c r="E72" s="41" t="s">
        <v>138</v>
      </c>
      <c r="F72" s="18">
        <v>1</v>
      </c>
      <c r="G72" s="11">
        <v>158915</v>
      </c>
      <c r="H72" s="12">
        <v>191500</v>
      </c>
      <c r="I72" s="11">
        <v>300000</v>
      </c>
      <c r="J72" s="34">
        <f t="shared" si="0"/>
        <v>216805</v>
      </c>
      <c r="K72" s="34">
        <f t="shared" si="1"/>
        <v>216805</v>
      </c>
    </row>
    <row r="73" spans="1:11" x14ac:dyDescent="0.35">
      <c r="A73" s="15">
        <v>1.46</v>
      </c>
      <c r="B73" s="19" t="s">
        <v>80</v>
      </c>
      <c r="C73" s="17" t="s">
        <v>106</v>
      </c>
      <c r="D73" s="17" t="s">
        <v>116</v>
      </c>
      <c r="E73" s="41" t="s">
        <v>138</v>
      </c>
      <c r="F73" s="18">
        <v>1</v>
      </c>
      <c r="G73" s="11">
        <v>158915</v>
      </c>
      <c r="H73" s="12">
        <v>191500</v>
      </c>
      <c r="I73" s="11">
        <v>300000</v>
      </c>
      <c r="J73" s="34">
        <f t="shared" si="0"/>
        <v>216805</v>
      </c>
      <c r="K73" s="34">
        <f t="shared" si="1"/>
        <v>216805</v>
      </c>
    </row>
    <row r="74" spans="1:11" x14ac:dyDescent="0.35">
      <c r="A74" s="15">
        <v>1.47</v>
      </c>
      <c r="B74" s="19" t="s">
        <v>81</v>
      </c>
      <c r="C74" s="17" t="s">
        <v>106</v>
      </c>
      <c r="D74" s="17" t="s">
        <v>116</v>
      </c>
      <c r="E74" s="41" t="s">
        <v>138</v>
      </c>
      <c r="F74" s="18">
        <v>1</v>
      </c>
      <c r="G74" s="11">
        <v>158915</v>
      </c>
      <c r="H74" s="12">
        <v>191500</v>
      </c>
      <c r="I74" s="11">
        <v>300000</v>
      </c>
      <c r="J74" s="34">
        <f t="shared" si="0"/>
        <v>216805</v>
      </c>
      <c r="K74" s="34">
        <f t="shared" si="1"/>
        <v>216805</v>
      </c>
    </row>
    <row r="75" spans="1:11" x14ac:dyDescent="0.35">
      <c r="A75" s="15">
        <v>1.48</v>
      </c>
      <c r="B75" s="19" t="s">
        <v>82</v>
      </c>
      <c r="C75" s="17" t="s">
        <v>106</v>
      </c>
      <c r="D75" s="22" t="s">
        <v>115</v>
      </c>
      <c r="E75" s="41" t="s">
        <v>138</v>
      </c>
      <c r="F75" s="17">
        <v>1</v>
      </c>
      <c r="G75" s="11">
        <v>158915</v>
      </c>
      <c r="H75" s="12">
        <v>191500</v>
      </c>
      <c r="I75" s="11">
        <v>395000</v>
      </c>
      <c r="J75" s="34">
        <f t="shared" si="0"/>
        <v>248472</v>
      </c>
      <c r="K75" s="34">
        <f t="shared" si="1"/>
        <v>248472</v>
      </c>
    </row>
    <row r="76" spans="1:11" x14ac:dyDescent="0.35">
      <c r="A76" s="15">
        <v>1.49</v>
      </c>
      <c r="B76" s="19" t="s">
        <v>83</v>
      </c>
      <c r="C76" s="17" t="s">
        <v>106</v>
      </c>
      <c r="D76" s="22" t="s">
        <v>115</v>
      </c>
      <c r="E76" s="41" t="s">
        <v>138</v>
      </c>
      <c r="F76" s="17">
        <v>1</v>
      </c>
      <c r="G76" s="11">
        <v>158915</v>
      </c>
      <c r="H76" s="12">
        <v>191500</v>
      </c>
      <c r="I76" s="11">
        <v>395000</v>
      </c>
      <c r="J76" s="34">
        <f t="shared" si="0"/>
        <v>248472</v>
      </c>
      <c r="K76" s="34">
        <f t="shared" si="1"/>
        <v>248472</v>
      </c>
    </row>
    <row r="77" spans="1:11" x14ac:dyDescent="0.35">
      <c r="A77" s="20">
        <v>1.5</v>
      </c>
      <c r="B77" s="19" t="s">
        <v>84</v>
      </c>
      <c r="C77" s="17" t="s">
        <v>109</v>
      </c>
      <c r="D77" s="17" t="s">
        <v>127</v>
      </c>
      <c r="E77" s="41" t="s">
        <v>138</v>
      </c>
      <c r="F77" s="18">
        <v>1</v>
      </c>
      <c r="G77" s="11">
        <v>136526</v>
      </c>
      <c r="H77" s="12">
        <v>149300</v>
      </c>
      <c r="I77" s="11">
        <v>300000</v>
      </c>
      <c r="J77" s="34">
        <f t="shared" si="0"/>
        <v>195275</v>
      </c>
      <c r="K77" s="34">
        <f t="shared" si="1"/>
        <v>195275</v>
      </c>
    </row>
    <row r="78" spans="1:11" x14ac:dyDescent="0.35">
      <c r="A78" s="15">
        <v>1.51</v>
      </c>
      <c r="B78" s="19" t="s">
        <v>85</v>
      </c>
      <c r="C78" s="17" t="s">
        <v>106</v>
      </c>
      <c r="D78" s="22" t="s">
        <v>133</v>
      </c>
      <c r="E78" s="41" t="s">
        <v>138</v>
      </c>
      <c r="F78" s="17">
        <v>1</v>
      </c>
      <c r="G78" s="11">
        <v>158915</v>
      </c>
      <c r="H78" s="12">
        <v>191500</v>
      </c>
      <c r="I78" s="11">
        <v>300000</v>
      </c>
      <c r="J78" s="34">
        <f t="shared" si="0"/>
        <v>216805</v>
      </c>
      <c r="K78" s="34">
        <f t="shared" si="1"/>
        <v>216805</v>
      </c>
    </row>
    <row r="79" spans="1:11" ht="27" x14ac:dyDescent="0.35">
      <c r="A79" s="15">
        <v>1.52</v>
      </c>
      <c r="B79" s="19" t="s">
        <v>86</v>
      </c>
      <c r="C79" s="17" t="s">
        <v>106</v>
      </c>
      <c r="D79" s="22" t="s">
        <v>115</v>
      </c>
      <c r="E79" s="41" t="s">
        <v>138</v>
      </c>
      <c r="F79" s="17">
        <v>1</v>
      </c>
      <c r="G79" s="11">
        <v>158915</v>
      </c>
      <c r="H79" s="12">
        <v>191500</v>
      </c>
      <c r="I79" s="11">
        <v>395000</v>
      </c>
      <c r="J79" s="34">
        <f t="shared" si="0"/>
        <v>248472</v>
      </c>
      <c r="K79" s="34">
        <f t="shared" si="1"/>
        <v>248472</v>
      </c>
    </row>
    <row r="80" spans="1:11" ht="27" x14ac:dyDescent="0.35">
      <c r="A80" s="15">
        <v>1.53</v>
      </c>
      <c r="B80" s="19" t="s">
        <v>87</v>
      </c>
      <c r="C80" s="17" t="s">
        <v>106</v>
      </c>
      <c r="D80" s="22" t="s">
        <v>115</v>
      </c>
      <c r="E80" s="41" t="s">
        <v>138</v>
      </c>
      <c r="F80" s="17">
        <v>1</v>
      </c>
      <c r="G80" s="11">
        <v>158915</v>
      </c>
      <c r="H80" s="12">
        <v>191500</v>
      </c>
      <c r="I80" s="11">
        <v>395000</v>
      </c>
      <c r="J80" s="34">
        <f t="shared" si="0"/>
        <v>248472</v>
      </c>
      <c r="K80" s="34">
        <f t="shared" si="1"/>
        <v>248472</v>
      </c>
    </row>
    <row r="81" spans="1:11" ht="27" x14ac:dyDescent="0.35">
      <c r="A81" s="15">
        <v>1.54</v>
      </c>
      <c r="B81" s="19" t="s">
        <v>88</v>
      </c>
      <c r="C81" s="17" t="s">
        <v>106</v>
      </c>
      <c r="D81" s="22" t="s">
        <v>115</v>
      </c>
      <c r="E81" s="41" t="s">
        <v>138</v>
      </c>
      <c r="F81" s="17">
        <v>1</v>
      </c>
      <c r="G81" s="11">
        <v>158915</v>
      </c>
      <c r="H81" s="12">
        <v>191500</v>
      </c>
      <c r="I81" s="11">
        <v>395000</v>
      </c>
      <c r="J81" s="34">
        <f t="shared" si="0"/>
        <v>248472</v>
      </c>
      <c r="K81" s="34">
        <f t="shared" si="1"/>
        <v>248472</v>
      </c>
    </row>
    <row r="82" spans="1:11" x14ac:dyDescent="0.35">
      <c r="A82" s="15">
        <v>1.55</v>
      </c>
      <c r="B82" s="19" t="s">
        <v>89</v>
      </c>
      <c r="C82" s="17" t="s">
        <v>110</v>
      </c>
      <c r="D82" s="22" t="s">
        <v>115</v>
      </c>
      <c r="E82" s="41" t="s">
        <v>138</v>
      </c>
      <c r="F82" s="17">
        <v>1</v>
      </c>
      <c r="G82" s="11">
        <v>208117</v>
      </c>
      <c r="H82" s="12">
        <v>328500</v>
      </c>
      <c r="I82" s="11">
        <v>395000</v>
      </c>
      <c r="J82" s="34">
        <f t="shared" si="0"/>
        <v>310539</v>
      </c>
      <c r="K82" s="34">
        <f t="shared" si="1"/>
        <v>310539</v>
      </c>
    </row>
    <row r="83" spans="1:11" x14ac:dyDescent="0.35">
      <c r="A83" s="15">
        <v>1.56</v>
      </c>
      <c r="B83" s="19" t="s">
        <v>90</v>
      </c>
      <c r="C83" s="17" t="s">
        <v>109</v>
      </c>
      <c r="D83" s="17" t="s">
        <v>132</v>
      </c>
      <c r="E83" s="41" t="s">
        <v>138</v>
      </c>
      <c r="F83" s="18">
        <v>1</v>
      </c>
      <c r="G83" s="11">
        <v>144283</v>
      </c>
      <c r="H83" s="12">
        <v>149300</v>
      </c>
      <c r="I83" s="11">
        <v>200000</v>
      </c>
      <c r="J83" s="34">
        <f t="shared" si="0"/>
        <v>164528</v>
      </c>
      <c r="K83" s="34">
        <f t="shared" si="1"/>
        <v>164528</v>
      </c>
    </row>
    <row r="84" spans="1:11" x14ac:dyDescent="0.35">
      <c r="A84" s="15">
        <v>1.57</v>
      </c>
      <c r="B84" s="19" t="s">
        <v>91</v>
      </c>
      <c r="C84" s="17" t="s">
        <v>104</v>
      </c>
      <c r="D84" s="17" t="s">
        <v>114</v>
      </c>
      <c r="E84" s="41" t="s">
        <v>138</v>
      </c>
      <c r="F84" s="18">
        <v>1</v>
      </c>
      <c r="G84" s="11">
        <v>166130</v>
      </c>
      <c r="H84" s="12">
        <v>210800</v>
      </c>
      <c r="I84" s="11">
        <v>300000</v>
      </c>
      <c r="J84" s="34">
        <f t="shared" si="0"/>
        <v>225643</v>
      </c>
      <c r="K84" s="34">
        <f t="shared" si="1"/>
        <v>225643</v>
      </c>
    </row>
    <row r="85" spans="1:11" ht="27" x14ac:dyDescent="0.35">
      <c r="A85" s="15">
        <v>1.58</v>
      </c>
      <c r="B85" s="19" t="s">
        <v>92</v>
      </c>
      <c r="C85" s="17" t="s">
        <v>106</v>
      </c>
      <c r="D85" s="22" t="s">
        <v>115</v>
      </c>
      <c r="E85" s="41" t="s">
        <v>138</v>
      </c>
      <c r="F85" s="17">
        <v>1</v>
      </c>
      <c r="G85" s="12">
        <v>158915</v>
      </c>
      <c r="H85" s="12">
        <v>191500</v>
      </c>
      <c r="I85" s="12">
        <v>395000</v>
      </c>
      <c r="J85" s="34">
        <f t="shared" si="0"/>
        <v>248472</v>
      </c>
      <c r="K85" s="34">
        <f>J85</f>
        <v>248472</v>
      </c>
    </row>
    <row r="86" spans="1:11" x14ac:dyDescent="0.35">
      <c r="A86" s="15">
        <v>1.59</v>
      </c>
      <c r="B86" s="19" t="s">
        <v>93</v>
      </c>
      <c r="C86" s="17" t="s">
        <v>106</v>
      </c>
      <c r="D86" s="22" t="s">
        <v>115</v>
      </c>
      <c r="E86" s="41" t="s">
        <v>138</v>
      </c>
      <c r="F86" s="18">
        <v>1</v>
      </c>
      <c r="G86" s="11">
        <v>158915</v>
      </c>
      <c r="H86" s="12">
        <v>191500</v>
      </c>
      <c r="I86" s="11">
        <v>395000</v>
      </c>
      <c r="J86" s="34">
        <f t="shared" si="0"/>
        <v>248472</v>
      </c>
      <c r="K86" s="34">
        <f t="shared" si="1"/>
        <v>248472</v>
      </c>
    </row>
    <row r="87" spans="1:11" x14ac:dyDescent="0.35">
      <c r="A87" s="20">
        <v>1.6</v>
      </c>
      <c r="B87" s="19" t="s">
        <v>93</v>
      </c>
      <c r="C87" s="17" t="s">
        <v>109</v>
      </c>
      <c r="D87" s="17" t="s">
        <v>132</v>
      </c>
      <c r="E87" s="41" t="s">
        <v>138</v>
      </c>
      <c r="F87" s="18">
        <v>1</v>
      </c>
      <c r="G87" s="11">
        <v>144283</v>
      </c>
      <c r="H87" s="12">
        <v>149300</v>
      </c>
      <c r="I87" s="11">
        <v>200000</v>
      </c>
      <c r="J87" s="34">
        <f t="shared" si="0"/>
        <v>164528</v>
      </c>
      <c r="K87" s="34">
        <f t="shared" si="1"/>
        <v>164528</v>
      </c>
    </row>
    <row r="88" spans="1:11" x14ac:dyDescent="0.35">
      <c r="A88" s="15">
        <v>1.61</v>
      </c>
      <c r="B88" s="19" t="s">
        <v>93</v>
      </c>
      <c r="C88" s="17" t="s">
        <v>109</v>
      </c>
      <c r="D88" s="17" t="s">
        <v>127</v>
      </c>
      <c r="E88" s="41" t="s">
        <v>138</v>
      </c>
      <c r="F88" s="18">
        <v>1</v>
      </c>
      <c r="G88" s="11">
        <v>146282</v>
      </c>
      <c r="H88" s="12">
        <v>173900</v>
      </c>
      <c r="I88" s="11">
        <v>300000</v>
      </c>
      <c r="J88" s="34">
        <f t="shared" si="0"/>
        <v>206727</v>
      </c>
      <c r="K88" s="34">
        <f t="shared" si="1"/>
        <v>206727</v>
      </c>
    </row>
    <row r="89" spans="1:11" ht="27" x14ac:dyDescent="0.35">
      <c r="A89" s="15">
        <v>1.62</v>
      </c>
      <c r="B89" s="19" t="s">
        <v>94</v>
      </c>
      <c r="C89" s="17" t="s">
        <v>109</v>
      </c>
      <c r="D89" s="17" t="s">
        <v>127</v>
      </c>
      <c r="E89" s="41" t="s">
        <v>138</v>
      </c>
      <c r="F89" s="18">
        <v>1</v>
      </c>
      <c r="G89" s="11">
        <v>146282</v>
      </c>
      <c r="H89" s="12">
        <v>173900</v>
      </c>
      <c r="I89" s="11">
        <v>300000</v>
      </c>
      <c r="J89" s="34">
        <f t="shared" si="0"/>
        <v>206727</v>
      </c>
      <c r="K89" s="34">
        <f t="shared" si="1"/>
        <v>206727</v>
      </c>
    </row>
    <row r="90" spans="1:11" ht="27" x14ac:dyDescent="0.35">
      <c r="A90" s="15">
        <v>1.63</v>
      </c>
      <c r="B90" s="19" t="s">
        <v>95</v>
      </c>
      <c r="C90" s="17" t="s">
        <v>109</v>
      </c>
      <c r="D90" s="17" t="s">
        <v>132</v>
      </c>
      <c r="E90" s="41" t="s">
        <v>138</v>
      </c>
      <c r="F90" s="18">
        <v>1</v>
      </c>
      <c r="G90" s="11">
        <v>146282</v>
      </c>
      <c r="H90" s="12">
        <v>173900</v>
      </c>
      <c r="I90" s="11">
        <v>200000</v>
      </c>
      <c r="J90" s="34">
        <f t="shared" si="0"/>
        <v>173394</v>
      </c>
      <c r="K90" s="34">
        <f t="shared" si="1"/>
        <v>173394</v>
      </c>
    </row>
    <row r="91" spans="1:11" ht="27" x14ac:dyDescent="0.35">
      <c r="A91" s="15">
        <v>1.64</v>
      </c>
      <c r="B91" s="19" t="s">
        <v>96</v>
      </c>
      <c r="C91" s="17" t="s">
        <v>109</v>
      </c>
      <c r="D91" s="17" t="s">
        <v>127</v>
      </c>
      <c r="E91" s="41" t="s">
        <v>138</v>
      </c>
      <c r="F91" s="18">
        <v>1</v>
      </c>
      <c r="G91" s="11">
        <v>146282</v>
      </c>
      <c r="H91" s="12">
        <v>173900</v>
      </c>
      <c r="I91" s="11">
        <v>300000</v>
      </c>
      <c r="J91" s="34">
        <f t="shared" si="0"/>
        <v>206727</v>
      </c>
      <c r="K91" s="34">
        <f t="shared" si="1"/>
        <v>206727</v>
      </c>
    </row>
    <row r="92" spans="1:11" ht="54" x14ac:dyDescent="0.35">
      <c r="A92" s="15">
        <v>1.65</v>
      </c>
      <c r="B92" s="19" t="s">
        <v>97</v>
      </c>
      <c r="C92" s="17" t="s">
        <v>104</v>
      </c>
      <c r="D92" s="15" t="s">
        <v>134</v>
      </c>
      <c r="E92" s="41" t="s">
        <v>138</v>
      </c>
      <c r="F92" s="18">
        <v>1</v>
      </c>
      <c r="G92" s="11">
        <v>165416</v>
      </c>
      <c r="H92" s="12">
        <v>202000</v>
      </c>
      <c r="I92" s="11">
        <v>480000</v>
      </c>
      <c r="J92" s="34">
        <f t="shared" si="0"/>
        <v>282472</v>
      </c>
      <c r="K92" s="34">
        <f t="shared" si="1"/>
        <v>282472</v>
      </c>
    </row>
    <row r="93" spans="1:11" ht="54" x14ac:dyDescent="0.35">
      <c r="A93" s="15">
        <v>1.67</v>
      </c>
      <c r="B93" s="19" t="s">
        <v>98</v>
      </c>
      <c r="C93" s="17" t="s">
        <v>106</v>
      </c>
      <c r="D93" s="15" t="s">
        <v>134</v>
      </c>
      <c r="E93" s="41" t="s">
        <v>138</v>
      </c>
      <c r="F93" s="18">
        <v>1</v>
      </c>
      <c r="G93" s="11">
        <v>158915</v>
      </c>
      <c r="H93" s="12">
        <v>191500</v>
      </c>
      <c r="I93" s="11">
        <v>480000</v>
      </c>
      <c r="J93" s="34">
        <f t="shared" ref="J93:J156" si="2">ROUND((AVERAGE(G93,H93,I93)),0)</f>
        <v>276805</v>
      </c>
      <c r="K93" s="34">
        <f t="shared" si="1"/>
        <v>276805</v>
      </c>
    </row>
    <row r="94" spans="1:11" ht="54" x14ac:dyDescent="0.35">
      <c r="A94" s="15">
        <v>1.68</v>
      </c>
      <c r="B94" s="19" t="s">
        <v>99</v>
      </c>
      <c r="C94" s="17" t="s">
        <v>111</v>
      </c>
      <c r="D94" s="15" t="s">
        <v>135</v>
      </c>
      <c r="E94" s="41" t="s">
        <v>138</v>
      </c>
      <c r="F94" s="18">
        <v>1</v>
      </c>
      <c r="G94" s="11">
        <v>303669</v>
      </c>
      <c r="H94" s="12">
        <v>530600</v>
      </c>
      <c r="I94" s="11">
        <v>480000</v>
      </c>
      <c r="J94" s="34">
        <f t="shared" si="2"/>
        <v>438090</v>
      </c>
      <c r="K94" s="34">
        <f t="shared" ref="K94:K157" si="3">J94</f>
        <v>438090</v>
      </c>
    </row>
    <row r="95" spans="1:11" ht="54" x14ac:dyDescent="0.35">
      <c r="A95" s="15">
        <v>1.69</v>
      </c>
      <c r="B95" s="19" t="s">
        <v>100</v>
      </c>
      <c r="C95" s="15" t="s">
        <v>112</v>
      </c>
      <c r="D95" s="15" t="s">
        <v>136</v>
      </c>
      <c r="E95" s="41" t="s">
        <v>138</v>
      </c>
      <c r="F95" s="18">
        <v>1</v>
      </c>
      <c r="G95" s="11">
        <v>399928</v>
      </c>
      <c r="H95" s="12">
        <v>1177100</v>
      </c>
      <c r="I95" s="11">
        <v>600000</v>
      </c>
      <c r="J95" s="34">
        <f t="shared" si="2"/>
        <v>725676</v>
      </c>
      <c r="K95" s="34">
        <f t="shared" si="3"/>
        <v>725676</v>
      </c>
    </row>
    <row r="96" spans="1:11" x14ac:dyDescent="0.35">
      <c r="A96" s="20">
        <v>1.7</v>
      </c>
      <c r="B96" s="19" t="s">
        <v>101</v>
      </c>
      <c r="C96" s="17" t="s">
        <v>109</v>
      </c>
      <c r="D96" s="17" t="s">
        <v>116</v>
      </c>
      <c r="E96" s="41" t="s">
        <v>138</v>
      </c>
      <c r="F96" s="18">
        <v>1</v>
      </c>
      <c r="G96" s="11">
        <v>146852</v>
      </c>
      <c r="H96" s="12">
        <v>181000</v>
      </c>
      <c r="I96" s="11">
        <v>300000</v>
      </c>
      <c r="J96" s="34">
        <f t="shared" si="2"/>
        <v>209284</v>
      </c>
      <c r="K96" s="34">
        <f t="shared" si="3"/>
        <v>209284</v>
      </c>
    </row>
    <row r="97" spans="1:11" x14ac:dyDescent="0.35">
      <c r="A97" s="20">
        <v>1.71</v>
      </c>
      <c r="B97" s="19" t="s">
        <v>102</v>
      </c>
      <c r="C97" s="17" t="s">
        <v>104</v>
      </c>
      <c r="D97" s="17" t="s">
        <v>137</v>
      </c>
      <c r="E97" s="41" t="s">
        <v>138</v>
      </c>
      <c r="F97" s="18">
        <v>1</v>
      </c>
      <c r="G97" s="12">
        <v>201405</v>
      </c>
      <c r="H97" s="12">
        <v>191500</v>
      </c>
      <c r="I97" s="12">
        <v>300000</v>
      </c>
      <c r="J97" s="34">
        <f>ROUND((AVERAGE(G97,H97,I97)),0)</f>
        <v>230968</v>
      </c>
      <c r="K97" s="34">
        <f>J97</f>
        <v>230968</v>
      </c>
    </row>
    <row r="98" spans="1:11" x14ac:dyDescent="0.35">
      <c r="A98" s="13"/>
      <c r="B98" s="43" t="s">
        <v>139</v>
      </c>
      <c r="C98" s="43"/>
      <c r="D98" s="43"/>
      <c r="E98" s="43"/>
      <c r="F98" s="43"/>
      <c r="G98" s="40"/>
      <c r="H98" s="40"/>
      <c r="I98" s="40"/>
      <c r="J98" s="35"/>
      <c r="K98" s="36"/>
    </row>
    <row r="99" spans="1:11" x14ac:dyDescent="0.35">
      <c r="A99" s="15">
        <v>1.72</v>
      </c>
      <c r="B99" s="21" t="s">
        <v>140</v>
      </c>
      <c r="C99" s="17" t="s">
        <v>106</v>
      </c>
      <c r="D99" s="17" t="s">
        <v>133</v>
      </c>
      <c r="E99" s="41" t="s">
        <v>138</v>
      </c>
      <c r="F99" s="18">
        <v>1</v>
      </c>
      <c r="G99" s="11">
        <v>158915</v>
      </c>
      <c r="H99" s="12">
        <v>191500</v>
      </c>
      <c r="I99" s="12">
        <v>300000</v>
      </c>
      <c r="J99" s="34">
        <f t="shared" si="2"/>
        <v>216805</v>
      </c>
      <c r="K99" s="34">
        <f t="shared" si="3"/>
        <v>216805</v>
      </c>
    </row>
    <row r="100" spans="1:11" x14ac:dyDescent="0.35">
      <c r="A100" s="15">
        <v>1.73</v>
      </c>
      <c r="B100" s="21" t="s">
        <v>141</v>
      </c>
      <c r="C100" s="17" t="s">
        <v>109</v>
      </c>
      <c r="D100" s="17" t="s">
        <v>132</v>
      </c>
      <c r="E100" s="41" t="s">
        <v>138</v>
      </c>
      <c r="F100" s="18">
        <v>1</v>
      </c>
      <c r="G100" s="11">
        <v>144283</v>
      </c>
      <c r="H100" s="12">
        <v>149300</v>
      </c>
      <c r="I100" s="12">
        <v>200000</v>
      </c>
      <c r="J100" s="34">
        <f t="shared" si="2"/>
        <v>164528</v>
      </c>
      <c r="K100" s="34">
        <f t="shared" si="3"/>
        <v>164528</v>
      </c>
    </row>
    <row r="101" spans="1:11" x14ac:dyDescent="0.35">
      <c r="A101" s="15">
        <v>1.74</v>
      </c>
      <c r="B101" s="21" t="s">
        <v>142</v>
      </c>
      <c r="C101" s="17" t="s">
        <v>109</v>
      </c>
      <c r="D101" s="17" t="s">
        <v>127</v>
      </c>
      <c r="E101" s="41" t="s">
        <v>138</v>
      </c>
      <c r="F101" s="18">
        <v>1</v>
      </c>
      <c r="G101" s="11">
        <v>144283</v>
      </c>
      <c r="H101" s="12">
        <v>149300</v>
      </c>
      <c r="I101" s="12">
        <v>300000</v>
      </c>
      <c r="J101" s="34">
        <f t="shared" si="2"/>
        <v>197861</v>
      </c>
      <c r="K101" s="34">
        <f t="shared" si="3"/>
        <v>197861</v>
      </c>
    </row>
    <row r="102" spans="1:11" x14ac:dyDescent="0.35">
      <c r="A102" s="15">
        <v>1.75</v>
      </c>
      <c r="B102" s="21" t="s">
        <v>143</v>
      </c>
      <c r="C102" s="17" t="s">
        <v>107</v>
      </c>
      <c r="D102" s="23">
        <v>90000</v>
      </c>
      <c r="E102" s="41" t="s">
        <v>138</v>
      </c>
      <c r="F102" s="18">
        <v>1</v>
      </c>
      <c r="G102" s="11">
        <v>196173</v>
      </c>
      <c r="H102" s="12">
        <v>295100</v>
      </c>
      <c r="I102" s="12">
        <v>400000</v>
      </c>
      <c r="J102" s="34">
        <f t="shared" si="2"/>
        <v>297091</v>
      </c>
      <c r="K102" s="34">
        <f t="shared" si="3"/>
        <v>297091</v>
      </c>
    </row>
    <row r="103" spans="1:11" ht="27" x14ac:dyDescent="0.35">
      <c r="A103" s="15">
        <v>1.76</v>
      </c>
      <c r="B103" s="21" t="s">
        <v>144</v>
      </c>
      <c r="C103" s="15" t="s">
        <v>147</v>
      </c>
      <c r="D103" s="17" t="s">
        <v>133</v>
      </c>
      <c r="E103" s="41" t="s">
        <v>138</v>
      </c>
      <c r="F103" s="18">
        <v>1</v>
      </c>
      <c r="G103" s="12">
        <v>200422</v>
      </c>
      <c r="H103" s="12">
        <v>288408</v>
      </c>
      <c r="I103" s="12">
        <v>300000</v>
      </c>
      <c r="J103" s="34">
        <f t="shared" si="2"/>
        <v>262943</v>
      </c>
      <c r="K103" s="34">
        <f t="shared" si="3"/>
        <v>262943</v>
      </c>
    </row>
    <row r="104" spans="1:11" x14ac:dyDescent="0.35">
      <c r="A104" s="15">
        <v>1.77</v>
      </c>
      <c r="B104" s="19" t="s">
        <v>145</v>
      </c>
      <c r="C104" s="17" t="s">
        <v>109</v>
      </c>
      <c r="D104" s="17" t="s">
        <v>127</v>
      </c>
      <c r="E104" s="41" t="s">
        <v>138</v>
      </c>
      <c r="F104" s="18">
        <v>1</v>
      </c>
      <c r="G104" s="11">
        <v>144283</v>
      </c>
      <c r="H104" s="12">
        <v>149300</v>
      </c>
      <c r="I104" s="12">
        <v>300000</v>
      </c>
      <c r="J104" s="34">
        <f t="shared" si="2"/>
        <v>197861</v>
      </c>
      <c r="K104" s="34">
        <f t="shared" si="3"/>
        <v>197861</v>
      </c>
    </row>
    <row r="105" spans="1:11" x14ac:dyDescent="0.35">
      <c r="A105" s="15">
        <v>1.78</v>
      </c>
      <c r="B105" s="19" t="s">
        <v>146</v>
      </c>
      <c r="C105" s="17" t="s">
        <v>109</v>
      </c>
      <c r="D105" s="17" t="s">
        <v>127</v>
      </c>
      <c r="E105" s="41" t="s">
        <v>138</v>
      </c>
      <c r="F105" s="18">
        <v>1</v>
      </c>
      <c r="G105" s="11">
        <v>144283</v>
      </c>
      <c r="H105" s="12">
        <v>149300</v>
      </c>
      <c r="I105" s="12">
        <v>300000</v>
      </c>
      <c r="J105" s="34">
        <f t="shared" si="2"/>
        <v>197861</v>
      </c>
      <c r="K105" s="34">
        <f t="shared" si="3"/>
        <v>197861</v>
      </c>
    </row>
    <row r="106" spans="1:11" x14ac:dyDescent="0.35">
      <c r="A106" s="13"/>
      <c r="B106" s="43" t="s">
        <v>148</v>
      </c>
      <c r="C106" s="43"/>
      <c r="D106" s="43"/>
      <c r="E106" s="43"/>
      <c r="F106" s="43"/>
      <c r="G106" s="40"/>
      <c r="H106" s="40"/>
      <c r="I106" s="40"/>
      <c r="J106" s="35"/>
      <c r="K106" s="36"/>
    </row>
    <row r="107" spans="1:11" x14ac:dyDescent="0.35">
      <c r="A107" s="20">
        <v>1.79</v>
      </c>
      <c r="B107" s="19" t="s">
        <v>149</v>
      </c>
      <c r="C107" s="17" t="s">
        <v>106</v>
      </c>
      <c r="D107" s="24" t="s">
        <v>116</v>
      </c>
      <c r="E107" s="41" t="s">
        <v>138</v>
      </c>
      <c r="F107" s="18">
        <v>1</v>
      </c>
      <c r="G107" s="11">
        <v>158915</v>
      </c>
      <c r="H107" s="12">
        <v>191500</v>
      </c>
      <c r="I107" s="12">
        <v>300000</v>
      </c>
      <c r="J107" s="34">
        <f t="shared" si="2"/>
        <v>216805</v>
      </c>
      <c r="K107" s="34">
        <f t="shared" si="3"/>
        <v>216805</v>
      </c>
    </row>
    <row r="108" spans="1:11" x14ac:dyDescent="0.35">
      <c r="A108" s="20">
        <v>1.8</v>
      </c>
      <c r="B108" s="19" t="s">
        <v>150</v>
      </c>
      <c r="C108" s="17" t="s">
        <v>107</v>
      </c>
      <c r="D108" s="24" t="s">
        <v>133</v>
      </c>
      <c r="E108" s="41" t="s">
        <v>138</v>
      </c>
      <c r="F108" s="18">
        <v>1</v>
      </c>
      <c r="G108" s="11">
        <v>196173</v>
      </c>
      <c r="H108" s="12">
        <v>295100</v>
      </c>
      <c r="I108" s="12">
        <v>300000</v>
      </c>
      <c r="J108" s="34">
        <f t="shared" si="2"/>
        <v>263758</v>
      </c>
      <c r="K108" s="34">
        <f t="shared" si="3"/>
        <v>263758</v>
      </c>
    </row>
    <row r="109" spans="1:11" x14ac:dyDescent="0.35">
      <c r="A109" s="13"/>
      <c r="B109" s="43" t="s">
        <v>151</v>
      </c>
      <c r="C109" s="43"/>
      <c r="D109" s="43"/>
      <c r="E109" s="43"/>
      <c r="F109" s="43"/>
      <c r="G109" s="40"/>
      <c r="H109" s="40"/>
      <c r="I109" s="40"/>
      <c r="J109" s="35"/>
      <c r="K109" s="36"/>
    </row>
    <row r="110" spans="1:11" x14ac:dyDescent="0.35">
      <c r="A110" s="15">
        <v>1.81</v>
      </c>
      <c r="B110" s="19" t="s">
        <v>152</v>
      </c>
      <c r="C110" s="17" t="s">
        <v>107</v>
      </c>
      <c r="D110" s="24" t="s">
        <v>203</v>
      </c>
      <c r="E110" s="41" t="s">
        <v>138</v>
      </c>
      <c r="F110" s="18">
        <v>1</v>
      </c>
      <c r="G110" s="31">
        <v>196173</v>
      </c>
      <c r="H110" s="12">
        <v>295100</v>
      </c>
      <c r="I110" s="12">
        <v>500000</v>
      </c>
      <c r="J110" s="34">
        <f t="shared" si="2"/>
        <v>330424</v>
      </c>
      <c r="K110" s="34">
        <f t="shared" si="3"/>
        <v>330424</v>
      </c>
    </row>
    <row r="111" spans="1:11" x14ac:dyDescent="0.35">
      <c r="A111" s="15">
        <v>1.82</v>
      </c>
      <c r="B111" s="19" t="s">
        <v>153</v>
      </c>
      <c r="C111" s="17" t="s">
        <v>105</v>
      </c>
      <c r="D111" s="24" t="s">
        <v>204</v>
      </c>
      <c r="E111" s="41" t="s">
        <v>138</v>
      </c>
      <c r="F111" s="18">
        <v>1</v>
      </c>
      <c r="G111" s="31">
        <v>251690</v>
      </c>
      <c r="H111" s="12">
        <v>530600</v>
      </c>
      <c r="I111" s="12">
        <v>420000</v>
      </c>
      <c r="J111" s="34">
        <f t="shared" si="2"/>
        <v>400763</v>
      </c>
      <c r="K111" s="34">
        <f t="shared" si="3"/>
        <v>400763</v>
      </c>
    </row>
    <row r="112" spans="1:11" x14ac:dyDescent="0.35">
      <c r="A112" s="15">
        <v>1.83</v>
      </c>
      <c r="B112" s="19" t="s">
        <v>154</v>
      </c>
      <c r="C112" s="17" t="s">
        <v>106</v>
      </c>
      <c r="D112" s="24" t="s">
        <v>115</v>
      </c>
      <c r="E112" s="41" t="s">
        <v>138</v>
      </c>
      <c r="F112" s="18">
        <v>1</v>
      </c>
      <c r="G112" s="31">
        <v>158915</v>
      </c>
      <c r="H112" s="12">
        <v>191500</v>
      </c>
      <c r="I112" s="12">
        <v>395000</v>
      </c>
      <c r="J112" s="34">
        <f t="shared" si="2"/>
        <v>248472</v>
      </c>
      <c r="K112" s="34">
        <f t="shared" si="3"/>
        <v>248472</v>
      </c>
    </row>
    <row r="113" spans="1:11" x14ac:dyDescent="0.35">
      <c r="A113" s="15">
        <v>1.84</v>
      </c>
      <c r="B113" s="19" t="s">
        <v>155</v>
      </c>
      <c r="C113" s="17" t="s">
        <v>106</v>
      </c>
      <c r="D113" s="24" t="s">
        <v>127</v>
      </c>
      <c r="E113" s="41" t="s">
        <v>138</v>
      </c>
      <c r="F113" s="18">
        <v>1</v>
      </c>
      <c r="G113" s="31">
        <v>158915</v>
      </c>
      <c r="H113" s="12">
        <v>191500</v>
      </c>
      <c r="I113" s="12">
        <v>300000</v>
      </c>
      <c r="J113" s="34">
        <f t="shared" si="2"/>
        <v>216805</v>
      </c>
      <c r="K113" s="34">
        <f t="shared" si="3"/>
        <v>216805</v>
      </c>
    </row>
    <row r="114" spans="1:11" ht="27" x14ac:dyDescent="0.35">
      <c r="A114" s="15">
        <v>1.85</v>
      </c>
      <c r="B114" s="19" t="s">
        <v>156</v>
      </c>
      <c r="C114" s="17" t="s">
        <v>106</v>
      </c>
      <c r="D114" s="24" t="s">
        <v>115</v>
      </c>
      <c r="E114" s="41" t="s">
        <v>138</v>
      </c>
      <c r="F114" s="18">
        <v>1</v>
      </c>
      <c r="G114" s="31">
        <v>158915</v>
      </c>
      <c r="H114" s="12">
        <v>191500</v>
      </c>
      <c r="I114" s="12">
        <v>395000</v>
      </c>
      <c r="J114" s="34">
        <f t="shared" si="2"/>
        <v>248472</v>
      </c>
      <c r="K114" s="34">
        <f t="shared" si="3"/>
        <v>248472</v>
      </c>
    </row>
    <row r="115" spans="1:11" x14ac:dyDescent="0.35">
      <c r="A115" s="15">
        <v>1.86</v>
      </c>
      <c r="B115" s="19" t="s">
        <v>157</v>
      </c>
      <c r="C115" s="17" t="s">
        <v>109</v>
      </c>
      <c r="D115" s="24" t="s">
        <v>205</v>
      </c>
      <c r="E115" s="41" t="s">
        <v>138</v>
      </c>
      <c r="F115" s="18">
        <v>1</v>
      </c>
      <c r="G115" s="31">
        <v>144283</v>
      </c>
      <c r="H115" s="12">
        <v>149300</v>
      </c>
      <c r="I115" s="12">
        <v>200000</v>
      </c>
      <c r="J115" s="34">
        <f t="shared" si="2"/>
        <v>164528</v>
      </c>
      <c r="K115" s="34">
        <f t="shared" si="3"/>
        <v>164528</v>
      </c>
    </row>
    <row r="116" spans="1:11" x14ac:dyDescent="0.35">
      <c r="A116" s="15">
        <v>1.87</v>
      </c>
      <c r="B116" s="19" t="s">
        <v>158</v>
      </c>
      <c r="C116" s="17" t="s">
        <v>104</v>
      </c>
      <c r="D116" s="24" t="s">
        <v>206</v>
      </c>
      <c r="E116" s="41" t="s">
        <v>138</v>
      </c>
      <c r="F116" s="18">
        <v>1</v>
      </c>
      <c r="G116" s="31">
        <v>175697</v>
      </c>
      <c r="H116" s="12">
        <v>295100</v>
      </c>
      <c r="I116" s="12">
        <v>300000</v>
      </c>
      <c r="J116" s="34">
        <f t="shared" si="2"/>
        <v>256932</v>
      </c>
      <c r="K116" s="34">
        <f t="shared" si="3"/>
        <v>256932</v>
      </c>
    </row>
    <row r="117" spans="1:11" x14ac:dyDescent="0.35">
      <c r="A117" s="15">
        <v>1.88</v>
      </c>
      <c r="B117" s="19" t="s">
        <v>159</v>
      </c>
      <c r="C117" s="17" t="s">
        <v>104</v>
      </c>
      <c r="D117" s="24" t="s">
        <v>116</v>
      </c>
      <c r="E117" s="41" t="s">
        <v>138</v>
      </c>
      <c r="F117" s="18">
        <v>1</v>
      </c>
      <c r="G117" s="31">
        <v>196173</v>
      </c>
      <c r="H117" s="12">
        <v>210800</v>
      </c>
      <c r="I117" s="12">
        <v>300000</v>
      </c>
      <c r="J117" s="34">
        <f t="shared" si="2"/>
        <v>235658</v>
      </c>
      <c r="K117" s="34">
        <f t="shared" si="3"/>
        <v>235658</v>
      </c>
    </row>
    <row r="118" spans="1:11" x14ac:dyDescent="0.35">
      <c r="A118" s="15">
        <v>1.89</v>
      </c>
      <c r="B118" s="19" t="s">
        <v>160</v>
      </c>
      <c r="C118" s="17" t="s">
        <v>104</v>
      </c>
      <c r="D118" s="24" t="s">
        <v>207</v>
      </c>
      <c r="E118" s="41" t="s">
        <v>138</v>
      </c>
      <c r="F118" s="18">
        <v>1</v>
      </c>
      <c r="G118" s="31">
        <v>196173</v>
      </c>
      <c r="H118" s="12">
        <v>210800</v>
      </c>
      <c r="I118" s="12">
        <v>300000</v>
      </c>
      <c r="J118" s="34">
        <f t="shared" si="2"/>
        <v>235658</v>
      </c>
      <c r="K118" s="34">
        <f t="shared" si="3"/>
        <v>235658</v>
      </c>
    </row>
    <row r="119" spans="1:11" x14ac:dyDescent="0.35">
      <c r="A119" s="20">
        <v>1.9</v>
      </c>
      <c r="B119" s="19" t="s">
        <v>161</v>
      </c>
      <c r="C119" s="17" t="s">
        <v>104</v>
      </c>
      <c r="D119" s="24" t="s">
        <v>207</v>
      </c>
      <c r="E119" s="41" t="s">
        <v>138</v>
      </c>
      <c r="F119" s="18">
        <v>1</v>
      </c>
      <c r="G119" s="31">
        <v>196173</v>
      </c>
      <c r="H119" s="12">
        <v>210800</v>
      </c>
      <c r="I119" s="12">
        <v>300000</v>
      </c>
      <c r="J119" s="34">
        <f t="shared" si="2"/>
        <v>235658</v>
      </c>
      <c r="K119" s="34">
        <f t="shared" si="3"/>
        <v>235658</v>
      </c>
    </row>
    <row r="120" spans="1:11" ht="54" x14ac:dyDescent="0.35">
      <c r="A120" s="15">
        <v>1.91</v>
      </c>
      <c r="B120" s="19" t="s">
        <v>162</v>
      </c>
      <c r="C120" s="17" t="s">
        <v>104</v>
      </c>
      <c r="D120" s="24" t="s">
        <v>116</v>
      </c>
      <c r="E120" s="41" t="s">
        <v>138</v>
      </c>
      <c r="F120" s="18">
        <v>1</v>
      </c>
      <c r="G120" s="42">
        <v>166130</v>
      </c>
      <c r="H120" s="12">
        <v>210800</v>
      </c>
      <c r="I120" s="12">
        <v>300000</v>
      </c>
      <c r="J120" s="34">
        <f t="shared" si="2"/>
        <v>225643</v>
      </c>
      <c r="K120" s="34">
        <f t="shared" si="3"/>
        <v>225643</v>
      </c>
    </row>
    <row r="121" spans="1:11" x14ac:dyDescent="0.35">
      <c r="A121" s="15">
        <v>1.92</v>
      </c>
      <c r="B121" s="19" t="s">
        <v>163</v>
      </c>
      <c r="C121" s="17" t="s">
        <v>106</v>
      </c>
      <c r="D121" s="24" t="s">
        <v>115</v>
      </c>
      <c r="E121" s="41" t="s">
        <v>138</v>
      </c>
      <c r="F121" s="18">
        <v>1</v>
      </c>
      <c r="G121" s="31">
        <v>161841</v>
      </c>
      <c r="H121" s="12">
        <v>191500</v>
      </c>
      <c r="I121" s="12">
        <v>395000</v>
      </c>
      <c r="J121" s="34">
        <f t="shared" si="2"/>
        <v>249447</v>
      </c>
      <c r="K121" s="34">
        <f t="shared" si="3"/>
        <v>249447</v>
      </c>
    </row>
    <row r="122" spans="1:11" x14ac:dyDescent="0.35">
      <c r="A122" s="15">
        <v>1.93</v>
      </c>
      <c r="B122" s="19" t="s">
        <v>164</v>
      </c>
      <c r="C122" s="17" t="s">
        <v>109</v>
      </c>
      <c r="D122" s="24" t="s">
        <v>208</v>
      </c>
      <c r="E122" s="41" t="s">
        <v>138</v>
      </c>
      <c r="F122" s="18">
        <v>1</v>
      </c>
      <c r="G122" s="31">
        <v>158915</v>
      </c>
      <c r="H122" s="12">
        <v>149300</v>
      </c>
      <c r="I122" s="12">
        <v>200000</v>
      </c>
      <c r="J122" s="34">
        <f t="shared" si="2"/>
        <v>169405</v>
      </c>
      <c r="K122" s="34">
        <f t="shared" si="3"/>
        <v>169405</v>
      </c>
    </row>
    <row r="123" spans="1:11" x14ac:dyDescent="0.35">
      <c r="A123" s="15">
        <v>1.94</v>
      </c>
      <c r="B123" s="19" t="s">
        <v>165</v>
      </c>
      <c r="C123" s="17" t="s">
        <v>109</v>
      </c>
      <c r="D123" s="24" t="s">
        <v>132</v>
      </c>
      <c r="E123" s="41" t="s">
        <v>138</v>
      </c>
      <c r="F123" s="18">
        <v>1</v>
      </c>
      <c r="G123" s="31">
        <v>144283</v>
      </c>
      <c r="H123" s="12">
        <v>149300</v>
      </c>
      <c r="I123" s="12">
        <v>200000</v>
      </c>
      <c r="J123" s="34">
        <f t="shared" si="2"/>
        <v>164528</v>
      </c>
      <c r="K123" s="34">
        <f t="shared" si="3"/>
        <v>164528</v>
      </c>
    </row>
    <row r="124" spans="1:11" ht="27" x14ac:dyDescent="0.35">
      <c r="A124" s="15">
        <v>1.95</v>
      </c>
      <c r="B124" s="19" t="s">
        <v>166</v>
      </c>
      <c r="C124" s="17" t="s">
        <v>109</v>
      </c>
      <c r="D124" s="24" t="s">
        <v>208</v>
      </c>
      <c r="E124" s="41" t="s">
        <v>138</v>
      </c>
      <c r="F124" s="18">
        <v>1</v>
      </c>
      <c r="G124" s="31">
        <v>144283</v>
      </c>
      <c r="H124" s="12">
        <v>149300</v>
      </c>
      <c r="I124" s="12">
        <v>200000</v>
      </c>
      <c r="J124" s="34">
        <f t="shared" si="2"/>
        <v>164528</v>
      </c>
      <c r="K124" s="34">
        <f t="shared" si="3"/>
        <v>164528</v>
      </c>
    </row>
    <row r="125" spans="1:11" x14ac:dyDescent="0.35">
      <c r="A125" s="15">
        <v>1.96</v>
      </c>
      <c r="B125" s="19" t="s">
        <v>167</v>
      </c>
      <c r="C125" s="17" t="s">
        <v>109</v>
      </c>
      <c r="D125" s="24" t="s">
        <v>132</v>
      </c>
      <c r="E125" s="41" t="s">
        <v>138</v>
      </c>
      <c r="F125" s="18">
        <v>1</v>
      </c>
      <c r="G125" s="31">
        <v>144283</v>
      </c>
      <c r="H125" s="12">
        <v>149300</v>
      </c>
      <c r="I125" s="12">
        <v>200000</v>
      </c>
      <c r="J125" s="34">
        <f t="shared" si="2"/>
        <v>164528</v>
      </c>
      <c r="K125" s="34">
        <f t="shared" si="3"/>
        <v>164528</v>
      </c>
    </row>
    <row r="126" spans="1:11" x14ac:dyDescent="0.35">
      <c r="A126" s="15">
        <v>1.97</v>
      </c>
      <c r="B126" s="19" t="s">
        <v>168</v>
      </c>
      <c r="C126" s="17" t="s">
        <v>109</v>
      </c>
      <c r="D126" s="24" t="s">
        <v>132</v>
      </c>
      <c r="E126" s="41" t="s">
        <v>138</v>
      </c>
      <c r="F126" s="18">
        <v>1</v>
      </c>
      <c r="G126" s="31">
        <v>144283</v>
      </c>
      <c r="H126" s="12">
        <v>149300</v>
      </c>
      <c r="I126" s="12">
        <v>200000</v>
      </c>
      <c r="J126" s="34">
        <f t="shared" si="2"/>
        <v>164528</v>
      </c>
      <c r="K126" s="34">
        <f t="shared" si="3"/>
        <v>164528</v>
      </c>
    </row>
    <row r="127" spans="1:11" x14ac:dyDescent="0.35">
      <c r="A127" s="15">
        <v>1.98</v>
      </c>
      <c r="B127" s="25" t="s">
        <v>169</v>
      </c>
      <c r="C127" s="17" t="s">
        <v>109</v>
      </c>
      <c r="D127" s="24" t="s">
        <v>208</v>
      </c>
      <c r="E127" s="41" t="s">
        <v>138</v>
      </c>
      <c r="F127" s="18">
        <v>1</v>
      </c>
      <c r="G127" s="11">
        <v>144283</v>
      </c>
      <c r="H127" s="12">
        <v>149300</v>
      </c>
      <c r="I127" s="12">
        <v>200000</v>
      </c>
      <c r="J127" s="34">
        <f t="shared" si="2"/>
        <v>164528</v>
      </c>
      <c r="K127" s="34">
        <f t="shared" si="3"/>
        <v>164528</v>
      </c>
    </row>
    <row r="128" spans="1:11" x14ac:dyDescent="0.35">
      <c r="A128" s="15">
        <v>1.99</v>
      </c>
      <c r="B128" s="19" t="s">
        <v>170</v>
      </c>
      <c r="C128" s="17" t="s">
        <v>106</v>
      </c>
      <c r="D128" s="24" t="s">
        <v>116</v>
      </c>
      <c r="E128" s="41" t="s">
        <v>138</v>
      </c>
      <c r="F128" s="18">
        <v>1</v>
      </c>
      <c r="G128" s="11">
        <v>154528</v>
      </c>
      <c r="H128" s="12">
        <v>191500</v>
      </c>
      <c r="I128" s="12">
        <v>200000</v>
      </c>
      <c r="J128" s="34">
        <f t="shared" si="2"/>
        <v>182009</v>
      </c>
      <c r="K128" s="34">
        <f t="shared" si="3"/>
        <v>182009</v>
      </c>
    </row>
    <row r="129" spans="1:11" ht="27" x14ac:dyDescent="0.35">
      <c r="A129" s="26">
        <v>1.1000000000000001</v>
      </c>
      <c r="B129" s="19" t="s">
        <v>171</v>
      </c>
      <c r="C129" s="17" t="s">
        <v>106</v>
      </c>
      <c r="D129" s="24" t="s">
        <v>203</v>
      </c>
      <c r="E129" s="41" t="s">
        <v>138</v>
      </c>
      <c r="F129" s="18">
        <v>1</v>
      </c>
      <c r="G129" s="11">
        <v>158915</v>
      </c>
      <c r="H129" s="12">
        <v>191500</v>
      </c>
      <c r="I129" s="12">
        <v>200000</v>
      </c>
      <c r="J129" s="34">
        <f t="shared" si="2"/>
        <v>183472</v>
      </c>
      <c r="K129" s="34">
        <f t="shared" si="3"/>
        <v>183472</v>
      </c>
    </row>
    <row r="130" spans="1:11" ht="27" x14ac:dyDescent="0.35">
      <c r="A130" s="15">
        <v>1.101</v>
      </c>
      <c r="B130" s="19" t="s">
        <v>172</v>
      </c>
      <c r="C130" s="17" t="s">
        <v>106</v>
      </c>
      <c r="D130" s="24" t="s">
        <v>207</v>
      </c>
      <c r="E130" s="41" t="s">
        <v>138</v>
      </c>
      <c r="F130" s="18">
        <v>1</v>
      </c>
      <c r="G130" s="11">
        <v>158915</v>
      </c>
      <c r="H130" s="12">
        <v>191500</v>
      </c>
      <c r="I130" s="12">
        <v>200000</v>
      </c>
      <c r="J130" s="34">
        <f t="shared" si="2"/>
        <v>183472</v>
      </c>
      <c r="K130" s="34">
        <f t="shared" si="3"/>
        <v>183472</v>
      </c>
    </row>
    <row r="131" spans="1:11" x14ac:dyDescent="0.35">
      <c r="A131" s="15">
        <v>1.1020000000000001</v>
      </c>
      <c r="B131" s="19" t="s">
        <v>173</v>
      </c>
      <c r="C131" s="17" t="s">
        <v>106</v>
      </c>
      <c r="D131" s="24" t="s">
        <v>209</v>
      </c>
      <c r="E131" s="41" t="s">
        <v>138</v>
      </c>
      <c r="F131" s="18">
        <v>1</v>
      </c>
      <c r="G131" s="11">
        <v>158915</v>
      </c>
      <c r="H131" s="12">
        <v>191500</v>
      </c>
      <c r="I131" s="12">
        <v>395000</v>
      </c>
      <c r="J131" s="34">
        <f t="shared" si="2"/>
        <v>248472</v>
      </c>
      <c r="K131" s="34">
        <f t="shared" si="3"/>
        <v>248472</v>
      </c>
    </row>
    <row r="132" spans="1:11" x14ac:dyDescent="0.35">
      <c r="A132" s="15">
        <v>1.103</v>
      </c>
      <c r="B132" s="19" t="s">
        <v>174</v>
      </c>
      <c r="C132" s="17" t="s">
        <v>106</v>
      </c>
      <c r="D132" s="24" t="s">
        <v>209</v>
      </c>
      <c r="E132" s="41" t="s">
        <v>138</v>
      </c>
      <c r="F132" s="18">
        <v>1</v>
      </c>
      <c r="G132" s="11">
        <v>158915</v>
      </c>
      <c r="H132" s="12">
        <v>191500</v>
      </c>
      <c r="I132" s="12">
        <v>395000</v>
      </c>
      <c r="J132" s="34">
        <f t="shared" si="2"/>
        <v>248472</v>
      </c>
      <c r="K132" s="34">
        <f t="shared" si="3"/>
        <v>248472</v>
      </c>
    </row>
    <row r="133" spans="1:11" x14ac:dyDescent="0.35">
      <c r="A133" s="15">
        <v>1.1040000000000001</v>
      </c>
      <c r="B133" s="19" t="s">
        <v>175</v>
      </c>
      <c r="C133" s="17" t="s">
        <v>106</v>
      </c>
      <c r="D133" s="24" t="s">
        <v>209</v>
      </c>
      <c r="E133" s="41" t="s">
        <v>138</v>
      </c>
      <c r="F133" s="18">
        <v>1</v>
      </c>
      <c r="G133" s="11">
        <v>158915</v>
      </c>
      <c r="H133" s="12">
        <v>191500</v>
      </c>
      <c r="I133" s="12">
        <v>395000</v>
      </c>
      <c r="J133" s="34">
        <f t="shared" si="2"/>
        <v>248472</v>
      </c>
      <c r="K133" s="34">
        <f t="shared" si="3"/>
        <v>248472</v>
      </c>
    </row>
    <row r="134" spans="1:11" x14ac:dyDescent="0.35">
      <c r="A134" s="15">
        <v>1.105</v>
      </c>
      <c r="B134" s="19" t="s">
        <v>176</v>
      </c>
      <c r="C134" s="17" t="s">
        <v>109</v>
      </c>
      <c r="D134" s="24" t="s">
        <v>210</v>
      </c>
      <c r="E134" s="41" t="s">
        <v>138</v>
      </c>
      <c r="F134" s="18">
        <v>1</v>
      </c>
      <c r="G134" s="11">
        <v>148670</v>
      </c>
      <c r="H134" s="12">
        <v>149300</v>
      </c>
      <c r="I134" s="12">
        <v>200000</v>
      </c>
      <c r="J134" s="34">
        <f t="shared" si="2"/>
        <v>165990</v>
      </c>
      <c r="K134" s="34">
        <f t="shared" si="3"/>
        <v>165990</v>
      </c>
    </row>
    <row r="135" spans="1:11" x14ac:dyDescent="0.35">
      <c r="A135" s="15">
        <v>1.1060000000000001</v>
      </c>
      <c r="B135" s="19" t="s">
        <v>177</v>
      </c>
      <c r="C135" s="17" t="s">
        <v>106</v>
      </c>
      <c r="D135" s="24" t="s">
        <v>209</v>
      </c>
      <c r="E135" s="41" t="s">
        <v>138</v>
      </c>
      <c r="F135" s="18">
        <v>1</v>
      </c>
      <c r="G135" s="11">
        <v>158915</v>
      </c>
      <c r="H135" s="12">
        <v>191500</v>
      </c>
      <c r="I135" s="12">
        <v>395000</v>
      </c>
      <c r="J135" s="34">
        <f t="shared" si="2"/>
        <v>248472</v>
      </c>
      <c r="K135" s="34">
        <f t="shared" si="3"/>
        <v>248472</v>
      </c>
    </row>
    <row r="136" spans="1:11" x14ac:dyDescent="0.35">
      <c r="A136" s="15">
        <v>1.107</v>
      </c>
      <c r="B136" s="19" t="s">
        <v>178</v>
      </c>
      <c r="C136" s="17" t="s">
        <v>106</v>
      </c>
      <c r="D136" s="24" t="s">
        <v>209</v>
      </c>
      <c r="E136" s="41" t="s">
        <v>138</v>
      </c>
      <c r="F136" s="18">
        <v>1</v>
      </c>
      <c r="G136" s="11">
        <v>158915</v>
      </c>
      <c r="H136" s="12">
        <v>191500</v>
      </c>
      <c r="I136" s="12">
        <v>395000</v>
      </c>
      <c r="J136" s="34">
        <f t="shared" si="2"/>
        <v>248472</v>
      </c>
      <c r="K136" s="34">
        <f t="shared" si="3"/>
        <v>248472</v>
      </c>
    </row>
    <row r="137" spans="1:11" x14ac:dyDescent="0.35">
      <c r="A137" s="15">
        <v>1.1080000000000001</v>
      </c>
      <c r="B137" s="19" t="s">
        <v>179</v>
      </c>
      <c r="C137" s="17" t="s">
        <v>106</v>
      </c>
      <c r="D137" s="24" t="s">
        <v>207</v>
      </c>
      <c r="E137" s="41" t="s">
        <v>138</v>
      </c>
      <c r="F137" s="18">
        <v>1</v>
      </c>
      <c r="G137" s="11">
        <v>158915</v>
      </c>
      <c r="H137" s="12">
        <v>191500</v>
      </c>
      <c r="I137" s="12">
        <v>300000</v>
      </c>
      <c r="J137" s="34">
        <f t="shared" si="2"/>
        <v>216805</v>
      </c>
      <c r="K137" s="34">
        <f t="shared" si="3"/>
        <v>216805</v>
      </c>
    </row>
    <row r="138" spans="1:11" ht="27" x14ac:dyDescent="0.35">
      <c r="A138" s="15">
        <v>1.109</v>
      </c>
      <c r="B138" s="19" t="s">
        <v>180</v>
      </c>
      <c r="C138" s="17" t="s">
        <v>106</v>
      </c>
      <c r="D138" s="24" t="s">
        <v>211</v>
      </c>
      <c r="E138" s="41" t="s">
        <v>138</v>
      </c>
      <c r="F138" s="18">
        <v>1</v>
      </c>
      <c r="G138" s="11">
        <v>158915</v>
      </c>
      <c r="H138" s="12">
        <v>191500</v>
      </c>
      <c r="I138" s="12">
        <v>300000</v>
      </c>
      <c r="J138" s="34">
        <f t="shared" si="2"/>
        <v>216805</v>
      </c>
      <c r="K138" s="34">
        <f t="shared" si="3"/>
        <v>216805</v>
      </c>
    </row>
    <row r="139" spans="1:11" ht="27" x14ac:dyDescent="0.35">
      <c r="A139" s="26">
        <v>1.1100000000000001</v>
      </c>
      <c r="B139" s="19" t="s">
        <v>181</v>
      </c>
      <c r="C139" s="17" t="s">
        <v>106</v>
      </c>
      <c r="D139" s="24" t="s">
        <v>211</v>
      </c>
      <c r="E139" s="41" t="s">
        <v>138</v>
      </c>
      <c r="F139" s="18">
        <v>1</v>
      </c>
      <c r="G139" s="11">
        <v>158915</v>
      </c>
      <c r="H139" s="12">
        <v>191500</v>
      </c>
      <c r="I139" s="12">
        <v>300000</v>
      </c>
      <c r="J139" s="34">
        <f t="shared" si="2"/>
        <v>216805</v>
      </c>
      <c r="K139" s="34">
        <f t="shared" si="3"/>
        <v>216805</v>
      </c>
    </row>
    <row r="140" spans="1:11" x14ac:dyDescent="0.35">
      <c r="A140" s="15">
        <v>1.111</v>
      </c>
      <c r="B140" s="19" t="s">
        <v>182</v>
      </c>
      <c r="C140" s="17" t="s">
        <v>109</v>
      </c>
      <c r="D140" s="24" t="s">
        <v>210</v>
      </c>
      <c r="E140" s="41" t="s">
        <v>138</v>
      </c>
      <c r="F140" s="18">
        <v>1</v>
      </c>
      <c r="G140" s="11">
        <v>148670</v>
      </c>
      <c r="H140" s="12">
        <v>149300</v>
      </c>
      <c r="I140" s="12">
        <v>200000</v>
      </c>
      <c r="J140" s="34">
        <f t="shared" si="2"/>
        <v>165990</v>
      </c>
      <c r="K140" s="34">
        <f t="shared" si="3"/>
        <v>165990</v>
      </c>
    </row>
    <row r="141" spans="1:11" x14ac:dyDescent="0.35">
      <c r="A141" s="15">
        <v>1.1120000000000001</v>
      </c>
      <c r="B141" s="19" t="s">
        <v>183</v>
      </c>
      <c r="C141" s="17" t="s">
        <v>109</v>
      </c>
      <c r="D141" s="24" t="s">
        <v>211</v>
      </c>
      <c r="E141" s="41" t="s">
        <v>138</v>
      </c>
      <c r="F141" s="18">
        <v>1</v>
      </c>
      <c r="G141" s="11">
        <v>148670</v>
      </c>
      <c r="H141" s="12">
        <v>149300</v>
      </c>
      <c r="I141" s="12">
        <v>200000</v>
      </c>
      <c r="J141" s="34">
        <f t="shared" si="2"/>
        <v>165990</v>
      </c>
      <c r="K141" s="34">
        <f t="shared" si="3"/>
        <v>165990</v>
      </c>
    </row>
    <row r="142" spans="1:11" ht="27" x14ac:dyDescent="0.35">
      <c r="A142" s="15">
        <v>1.113</v>
      </c>
      <c r="B142" s="19" t="s">
        <v>184</v>
      </c>
      <c r="C142" s="17" t="s">
        <v>106</v>
      </c>
      <c r="D142" s="24" t="s">
        <v>133</v>
      </c>
      <c r="E142" s="41" t="s">
        <v>138</v>
      </c>
      <c r="F142" s="18">
        <v>1</v>
      </c>
      <c r="G142" s="11">
        <v>158915</v>
      </c>
      <c r="H142" s="12">
        <v>191500</v>
      </c>
      <c r="I142" s="12">
        <v>300000</v>
      </c>
      <c r="J142" s="34">
        <f t="shared" si="2"/>
        <v>216805</v>
      </c>
      <c r="K142" s="34">
        <f t="shared" si="3"/>
        <v>216805</v>
      </c>
    </row>
    <row r="143" spans="1:11" x14ac:dyDescent="0.35">
      <c r="A143" s="15">
        <v>1.1140000000000001</v>
      </c>
      <c r="B143" s="19" t="s">
        <v>185</v>
      </c>
      <c r="C143" s="17" t="s">
        <v>106</v>
      </c>
      <c r="D143" s="24" t="s">
        <v>115</v>
      </c>
      <c r="E143" s="41" t="s">
        <v>138</v>
      </c>
      <c r="F143" s="18">
        <v>1</v>
      </c>
      <c r="G143" s="11">
        <v>158915</v>
      </c>
      <c r="H143" s="12">
        <v>191500</v>
      </c>
      <c r="I143" s="12">
        <v>395000</v>
      </c>
      <c r="J143" s="34">
        <f t="shared" si="2"/>
        <v>248472</v>
      </c>
      <c r="K143" s="34">
        <f t="shared" si="3"/>
        <v>248472</v>
      </c>
    </row>
    <row r="144" spans="1:11" x14ac:dyDescent="0.35">
      <c r="A144" s="15">
        <v>1.115</v>
      </c>
      <c r="B144" s="19" t="s">
        <v>186</v>
      </c>
      <c r="C144" s="17" t="s">
        <v>106</v>
      </c>
      <c r="D144" s="24" t="s">
        <v>115</v>
      </c>
      <c r="E144" s="41" t="s">
        <v>138</v>
      </c>
      <c r="F144" s="18">
        <v>1</v>
      </c>
      <c r="G144" s="11">
        <v>158915</v>
      </c>
      <c r="H144" s="12">
        <v>191500</v>
      </c>
      <c r="I144" s="12">
        <v>395000</v>
      </c>
      <c r="J144" s="34">
        <f t="shared" si="2"/>
        <v>248472</v>
      </c>
      <c r="K144" s="34">
        <f t="shared" si="3"/>
        <v>248472</v>
      </c>
    </row>
    <row r="145" spans="1:11" x14ac:dyDescent="0.35">
      <c r="A145" s="15">
        <v>1.1160000000000001</v>
      </c>
      <c r="B145" s="19" t="s">
        <v>187</v>
      </c>
      <c r="C145" s="17" t="s">
        <v>106</v>
      </c>
      <c r="D145" s="24" t="s">
        <v>115</v>
      </c>
      <c r="E145" s="41" t="s">
        <v>138</v>
      </c>
      <c r="F145" s="18">
        <v>1</v>
      </c>
      <c r="G145" s="11">
        <v>158915</v>
      </c>
      <c r="H145" s="12">
        <v>191500</v>
      </c>
      <c r="I145" s="12">
        <v>395000</v>
      </c>
      <c r="J145" s="34">
        <f t="shared" si="2"/>
        <v>248472</v>
      </c>
      <c r="K145" s="34">
        <f t="shared" si="3"/>
        <v>248472</v>
      </c>
    </row>
    <row r="146" spans="1:11" x14ac:dyDescent="0.35">
      <c r="A146" s="15">
        <v>1.117</v>
      </c>
      <c r="B146" s="19" t="s">
        <v>188</v>
      </c>
      <c r="C146" s="17" t="s">
        <v>106</v>
      </c>
      <c r="D146" s="24" t="s">
        <v>115</v>
      </c>
      <c r="E146" s="41" t="s">
        <v>138</v>
      </c>
      <c r="F146" s="18">
        <v>1</v>
      </c>
      <c r="G146" s="11">
        <v>158915</v>
      </c>
      <c r="H146" s="12">
        <v>191500</v>
      </c>
      <c r="I146" s="12">
        <v>395000</v>
      </c>
      <c r="J146" s="34">
        <f t="shared" si="2"/>
        <v>248472</v>
      </c>
      <c r="K146" s="34">
        <f t="shared" si="3"/>
        <v>248472</v>
      </c>
    </row>
    <row r="147" spans="1:11" ht="27" x14ac:dyDescent="0.35">
      <c r="A147" s="15">
        <v>1.1180000000000001</v>
      </c>
      <c r="B147" s="19" t="s">
        <v>189</v>
      </c>
      <c r="C147" s="17" t="s">
        <v>106</v>
      </c>
      <c r="D147" s="24" t="s">
        <v>116</v>
      </c>
      <c r="E147" s="41" t="s">
        <v>138</v>
      </c>
      <c r="F147" s="18">
        <v>1</v>
      </c>
      <c r="G147" s="11">
        <v>158915</v>
      </c>
      <c r="H147" s="12">
        <v>191500</v>
      </c>
      <c r="I147" s="12">
        <v>300000</v>
      </c>
      <c r="J147" s="34">
        <f t="shared" si="2"/>
        <v>216805</v>
      </c>
      <c r="K147" s="34">
        <f t="shared" si="3"/>
        <v>216805</v>
      </c>
    </row>
    <row r="148" spans="1:11" x14ac:dyDescent="0.35">
      <c r="A148" s="28">
        <v>1.119</v>
      </c>
      <c r="B148" s="21" t="s">
        <v>190</v>
      </c>
      <c r="C148" s="37" t="s">
        <v>106</v>
      </c>
      <c r="D148" s="27" t="s">
        <v>115</v>
      </c>
      <c r="E148" s="41" t="s">
        <v>138</v>
      </c>
      <c r="F148" s="38">
        <v>1</v>
      </c>
      <c r="G148" s="31">
        <v>158915</v>
      </c>
      <c r="H148" s="12">
        <v>191500</v>
      </c>
      <c r="I148" s="12">
        <v>395000</v>
      </c>
      <c r="J148" s="39">
        <f>ROUND((AVERAGE(G148,H148,I148)),0)</f>
        <v>248472</v>
      </c>
      <c r="K148" s="39">
        <f t="shared" si="3"/>
        <v>248472</v>
      </c>
    </row>
    <row r="149" spans="1:11" x14ac:dyDescent="0.35">
      <c r="A149" s="26">
        <v>1.1200000000000001</v>
      </c>
      <c r="B149" s="19" t="s">
        <v>191</v>
      </c>
      <c r="C149" s="17" t="s">
        <v>106</v>
      </c>
      <c r="D149" s="24" t="s">
        <v>115</v>
      </c>
      <c r="E149" s="41" t="s">
        <v>138</v>
      </c>
      <c r="F149" s="18">
        <v>1</v>
      </c>
      <c r="G149" s="11">
        <v>158915</v>
      </c>
      <c r="H149" s="12">
        <v>191500</v>
      </c>
      <c r="I149" s="12">
        <v>395000</v>
      </c>
      <c r="J149" s="34">
        <f t="shared" si="2"/>
        <v>248472</v>
      </c>
      <c r="K149" s="34">
        <f t="shared" si="3"/>
        <v>248472</v>
      </c>
    </row>
    <row r="150" spans="1:11" x14ac:dyDescent="0.35">
      <c r="A150" s="15">
        <v>1.121</v>
      </c>
      <c r="B150" s="19" t="s">
        <v>192</v>
      </c>
      <c r="C150" s="17" t="s">
        <v>106</v>
      </c>
      <c r="D150" s="24" t="s">
        <v>203</v>
      </c>
      <c r="E150" s="41" t="s">
        <v>138</v>
      </c>
      <c r="F150" s="18">
        <v>1</v>
      </c>
      <c r="G150" s="11">
        <v>158915</v>
      </c>
      <c r="H150" s="12">
        <v>191500</v>
      </c>
      <c r="I150" s="12">
        <v>300000</v>
      </c>
      <c r="J150" s="34">
        <f t="shared" si="2"/>
        <v>216805</v>
      </c>
      <c r="K150" s="34">
        <f t="shared" si="3"/>
        <v>216805</v>
      </c>
    </row>
    <row r="151" spans="1:11" x14ac:dyDescent="0.35">
      <c r="A151" s="15">
        <v>1.1220000000000001</v>
      </c>
      <c r="B151" s="19" t="s">
        <v>193</v>
      </c>
      <c r="C151" s="17" t="s">
        <v>106</v>
      </c>
      <c r="D151" s="24" t="s">
        <v>115</v>
      </c>
      <c r="E151" s="41" t="s">
        <v>138</v>
      </c>
      <c r="F151" s="18">
        <v>1</v>
      </c>
      <c r="G151" s="11">
        <v>158915</v>
      </c>
      <c r="H151" s="12">
        <v>191500</v>
      </c>
      <c r="I151" s="12">
        <v>395000</v>
      </c>
      <c r="J151" s="34">
        <f t="shared" si="2"/>
        <v>248472</v>
      </c>
      <c r="K151" s="34">
        <f t="shared" si="3"/>
        <v>248472</v>
      </c>
    </row>
    <row r="152" spans="1:11" ht="27" x14ac:dyDescent="0.35">
      <c r="A152" s="15">
        <v>1.123</v>
      </c>
      <c r="B152" s="19" t="s">
        <v>194</v>
      </c>
      <c r="C152" s="17" t="s">
        <v>109</v>
      </c>
      <c r="D152" s="24" t="s">
        <v>210</v>
      </c>
      <c r="E152" s="41" t="s">
        <v>138</v>
      </c>
      <c r="F152" s="18">
        <v>1</v>
      </c>
      <c r="G152" s="11">
        <v>148670</v>
      </c>
      <c r="H152" s="12">
        <v>145800</v>
      </c>
      <c r="I152" s="12">
        <v>200000</v>
      </c>
      <c r="J152" s="34">
        <f t="shared" si="2"/>
        <v>164823</v>
      </c>
      <c r="K152" s="34">
        <f t="shared" si="3"/>
        <v>164823</v>
      </c>
    </row>
    <row r="153" spans="1:11" ht="27" x14ac:dyDescent="0.35">
      <c r="A153" s="15">
        <v>1.1240000000000001</v>
      </c>
      <c r="B153" s="19" t="s">
        <v>195</v>
      </c>
      <c r="C153" s="17" t="s">
        <v>201</v>
      </c>
      <c r="D153" s="24" t="s">
        <v>212</v>
      </c>
      <c r="E153" s="41" t="s">
        <v>138</v>
      </c>
      <c r="F153" s="18">
        <v>1</v>
      </c>
      <c r="G153" s="11">
        <v>158915</v>
      </c>
      <c r="H153" s="12">
        <v>569200</v>
      </c>
      <c r="I153" s="12">
        <v>600000</v>
      </c>
      <c r="J153" s="34">
        <f t="shared" si="2"/>
        <v>442705</v>
      </c>
      <c r="K153" s="34">
        <f t="shared" si="3"/>
        <v>442705</v>
      </c>
    </row>
    <row r="154" spans="1:11" x14ac:dyDescent="0.35">
      <c r="A154" s="15">
        <v>1.125</v>
      </c>
      <c r="B154" s="19" t="s">
        <v>196</v>
      </c>
      <c r="C154" s="17" t="s">
        <v>106</v>
      </c>
      <c r="D154" s="24" t="s">
        <v>115</v>
      </c>
      <c r="E154" s="41" t="s">
        <v>138</v>
      </c>
      <c r="F154" s="18">
        <v>1</v>
      </c>
      <c r="G154" s="11">
        <v>158915</v>
      </c>
      <c r="H154" s="12">
        <v>191500</v>
      </c>
      <c r="I154" s="12">
        <v>395000</v>
      </c>
      <c r="J154" s="34">
        <f t="shared" si="2"/>
        <v>248472</v>
      </c>
      <c r="K154" s="34">
        <f t="shared" si="3"/>
        <v>248472</v>
      </c>
    </row>
    <row r="155" spans="1:11" x14ac:dyDescent="0.35">
      <c r="A155" s="15">
        <v>1.1259999999999999</v>
      </c>
      <c r="B155" s="19" t="s">
        <v>196</v>
      </c>
      <c r="C155" s="17" t="s">
        <v>106</v>
      </c>
      <c r="D155" s="24" t="s">
        <v>115</v>
      </c>
      <c r="E155" s="41" t="s">
        <v>138</v>
      </c>
      <c r="F155" s="18">
        <v>1</v>
      </c>
      <c r="G155" s="11">
        <v>158915</v>
      </c>
      <c r="H155" s="12">
        <v>191500</v>
      </c>
      <c r="I155" s="12">
        <v>395000</v>
      </c>
      <c r="J155" s="34">
        <f t="shared" si="2"/>
        <v>248472</v>
      </c>
      <c r="K155" s="34">
        <f t="shared" si="3"/>
        <v>248472</v>
      </c>
    </row>
    <row r="156" spans="1:11" x14ac:dyDescent="0.35">
      <c r="A156" s="15">
        <v>1.127</v>
      </c>
      <c r="B156" s="19" t="s">
        <v>196</v>
      </c>
      <c r="C156" s="17" t="s">
        <v>106</v>
      </c>
      <c r="D156" s="24" t="s">
        <v>115</v>
      </c>
      <c r="E156" s="41" t="s">
        <v>138</v>
      </c>
      <c r="F156" s="18">
        <v>1</v>
      </c>
      <c r="G156" s="11">
        <v>158915</v>
      </c>
      <c r="H156" s="12">
        <v>191500</v>
      </c>
      <c r="I156" s="12">
        <v>395000</v>
      </c>
      <c r="J156" s="34">
        <f t="shared" si="2"/>
        <v>248472</v>
      </c>
      <c r="K156" s="34">
        <f t="shared" si="3"/>
        <v>248472</v>
      </c>
    </row>
    <row r="157" spans="1:11" ht="54" x14ac:dyDescent="0.35">
      <c r="A157" s="15">
        <v>1.1279999999999999</v>
      </c>
      <c r="B157" s="19" t="s">
        <v>197</v>
      </c>
      <c r="C157" s="17" t="s">
        <v>109</v>
      </c>
      <c r="D157" s="24" t="s">
        <v>132</v>
      </c>
      <c r="E157" s="41" t="s">
        <v>138</v>
      </c>
      <c r="F157" s="18">
        <v>1</v>
      </c>
      <c r="G157" s="11">
        <v>148670</v>
      </c>
      <c r="H157" s="12">
        <v>149300</v>
      </c>
      <c r="I157" s="12">
        <v>200000</v>
      </c>
      <c r="J157" s="34">
        <f t="shared" ref="J157:J170" si="4">ROUND((AVERAGE(G157,H157,I157)),0)</f>
        <v>165990</v>
      </c>
      <c r="K157" s="34">
        <f t="shared" si="3"/>
        <v>165990</v>
      </c>
    </row>
    <row r="158" spans="1:11" ht="54" x14ac:dyDescent="0.35">
      <c r="A158" s="15">
        <v>1.129</v>
      </c>
      <c r="B158" s="19" t="s">
        <v>198</v>
      </c>
      <c r="C158" s="17" t="s">
        <v>106</v>
      </c>
      <c r="D158" s="27" t="s">
        <v>115</v>
      </c>
      <c r="E158" s="41" t="s">
        <v>138</v>
      </c>
      <c r="F158" s="18">
        <v>1</v>
      </c>
      <c r="G158" s="11">
        <v>158915</v>
      </c>
      <c r="H158" s="12">
        <v>191500</v>
      </c>
      <c r="I158" s="12">
        <v>395000</v>
      </c>
      <c r="J158" s="34">
        <f t="shared" si="4"/>
        <v>248472</v>
      </c>
      <c r="K158" s="34">
        <f t="shared" ref="K158:K235" si="5">J158</f>
        <v>248472</v>
      </c>
    </row>
    <row r="159" spans="1:11" ht="67.5" x14ac:dyDescent="0.35">
      <c r="A159" s="26">
        <v>1.1299999999999999</v>
      </c>
      <c r="B159" s="19" t="s">
        <v>199</v>
      </c>
      <c r="C159" s="17" t="s">
        <v>104</v>
      </c>
      <c r="D159" s="24" t="s">
        <v>213</v>
      </c>
      <c r="E159" s="41" t="s">
        <v>138</v>
      </c>
      <c r="F159" s="18">
        <v>1</v>
      </c>
      <c r="G159" s="11">
        <v>165416</v>
      </c>
      <c r="H159" s="12">
        <v>202000</v>
      </c>
      <c r="I159" s="12">
        <v>450000</v>
      </c>
      <c r="J159" s="34">
        <f t="shared" si="4"/>
        <v>272472</v>
      </c>
      <c r="K159" s="34">
        <f t="shared" si="5"/>
        <v>272472</v>
      </c>
    </row>
    <row r="160" spans="1:11" ht="54" x14ac:dyDescent="0.35">
      <c r="A160" s="28">
        <v>1.131</v>
      </c>
      <c r="B160" s="19" t="s">
        <v>200</v>
      </c>
      <c r="C160" s="17" t="s">
        <v>202</v>
      </c>
      <c r="D160" s="29" t="s">
        <v>213</v>
      </c>
      <c r="E160" s="41" t="s">
        <v>138</v>
      </c>
      <c r="F160" s="18">
        <v>1</v>
      </c>
      <c r="G160" s="11">
        <v>167959</v>
      </c>
      <c r="H160" s="12">
        <v>228400</v>
      </c>
      <c r="I160" s="12">
        <v>450000</v>
      </c>
      <c r="J160" s="34">
        <f t="shared" si="4"/>
        <v>282120</v>
      </c>
      <c r="K160" s="34">
        <f t="shared" si="5"/>
        <v>282120</v>
      </c>
    </row>
    <row r="161" spans="1:11" x14ac:dyDescent="0.35">
      <c r="A161" s="13"/>
      <c r="B161" s="43" t="s">
        <v>214</v>
      </c>
      <c r="C161" s="43"/>
      <c r="D161" s="43"/>
      <c r="E161" s="43"/>
      <c r="F161" s="43"/>
      <c r="G161" s="40"/>
      <c r="H161" s="40"/>
      <c r="I161" s="40"/>
      <c r="J161" s="35"/>
      <c r="K161" s="36"/>
    </row>
    <row r="162" spans="1:11" x14ac:dyDescent="0.35">
      <c r="A162" s="15">
        <v>1.1319999999999999</v>
      </c>
      <c r="B162" s="19" t="s">
        <v>215</v>
      </c>
      <c r="C162" s="17" t="s">
        <v>106</v>
      </c>
      <c r="D162" s="24" t="s">
        <v>207</v>
      </c>
      <c r="E162" s="41" t="s">
        <v>138</v>
      </c>
      <c r="F162" s="30">
        <v>1</v>
      </c>
      <c r="G162" s="31">
        <v>158915</v>
      </c>
      <c r="H162" s="12">
        <v>191500</v>
      </c>
      <c r="I162" s="12">
        <v>300000</v>
      </c>
      <c r="J162" s="34">
        <f t="shared" si="4"/>
        <v>216805</v>
      </c>
      <c r="K162" s="34">
        <f t="shared" si="5"/>
        <v>216805</v>
      </c>
    </row>
    <row r="163" spans="1:11" x14ac:dyDescent="0.35">
      <c r="A163" s="15">
        <v>1.133</v>
      </c>
      <c r="B163" s="19" t="s">
        <v>216</v>
      </c>
      <c r="C163" s="17" t="s">
        <v>106</v>
      </c>
      <c r="D163" s="24" t="s">
        <v>207</v>
      </c>
      <c r="E163" s="41" t="s">
        <v>138</v>
      </c>
      <c r="F163" s="30">
        <v>1</v>
      </c>
      <c r="G163" s="31">
        <v>158915</v>
      </c>
      <c r="H163" s="12">
        <v>191500</v>
      </c>
      <c r="I163" s="12">
        <v>300000</v>
      </c>
      <c r="J163" s="34">
        <f t="shared" si="4"/>
        <v>216805</v>
      </c>
      <c r="K163" s="34">
        <f t="shared" si="5"/>
        <v>216805</v>
      </c>
    </row>
    <row r="164" spans="1:11" x14ac:dyDescent="0.35">
      <c r="A164" s="15">
        <v>1.1339999999999999</v>
      </c>
      <c r="B164" s="19" t="s">
        <v>217</v>
      </c>
      <c r="C164" s="17" t="s">
        <v>106</v>
      </c>
      <c r="D164" s="24" t="s">
        <v>207</v>
      </c>
      <c r="E164" s="41" t="s">
        <v>138</v>
      </c>
      <c r="F164" s="30">
        <v>1</v>
      </c>
      <c r="G164" s="31">
        <v>158915</v>
      </c>
      <c r="H164" s="12">
        <v>191500</v>
      </c>
      <c r="I164" s="12">
        <v>300000</v>
      </c>
      <c r="J164" s="34">
        <f t="shared" si="4"/>
        <v>216805</v>
      </c>
      <c r="K164" s="34">
        <f t="shared" si="5"/>
        <v>216805</v>
      </c>
    </row>
    <row r="165" spans="1:11" x14ac:dyDescent="0.35">
      <c r="A165" s="15">
        <v>1.135</v>
      </c>
      <c r="B165" s="19" t="s">
        <v>218</v>
      </c>
      <c r="C165" s="17" t="s">
        <v>106</v>
      </c>
      <c r="D165" s="24" t="s">
        <v>207</v>
      </c>
      <c r="E165" s="41" t="s">
        <v>138</v>
      </c>
      <c r="F165" s="30">
        <v>1</v>
      </c>
      <c r="G165" s="31">
        <v>158915</v>
      </c>
      <c r="H165" s="12">
        <v>191500</v>
      </c>
      <c r="I165" s="12">
        <v>300000</v>
      </c>
      <c r="J165" s="34">
        <f t="shared" si="4"/>
        <v>216805</v>
      </c>
      <c r="K165" s="34">
        <f t="shared" si="5"/>
        <v>216805</v>
      </c>
    </row>
    <row r="166" spans="1:11" x14ac:dyDescent="0.35">
      <c r="A166" s="15">
        <v>1.1359999999999999</v>
      </c>
      <c r="B166" s="19" t="s">
        <v>219</v>
      </c>
      <c r="C166" s="17" t="s">
        <v>106</v>
      </c>
      <c r="D166" s="24" t="s">
        <v>207</v>
      </c>
      <c r="E166" s="41" t="s">
        <v>138</v>
      </c>
      <c r="F166" s="30">
        <v>1</v>
      </c>
      <c r="G166" s="31">
        <v>158915</v>
      </c>
      <c r="H166" s="12">
        <v>191500</v>
      </c>
      <c r="I166" s="12">
        <v>300000</v>
      </c>
      <c r="J166" s="34">
        <f t="shared" si="4"/>
        <v>216805</v>
      </c>
      <c r="K166" s="34">
        <f t="shared" si="5"/>
        <v>216805</v>
      </c>
    </row>
    <row r="167" spans="1:11" x14ac:dyDescent="0.35">
      <c r="A167" s="15">
        <v>1.137</v>
      </c>
      <c r="B167" s="19" t="s">
        <v>220</v>
      </c>
      <c r="C167" s="17" t="s">
        <v>106</v>
      </c>
      <c r="D167" s="24" t="s">
        <v>223</v>
      </c>
      <c r="E167" s="41" t="s">
        <v>138</v>
      </c>
      <c r="F167" s="30">
        <v>1</v>
      </c>
      <c r="G167" s="31">
        <v>158915</v>
      </c>
      <c r="H167" s="12">
        <v>191500</v>
      </c>
      <c r="I167" s="12">
        <v>300000</v>
      </c>
      <c r="J167" s="34">
        <f t="shared" si="4"/>
        <v>216805</v>
      </c>
      <c r="K167" s="34">
        <f t="shared" si="5"/>
        <v>216805</v>
      </c>
    </row>
    <row r="168" spans="1:11" x14ac:dyDescent="0.35">
      <c r="A168" s="15">
        <v>1.1379999999999999</v>
      </c>
      <c r="B168" s="19" t="s">
        <v>220</v>
      </c>
      <c r="C168" s="17" t="s">
        <v>106</v>
      </c>
      <c r="D168" s="24" t="s">
        <v>224</v>
      </c>
      <c r="E168" s="41" t="s">
        <v>138</v>
      </c>
      <c r="F168" s="30">
        <v>1</v>
      </c>
      <c r="G168" s="31">
        <v>138915</v>
      </c>
      <c r="H168" s="12">
        <v>145800</v>
      </c>
      <c r="I168" s="12">
        <v>200000</v>
      </c>
      <c r="J168" s="34">
        <f t="shared" si="4"/>
        <v>161572</v>
      </c>
      <c r="K168" s="34">
        <f t="shared" si="5"/>
        <v>161572</v>
      </c>
    </row>
    <row r="169" spans="1:11" x14ac:dyDescent="0.35">
      <c r="A169" s="15">
        <v>1.139</v>
      </c>
      <c r="B169" s="19" t="s">
        <v>221</v>
      </c>
      <c r="C169" s="17" t="s">
        <v>106</v>
      </c>
      <c r="D169" s="24" t="s">
        <v>225</v>
      </c>
      <c r="E169" s="41" t="s">
        <v>138</v>
      </c>
      <c r="F169" s="30">
        <v>1</v>
      </c>
      <c r="G169" s="31">
        <v>132915</v>
      </c>
      <c r="H169" s="12">
        <v>145800</v>
      </c>
      <c r="I169" s="12">
        <v>200000</v>
      </c>
      <c r="J169" s="34">
        <f t="shared" si="4"/>
        <v>159572</v>
      </c>
      <c r="K169" s="34">
        <f t="shared" si="5"/>
        <v>159572</v>
      </c>
    </row>
    <row r="170" spans="1:11" x14ac:dyDescent="0.35">
      <c r="A170" s="26">
        <v>1.1399999999999999</v>
      </c>
      <c r="B170" s="19" t="s">
        <v>222</v>
      </c>
      <c r="C170" s="17" t="s">
        <v>106</v>
      </c>
      <c r="D170" s="24" t="s">
        <v>207</v>
      </c>
      <c r="E170" s="41" t="s">
        <v>138</v>
      </c>
      <c r="F170" s="30">
        <v>1</v>
      </c>
      <c r="G170" s="31">
        <v>158915</v>
      </c>
      <c r="H170" s="12">
        <v>191500</v>
      </c>
      <c r="I170" s="12">
        <v>300000</v>
      </c>
      <c r="J170" s="34">
        <f t="shared" si="4"/>
        <v>216805</v>
      </c>
      <c r="K170" s="34">
        <f t="shared" si="5"/>
        <v>216805</v>
      </c>
    </row>
    <row r="171" spans="1:11" ht="33.75" customHeight="1" x14ac:dyDescent="0.35">
      <c r="A171" s="13">
        <v>2</v>
      </c>
      <c r="B171" s="43" t="s">
        <v>226</v>
      </c>
      <c r="C171" s="43"/>
      <c r="D171" s="43"/>
      <c r="E171" s="43"/>
      <c r="F171" s="43"/>
      <c r="G171" s="43"/>
      <c r="H171" s="43"/>
      <c r="I171" s="43"/>
      <c r="J171" s="43"/>
      <c r="K171" s="43"/>
    </row>
    <row r="172" spans="1:11" ht="36.75" customHeight="1" x14ac:dyDescent="0.35">
      <c r="A172" s="15">
        <v>2.1</v>
      </c>
      <c r="B172" s="46" t="s">
        <v>227</v>
      </c>
      <c r="C172" s="46"/>
      <c r="D172" s="46"/>
      <c r="E172" s="30" t="s">
        <v>19</v>
      </c>
      <c r="F172" s="30">
        <v>1</v>
      </c>
      <c r="G172" s="42">
        <v>908296</v>
      </c>
      <c r="H172" s="12">
        <v>2294400</v>
      </c>
      <c r="I172" s="12">
        <v>1500000</v>
      </c>
      <c r="J172" s="34">
        <f>ROUND((AVERAGE(G172,H172,I172)),0)</f>
        <v>1567565</v>
      </c>
      <c r="K172" s="34">
        <f>J172</f>
        <v>1567565</v>
      </c>
    </row>
    <row r="173" spans="1:11" x14ac:dyDescent="0.35">
      <c r="A173" s="15">
        <v>2.2000000000000002</v>
      </c>
      <c r="B173" s="46" t="s">
        <v>228</v>
      </c>
      <c r="C173" s="46"/>
      <c r="D173" s="46"/>
      <c r="E173" s="30" t="s">
        <v>261</v>
      </c>
      <c r="F173" s="30">
        <v>1</v>
      </c>
      <c r="G173" s="31">
        <v>88417</v>
      </c>
      <c r="H173" s="12">
        <v>87800</v>
      </c>
      <c r="I173" s="12">
        <v>150000</v>
      </c>
      <c r="J173" s="34">
        <f t="shared" ref="J173:J235" si="6">ROUND((AVERAGE(G173,H173,I173)),0)</f>
        <v>108739</v>
      </c>
      <c r="K173" s="34">
        <f t="shared" ref="K173:K217" si="7">J173</f>
        <v>108739</v>
      </c>
    </row>
    <row r="174" spans="1:11" x14ac:dyDescent="0.35">
      <c r="A174" s="15">
        <v>2.2999999999999998</v>
      </c>
      <c r="B174" s="46" t="s">
        <v>229</v>
      </c>
      <c r="C174" s="46"/>
      <c r="D174" s="46"/>
      <c r="E174" s="30" t="s">
        <v>261</v>
      </c>
      <c r="F174" s="30">
        <v>1</v>
      </c>
      <c r="G174" s="31">
        <v>82412</v>
      </c>
      <c r="H174" s="12">
        <v>79100</v>
      </c>
      <c r="I174" s="12">
        <v>250000</v>
      </c>
      <c r="J174" s="34">
        <f t="shared" si="6"/>
        <v>137171</v>
      </c>
      <c r="K174" s="34">
        <f t="shared" si="7"/>
        <v>137171</v>
      </c>
    </row>
    <row r="175" spans="1:11" ht="33" customHeight="1" x14ac:dyDescent="0.35">
      <c r="A175" s="15">
        <v>2.4</v>
      </c>
      <c r="B175" s="46" t="s">
        <v>230</v>
      </c>
      <c r="C175" s="46"/>
      <c r="D175" s="46"/>
      <c r="E175" s="30" t="s">
        <v>19</v>
      </c>
      <c r="F175" s="30">
        <v>1</v>
      </c>
      <c r="G175" s="42">
        <v>101978</v>
      </c>
      <c r="H175" s="12">
        <v>166900</v>
      </c>
      <c r="I175" s="12">
        <v>480000</v>
      </c>
      <c r="J175" s="34">
        <f t="shared" si="6"/>
        <v>249626</v>
      </c>
      <c r="K175" s="34">
        <f t="shared" si="7"/>
        <v>249626</v>
      </c>
    </row>
    <row r="176" spans="1:11" ht="33" customHeight="1" x14ac:dyDescent="0.35">
      <c r="A176" s="15">
        <v>2.5</v>
      </c>
      <c r="B176" s="46" t="s">
        <v>231</v>
      </c>
      <c r="C176" s="46"/>
      <c r="D176" s="46"/>
      <c r="E176" s="30" t="s">
        <v>19</v>
      </c>
      <c r="F176" s="30">
        <v>1</v>
      </c>
      <c r="G176" s="42">
        <v>160468</v>
      </c>
      <c r="H176" s="12">
        <v>296900</v>
      </c>
      <c r="I176" s="12">
        <v>390000</v>
      </c>
      <c r="J176" s="34">
        <f t="shared" si="6"/>
        <v>282456</v>
      </c>
      <c r="K176" s="34">
        <f t="shared" si="7"/>
        <v>282456</v>
      </c>
    </row>
    <row r="177" spans="1:11" ht="33" customHeight="1" x14ac:dyDescent="0.35">
      <c r="A177" s="15">
        <v>2.6</v>
      </c>
      <c r="B177" s="46" t="s">
        <v>232</v>
      </c>
      <c r="C177" s="46"/>
      <c r="D177" s="46"/>
      <c r="E177" s="30" t="s">
        <v>261</v>
      </c>
      <c r="F177" s="30">
        <v>1</v>
      </c>
      <c r="G177" s="42">
        <v>186805</v>
      </c>
      <c r="H177" s="12">
        <v>244200</v>
      </c>
      <c r="I177" s="12">
        <v>700000</v>
      </c>
      <c r="J177" s="34">
        <f t="shared" si="6"/>
        <v>377002</v>
      </c>
      <c r="K177" s="34">
        <f t="shared" si="7"/>
        <v>377002</v>
      </c>
    </row>
    <row r="178" spans="1:11" ht="33" customHeight="1" x14ac:dyDescent="0.35">
      <c r="A178" s="15">
        <v>2.7</v>
      </c>
      <c r="B178" s="46" t="s">
        <v>233</v>
      </c>
      <c r="C178" s="46"/>
      <c r="D178" s="46"/>
      <c r="E178" s="30" t="s">
        <v>262</v>
      </c>
      <c r="F178" s="30">
        <v>1</v>
      </c>
      <c r="G178" s="31">
        <v>148176</v>
      </c>
      <c r="H178" s="12">
        <v>267000</v>
      </c>
      <c r="I178" s="12">
        <v>380000</v>
      </c>
      <c r="J178" s="34">
        <f t="shared" si="6"/>
        <v>265059</v>
      </c>
      <c r="K178" s="34">
        <f t="shared" si="7"/>
        <v>265059</v>
      </c>
    </row>
    <row r="179" spans="1:11" ht="33" customHeight="1" x14ac:dyDescent="0.35">
      <c r="A179" s="15">
        <v>2.8</v>
      </c>
      <c r="B179" s="46" t="s">
        <v>234</v>
      </c>
      <c r="C179" s="46"/>
      <c r="D179" s="46"/>
      <c r="E179" s="30" t="s">
        <v>261</v>
      </c>
      <c r="F179" s="30">
        <v>1</v>
      </c>
      <c r="G179" s="31">
        <v>167497</v>
      </c>
      <c r="H179" s="12">
        <v>224900</v>
      </c>
      <c r="I179" s="12">
        <v>480000</v>
      </c>
      <c r="J179" s="34">
        <f t="shared" si="6"/>
        <v>290799</v>
      </c>
      <c r="K179" s="34">
        <f t="shared" si="7"/>
        <v>290799</v>
      </c>
    </row>
    <row r="180" spans="1:11" ht="33" customHeight="1" x14ac:dyDescent="0.35">
      <c r="A180" s="15">
        <v>2.9</v>
      </c>
      <c r="B180" s="46" t="s">
        <v>235</v>
      </c>
      <c r="C180" s="46"/>
      <c r="D180" s="46"/>
      <c r="E180" s="30" t="s">
        <v>19</v>
      </c>
      <c r="F180" s="30">
        <v>1</v>
      </c>
      <c r="G180" s="31">
        <v>153484</v>
      </c>
      <c r="H180" s="12">
        <v>253000</v>
      </c>
      <c r="I180" s="12">
        <v>235200</v>
      </c>
      <c r="J180" s="34">
        <f t="shared" si="6"/>
        <v>213895</v>
      </c>
      <c r="K180" s="34">
        <f t="shared" si="7"/>
        <v>213895</v>
      </c>
    </row>
    <row r="181" spans="1:11" ht="33" customHeight="1" x14ac:dyDescent="0.35">
      <c r="A181" s="20">
        <v>2.1</v>
      </c>
      <c r="B181" s="46" t="s">
        <v>236</v>
      </c>
      <c r="C181" s="46"/>
      <c r="D181" s="46"/>
      <c r="E181" s="30" t="s">
        <v>19</v>
      </c>
      <c r="F181" s="30">
        <v>1</v>
      </c>
      <c r="G181" s="42">
        <v>605302</v>
      </c>
      <c r="H181" s="12">
        <v>1322900</v>
      </c>
      <c r="I181" s="12">
        <v>800000</v>
      </c>
      <c r="J181" s="34">
        <f t="shared" si="6"/>
        <v>909401</v>
      </c>
      <c r="K181" s="34">
        <f t="shared" si="7"/>
        <v>909401</v>
      </c>
    </row>
    <row r="182" spans="1:11" ht="33" customHeight="1" x14ac:dyDescent="0.35">
      <c r="A182" s="15">
        <v>2.11</v>
      </c>
      <c r="B182" s="46" t="s">
        <v>237</v>
      </c>
      <c r="C182" s="46"/>
      <c r="D182" s="46"/>
      <c r="E182" s="30" t="s">
        <v>19</v>
      </c>
      <c r="F182" s="30">
        <v>1</v>
      </c>
      <c r="G182" s="42">
        <v>296528</v>
      </c>
      <c r="H182" s="12">
        <v>604300</v>
      </c>
      <c r="I182" s="12">
        <v>330000</v>
      </c>
      <c r="J182" s="34">
        <f t="shared" si="6"/>
        <v>410276</v>
      </c>
      <c r="K182" s="34">
        <f t="shared" si="7"/>
        <v>410276</v>
      </c>
    </row>
    <row r="183" spans="1:11" ht="33" customHeight="1" x14ac:dyDescent="0.35">
      <c r="A183" s="15">
        <v>2.12</v>
      </c>
      <c r="B183" s="46" t="s">
        <v>238</v>
      </c>
      <c r="C183" s="46"/>
      <c r="D183" s="46"/>
      <c r="E183" s="30" t="s">
        <v>19</v>
      </c>
      <c r="F183" s="30">
        <v>1</v>
      </c>
      <c r="G183" s="42">
        <v>427658</v>
      </c>
      <c r="H183" s="12">
        <v>913500</v>
      </c>
      <c r="I183" s="12">
        <v>940000</v>
      </c>
      <c r="J183" s="34">
        <f t="shared" si="6"/>
        <v>760386</v>
      </c>
      <c r="K183" s="34">
        <f t="shared" si="7"/>
        <v>760386</v>
      </c>
    </row>
    <row r="184" spans="1:11" ht="33" customHeight="1" x14ac:dyDescent="0.35">
      <c r="A184" s="20">
        <v>2.13</v>
      </c>
      <c r="B184" s="46" t="s">
        <v>239</v>
      </c>
      <c r="C184" s="46"/>
      <c r="D184" s="46"/>
      <c r="E184" s="30" t="s">
        <v>19</v>
      </c>
      <c r="F184" s="30">
        <v>1</v>
      </c>
      <c r="G184" s="31">
        <v>224068</v>
      </c>
      <c r="H184" s="12">
        <v>117600</v>
      </c>
      <c r="I184" s="12">
        <v>70000</v>
      </c>
      <c r="J184" s="34">
        <f t="shared" si="6"/>
        <v>137223</v>
      </c>
      <c r="K184" s="34">
        <f t="shared" si="7"/>
        <v>137223</v>
      </c>
    </row>
    <row r="185" spans="1:11" ht="33" customHeight="1" x14ac:dyDescent="0.35">
      <c r="A185" s="15">
        <v>2.14</v>
      </c>
      <c r="B185" s="46" t="s">
        <v>240</v>
      </c>
      <c r="C185" s="46"/>
      <c r="D185" s="46"/>
      <c r="E185" s="30" t="s">
        <v>262</v>
      </c>
      <c r="F185" s="30">
        <v>1</v>
      </c>
      <c r="G185" s="31">
        <v>31918</v>
      </c>
      <c r="H185" s="12">
        <v>43800</v>
      </c>
      <c r="I185" s="12">
        <v>150000</v>
      </c>
      <c r="J185" s="34">
        <f t="shared" si="6"/>
        <v>75239</v>
      </c>
      <c r="K185" s="34">
        <f t="shared" si="7"/>
        <v>75239</v>
      </c>
    </row>
    <row r="186" spans="1:11" ht="33" customHeight="1" x14ac:dyDescent="0.35">
      <c r="A186" s="15">
        <v>2.15</v>
      </c>
      <c r="B186" s="46" t="s">
        <v>241</v>
      </c>
      <c r="C186" s="46"/>
      <c r="D186" s="46"/>
      <c r="E186" s="30" t="s">
        <v>19</v>
      </c>
      <c r="F186" s="30">
        <v>1</v>
      </c>
      <c r="G186" s="31">
        <v>256100</v>
      </c>
      <c r="H186" s="12">
        <v>780000</v>
      </c>
      <c r="I186" s="12">
        <v>150000</v>
      </c>
      <c r="J186" s="34">
        <f t="shared" si="6"/>
        <v>395367</v>
      </c>
      <c r="K186" s="34">
        <f t="shared" si="7"/>
        <v>395367</v>
      </c>
    </row>
    <row r="187" spans="1:11" ht="33" customHeight="1" x14ac:dyDescent="0.35">
      <c r="A187" s="20">
        <v>2.16</v>
      </c>
      <c r="B187" s="46" t="s">
        <v>242</v>
      </c>
      <c r="C187" s="46"/>
      <c r="D187" s="46"/>
      <c r="E187" s="30" t="s">
        <v>19</v>
      </c>
      <c r="F187" s="30">
        <v>1</v>
      </c>
      <c r="G187" s="31">
        <v>427233</v>
      </c>
      <c r="H187" s="12">
        <v>561600</v>
      </c>
      <c r="I187" s="12">
        <v>150000</v>
      </c>
      <c r="J187" s="34">
        <f t="shared" si="6"/>
        <v>379611</v>
      </c>
      <c r="K187" s="34">
        <f t="shared" si="7"/>
        <v>379611</v>
      </c>
    </row>
    <row r="188" spans="1:11" ht="33" customHeight="1" x14ac:dyDescent="0.35">
      <c r="A188" s="15">
        <v>2.17</v>
      </c>
      <c r="B188" s="46" t="s">
        <v>243</v>
      </c>
      <c r="C188" s="46"/>
      <c r="D188" s="46"/>
      <c r="E188" s="30" t="s">
        <v>19</v>
      </c>
      <c r="F188" s="30">
        <v>1</v>
      </c>
      <c r="G188" s="31">
        <v>400235</v>
      </c>
      <c r="H188" s="12">
        <v>343200</v>
      </c>
      <c r="I188" s="12">
        <v>150000</v>
      </c>
      <c r="J188" s="34">
        <f t="shared" si="6"/>
        <v>297812</v>
      </c>
      <c r="K188" s="34">
        <f t="shared" si="7"/>
        <v>297812</v>
      </c>
    </row>
    <row r="189" spans="1:11" ht="33" customHeight="1" x14ac:dyDescent="0.35">
      <c r="A189" s="15">
        <v>2.1800000000000002</v>
      </c>
      <c r="B189" s="46" t="s">
        <v>244</v>
      </c>
      <c r="C189" s="46"/>
      <c r="D189" s="46"/>
      <c r="E189" s="30" t="s">
        <v>19</v>
      </c>
      <c r="F189" s="30">
        <v>1</v>
      </c>
      <c r="G189" s="31">
        <v>346233</v>
      </c>
      <c r="H189" s="12">
        <v>343200</v>
      </c>
      <c r="I189" s="12">
        <v>150000</v>
      </c>
      <c r="J189" s="34">
        <f t="shared" si="6"/>
        <v>279811</v>
      </c>
      <c r="K189" s="34">
        <f t="shared" si="7"/>
        <v>279811</v>
      </c>
    </row>
    <row r="190" spans="1:11" x14ac:dyDescent="0.35">
      <c r="A190" s="20">
        <v>2.19</v>
      </c>
      <c r="B190" s="46" t="s">
        <v>245</v>
      </c>
      <c r="C190" s="46"/>
      <c r="D190" s="46"/>
      <c r="E190" s="30" t="s">
        <v>19</v>
      </c>
      <c r="F190" s="30">
        <v>1</v>
      </c>
      <c r="G190" s="31">
        <v>257272</v>
      </c>
      <c r="H190" s="12">
        <v>57600</v>
      </c>
      <c r="I190" s="12">
        <v>650000</v>
      </c>
      <c r="J190" s="34">
        <f t="shared" si="6"/>
        <v>321624</v>
      </c>
      <c r="K190" s="34">
        <f t="shared" si="7"/>
        <v>321624</v>
      </c>
    </row>
    <row r="191" spans="1:11" ht="33" customHeight="1" x14ac:dyDescent="0.35">
      <c r="A191" s="32">
        <v>2.2000000000000002</v>
      </c>
      <c r="B191" s="46" t="s">
        <v>267</v>
      </c>
      <c r="C191" s="46"/>
      <c r="D191" s="46"/>
      <c r="E191" s="30" t="s">
        <v>19</v>
      </c>
      <c r="F191" s="30">
        <v>1</v>
      </c>
      <c r="G191" s="31">
        <v>5626400</v>
      </c>
      <c r="H191" s="12">
        <v>6850000</v>
      </c>
      <c r="I191" s="12">
        <v>9000000</v>
      </c>
      <c r="J191" s="34">
        <f t="shared" si="6"/>
        <v>7158800</v>
      </c>
      <c r="K191" s="34">
        <f t="shared" si="7"/>
        <v>7158800</v>
      </c>
    </row>
    <row r="192" spans="1:11" x14ac:dyDescent="0.35">
      <c r="A192" s="33" t="s">
        <v>269</v>
      </c>
      <c r="B192" s="81" t="s">
        <v>246</v>
      </c>
      <c r="C192" s="81"/>
      <c r="D192" s="81"/>
      <c r="E192" s="30" t="s">
        <v>263</v>
      </c>
      <c r="F192" s="30">
        <v>1</v>
      </c>
      <c r="G192" s="31">
        <v>171174</v>
      </c>
      <c r="H192" s="12">
        <v>450000</v>
      </c>
      <c r="I192" s="12">
        <v>480000</v>
      </c>
      <c r="J192" s="34">
        <f t="shared" si="6"/>
        <v>367058</v>
      </c>
      <c r="K192" s="34">
        <f t="shared" si="7"/>
        <v>367058</v>
      </c>
    </row>
    <row r="193" spans="1:11" x14ac:dyDescent="0.35">
      <c r="A193" s="33" t="s">
        <v>270</v>
      </c>
      <c r="B193" s="81" t="s">
        <v>247</v>
      </c>
      <c r="C193" s="81"/>
      <c r="D193" s="81"/>
      <c r="E193" s="30" t="s">
        <v>19</v>
      </c>
      <c r="F193" s="30">
        <v>1</v>
      </c>
      <c r="G193" s="31">
        <v>26300</v>
      </c>
      <c r="H193" s="12">
        <v>150000</v>
      </c>
      <c r="I193" s="12">
        <v>220000</v>
      </c>
      <c r="J193" s="34">
        <f t="shared" si="6"/>
        <v>132100</v>
      </c>
      <c r="K193" s="34">
        <f t="shared" si="7"/>
        <v>132100</v>
      </c>
    </row>
    <row r="194" spans="1:11" x14ac:dyDescent="0.35">
      <c r="A194" s="33" t="s">
        <v>271</v>
      </c>
      <c r="B194" s="81" t="s">
        <v>268</v>
      </c>
      <c r="C194" s="81"/>
      <c r="D194" s="81"/>
      <c r="E194" s="30" t="s">
        <v>19</v>
      </c>
      <c r="F194" s="30">
        <v>1</v>
      </c>
      <c r="G194" s="31">
        <v>131156</v>
      </c>
      <c r="H194" s="12">
        <v>180000</v>
      </c>
      <c r="I194" s="12">
        <v>180000</v>
      </c>
      <c r="J194" s="34">
        <f t="shared" si="6"/>
        <v>163719</v>
      </c>
      <c r="K194" s="34">
        <f t="shared" si="7"/>
        <v>163719</v>
      </c>
    </row>
    <row r="195" spans="1:11" x14ac:dyDescent="0.35">
      <c r="A195" s="33" t="s">
        <v>272</v>
      </c>
      <c r="B195" s="81" t="s">
        <v>249</v>
      </c>
      <c r="C195" s="81"/>
      <c r="D195" s="81"/>
      <c r="E195" s="30" t="s">
        <v>19</v>
      </c>
      <c r="F195" s="30">
        <v>1</v>
      </c>
      <c r="G195" s="31">
        <v>363318</v>
      </c>
      <c r="H195" s="12">
        <v>250000</v>
      </c>
      <c r="I195" s="12">
        <v>600000</v>
      </c>
      <c r="J195" s="34">
        <f t="shared" si="6"/>
        <v>404439</v>
      </c>
      <c r="K195" s="34">
        <f t="shared" si="7"/>
        <v>404439</v>
      </c>
    </row>
    <row r="196" spans="1:11" x14ac:dyDescent="0.35">
      <c r="A196" s="33" t="s">
        <v>273</v>
      </c>
      <c r="B196" s="81" t="s">
        <v>250</v>
      </c>
      <c r="C196" s="81"/>
      <c r="D196" s="81"/>
      <c r="E196" s="30" t="s">
        <v>19</v>
      </c>
      <c r="F196" s="30">
        <v>1</v>
      </c>
      <c r="G196" s="31">
        <v>544978</v>
      </c>
      <c r="H196" s="12">
        <v>450000</v>
      </c>
      <c r="I196" s="12">
        <v>500000</v>
      </c>
      <c r="J196" s="34">
        <f t="shared" si="6"/>
        <v>498326</v>
      </c>
      <c r="K196" s="34">
        <f t="shared" si="7"/>
        <v>498326</v>
      </c>
    </row>
    <row r="197" spans="1:11" ht="33" customHeight="1" x14ac:dyDescent="0.35">
      <c r="A197" s="33" t="s">
        <v>274</v>
      </c>
      <c r="B197" s="46" t="s">
        <v>251</v>
      </c>
      <c r="C197" s="46"/>
      <c r="D197" s="46"/>
      <c r="E197" s="30" t="s">
        <v>19</v>
      </c>
      <c r="F197" s="30">
        <v>1</v>
      </c>
      <c r="G197" s="31">
        <v>160468</v>
      </c>
      <c r="H197" s="12">
        <v>180000</v>
      </c>
      <c r="I197" s="12">
        <v>390000</v>
      </c>
      <c r="J197" s="34">
        <f t="shared" si="6"/>
        <v>243489</v>
      </c>
      <c r="K197" s="34">
        <f t="shared" si="7"/>
        <v>243489</v>
      </c>
    </row>
    <row r="198" spans="1:11" ht="33" customHeight="1" x14ac:dyDescent="0.35">
      <c r="A198" s="33" t="s">
        <v>275</v>
      </c>
      <c r="B198" s="46" t="s">
        <v>252</v>
      </c>
      <c r="C198" s="46"/>
      <c r="D198" s="46"/>
      <c r="E198" s="30" t="s">
        <v>19</v>
      </c>
      <c r="F198" s="30">
        <v>1</v>
      </c>
      <c r="G198" s="31">
        <v>263480</v>
      </c>
      <c r="H198" s="12">
        <v>160000</v>
      </c>
      <c r="I198" s="12">
        <v>280000</v>
      </c>
      <c r="J198" s="34">
        <f t="shared" si="6"/>
        <v>234493</v>
      </c>
      <c r="K198" s="34">
        <f t="shared" si="7"/>
        <v>234493</v>
      </c>
    </row>
    <row r="199" spans="1:11" x14ac:dyDescent="0.35">
      <c r="A199" s="33" t="s">
        <v>276</v>
      </c>
      <c r="B199" s="81" t="s">
        <v>253</v>
      </c>
      <c r="C199" s="81"/>
      <c r="D199" s="81"/>
      <c r="E199" s="30" t="s">
        <v>263</v>
      </c>
      <c r="F199" s="30">
        <v>1</v>
      </c>
      <c r="G199" s="31">
        <v>164220</v>
      </c>
      <c r="H199" s="12">
        <v>320000</v>
      </c>
      <c r="I199" s="12">
        <v>380000</v>
      </c>
      <c r="J199" s="34">
        <f t="shared" si="6"/>
        <v>288073</v>
      </c>
      <c r="K199" s="34">
        <f t="shared" si="7"/>
        <v>288073</v>
      </c>
    </row>
    <row r="200" spans="1:11" x14ac:dyDescent="0.35">
      <c r="A200" s="33" t="s">
        <v>277</v>
      </c>
      <c r="B200" s="81" t="s">
        <v>254</v>
      </c>
      <c r="C200" s="81"/>
      <c r="D200" s="81"/>
      <c r="E200" s="30" t="s">
        <v>19</v>
      </c>
      <c r="F200" s="30">
        <v>1</v>
      </c>
      <c r="G200" s="31">
        <v>384500</v>
      </c>
      <c r="H200" s="12">
        <v>250000</v>
      </c>
      <c r="I200" s="12">
        <v>250000</v>
      </c>
      <c r="J200" s="34">
        <f t="shared" si="6"/>
        <v>294833</v>
      </c>
      <c r="K200" s="34">
        <f t="shared" si="7"/>
        <v>294833</v>
      </c>
    </row>
    <row r="201" spans="1:11" x14ac:dyDescent="0.35">
      <c r="A201" s="33" t="s">
        <v>278</v>
      </c>
      <c r="B201" s="81" t="s">
        <v>255</v>
      </c>
      <c r="C201" s="81"/>
      <c r="D201" s="81"/>
      <c r="E201" s="30" t="s">
        <v>19</v>
      </c>
      <c r="F201" s="30">
        <v>1</v>
      </c>
      <c r="G201" s="31">
        <v>479343</v>
      </c>
      <c r="H201" s="12">
        <v>150000</v>
      </c>
      <c r="I201" s="12">
        <v>450000</v>
      </c>
      <c r="J201" s="34">
        <f t="shared" si="6"/>
        <v>359781</v>
      </c>
      <c r="K201" s="34">
        <f t="shared" si="7"/>
        <v>359781</v>
      </c>
    </row>
    <row r="202" spans="1:11" x14ac:dyDescent="0.35">
      <c r="A202" s="33" t="s">
        <v>279</v>
      </c>
      <c r="B202" s="81" t="s">
        <v>256</v>
      </c>
      <c r="C202" s="81"/>
      <c r="D202" s="81"/>
      <c r="E202" s="30" t="s">
        <v>263</v>
      </c>
      <c r="F202" s="30">
        <v>1</v>
      </c>
      <c r="G202" s="31">
        <v>82412</v>
      </c>
      <c r="H202" s="12">
        <v>98000</v>
      </c>
      <c r="I202" s="12">
        <v>980000</v>
      </c>
      <c r="J202" s="34">
        <f t="shared" si="6"/>
        <v>386804</v>
      </c>
      <c r="K202" s="34">
        <f t="shared" si="7"/>
        <v>386804</v>
      </c>
    </row>
    <row r="203" spans="1:11" x14ac:dyDescent="0.35">
      <c r="A203" s="33" t="s">
        <v>280</v>
      </c>
      <c r="B203" s="81" t="s">
        <v>257</v>
      </c>
      <c r="C203" s="81"/>
      <c r="D203" s="81"/>
      <c r="E203" s="30" t="s">
        <v>19</v>
      </c>
      <c r="F203" s="30">
        <v>1</v>
      </c>
      <c r="G203" s="31">
        <v>53260</v>
      </c>
      <c r="H203" s="12">
        <v>250000</v>
      </c>
      <c r="I203" s="12">
        <v>320000</v>
      </c>
      <c r="J203" s="34">
        <f t="shared" si="6"/>
        <v>207753</v>
      </c>
      <c r="K203" s="34">
        <f t="shared" si="7"/>
        <v>207753</v>
      </c>
    </row>
    <row r="204" spans="1:11" ht="33" customHeight="1" x14ac:dyDescent="0.35">
      <c r="A204" s="33" t="s">
        <v>281</v>
      </c>
      <c r="B204" s="46" t="s">
        <v>240</v>
      </c>
      <c r="C204" s="46"/>
      <c r="D204" s="46"/>
      <c r="E204" s="30" t="s">
        <v>262</v>
      </c>
      <c r="F204" s="30">
        <v>1</v>
      </c>
      <c r="G204" s="31">
        <v>31918</v>
      </c>
      <c r="H204" s="12">
        <v>38000</v>
      </c>
      <c r="I204" s="12">
        <v>180000</v>
      </c>
      <c r="J204" s="34">
        <f t="shared" si="6"/>
        <v>83306</v>
      </c>
      <c r="K204" s="34">
        <f t="shared" si="7"/>
        <v>83306</v>
      </c>
    </row>
    <row r="205" spans="1:11" ht="33" customHeight="1" x14ac:dyDescent="0.35">
      <c r="A205" s="33" t="s">
        <v>282</v>
      </c>
      <c r="B205" s="46" t="s">
        <v>258</v>
      </c>
      <c r="C205" s="46"/>
      <c r="D205" s="46"/>
      <c r="E205" s="30" t="s">
        <v>262</v>
      </c>
      <c r="F205" s="30">
        <v>1</v>
      </c>
      <c r="G205" s="31">
        <v>148176</v>
      </c>
      <c r="H205" s="12">
        <v>58000</v>
      </c>
      <c r="I205" s="12">
        <v>380000</v>
      </c>
      <c r="J205" s="34">
        <f t="shared" si="6"/>
        <v>195392</v>
      </c>
      <c r="K205" s="34">
        <f t="shared" si="7"/>
        <v>195392</v>
      </c>
    </row>
    <row r="206" spans="1:11" ht="33" customHeight="1" x14ac:dyDescent="0.35">
      <c r="A206" s="32">
        <v>2.21</v>
      </c>
      <c r="B206" s="46" t="s">
        <v>259</v>
      </c>
      <c r="C206" s="46"/>
      <c r="D206" s="46"/>
      <c r="E206" s="30" t="s">
        <v>19</v>
      </c>
      <c r="F206" s="30">
        <v>1</v>
      </c>
      <c r="G206" s="31">
        <v>5626400</v>
      </c>
      <c r="H206" s="12">
        <v>6850000</v>
      </c>
      <c r="I206" s="12">
        <v>9000000</v>
      </c>
      <c r="J206" s="34">
        <f t="shared" si="6"/>
        <v>7158800</v>
      </c>
      <c r="K206" s="34">
        <f t="shared" si="7"/>
        <v>7158800</v>
      </c>
    </row>
    <row r="207" spans="1:11" x14ac:dyDescent="0.35">
      <c r="A207" s="33" t="s">
        <v>283</v>
      </c>
      <c r="B207" s="81" t="s">
        <v>246</v>
      </c>
      <c r="C207" s="81"/>
      <c r="D207" s="81"/>
      <c r="E207" s="30" t="s">
        <v>19</v>
      </c>
      <c r="F207" s="30">
        <v>1</v>
      </c>
      <c r="G207" s="31">
        <v>171174</v>
      </c>
      <c r="H207" s="12">
        <v>450000</v>
      </c>
      <c r="I207" s="12">
        <v>480000</v>
      </c>
      <c r="J207" s="34">
        <f t="shared" si="6"/>
        <v>367058</v>
      </c>
      <c r="K207" s="34">
        <f t="shared" si="7"/>
        <v>367058</v>
      </c>
    </row>
    <row r="208" spans="1:11" x14ac:dyDescent="0.35">
      <c r="A208" s="33" t="s">
        <v>284</v>
      </c>
      <c r="B208" s="81" t="s">
        <v>247</v>
      </c>
      <c r="C208" s="81"/>
      <c r="D208" s="81"/>
      <c r="E208" s="30" t="s">
        <v>19</v>
      </c>
      <c r="F208" s="30">
        <v>1</v>
      </c>
      <c r="G208" s="31">
        <v>26300</v>
      </c>
      <c r="H208" s="12">
        <v>150000</v>
      </c>
      <c r="I208" s="12">
        <v>220000</v>
      </c>
      <c r="J208" s="34">
        <f t="shared" si="6"/>
        <v>132100</v>
      </c>
      <c r="K208" s="34">
        <f t="shared" si="7"/>
        <v>132100</v>
      </c>
    </row>
    <row r="209" spans="1:11" x14ac:dyDescent="0.35">
      <c r="A209" s="33" t="s">
        <v>285</v>
      </c>
      <c r="B209" s="81" t="s">
        <v>248</v>
      </c>
      <c r="C209" s="81"/>
      <c r="D209" s="81"/>
      <c r="E209" s="30" t="s">
        <v>19</v>
      </c>
      <c r="F209" s="30">
        <v>1</v>
      </c>
      <c r="G209" s="31">
        <v>131156</v>
      </c>
      <c r="H209" s="12">
        <v>180000</v>
      </c>
      <c r="I209" s="12">
        <v>180000</v>
      </c>
      <c r="J209" s="34">
        <f t="shared" si="6"/>
        <v>163719</v>
      </c>
      <c r="K209" s="34">
        <f t="shared" si="7"/>
        <v>163719</v>
      </c>
    </row>
    <row r="210" spans="1:11" x14ac:dyDescent="0.35">
      <c r="A210" s="33" t="s">
        <v>286</v>
      </c>
      <c r="B210" s="81" t="s">
        <v>249</v>
      </c>
      <c r="C210" s="81"/>
      <c r="D210" s="81"/>
      <c r="E210" s="30" t="s">
        <v>19</v>
      </c>
      <c r="F210" s="30">
        <v>1</v>
      </c>
      <c r="G210" s="31">
        <v>363318</v>
      </c>
      <c r="H210" s="12">
        <v>250000</v>
      </c>
      <c r="I210" s="12">
        <v>600000</v>
      </c>
      <c r="J210" s="34">
        <f t="shared" si="6"/>
        <v>404439</v>
      </c>
      <c r="K210" s="34">
        <f t="shared" si="7"/>
        <v>404439</v>
      </c>
    </row>
    <row r="211" spans="1:11" x14ac:dyDescent="0.35">
      <c r="A211" s="33" t="s">
        <v>287</v>
      </c>
      <c r="B211" s="81" t="s">
        <v>250</v>
      </c>
      <c r="C211" s="81"/>
      <c r="D211" s="81"/>
      <c r="E211" s="30" t="s">
        <v>19</v>
      </c>
      <c r="F211" s="30">
        <v>1</v>
      </c>
      <c r="G211" s="31">
        <v>544978</v>
      </c>
      <c r="H211" s="12">
        <v>450000</v>
      </c>
      <c r="I211" s="12">
        <v>500000</v>
      </c>
      <c r="J211" s="34">
        <f t="shared" si="6"/>
        <v>498326</v>
      </c>
      <c r="K211" s="34">
        <f t="shared" si="7"/>
        <v>498326</v>
      </c>
    </row>
    <row r="212" spans="1:11" ht="33" customHeight="1" x14ac:dyDescent="0.35">
      <c r="A212" s="33" t="s">
        <v>288</v>
      </c>
      <c r="B212" s="46" t="s">
        <v>251</v>
      </c>
      <c r="C212" s="46"/>
      <c r="D212" s="46"/>
      <c r="E212" s="30" t="s">
        <v>19</v>
      </c>
      <c r="F212" s="30">
        <v>1</v>
      </c>
      <c r="G212" s="42">
        <v>160468</v>
      </c>
      <c r="H212" s="12">
        <v>180000</v>
      </c>
      <c r="I212" s="12">
        <v>390000</v>
      </c>
      <c r="J212" s="34">
        <f t="shared" si="6"/>
        <v>243489</v>
      </c>
      <c r="K212" s="34">
        <f t="shared" si="7"/>
        <v>243489</v>
      </c>
    </row>
    <row r="213" spans="1:11" ht="33" customHeight="1" x14ac:dyDescent="0.35">
      <c r="A213" s="33" t="s">
        <v>289</v>
      </c>
      <c r="B213" s="46" t="s">
        <v>252</v>
      </c>
      <c r="C213" s="46"/>
      <c r="D213" s="46"/>
      <c r="E213" s="30" t="s">
        <v>19</v>
      </c>
      <c r="F213" s="30">
        <v>1</v>
      </c>
      <c r="G213" s="42">
        <v>263480</v>
      </c>
      <c r="H213" s="12">
        <v>160000</v>
      </c>
      <c r="I213" s="12">
        <v>280000</v>
      </c>
      <c r="J213" s="34">
        <f t="shared" si="6"/>
        <v>234493</v>
      </c>
      <c r="K213" s="34">
        <f t="shared" si="7"/>
        <v>234493</v>
      </c>
    </row>
    <row r="214" spans="1:11" x14ac:dyDescent="0.35">
      <c r="A214" s="33" t="s">
        <v>290</v>
      </c>
      <c r="B214" s="81" t="s">
        <v>253</v>
      </c>
      <c r="C214" s="81"/>
      <c r="D214" s="81"/>
      <c r="E214" s="30" t="s">
        <v>19</v>
      </c>
      <c r="F214" s="30">
        <v>1</v>
      </c>
      <c r="G214" s="31">
        <v>164220</v>
      </c>
      <c r="H214" s="12">
        <v>320000</v>
      </c>
      <c r="I214" s="12">
        <v>380000</v>
      </c>
      <c r="J214" s="34">
        <f t="shared" si="6"/>
        <v>288073</v>
      </c>
      <c r="K214" s="34">
        <f t="shared" si="7"/>
        <v>288073</v>
      </c>
    </row>
    <row r="215" spans="1:11" x14ac:dyDescent="0.35">
      <c r="A215" s="33" t="s">
        <v>291</v>
      </c>
      <c r="B215" s="81" t="s">
        <v>254</v>
      </c>
      <c r="C215" s="81"/>
      <c r="D215" s="81"/>
      <c r="E215" s="30" t="s">
        <v>19</v>
      </c>
      <c r="F215" s="30">
        <v>1</v>
      </c>
      <c r="G215" s="31">
        <v>384500</v>
      </c>
      <c r="H215" s="12">
        <v>250000</v>
      </c>
      <c r="I215" s="12">
        <v>250000</v>
      </c>
      <c r="J215" s="34">
        <f t="shared" si="6"/>
        <v>294833</v>
      </c>
      <c r="K215" s="34">
        <f t="shared" si="7"/>
        <v>294833</v>
      </c>
    </row>
    <row r="216" spans="1:11" x14ac:dyDescent="0.35">
      <c r="A216" s="33" t="s">
        <v>292</v>
      </c>
      <c r="B216" s="81" t="s">
        <v>255</v>
      </c>
      <c r="C216" s="81"/>
      <c r="D216" s="81"/>
      <c r="E216" s="30" t="s">
        <v>19</v>
      </c>
      <c r="F216" s="30">
        <v>1</v>
      </c>
      <c r="G216" s="31">
        <v>479343</v>
      </c>
      <c r="H216" s="12">
        <v>150000</v>
      </c>
      <c r="I216" s="12">
        <v>450000</v>
      </c>
      <c r="J216" s="34">
        <f t="shared" si="6"/>
        <v>359781</v>
      </c>
      <c r="K216" s="34">
        <f t="shared" si="7"/>
        <v>359781</v>
      </c>
    </row>
    <row r="217" spans="1:11" x14ac:dyDescent="0.35">
      <c r="A217" s="33" t="s">
        <v>293</v>
      </c>
      <c r="B217" s="81" t="s">
        <v>256</v>
      </c>
      <c r="C217" s="81"/>
      <c r="D217" s="81"/>
      <c r="E217" s="30" t="s">
        <v>261</v>
      </c>
      <c r="F217" s="30">
        <v>1</v>
      </c>
      <c r="G217" s="31">
        <v>82412</v>
      </c>
      <c r="H217" s="12">
        <v>98000</v>
      </c>
      <c r="I217" s="12">
        <v>250000</v>
      </c>
      <c r="J217" s="34">
        <f t="shared" si="6"/>
        <v>143471</v>
      </c>
      <c r="K217" s="34">
        <f t="shared" si="7"/>
        <v>143471</v>
      </c>
    </row>
    <row r="218" spans="1:11" x14ac:dyDescent="0.35">
      <c r="A218" s="33" t="s">
        <v>294</v>
      </c>
      <c r="B218" s="81" t="s">
        <v>257</v>
      </c>
      <c r="C218" s="81"/>
      <c r="D218" s="81"/>
      <c r="E218" s="30" t="s">
        <v>19</v>
      </c>
      <c r="F218" s="30">
        <v>1</v>
      </c>
      <c r="G218" s="31">
        <v>53260</v>
      </c>
      <c r="H218" s="12">
        <v>250000</v>
      </c>
      <c r="I218" s="12">
        <v>320000</v>
      </c>
      <c r="J218" s="34">
        <f t="shared" si="6"/>
        <v>207753</v>
      </c>
      <c r="K218" s="34">
        <f t="shared" si="5"/>
        <v>207753</v>
      </c>
    </row>
    <row r="219" spans="1:11" ht="33" customHeight="1" x14ac:dyDescent="0.35">
      <c r="A219" s="33" t="s">
        <v>295</v>
      </c>
      <c r="B219" s="46" t="s">
        <v>240</v>
      </c>
      <c r="C219" s="46"/>
      <c r="D219" s="46"/>
      <c r="E219" s="30" t="s">
        <v>262</v>
      </c>
      <c r="F219" s="30">
        <v>1</v>
      </c>
      <c r="G219" s="31">
        <v>31918</v>
      </c>
      <c r="H219" s="12">
        <v>38000</v>
      </c>
      <c r="I219" s="12">
        <v>180000</v>
      </c>
      <c r="J219" s="34">
        <f t="shared" si="6"/>
        <v>83306</v>
      </c>
      <c r="K219" s="34">
        <f t="shared" si="5"/>
        <v>83306</v>
      </c>
    </row>
    <row r="220" spans="1:11" ht="33" customHeight="1" x14ac:dyDescent="0.35">
      <c r="A220" s="33" t="s">
        <v>296</v>
      </c>
      <c r="B220" s="46" t="s">
        <v>258</v>
      </c>
      <c r="C220" s="46"/>
      <c r="D220" s="46"/>
      <c r="E220" s="30" t="s">
        <v>262</v>
      </c>
      <c r="F220" s="30">
        <v>1</v>
      </c>
      <c r="G220" s="31">
        <v>148176</v>
      </c>
      <c r="H220" s="12">
        <v>58000</v>
      </c>
      <c r="I220" s="12">
        <v>380000</v>
      </c>
      <c r="J220" s="34">
        <f t="shared" si="6"/>
        <v>195392</v>
      </c>
      <c r="K220" s="34">
        <f t="shared" si="5"/>
        <v>195392</v>
      </c>
    </row>
    <row r="221" spans="1:11" ht="33" customHeight="1" x14ac:dyDescent="0.35">
      <c r="A221" s="32">
        <v>2.2200000000000002</v>
      </c>
      <c r="B221" s="46" t="s">
        <v>260</v>
      </c>
      <c r="C221" s="46"/>
      <c r="D221" s="46"/>
      <c r="E221" s="30" t="s">
        <v>19</v>
      </c>
      <c r="F221" s="30">
        <v>1</v>
      </c>
      <c r="G221" s="31">
        <v>5626400</v>
      </c>
      <c r="H221" s="12">
        <v>6850000</v>
      </c>
      <c r="I221" s="12">
        <v>9000000</v>
      </c>
      <c r="J221" s="34">
        <f t="shared" si="6"/>
        <v>7158800</v>
      </c>
      <c r="K221" s="34">
        <f t="shared" si="5"/>
        <v>7158800</v>
      </c>
    </row>
    <row r="222" spans="1:11" x14ac:dyDescent="0.35">
      <c r="A222" s="33" t="s">
        <v>297</v>
      </c>
      <c r="B222" s="81" t="s">
        <v>246</v>
      </c>
      <c r="C222" s="81"/>
      <c r="D222" s="81"/>
      <c r="E222" s="30" t="s">
        <v>19</v>
      </c>
      <c r="F222" s="30">
        <v>1</v>
      </c>
      <c r="G222" s="31">
        <v>171174</v>
      </c>
      <c r="H222" s="12">
        <v>450000</v>
      </c>
      <c r="I222" s="12">
        <v>480000</v>
      </c>
      <c r="J222" s="34">
        <f t="shared" si="6"/>
        <v>367058</v>
      </c>
      <c r="K222" s="34">
        <f t="shared" si="5"/>
        <v>367058</v>
      </c>
    </row>
    <row r="223" spans="1:11" x14ac:dyDescent="0.35">
      <c r="A223" s="33" t="s">
        <v>298</v>
      </c>
      <c r="B223" s="81" t="s">
        <v>247</v>
      </c>
      <c r="C223" s="81"/>
      <c r="D223" s="81"/>
      <c r="E223" s="30" t="s">
        <v>19</v>
      </c>
      <c r="F223" s="30">
        <v>1</v>
      </c>
      <c r="G223" s="31">
        <v>26300</v>
      </c>
      <c r="H223" s="12">
        <v>150000</v>
      </c>
      <c r="I223" s="12">
        <v>220000</v>
      </c>
      <c r="J223" s="34">
        <f t="shared" si="6"/>
        <v>132100</v>
      </c>
      <c r="K223" s="34">
        <f t="shared" si="5"/>
        <v>132100</v>
      </c>
    </row>
    <row r="224" spans="1:11" x14ac:dyDescent="0.35">
      <c r="A224" s="33" t="s">
        <v>299</v>
      </c>
      <c r="B224" s="81" t="s">
        <v>248</v>
      </c>
      <c r="C224" s="81"/>
      <c r="D224" s="81"/>
      <c r="E224" s="30" t="s">
        <v>19</v>
      </c>
      <c r="F224" s="30">
        <v>1</v>
      </c>
      <c r="G224" s="31">
        <v>131156</v>
      </c>
      <c r="H224" s="12">
        <v>180000</v>
      </c>
      <c r="I224" s="12">
        <v>180000</v>
      </c>
      <c r="J224" s="34">
        <f t="shared" si="6"/>
        <v>163719</v>
      </c>
      <c r="K224" s="34">
        <f t="shared" si="5"/>
        <v>163719</v>
      </c>
    </row>
    <row r="225" spans="1:11" x14ac:dyDescent="0.35">
      <c r="A225" s="33" t="s">
        <v>300</v>
      </c>
      <c r="B225" s="81" t="s">
        <v>249</v>
      </c>
      <c r="C225" s="81"/>
      <c r="D225" s="81"/>
      <c r="E225" s="30" t="s">
        <v>19</v>
      </c>
      <c r="F225" s="30">
        <v>1</v>
      </c>
      <c r="G225" s="31">
        <v>363318</v>
      </c>
      <c r="H225" s="12">
        <v>250000</v>
      </c>
      <c r="I225" s="12">
        <v>600000</v>
      </c>
      <c r="J225" s="34">
        <f t="shared" si="6"/>
        <v>404439</v>
      </c>
      <c r="K225" s="34">
        <f t="shared" si="5"/>
        <v>404439</v>
      </c>
    </row>
    <row r="226" spans="1:11" x14ac:dyDescent="0.35">
      <c r="A226" s="33" t="s">
        <v>301</v>
      </c>
      <c r="B226" s="81" t="s">
        <v>250</v>
      </c>
      <c r="C226" s="81"/>
      <c r="D226" s="81"/>
      <c r="E226" s="30" t="s">
        <v>19</v>
      </c>
      <c r="F226" s="30">
        <v>1</v>
      </c>
      <c r="G226" s="31">
        <v>544978</v>
      </c>
      <c r="H226" s="12">
        <v>450000</v>
      </c>
      <c r="I226" s="12">
        <v>500000</v>
      </c>
      <c r="J226" s="34">
        <f t="shared" si="6"/>
        <v>498326</v>
      </c>
      <c r="K226" s="34">
        <f t="shared" si="5"/>
        <v>498326</v>
      </c>
    </row>
    <row r="227" spans="1:11" ht="33" customHeight="1" x14ac:dyDescent="0.35">
      <c r="A227" s="33" t="s">
        <v>302</v>
      </c>
      <c r="B227" s="46" t="s">
        <v>251</v>
      </c>
      <c r="C227" s="46"/>
      <c r="D227" s="46"/>
      <c r="E227" s="30" t="s">
        <v>19</v>
      </c>
      <c r="F227" s="30">
        <v>1</v>
      </c>
      <c r="G227" s="42">
        <v>160468</v>
      </c>
      <c r="H227" s="12">
        <v>180000</v>
      </c>
      <c r="I227" s="12">
        <v>390000</v>
      </c>
      <c r="J227" s="34">
        <f t="shared" si="6"/>
        <v>243489</v>
      </c>
      <c r="K227" s="34">
        <f t="shared" si="5"/>
        <v>243489</v>
      </c>
    </row>
    <row r="228" spans="1:11" ht="33" customHeight="1" x14ac:dyDescent="0.35">
      <c r="A228" s="33" t="s">
        <v>303</v>
      </c>
      <c r="B228" s="46" t="s">
        <v>252</v>
      </c>
      <c r="C228" s="46"/>
      <c r="D228" s="46"/>
      <c r="E228" s="30" t="s">
        <v>19</v>
      </c>
      <c r="F228" s="30">
        <v>1</v>
      </c>
      <c r="G228" s="42">
        <v>263480</v>
      </c>
      <c r="H228" s="12">
        <v>160000</v>
      </c>
      <c r="I228" s="12">
        <v>280000</v>
      </c>
      <c r="J228" s="34">
        <f t="shared" si="6"/>
        <v>234493</v>
      </c>
      <c r="K228" s="34">
        <f t="shared" si="5"/>
        <v>234493</v>
      </c>
    </row>
    <row r="229" spans="1:11" x14ac:dyDescent="0.35">
      <c r="A229" s="33" t="s">
        <v>304</v>
      </c>
      <c r="B229" s="81" t="s">
        <v>253</v>
      </c>
      <c r="C229" s="81"/>
      <c r="D229" s="81"/>
      <c r="E229" s="30" t="s">
        <v>19</v>
      </c>
      <c r="F229" s="30">
        <v>1</v>
      </c>
      <c r="G229" s="31">
        <v>164220</v>
      </c>
      <c r="H229" s="12">
        <v>320000</v>
      </c>
      <c r="I229" s="12">
        <v>380000</v>
      </c>
      <c r="J229" s="34">
        <f t="shared" si="6"/>
        <v>288073</v>
      </c>
      <c r="K229" s="34">
        <f t="shared" si="5"/>
        <v>288073</v>
      </c>
    </row>
    <row r="230" spans="1:11" x14ac:dyDescent="0.35">
      <c r="A230" s="33" t="s">
        <v>305</v>
      </c>
      <c r="B230" s="81" t="s">
        <v>254</v>
      </c>
      <c r="C230" s="81"/>
      <c r="D230" s="81"/>
      <c r="E230" s="30" t="s">
        <v>19</v>
      </c>
      <c r="F230" s="30">
        <v>1</v>
      </c>
      <c r="G230" s="31">
        <v>384500</v>
      </c>
      <c r="H230" s="12">
        <v>250000</v>
      </c>
      <c r="I230" s="12">
        <v>250000</v>
      </c>
      <c r="J230" s="34">
        <f t="shared" si="6"/>
        <v>294833</v>
      </c>
      <c r="K230" s="34">
        <f t="shared" si="5"/>
        <v>294833</v>
      </c>
    </row>
    <row r="231" spans="1:11" x14ac:dyDescent="0.35">
      <c r="A231" s="33" t="s">
        <v>306</v>
      </c>
      <c r="B231" s="81" t="s">
        <v>255</v>
      </c>
      <c r="C231" s="81"/>
      <c r="D231" s="81"/>
      <c r="E231" s="30" t="s">
        <v>19</v>
      </c>
      <c r="F231" s="30">
        <v>1</v>
      </c>
      <c r="G231" s="31">
        <v>479343</v>
      </c>
      <c r="H231" s="12">
        <v>150000</v>
      </c>
      <c r="I231" s="12">
        <v>450000</v>
      </c>
      <c r="J231" s="34">
        <f t="shared" si="6"/>
        <v>359781</v>
      </c>
      <c r="K231" s="34">
        <f t="shared" si="5"/>
        <v>359781</v>
      </c>
    </row>
    <row r="232" spans="1:11" x14ac:dyDescent="0.35">
      <c r="A232" s="33" t="s">
        <v>307</v>
      </c>
      <c r="B232" s="81" t="s">
        <v>256</v>
      </c>
      <c r="C232" s="81"/>
      <c r="D232" s="81"/>
      <c r="E232" s="30" t="s">
        <v>261</v>
      </c>
      <c r="F232" s="30">
        <v>1</v>
      </c>
      <c r="G232" s="31">
        <v>82412</v>
      </c>
      <c r="H232" s="12">
        <v>98000</v>
      </c>
      <c r="I232" s="12">
        <v>980000</v>
      </c>
      <c r="J232" s="34">
        <f t="shared" si="6"/>
        <v>386804</v>
      </c>
      <c r="K232" s="34">
        <f t="shared" si="5"/>
        <v>386804</v>
      </c>
    </row>
    <row r="233" spans="1:11" x14ac:dyDescent="0.35">
      <c r="A233" s="33" t="s">
        <v>308</v>
      </c>
      <c r="B233" s="81" t="s">
        <v>257</v>
      </c>
      <c r="C233" s="81"/>
      <c r="D233" s="81"/>
      <c r="E233" s="30" t="s">
        <v>19</v>
      </c>
      <c r="F233" s="30">
        <v>1</v>
      </c>
      <c r="G233" s="31">
        <v>53260</v>
      </c>
      <c r="H233" s="12">
        <v>250000</v>
      </c>
      <c r="I233" s="12">
        <v>320000</v>
      </c>
      <c r="J233" s="34">
        <f t="shared" si="6"/>
        <v>207753</v>
      </c>
      <c r="K233" s="34">
        <f t="shared" si="5"/>
        <v>207753</v>
      </c>
    </row>
    <row r="234" spans="1:11" ht="33" customHeight="1" x14ac:dyDescent="0.35">
      <c r="A234" s="33" t="s">
        <v>309</v>
      </c>
      <c r="B234" s="46" t="s">
        <v>240</v>
      </c>
      <c r="C234" s="46"/>
      <c r="D234" s="46"/>
      <c r="E234" s="30" t="s">
        <v>262</v>
      </c>
      <c r="F234" s="30">
        <v>1</v>
      </c>
      <c r="G234" s="31">
        <v>31918</v>
      </c>
      <c r="H234" s="12">
        <v>38000</v>
      </c>
      <c r="I234" s="12">
        <v>180000</v>
      </c>
      <c r="J234" s="34">
        <f t="shared" si="6"/>
        <v>83306</v>
      </c>
      <c r="K234" s="34">
        <f t="shared" si="5"/>
        <v>83306</v>
      </c>
    </row>
    <row r="235" spans="1:11" ht="33" customHeight="1" x14ac:dyDescent="0.35">
      <c r="A235" s="33" t="s">
        <v>310</v>
      </c>
      <c r="B235" s="46" t="s">
        <v>258</v>
      </c>
      <c r="C235" s="46"/>
      <c r="D235" s="46"/>
      <c r="E235" s="30" t="s">
        <v>262</v>
      </c>
      <c r="F235" s="30">
        <v>1</v>
      </c>
      <c r="G235" s="31">
        <v>148176</v>
      </c>
      <c r="H235" s="12">
        <v>58000</v>
      </c>
      <c r="I235" s="12">
        <v>380000</v>
      </c>
      <c r="J235" s="34">
        <f t="shared" si="6"/>
        <v>195392</v>
      </c>
      <c r="K235" s="34">
        <f t="shared" si="5"/>
        <v>195392</v>
      </c>
    </row>
    <row r="236" spans="1:11" x14ac:dyDescent="0.35">
      <c r="A236" s="44" t="s">
        <v>264</v>
      </c>
      <c r="B236" s="44"/>
      <c r="C236" s="44"/>
      <c r="D236" s="44"/>
      <c r="E236" s="44"/>
      <c r="F236" s="44"/>
      <c r="G236" s="44"/>
      <c r="H236" s="44"/>
      <c r="I236" s="44"/>
      <c r="J236" s="44"/>
      <c r="K236" s="34">
        <f>SUM(K28:K235)</f>
        <v>74996319</v>
      </c>
    </row>
    <row r="237" spans="1:11" x14ac:dyDescent="0.35">
      <c r="A237" s="45" t="s">
        <v>266</v>
      </c>
      <c r="B237" s="45"/>
      <c r="C237" s="45"/>
      <c r="D237" s="45"/>
      <c r="E237" s="45"/>
      <c r="F237" s="45"/>
      <c r="G237" s="45"/>
      <c r="H237" s="45"/>
      <c r="I237" s="45"/>
      <c r="J237" s="45"/>
      <c r="K237" s="34">
        <f>+ROUND((K236*25%),0)</f>
        <v>18749080</v>
      </c>
    </row>
    <row r="238" spans="1:11" x14ac:dyDescent="0.35">
      <c r="A238" s="44" t="s">
        <v>265</v>
      </c>
      <c r="B238" s="44"/>
      <c r="C238" s="44"/>
      <c r="D238" s="44"/>
      <c r="E238" s="44"/>
      <c r="F238" s="44"/>
      <c r="G238" s="44"/>
      <c r="H238" s="44"/>
      <c r="I238" s="44"/>
      <c r="J238" s="44"/>
      <c r="K238" s="34">
        <f>+K236+K237</f>
        <v>93745399</v>
      </c>
    </row>
  </sheetData>
  <mergeCells count="118"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A16:E16"/>
    <mergeCell ref="F16:K16"/>
    <mergeCell ref="A20:E20"/>
    <mergeCell ref="F20:K20"/>
    <mergeCell ref="A21:E21"/>
    <mergeCell ref="F21:K21"/>
    <mergeCell ref="A22:E22"/>
    <mergeCell ref="F22:K22"/>
    <mergeCell ref="A17:E17"/>
    <mergeCell ref="F17:K17"/>
    <mergeCell ref="A18:B18"/>
    <mergeCell ref="F18:K18"/>
    <mergeCell ref="A19:E19"/>
    <mergeCell ref="F19:K19"/>
    <mergeCell ref="A1:B3"/>
    <mergeCell ref="A7:E7"/>
    <mergeCell ref="F7:K7"/>
    <mergeCell ref="C1:I3"/>
    <mergeCell ref="A5:B5"/>
    <mergeCell ref="C5:K5"/>
    <mergeCell ref="A14:E14"/>
    <mergeCell ref="F14:K14"/>
    <mergeCell ref="A15:E15"/>
    <mergeCell ref="F15:K15"/>
    <mergeCell ref="A11:E11"/>
    <mergeCell ref="F11:K11"/>
    <mergeCell ref="A12:B12"/>
    <mergeCell ref="F12:K12"/>
    <mergeCell ref="A13:E13"/>
    <mergeCell ref="F13:K13"/>
    <mergeCell ref="A8:E8"/>
    <mergeCell ref="F8:K8"/>
    <mergeCell ref="A9:E9"/>
    <mergeCell ref="F9:K9"/>
    <mergeCell ref="A10:E10"/>
    <mergeCell ref="F10:K10"/>
    <mergeCell ref="A23:E23"/>
    <mergeCell ref="F23:K23"/>
    <mergeCell ref="A25:A26"/>
    <mergeCell ref="B25:B26"/>
    <mergeCell ref="C25:C26"/>
    <mergeCell ref="D25:D26"/>
    <mergeCell ref="E25:E26"/>
    <mergeCell ref="F25:F26"/>
    <mergeCell ref="K25:K26"/>
    <mergeCell ref="B27:F27"/>
    <mergeCell ref="B98:F98"/>
    <mergeCell ref="B106:F106"/>
    <mergeCell ref="B109:F109"/>
    <mergeCell ref="B161:F161"/>
    <mergeCell ref="B171:K171"/>
    <mergeCell ref="A236:J236"/>
    <mergeCell ref="A237:J237"/>
    <mergeCell ref="A238:J238"/>
    <mergeCell ref="B172:D172"/>
    <mergeCell ref="B173:D173"/>
    <mergeCell ref="B174:D174"/>
    <mergeCell ref="B175:D175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91:D191"/>
  </mergeCells>
  <phoneticPr fontId="11" type="noConversion"/>
  <hyperlinks>
    <hyperlink ref="F9" r:id="rId1" display="gerencia1.asitarsas@gmail.com" xr:uid="{A6D6733A-FB38-4FD2-9E0A-630D125CC62F}"/>
    <hyperlink ref="F21" r:id="rId2" xr:uid="{A085C6CC-6D6E-4681-A8CF-71A2F4318A13}"/>
  </hyperlinks>
  <pageMargins left="0.7" right="0.7" top="0.75" bottom="0.75" header="0.3" footer="0.3"/>
  <pageSetup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Andres Felipe Ocampo Toro</cp:lastModifiedBy>
  <dcterms:created xsi:type="dcterms:W3CDTF">2023-09-27T15:10:58Z</dcterms:created>
  <dcterms:modified xsi:type="dcterms:W3CDTF">2024-05-27T17:47:04Z</dcterms:modified>
</cp:coreProperties>
</file>