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SECRETARIA DE LA MUJER\SEC MUJER\LGTBI\Orgullo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I19" i="1"/>
  <c r="I20" i="1" s="1"/>
  <c r="H19" i="1"/>
  <c r="H20" i="1" s="1"/>
  <c r="F19" i="1"/>
  <c r="H16" i="1"/>
  <c r="F16" i="1"/>
  <c r="I16" i="1" s="1"/>
  <c r="H15" i="1"/>
  <c r="F15" i="1"/>
  <c r="I15" i="1" s="1"/>
  <c r="A15" i="1"/>
  <c r="A16" i="1" s="1"/>
  <c r="H14" i="1"/>
  <c r="F14" i="1"/>
  <c r="I14" i="1" s="1"/>
  <c r="H13" i="1"/>
  <c r="F13" i="1"/>
  <c r="I13" i="1" s="1"/>
  <c r="I12" i="1"/>
  <c r="H12" i="1"/>
  <c r="F12" i="1"/>
  <c r="I11" i="1"/>
  <c r="H11" i="1"/>
  <c r="F11" i="1"/>
  <c r="I10" i="1"/>
  <c r="H10" i="1"/>
  <c r="F10" i="1"/>
  <c r="I9" i="1"/>
  <c r="H9" i="1"/>
  <c r="F9" i="1"/>
  <c r="I8" i="1"/>
  <c r="H8" i="1"/>
  <c r="F8" i="1"/>
  <c r="I7" i="1"/>
  <c r="H7" i="1"/>
  <c r="F7" i="1"/>
  <c r="I6" i="1"/>
  <c r="H6" i="1"/>
  <c r="F6" i="1"/>
  <c r="A6" i="1"/>
  <c r="A7" i="1" s="1"/>
  <c r="A8" i="1" s="1"/>
  <c r="A9" i="1" s="1"/>
  <c r="A10" i="1" s="1"/>
  <c r="A11" i="1" s="1"/>
  <c r="I5" i="1"/>
  <c r="H5" i="1"/>
  <c r="H17" i="1" s="1"/>
  <c r="H21" i="1" s="1"/>
  <c r="F5" i="1"/>
  <c r="F17" i="1" s="1"/>
  <c r="F21" i="1" s="1"/>
  <c r="I17" i="1" l="1"/>
  <c r="I21" i="1" s="1"/>
  <c r="F22" i="1"/>
  <c r="I22" i="1" s="1"/>
  <c r="H22" i="1"/>
  <c r="H23" i="1" s="1"/>
  <c r="F23" i="1" l="1"/>
  <c r="I23" i="1" s="1"/>
</calcChain>
</file>

<file path=xl/sharedStrings.xml><?xml version="1.0" encoding="utf-8"?>
<sst xmlns="http://schemas.openxmlformats.org/spreadsheetml/2006/main" count="45" uniqueCount="30">
  <si>
    <t>ESTUDIO DE MERCADO</t>
  </si>
  <si>
    <t xml:space="preserve">No. </t>
  </si>
  <si>
    <t>ÍTEM</t>
  </si>
  <si>
    <t xml:space="preserve">CANTIDAD </t>
  </si>
  <si>
    <t>MEDIDA</t>
  </si>
  <si>
    <t>COTIZACION 1</t>
  </si>
  <si>
    <t>COTIZACION 2</t>
  </si>
  <si>
    <t xml:space="preserve">MENOR VALOR /COTIZADO INLCUYE IVA E IPOCONSUMO </t>
  </si>
  <si>
    <t xml:space="preserve">VALOR UNITARIO </t>
  </si>
  <si>
    <t xml:space="preserve">VALOR TOTAL </t>
  </si>
  <si>
    <t xml:space="preserve">LOGISTICA DE LOS EVENTOS DE LA CONMEMORACION DEL DIA DEL ORGULLO LGTBIQ+ EN LOS MUNICIPIOS DEL DEPARTAMENTO DEL HUILA   </t>
  </si>
  <si>
    <t>UNIDAD</t>
  </si>
  <si>
    <r>
      <t>Almuerzos empacados y transportados a evento de Feria LGBTIQ+ de emprendimiento, comercial y artesanal de los municipios de</t>
    </r>
    <r>
      <rPr>
        <b/>
        <sz val="9"/>
        <color theme="1"/>
        <rFont val="Arial"/>
        <family val="2"/>
      </rPr>
      <t xml:space="preserve"> Pitalito, Garzon, la Plata </t>
    </r>
    <r>
      <rPr>
        <sz val="9"/>
        <color theme="1"/>
        <rFont val="Arial"/>
        <family val="2"/>
      </rPr>
      <t>en conmemoracion del Orgullo LGBTIQ+: Opción 1. Filete de pescado 130gr, arroz blanco, patacona, sopa y jugo. Opción 2. Pollo dorado 350gr, arroz con fideos, ensalada, papa criolla, sopa   y  jugo. Opción 3. Carne Asada 130gr, arroz, ensalada, plátano chips, sopa y jugo</t>
    </r>
  </si>
  <si>
    <t>Almuerzos empacados y transportados a evento de Feria Departamental LGBTIQ+ de emprendimiento, comercial y artesanal  en conmemoracion del Orgullo LGBTIQ+: Opción 1. Filete de pescado 130gr, arroz blanco, patacona, sopa y jugo. Opción 2. Pollo dorado 350gr, arroz con fideos, ensalada, papa criolla, sopa   y  jugo. Opción 3. Carne Asada 130gr, arroz, ensalada, plátano chips, sopa y jugo</t>
  </si>
  <si>
    <r>
      <t>Suministro de Refrigerios preparados, empacados, y transportados a evento de</t>
    </r>
    <r>
      <rPr>
        <b/>
        <sz val="9"/>
        <rFont val="Arial"/>
        <family val="2"/>
      </rPr>
      <t xml:space="preserve"> Feria Departamental LGBTIQ+ de emprendimiento, comercial y artesanal de los municipios </t>
    </r>
    <r>
      <rPr>
        <sz val="9"/>
        <rFont val="Arial"/>
        <family val="2"/>
      </rPr>
      <t xml:space="preserve"> en conmemoracion del Orgullo LGBTIQ+: Opción   1:   Nuggets   de   pollo   rellenos   de   jamón   y   queso   (100gr) acompañado de porción de papas a la francesa (50 grs) y gaseosa o jugo en   cajita. Opción 2: sándwich de jamón, queso y   lechuga con salsa de la casa en pan  baguete  o  pan  árabe  (100  grs)  acompañado  de  jugo  natural  . Opción 3: Hamburguesa (120grs) acompañado de gaseosa.Unidad de medida: evento.</t>
    </r>
  </si>
  <si>
    <t>Suministro de Refrigerios preparados, empacados, y transportados a eventos en los municipios del departamento del Huila en el marco de las conmemoraciones del Orgullo LGBTIQ+ : Opción   1:   Nuggets   de   pollo   rellenos   de   jamón   y   queso   (100gr) acompañado de porción de papas a la francesa (50 grs) y gaseosa o jugo en cajita. Opción 2: sándwich de jamón, queso y   lechuga con salsa de la casa en pan  baguete  o  pan  árabe  (100  grs)  acompañado  de  jugo  natural  . Opción 3: Hamburguesa (120grs) acompañado de gaseosa.Unidad de medida: evento.</t>
  </si>
  <si>
    <t>Sonido Profesional: 2bajos dobles, 4 cabinas ARRAY estacado, 2 monitores de retorno, microfonos, para la Feria Departamental LGBTIQ+ de emprendimiento, comercial y artesanal en conmemoracion del Orgullo LGBTIQ+..</t>
  </si>
  <si>
    <r>
      <t>Tarima 6,1</t>
    </r>
    <r>
      <rPr>
        <sz val="9"/>
        <color theme="1"/>
        <rFont val="Arial"/>
        <family val="2"/>
      </rPr>
      <t xml:space="preserve"> de frente x 4,88 de fondo con carpa. Incluye arme y desarme. para la Feria Departamental LGBTIQ+ de emprendimiento, comercial  y artesanal en conmemoracion del Orgullo LGBTIQ+ y para presentaciones culturales, artisticas, etc, por parte de las organizaciones sociales LGBTOQ+.</t>
    </r>
  </si>
  <si>
    <t>Escarapela TIPO CONGRESO Medida 13,5 x 10,7 cm IMPRESO FULL COLOR a una cara con bolsillo plastico y cinta marcada a una tinta de 90 cm de largo. Incluye diseño.  para la Feria Departamental LGBTIQ+ de emprendimiento, comercial y artesanal en conmemoracion del Orgullo LGBTIQ+</t>
  </si>
  <si>
    <t>Alquiler Carpas 6 X6 para la Feria Departamental LGBTIQ+ de emprendimiento, comercial y artesanal en conmemoracion del Orgullo LGBTIQ+.</t>
  </si>
  <si>
    <t>Apoyo logistico al servicio de actividad de la Feria durante todo la actividad, para la Feria Departamental LGBTIQ+ de emprendimiento, comercial y artesanal en conmemoracion del Orgullo LGBTIQ+.</t>
  </si>
  <si>
    <t>DECORACION: arco de Bombas, Anaranjada,Amarilla, rojas, verde, morado, Azules, blancas  rosadas, azul celese. Incluye instalacion.</t>
  </si>
  <si>
    <t>VALOR PARCIAL</t>
  </si>
  <si>
    <t>OBJETOS A ENTREGAR</t>
  </si>
  <si>
    <t>Pañoleta con los colores de la bandera LGBTIQ+ con dimentaciones 65x30cm, tamaño grande, con logos de la campaña Yo no Discrimino ¿y tu?, para los municipios de Neiva, Garzon, Pitalito y La Plata  en el marco de la marcha en conmemoracion del Orgullo LGBTIQ+.</t>
  </si>
  <si>
    <t>SUBTOTAL</t>
  </si>
  <si>
    <t xml:space="preserve">COSTOS Y GASTOS DE LEGALIZACION (IMPUESTOS Y ADMINITRATIVOS) </t>
  </si>
  <si>
    <t>VALOR TOTAL IMPUESTOS INCLUIDOS</t>
  </si>
  <si>
    <r>
      <t>Suministro de Refrigerios preparados, empacados, y transportados a evento de Conmemoracion del  Orgullo  LGBTIQ+ a realizarse en el municipio de</t>
    </r>
    <r>
      <rPr>
        <b/>
        <sz val="9"/>
        <color theme="1"/>
        <rFont val="Arial"/>
        <family val="2"/>
      </rPr>
      <t xml:space="preserve"> Neiva en apoyo a la conmemoracion del Orgullo LGBTIQ+</t>
    </r>
    <r>
      <rPr>
        <sz val="9"/>
        <color theme="1"/>
        <rFont val="Arial"/>
        <family val="2"/>
      </rPr>
      <t xml:space="preserve"> organizada por las organizaciones sociales, Comite Municipal de Diversidades Sexuales de Neiva y Mesa Departamental de Diversidad Sexual: Opción   1:   Nuggets   de   pollo   rellenos   de   jamón   y   queso   (100gr) acompañado de porción de papas a la francesa (50 grs) y gaseosa o jugo en  cajita. Opción 2: sándwich de jamón, queso y   lechuga con salsa de la casa en pan  baguete  o  pan  árabe  (100  grs)  acompañado  de  jugo  natural  . Opción 3: Hamburguesa (120grs) acompañado de gaseosa.Unidad de medida: evento.</t>
    </r>
  </si>
  <si>
    <r>
      <t xml:space="preserve">Hidratacion (botellas de agua 600ml) IMAGEN YO NO DISCRIMINO Y TU,  transportadas a evento de Conmemoracion del  Orgullo  LGBTIQ+ a realizarse en el municipio de </t>
    </r>
    <r>
      <rPr>
        <b/>
        <sz val="9"/>
        <color theme="1"/>
        <rFont val="Arial"/>
        <family val="2"/>
      </rPr>
      <t>Neiva y Pitalito</t>
    </r>
    <r>
      <rPr>
        <sz val="9"/>
        <color theme="1"/>
        <rFont val="Arial"/>
        <family val="2"/>
      </rPr>
      <t xml:space="preserve">  en</t>
    </r>
    <r>
      <rPr>
        <b/>
        <sz val="9"/>
        <color theme="1"/>
        <rFont val="Arial"/>
        <family val="2"/>
      </rPr>
      <t xml:space="preserve"> apoyo a la conmemoracion del Orgullo LGBTIQ+</t>
    </r>
    <r>
      <rPr>
        <sz val="9"/>
        <color theme="1"/>
        <rFont val="Arial"/>
        <family val="2"/>
      </rPr>
      <t xml:space="preserve"> organizada por las organizaciones sociales, Comite Municipal de Diversidades Sexuales de Neiva y Mesa Departamental de Diversidad Sexual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</si>
</sst>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_-;\-* #,##0.00_-;_-* &quot;-&quot;_-;_-@_-"/>
    <numFmt numFmtId="165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164" fontId="2" fillId="0" borderId="4" xfId="1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4" xfId="1" applyNumberFormat="1" applyFont="1" applyBorder="1" applyAlignment="1">
      <alignment horizontal="center" vertical="center" wrapText="1"/>
    </xf>
    <xf numFmtId="3" fontId="3" fillId="0" borderId="4" xfId="2" applyNumberFormat="1" applyFont="1" applyFill="1" applyBorder="1" applyAlignment="1">
      <alignment horizontal="center" vertical="center"/>
    </xf>
    <xf numFmtId="3" fontId="3" fillId="0" borderId="4" xfId="1" applyNumberFormat="1" applyFont="1" applyBorder="1" applyAlignment="1">
      <alignment vertical="center" wrapText="1"/>
    </xf>
    <xf numFmtId="3" fontId="3" fillId="0" borderId="4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top" wrapText="1"/>
    </xf>
    <xf numFmtId="3" fontId="5" fillId="0" borderId="10" xfId="1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vertical="top" wrapText="1"/>
    </xf>
    <xf numFmtId="3" fontId="7" fillId="0" borderId="4" xfId="0" applyNumberFormat="1" applyFont="1" applyBorder="1" applyAlignment="1">
      <alignment vertical="center" wrapText="1"/>
    </xf>
    <xf numFmtId="3" fontId="3" fillId="0" borderId="4" xfId="2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 wrapText="1"/>
    </xf>
    <xf numFmtId="3" fontId="5" fillId="0" borderId="7" xfId="1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9" fillId="0" borderId="4" xfId="0" applyNumberFormat="1" applyFont="1" applyBorder="1" applyAlignment="1">
      <alignment vertical="center" wrapText="1"/>
    </xf>
    <xf numFmtId="3" fontId="2" fillId="0" borderId="4" xfId="3" applyNumberFormat="1" applyFont="1" applyBorder="1"/>
    <xf numFmtId="3" fontId="2" fillId="0" borderId="5" xfId="3" applyNumberFormat="1" applyFont="1" applyBorder="1"/>
    <xf numFmtId="3" fontId="2" fillId="0" borderId="4" xfId="0" applyNumberFormat="1" applyFont="1" applyBorder="1" applyAlignment="1">
      <alignment horizontal="right" vertical="center"/>
    </xf>
    <xf numFmtId="3" fontId="3" fillId="2" borderId="4" xfId="0" applyNumberFormat="1" applyFont="1" applyFill="1" applyBorder="1" applyAlignment="1">
      <alignment horizontal="right" vertical="center"/>
    </xf>
    <xf numFmtId="3" fontId="10" fillId="0" borderId="13" xfId="0" applyNumberFormat="1" applyFont="1" applyBorder="1" applyAlignment="1">
      <alignment horizontal="left" vertical="center" wrapText="1"/>
    </xf>
    <xf numFmtId="3" fontId="3" fillId="0" borderId="5" xfId="3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right" vertical="center"/>
    </xf>
    <xf numFmtId="3" fontId="2" fillId="0" borderId="4" xfId="2" applyNumberFormat="1" applyFont="1" applyBorder="1" applyAlignment="1">
      <alignment vertical="center" wrapText="1"/>
    </xf>
    <xf numFmtId="3" fontId="2" fillId="3" borderId="4" xfId="0" applyNumberFormat="1" applyFont="1" applyFill="1" applyBorder="1" applyAlignment="1">
      <alignment horizontal="right" wrapText="1"/>
    </xf>
    <xf numFmtId="3" fontId="2" fillId="3" borderId="4" xfId="0" applyNumberFormat="1" applyFont="1" applyFill="1" applyBorder="1" applyAlignment="1">
      <alignment wrapText="1"/>
    </xf>
    <xf numFmtId="3" fontId="2" fillId="0" borderId="5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 wrapText="1"/>
    </xf>
    <xf numFmtId="3" fontId="3" fillId="0" borderId="4" xfId="3" applyNumberFormat="1" applyFont="1" applyBorder="1" applyAlignment="1">
      <alignment horizontal="center" vertical="center" wrapText="1"/>
    </xf>
    <xf numFmtId="3" fontId="2" fillId="0" borderId="4" xfId="3" applyNumberFormat="1" applyFont="1" applyBorder="1" applyAlignment="1">
      <alignment horizontal="right" vertical="center"/>
    </xf>
    <xf numFmtId="3" fontId="3" fillId="0" borderId="4" xfId="3" applyNumberFormat="1" applyFont="1" applyBorder="1" applyAlignment="1">
      <alignment horizontal="center" vertical="center"/>
    </xf>
    <xf numFmtId="3" fontId="2" fillId="0" borderId="5" xfId="3" applyNumberFormat="1" applyFont="1" applyBorder="1" applyAlignment="1">
      <alignment horizontal="right" vertical="center"/>
    </xf>
    <xf numFmtId="3" fontId="2" fillId="0" borderId="4" xfId="0" applyNumberFormat="1" applyFont="1" applyBorder="1"/>
    <xf numFmtId="165" fontId="4" fillId="0" borderId="12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3" fontId="2" fillId="0" borderId="4" xfId="3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vertical="center"/>
    </xf>
    <xf numFmtId="44" fontId="3" fillId="0" borderId="0" xfId="0" applyNumberFormat="1" applyFont="1"/>
    <xf numFmtId="0" fontId="3" fillId="0" borderId="0" xfId="0" applyFont="1" applyAlignment="1">
      <alignment horizontal="justify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left"/>
    </xf>
    <xf numFmtId="3" fontId="4" fillId="0" borderId="12" xfId="0" applyNumberFormat="1" applyFont="1" applyBorder="1" applyAlignment="1">
      <alignment horizontal="left"/>
    </xf>
    <xf numFmtId="3" fontId="2" fillId="0" borderId="4" xfId="0" applyNumberFormat="1" applyFont="1" applyBorder="1" applyAlignment="1">
      <alignment horizontal="left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/>
    </xf>
    <xf numFmtId="3" fontId="9" fillId="0" borderId="6" xfId="0" applyNumberFormat="1" applyFont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left" vertical="center" wrapText="1"/>
    </xf>
    <xf numFmtId="3" fontId="11" fillId="0" borderId="6" xfId="0" applyNumberFormat="1" applyFont="1" applyBorder="1" applyAlignment="1">
      <alignment horizontal="left" vertical="center" wrapText="1"/>
    </xf>
    <xf numFmtId="3" fontId="2" fillId="0" borderId="5" xfId="0" applyNumberFormat="1" applyFont="1" applyBorder="1" applyAlignment="1">
      <alignment horizontal="left" wrapText="1"/>
    </xf>
    <xf numFmtId="3" fontId="2" fillId="0" borderId="6" xfId="0" applyNumberFormat="1" applyFont="1" applyBorder="1" applyAlignment="1">
      <alignment horizontal="left" wrapText="1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ustomXml" Target="../ink/ink2.xml"/><Relationship Id="rId2" Type="http://schemas.openxmlformats.org/officeDocument/2006/relationships/image" Target="../media/image1.png"/><Relationship Id="rId1" Type="http://schemas.openxmlformats.org/officeDocument/2006/relationships/customXml" Target="../ink/ink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1243390</xdr:colOff>
      <xdr:row>16</xdr:row>
      <xdr:rowOff>0</xdr:rowOff>
    </xdr:from>
    <xdr:to>
      <xdr:col>1</xdr:col>
      <xdr:colOff>1250230</xdr:colOff>
      <xdr:row>16</xdr:row>
      <xdr:rowOff>6840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2" name="Entrada de lápiz 1">
              <a:extLst>
                <a:ext uri="{FF2B5EF4-FFF2-40B4-BE49-F238E27FC236}">
                  <a16:creationId xmlns:a16="http://schemas.microsoft.com/office/drawing/2014/main" id="{5311FD37-DC4F-2348-1075-6AE3FCD1F54B}"/>
                </a:ext>
              </a:extLst>
            </xdr14:cNvPr>
            <xdr14:cNvContentPartPr/>
          </xdr14:nvContentPartPr>
          <xdr14:nvPr macro=""/>
          <xdr14:xfrm>
            <a:off x="1592640" y="13610880"/>
            <a:ext cx="6840" cy="6840"/>
          </xdr14:xfrm>
        </xdr:contentPart>
      </mc:Choice>
      <mc:Fallback xmlns="">
        <xdr:pic>
          <xdr:nvPicPr>
            <xdr:cNvPr id="2" name="Entrada de lápiz 1">
              <a:extLst>
                <a:ext uri="{FF2B5EF4-FFF2-40B4-BE49-F238E27FC236}">
                  <a16:creationId xmlns:a16="http://schemas.microsoft.com/office/drawing/2014/main" id="{5311FD37-DC4F-2348-1075-6AE3FCD1F54B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584000" y="13602240"/>
              <a:ext cx="24480" cy="24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</xdr:col>
      <xdr:colOff>957550</xdr:colOff>
      <xdr:row>16</xdr:row>
      <xdr:rowOff>0</xdr:rowOff>
    </xdr:from>
    <xdr:to>
      <xdr:col>1</xdr:col>
      <xdr:colOff>957910</xdr:colOff>
      <xdr:row>16</xdr:row>
      <xdr:rowOff>360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3" name="Entrada de lápiz 2">
              <a:extLst>
                <a:ext uri="{FF2B5EF4-FFF2-40B4-BE49-F238E27FC236}">
                  <a16:creationId xmlns:a16="http://schemas.microsoft.com/office/drawing/2014/main" id="{ABB4EBEA-065E-7E09-E384-BFACE15434D5}"/>
                </a:ext>
              </a:extLst>
            </xdr14:cNvPr>
            <xdr14:cNvContentPartPr/>
          </xdr14:nvContentPartPr>
          <xdr14:nvPr macro=""/>
          <xdr14:xfrm>
            <a:off x="1306800" y="13379400"/>
            <a:ext cx="360" cy="360"/>
          </xdr14:xfrm>
        </xdr:contentPart>
      </mc:Choice>
      <mc:Fallback xmlns="">
        <xdr:pic>
          <xdr:nvPicPr>
            <xdr:cNvPr id="3" name="Entrada de lápiz 2">
              <a:extLst>
                <a:ext uri="{FF2B5EF4-FFF2-40B4-BE49-F238E27FC236}">
                  <a16:creationId xmlns:a16="http://schemas.microsoft.com/office/drawing/2014/main" id="{ABB4EBEA-065E-7E09-E384-BFACE15434D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1298160" y="1337076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1T14:47:15.99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19 24575,'10'-10'0,"-3"2"0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05-21T14:47:15.99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1 24575,'0'0'0</inkml:trace>
</inkml: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9" workbookViewId="0">
      <selection activeCell="B10" sqref="B10"/>
    </sheetView>
  </sheetViews>
  <sheetFormatPr baseColWidth="10" defaultColWidth="11.42578125" defaultRowHeight="11.25" x14ac:dyDescent="0.2"/>
  <cols>
    <col min="1" max="1" width="4.7109375" style="1" customWidth="1"/>
    <col min="2" max="2" width="91.5703125" style="47" customWidth="1"/>
    <col min="3" max="3" width="15" style="1" customWidth="1"/>
    <col min="4" max="4" width="15.7109375" style="44" customWidth="1"/>
    <col min="5" max="5" width="18.5703125" style="45" customWidth="1"/>
    <col min="6" max="6" width="22.7109375" style="1" customWidth="1"/>
    <col min="7" max="7" width="17.42578125" style="1" customWidth="1"/>
    <col min="8" max="8" width="22.140625" style="1" bestFit="1" customWidth="1"/>
    <col min="9" max="9" width="29" style="1" customWidth="1"/>
    <col min="10" max="16384" width="11.42578125" style="1"/>
  </cols>
  <sheetData>
    <row r="1" spans="1:9" x14ac:dyDescent="0.2">
      <c r="A1" s="48" t="s">
        <v>0</v>
      </c>
      <c r="B1" s="49"/>
      <c r="C1" s="49"/>
      <c r="D1" s="49"/>
      <c r="E1" s="49"/>
      <c r="F1" s="49"/>
      <c r="G1" s="49"/>
      <c r="H1" s="49"/>
    </row>
    <row r="2" spans="1:9" x14ac:dyDescent="0.2">
      <c r="A2" s="50" t="s">
        <v>1</v>
      </c>
      <c r="B2" s="50" t="s">
        <v>2</v>
      </c>
      <c r="C2" s="50" t="s">
        <v>3</v>
      </c>
      <c r="D2" s="50" t="s">
        <v>4</v>
      </c>
      <c r="E2" s="52" t="s">
        <v>5</v>
      </c>
      <c r="F2" s="52"/>
      <c r="G2" s="53" t="s">
        <v>6</v>
      </c>
      <c r="H2" s="54"/>
      <c r="I2" s="58" t="s">
        <v>7</v>
      </c>
    </row>
    <row r="3" spans="1:9" x14ac:dyDescent="0.2">
      <c r="A3" s="51"/>
      <c r="B3" s="51"/>
      <c r="C3" s="51"/>
      <c r="D3" s="51"/>
      <c r="E3" s="2" t="s">
        <v>8</v>
      </c>
      <c r="F3" s="3" t="s">
        <v>9</v>
      </c>
      <c r="G3" s="4" t="s">
        <v>8</v>
      </c>
      <c r="H3" s="5" t="s">
        <v>9</v>
      </c>
      <c r="I3" s="59"/>
    </row>
    <row r="4" spans="1:9" x14ac:dyDescent="0.2">
      <c r="A4" s="6"/>
      <c r="B4" s="60" t="s">
        <v>10</v>
      </c>
      <c r="C4" s="61"/>
      <c r="D4" s="61"/>
      <c r="E4" s="61"/>
      <c r="F4" s="61"/>
      <c r="G4" s="61"/>
      <c r="H4" s="61"/>
      <c r="I4" s="62"/>
    </row>
    <row r="5" spans="1:9" ht="84" x14ac:dyDescent="0.2">
      <c r="A5" s="7">
        <v>1</v>
      </c>
      <c r="B5" s="8" t="s">
        <v>28</v>
      </c>
      <c r="C5" s="9">
        <v>200</v>
      </c>
      <c r="D5" s="9" t="s">
        <v>11</v>
      </c>
      <c r="E5" s="10">
        <v>16000</v>
      </c>
      <c r="F5" s="10">
        <f>C5*E5</f>
        <v>3200000</v>
      </c>
      <c r="G5" s="11">
        <v>17000</v>
      </c>
      <c r="H5" s="12">
        <f>C5*G5</f>
        <v>3400000</v>
      </c>
      <c r="I5" s="13">
        <f>F5</f>
        <v>3200000</v>
      </c>
    </row>
    <row r="6" spans="1:9" ht="48" x14ac:dyDescent="0.2">
      <c r="A6" s="7">
        <f>+A5+1</f>
        <v>2</v>
      </c>
      <c r="B6" s="14" t="s">
        <v>12</v>
      </c>
      <c r="C6" s="9">
        <v>90</v>
      </c>
      <c r="D6" s="9" t="s">
        <v>11</v>
      </c>
      <c r="E6" s="10">
        <v>18500</v>
      </c>
      <c r="F6" s="15">
        <f>C6*E6</f>
        <v>1665000</v>
      </c>
      <c r="G6" s="11">
        <v>18900</v>
      </c>
      <c r="H6" s="12">
        <f t="shared" ref="H6:H16" si="0">C6*G6</f>
        <v>1701000</v>
      </c>
      <c r="I6" s="13">
        <f t="shared" ref="I6:I16" si="1">F6</f>
        <v>1665000</v>
      </c>
    </row>
    <row r="7" spans="1:9" ht="48" x14ac:dyDescent="0.2">
      <c r="A7" s="7">
        <f t="shared" ref="A7:A16" si="2">+A6+1</f>
        <v>3</v>
      </c>
      <c r="B7" s="16" t="s">
        <v>13</v>
      </c>
      <c r="C7" s="9">
        <v>100</v>
      </c>
      <c r="D7" s="9" t="s">
        <v>11</v>
      </c>
      <c r="E7" s="10">
        <v>18500</v>
      </c>
      <c r="F7" s="15">
        <f>C7*E7</f>
        <v>1850000</v>
      </c>
      <c r="G7" s="11">
        <v>18900</v>
      </c>
      <c r="H7" s="12">
        <f t="shared" si="0"/>
        <v>1890000</v>
      </c>
      <c r="I7" s="13">
        <f t="shared" si="1"/>
        <v>1850000</v>
      </c>
    </row>
    <row r="8" spans="1:9" ht="72" x14ac:dyDescent="0.2">
      <c r="A8" s="7">
        <f t="shared" si="2"/>
        <v>4</v>
      </c>
      <c r="B8" s="17" t="s">
        <v>14</v>
      </c>
      <c r="C8" s="9">
        <v>200</v>
      </c>
      <c r="D8" s="9" t="s">
        <v>11</v>
      </c>
      <c r="E8" s="10">
        <v>16000</v>
      </c>
      <c r="F8" s="15">
        <f t="shared" ref="F8:F16" si="3">C8*E8</f>
        <v>3200000</v>
      </c>
      <c r="G8" s="18">
        <v>17500</v>
      </c>
      <c r="H8" s="12">
        <f t="shared" si="0"/>
        <v>3500000</v>
      </c>
      <c r="I8" s="13">
        <f t="shared" si="1"/>
        <v>3200000</v>
      </c>
    </row>
    <row r="9" spans="1:9" ht="72" x14ac:dyDescent="0.2">
      <c r="A9" s="7">
        <f t="shared" si="2"/>
        <v>5</v>
      </c>
      <c r="B9" s="17" t="s">
        <v>15</v>
      </c>
      <c r="C9" s="9">
        <v>400</v>
      </c>
      <c r="D9" s="9" t="s">
        <v>11</v>
      </c>
      <c r="E9" s="10">
        <v>16000</v>
      </c>
      <c r="F9" s="15">
        <f t="shared" si="3"/>
        <v>6400000</v>
      </c>
      <c r="G9" s="18">
        <v>17500</v>
      </c>
      <c r="H9" s="12">
        <f t="shared" si="0"/>
        <v>7000000</v>
      </c>
      <c r="I9" s="13">
        <f t="shared" si="1"/>
        <v>6400000</v>
      </c>
    </row>
    <row r="10" spans="1:9" ht="48" x14ac:dyDescent="0.2">
      <c r="A10" s="7">
        <f t="shared" si="2"/>
        <v>6</v>
      </c>
      <c r="B10" s="8" t="s">
        <v>29</v>
      </c>
      <c r="C10" s="9">
        <v>400</v>
      </c>
      <c r="D10" s="9" t="s">
        <v>11</v>
      </c>
      <c r="E10" s="10">
        <v>2500</v>
      </c>
      <c r="F10" s="15">
        <f t="shared" si="3"/>
        <v>1000000</v>
      </c>
      <c r="G10" s="18">
        <v>2800</v>
      </c>
      <c r="H10" s="12">
        <f t="shared" si="0"/>
        <v>1120000</v>
      </c>
      <c r="I10" s="13">
        <f t="shared" si="1"/>
        <v>1000000</v>
      </c>
    </row>
    <row r="11" spans="1:9" ht="36" x14ac:dyDescent="0.2">
      <c r="A11" s="7">
        <f t="shared" si="2"/>
        <v>7</v>
      </c>
      <c r="B11" s="8" t="s">
        <v>16</v>
      </c>
      <c r="C11" s="9">
        <v>1</v>
      </c>
      <c r="D11" s="9" t="s">
        <v>11</v>
      </c>
      <c r="E11" s="10">
        <v>2500000</v>
      </c>
      <c r="F11" s="15">
        <f t="shared" si="3"/>
        <v>2500000</v>
      </c>
      <c r="G11" s="18">
        <v>2800000</v>
      </c>
      <c r="H11" s="12">
        <f t="shared" si="0"/>
        <v>2800000</v>
      </c>
      <c r="I11" s="13">
        <f t="shared" si="1"/>
        <v>2500000</v>
      </c>
    </row>
    <row r="12" spans="1:9" ht="36" x14ac:dyDescent="0.2">
      <c r="A12" s="7">
        <v>8</v>
      </c>
      <c r="B12" s="8" t="s">
        <v>17</v>
      </c>
      <c r="C12" s="19">
        <v>1</v>
      </c>
      <c r="D12" s="19" t="s">
        <v>11</v>
      </c>
      <c r="E12" s="20">
        <v>1900000</v>
      </c>
      <c r="F12" s="15">
        <f t="shared" si="3"/>
        <v>1900000</v>
      </c>
      <c r="G12" s="18">
        <v>2100000</v>
      </c>
      <c r="H12" s="12">
        <f t="shared" si="0"/>
        <v>2100000</v>
      </c>
      <c r="I12" s="13">
        <f t="shared" si="1"/>
        <v>1900000</v>
      </c>
    </row>
    <row r="13" spans="1:9" ht="36" x14ac:dyDescent="0.2">
      <c r="A13" s="7">
        <v>9</v>
      </c>
      <c r="B13" s="8" t="s">
        <v>18</v>
      </c>
      <c r="C13" s="9">
        <v>40</v>
      </c>
      <c r="D13" s="9" t="s">
        <v>11</v>
      </c>
      <c r="E13" s="10">
        <v>10000</v>
      </c>
      <c r="F13" s="15">
        <f t="shared" si="3"/>
        <v>400000</v>
      </c>
      <c r="G13" s="18">
        <v>13500</v>
      </c>
      <c r="H13" s="12">
        <f t="shared" si="0"/>
        <v>540000</v>
      </c>
      <c r="I13" s="13">
        <f t="shared" si="1"/>
        <v>400000</v>
      </c>
    </row>
    <row r="14" spans="1:9" ht="24" x14ac:dyDescent="0.2">
      <c r="A14" s="7">
        <v>10</v>
      </c>
      <c r="B14" s="8" t="s">
        <v>19</v>
      </c>
      <c r="C14" s="9">
        <v>7</v>
      </c>
      <c r="D14" s="9" t="s">
        <v>11</v>
      </c>
      <c r="E14" s="10">
        <v>350000</v>
      </c>
      <c r="F14" s="15">
        <f t="shared" si="3"/>
        <v>2450000</v>
      </c>
      <c r="G14" s="18">
        <v>420000</v>
      </c>
      <c r="H14" s="12">
        <f t="shared" si="0"/>
        <v>2940000</v>
      </c>
      <c r="I14" s="13">
        <f t="shared" si="1"/>
        <v>2450000</v>
      </c>
    </row>
    <row r="15" spans="1:9" ht="24" x14ac:dyDescent="0.2">
      <c r="A15" s="7">
        <f t="shared" si="2"/>
        <v>11</v>
      </c>
      <c r="B15" s="8" t="s">
        <v>20</v>
      </c>
      <c r="C15" s="9">
        <v>4</v>
      </c>
      <c r="D15" s="9" t="s">
        <v>11</v>
      </c>
      <c r="E15" s="10">
        <v>80000</v>
      </c>
      <c r="F15" s="15">
        <f t="shared" si="3"/>
        <v>320000</v>
      </c>
      <c r="G15" s="18">
        <v>85000</v>
      </c>
      <c r="H15" s="12">
        <f t="shared" si="0"/>
        <v>340000</v>
      </c>
      <c r="I15" s="13">
        <f t="shared" si="1"/>
        <v>320000</v>
      </c>
    </row>
    <row r="16" spans="1:9" ht="24" x14ac:dyDescent="0.2">
      <c r="A16" s="7">
        <f t="shared" si="2"/>
        <v>12</v>
      </c>
      <c r="B16" s="8" t="s">
        <v>21</v>
      </c>
      <c r="C16" s="9">
        <v>1</v>
      </c>
      <c r="D16" s="9" t="s">
        <v>11</v>
      </c>
      <c r="E16" s="10">
        <v>400000</v>
      </c>
      <c r="F16" s="15">
        <f t="shared" si="3"/>
        <v>400000</v>
      </c>
      <c r="G16" s="18">
        <v>470000</v>
      </c>
      <c r="H16" s="12">
        <f t="shared" si="0"/>
        <v>470000</v>
      </c>
      <c r="I16" s="13">
        <f t="shared" si="1"/>
        <v>400000</v>
      </c>
    </row>
    <row r="17" spans="1:9" ht="12" x14ac:dyDescent="0.2">
      <c r="A17" s="21"/>
      <c r="B17" s="63" t="s">
        <v>22</v>
      </c>
      <c r="C17" s="64"/>
      <c r="D17" s="64"/>
      <c r="E17" s="64"/>
      <c r="F17" s="22">
        <f>SUM(F5:F16)</f>
        <v>25285000</v>
      </c>
      <c r="G17" s="23"/>
      <c r="H17" s="24">
        <f>SUM(H5:H16)</f>
        <v>27801000</v>
      </c>
      <c r="I17" s="25">
        <f>SUM(I5:I16)</f>
        <v>25285000</v>
      </c>
    </row>
    <row r="18" spans="1:9" x14ac:dyDescent="0.2">
      <c r="A18" s="21"/>
      <c r="B18" s="65" t="s">
        <v>23</v>
      </c>
      <c r="C18" s="66"/>
      <c r="D18" s="66"/>
      <c r="E18" s="66"/>
      <c r="F18" s="66"/>
      <c r="G18" s="66"/>
      <c r="H18" s="66"/>
      <c r="I18" s="26"/>
    </row>
    <row r="19" spans="1:9" ht="36" x14ac:dyDescent="0.2">
      <c r="A19" s="21">
        <v>13</v>
      </c>
      <c r="B19" s="27" t="s">
        <v>24</v>
      </c>
      <c r="C19" s="9">
        <v>350</v>
      </c>
      <c r="D19" s="9" t="s">
        <v>11</v>
      </c>
      <c r="E19" s="10">
        <v>15000</v>
      </c>
      <c r="F19" s="15">
        <f>C19*E19</f>
        <v>5250000</v>
      </c>
      <c r="G19" s="18">
        <v>18000</v>
      </c>
      <c r="H19" s="28">
        <f>C19*G19</f>
        <v>6300000</v>
      </c>
      <c r="I19" s="29">
        <f>F19</f>
        <v>5250000</v>
      </c>
    </row>
    <row r="20" spans="1:9" x14ac:dyDescent="0.2">
      <c r="A20" s="21"/>
      <c r="B20" s="67" t="s">
        <v>22</v>
      </c>
      <c r="C20" s="68"/>
      <c r="D20" s="68"/>
      <c r="E20" s="30"/>
      <c r="F20" s="31">
        <f>SUM(F19:F19)</f>
        <v>5250000</v>
      </c>
      <c r="G20" s="32"/>
      <c r="H20" s="33">
        <f>H19</f>
        <v>6300000</v>
      </c>
      <c r="I20" s="25">
        <f>I19</f>
        <v>5250000</v>
      </c>
    </row>
    <row r="21" spans="1:9" x14ac:dyDescent="0.2">
      <c r="A21" s="34"/>
      <c r="B21" s="69" t="s">
        <v>25</v>
      </c>
      <c r="C21" s="70"/>
      <c r="D21" s="70"/>
      <c r="E21" s="35"/>
      <c r="F21" s="36">
        <f>F17+F20</f>
        <v>30535000</v>
      </c>
      <c r="G21" s="37"/>
      <c r="H21" s="38">
        <f>H17+H20</f>
        <v>34101000</v>
      </c>
      <c r="I21" s="39">
        <f>I17+I20</f>
        <v>30535000</v>
      </c>
    </row>
    <row r="22" spans="1:9" x14ac:dyDescent="0.2">
      <c r="B22" s="55" t="s">
        <v>26</v>
      </c>
      <c r="C22" s="56"/>
      <c r="D22" s="40">
        <v>5.5E-2</v>
      </c>
      <c r="E22" s="35"/>
      <c r="F22" s="41">
        <f>F21*D22</f>
        <v>1679425</v>
      </c>
      <c r="G22" s="42"/>
      <c r="H22" s="38">
        <f>H21*D22</f>
        <v>1875555</v>
      </c>
      <c r="I22" s="39">
        <f t="shared" ref="I22:I23" si="4">+F22</f>
        <v>1679425</v>
      </c>
    </row>
    <row r="23" spans="1:9" x14ac:dyDescent="0.2">
      <c r="B23" s="57" t="s">
        <v>27</v>
      </c>
      <c r="C23" s="57"/>
      <c r="D23" s="43"/>
      <c r="E23" s="35"/>
      <c r="F23" s="36">
        <f>F21+F22</f>
        <v>32214425</v>
      </c>
      <c r="G23" s="42"/>
      <c r="H23" s="38">
        <f>H21+H22</f>
        <v>35976555</v>
      </c>
      <c r="I23" s="39">
        <f t="shared" si="4"/>
        <v>32214425</v>
      </c>
    </row>
    <row r="24" spans="1:9" x14ac:dyDescent="0.2">
      <c r="B24" s="44"/>
      <c r="C24" s="44"/>
      <c r="F24" s="46"/>
      <c r="G24" s="46"/>
      <c r="H24" s="46"/>
      <c r="I24" s="46"/>
    </row>
  </sheetData>
  <mergeCells count="15">
    <mergeCell ref="B22:C22"/>
    <mergeCell ref="B23:C23"/>
    <mergeCell ref="I2:I3"/>
    <mergeCell ref="B4:I4"/>
    <mergeCell ref="B17:E17"/>
    <mergeCell ref="B18:H18"/>
    <mergeCell ref="B20:D20"/>
    <mergeCell ref="B21:D21"/>
    <mergeCell ref="A1:H1"/>
    <mergeCell ref="A2:A3"/>
    <mergeCell ref="B2:B3"/>
    <mergeCell ref="C2:C3"/>
    <mergeCell ref="D2:D3"/>
    <mergeCell ref="E2:F2"/>
    <mergeCell ref="G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2024-05-21T14:47:12Z</dcterms:created>
  <dcterms:modified xsi:type="dcterms:W3CDTF">2024-05-23T14:43:46Z</dcterms:modified>
</cp:coreProperties>
</file>