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++ASUNCION\2024\Uribia\Procesos de selección\Selección Abreviada\Subasta\002. Dotacion mobilirio Educacion\6. Adjudicacion\Enviados\"/>
    </mc:Choice>
  </mc:AlternateContent>
  <bookViews>
    <workbookView xWindow="0" yWindow="0" windowWidth="20490" windowHeight="7530" tabRatio="854"/>
  </bookViews>
  <sheets>
    <sheet name="Oferente 1" sheetId="20" r:id="rId1"/>
    <sheet name="Oferente (2)" sheetId="22" r:id="rId2"/>
    <sheet name="Oferente (3)" sheetId="28" r:id="rId3"/>
    <sheet name="Oferente (4)" sheetId="30" r:id="rId4"/>
    <sheet name="Oferente (5)" sheetId="32" r:id="rId5"/>
    <sheet name="Oferente (6)" sheetId="31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0" i="20" l="1"/>
  <c r="C20" i="32"/>
  <c r="H26" i="28"/>
  <c r="C5" i="32"/>
  <c r="G5" i="32" s="1"/>
  <c r="F20" i="31"/>
  <c r="C5" i="31"/>
  <c r="G5" i="31" s="1"/>
  <c r="G4" i="31"/>
  <c r="G4" i="32" l="1"/>
  <c r="C5" i="30"/>
  <c r="G5" i="30" s="1"/>
  <c r="G4" i="30" l="1"/>
  <c r="C25" i="20"/>
  <c r="F20" i="20"/>
  <c r="H20" i="20"/>
  <c r="H24" i="20"/>
  <c r="G20" i="20"/>
  <c r="G27" i="20" s="1"/>
  <c r="H25" i="20"/>
  <c r="G25" i="20"/>
  <c r="G24" i="20"/>
  <c r="F25" i="20"/>
  <c r="F24" i="20"/>
  <c r="F15" i="20"/>
  <c r="G15" i="20" s="1"/>
  <c r="H15" i="20" s="1"/>
  <c r="E25" i="20"/>
  <c r="E24" i="20"/>
  <c r="C5" i="28"/>
  <c r="G5" i="28" s="1"/>
  <c r="C5" i="22"/>
  <c r="G5" i="22" s="1"/>
  <c r="C5" i="20"/>
  <c r="G5" i="20" s="1"/>
  <c r="G26" i="20" l="1"/>
  <c r="G4" i="20"/>
  <c r="G4" i="28"/>
  <c r="G4" i="22"/>
</calcChain>
</file>

<file path=xl/sharedStrings.xml><?xml version="1.0" encoding="utf-8"?>
<sst xmlns="http://schemas.openxmlformats.org/spreadsheetml/2006/main" count="463" uniqueCount="164">
  <si>
    <t>CRITERIO DE EVALUACIÓN</t>
  </si>
  <si>
    <t>No. RUP</t>
  </si>
  <si>
    <t>No. CONTRATO</t>
  </si>
  <si>
    <t>OBJETO</t>
  </si>
  <si>
    <t>CONTRATISTA</t>
  </si>
  <si>
    <t>CONTRATANTE</t>
  </si>
  <si>
    <t>VALOR FINAL EJECUTADO EN PESOS (INCLUYE ADICIONES)</t>
  </si>
  <si>
    <t>FECHA DE INICIO</t>
  </si>
  <si>
    <t>FECHA DE TERMINACIÓN</t>
  </si>
  <si>
    <t>VALOR EN SMMLV</t>
  </si>
  <si>
    <t>VALOR EN SMMLV EN EL RUP</t>
  </si>
  <si>
    <t>VALOR SMMLV % PARTICIPACIÓN</t>
  </si>
  <si>
    <t>VALOR % DE PARTICIPACIÓN</t>
  </si>
  <si>
    <t>OBSERVACIÓN Y/O ACLARACIÓN</t>
  </si>
  <si>
    <t>CONCLUSIÓN</t>
  </si>
  <si>
    <t>No. DEL OFERENTE:</t>
  </si>
  <si>
    <t>No. DEL PROCESO:</t>
  </si>
  <si>
    <t>OBJETO:</t>
  </si>
  <si>
    <t>PRESUPUESTO OFICIAL</t>
  </si>
  <si>
    <t>PLAZO (MESES)</t>
  </si>
  <si>
    <t>PPTO SMMLV</t>
  </si>
  <si>
    <t>NOMBRE DEL OFERENTE</t>
  </si>
  <si>
    <t>MODALIDAD DE EJECUCIÓN 
(C, UT ó I)</t>
  </si>
  <si>
    <t xml:space="preserve">VERIFICACIÓN DE EXPERIENCIA </t>
  </si>
  <si>
    <t>INTEGRANTES</t>
  </si>
  <si>
    <t>De 5 hasta 6 contratos</t>
  </si>
  <si>
    <t>% PO</t>
  </si>
  <si>
    <t>SMMLV</t>
  </si>
  <si>
    <t>REQUERIDO</t>
  </si>
  <si>
    <t>PARCIPACIÓN</t>
  </si>
  <si>
    <t xml:space="preserve">PORCENTAJE DE PARTICIPACIÓN </t>
  </si>
  <si>
    <r>
      <t>CUMPLE/</t>
    </r>
    <r>
      <rPr>
        <b/>
        <sz val="9"/>
        <color rgb="FFFF0000"/>
        <rFont val="Tw Cen MT"/>
        <family val="2"/>
      </rPr>
      <t>NO CUMPLE</t>
    </r>
  </si>
  <si>
    <t>De 1 hasta 5 contratos</t>
  </si>
  <si>
    <t>N/A</t>
  </si>
  <si>
    <t>CONTRATO No. 2</t>
  </si>
  <si>
    <t>CONTRATO No. 1</t>
  </si>
  <si>
    <t>CONTRATO No. 3</t>
  </si>
  <si>
    <t>CUMPLE</t>
  </si>
  <si>
    <t xml:space="preserve">SUB-002-2024 </t>
  </si>
  <si>
    <t>DOTACIÓN DE MOBILIARIO ESCOLAR PARA LOS ESTABLECIMIENTOS EDUCATIVOS PÚBLICOS DEL MUNICIPIO URIBIA, LA GUAJIRA, VIGENCIA 2024.</t>
  </si>
  <si>
    <t>EXPERIENCIA ESPECÍFICA: 
El proponente presentará para acreditar la experiencia con maximo 5 contratos de objeto dotación o suministro de mobiliario escolar, debiendo alguna de ellas incluir de forma específica sillas ó pupitres, debiéndose cumplir las siguientes condiciones: 
1.	La sumatoria de todos los contratos aportados sea de mínimo el 80% del presupuesto oficial
2.	El componente de sillas o pupitres debe corresponder a mínimo el 50% del presupuesto oficial.</t>
  </si>
  <si>
    <t>Que contenga uno (1) de los siguientes códigos del Clasificador de Bienes y Servicios (UNSPSC) en el tercer nivel:
561121
561215
561015</t>
  </si>
  <si>
    <t>CONTRATO No. 4</t>
  </si>
  <si>
    <t>DISTRIBUCIONES RBR S.A.S.</t>
  </si>
  <si>
    <t>UNIÓN TEMPORAL DOTACIÓN MOBILIARIO ESCOLAR 2024</t>
  </si>
  <si>
    <t>ARCHIVOS Y CARPETAS DE COLOMBIA S.A.S.</t>
  </si>
  <si>
    <t>UNIÓN TEMPORAL DATACARIBE</t>
  </si>
  <si>
    <t>05 de 2023</t>
  </si>
  <si>
    <t>Suministro de mobiliario escolar, de cafetería y comedores escolares.</t>
  </si>
  <si>
    <t>Veneplast L.T.D.A.</t>
  </si>
  <si>
    <t xml:space="preserve">I </t>
  </si>
  <si>
    <t>Suministro de mobiliario escolar.</t>
  </si>
  <si>
    <t>Consorcio Pro Educación Cesar</t>
  </si>
  <si>
    <t>I</t>
  </si>
  <si>
    <t>202 de 2023</t>
  </si>
  <si>
    <t>CONTRATO No. 5</t>
  </si>
  <si>
    <t>017 de 2022</t>
  </si>
  <si>
    <t>085 de 2014</t>
  </si>
  <si>
    <t>Suministro de 192 pupitres unipersonales para la Institución Etnoeducativa Nuestra Señora de Fatima y sus Sedes Sateliales, vigencia 2022.</t>
  </si>
  <si>
    <t xml:space="preserve"> Institución Etnoeducativa Nuestra Señora de Fatima</t>
  </si>
  <si>
    <t>Municipio de Fonseca</t>
  </si>
  <si>
    <t xml:space="preserve">561215
561121
</t>
  </si>
  <si>
    <t>561121
561215</t>
  </si>
  <si>
    <t xml:space="preserve">561121
561215
</t>
  </si>
  <si>
    <t>NO CUMPLE</t>
  </si>
  <si>
    <t xml:space="preserve">Suministro de mobiliario escolar para las diferentes instituciones del municipio de Fonseca - La Guajira. </t>
  </si>
  <si>
    <t>561121
561215
561015</t>
  </si>
  <si>
    <t>CC. CONSTRUCCIONES Y COMUNICACIONES S.A.S</t>
  </si>
  <si>
    <t>No se puede verificar no aporta RUP</t>
  </si>
  <si>
    <t>004-2023</t>
  </si>
  <si>
    <t xml:space="preserve">Dotación de muebles escolares para las instituciones educativas del Municipio de Arjona- Bolivar
</t>
  </si>
  <si>
    <t>Dotación de mobiliario
escolar para la sede 
educativa en el municipio de albania</t>
  </si>
  <si>
    <t>CC. Consrucciones y comunicaciones s.a.s</t>
  </si>
  <si>
    <t xml:space="preserve">Alcaldia de Arjoná </t>
  </si>
  <si>
    <t>Alcaldia de Albania</t>
  </si>
  <si>
    <t>21 de diciembre de 2023</t>
  </si>
  <si>
    <t>22 de diciembre de 2023</t>
  </si>
  <si>
    <t>No informe</t>
  </si>
  <si>
    <t>22 de marzo de 2024</t>
  </si>
  <si>
    <t>El oferente no aportó el RUP por lo cual no se puede realizar la verificacion de experiencia. De igual forma, la certificacion aportada por el oferente se limita a indicar el objeto del contrato, sin especificar los insumos entregados, sus cantidades y demas actividades propias de la ejecucion del contrato. Con el proposito de verificar el componente de sillas y pupitres se deberá aportar documentos anexos a las certificacion presentada, que acrediten el cumplimiento de dicho componente.</t>
  </si>
  <si>
    <r>
      <t xml:space="preserve">El oferente acredita experiencia específica con  los contratos aportados por un valor de </t>
    </r>
    <r>
      <rPr>
        <b/>
        <sz val="10"/>
        <color rgb="FFFF0000"/>
        <rFont val="Tw Cen MT"/>
        <family val="2"/>
      </rPr>
      <t xml:space="preserve">0,0 </t>
    </r>
    <r>
      <rPr>
        <sz val="10"/>
        <color theme="1"/>
        <rFont val="Tw Cen MT"/>
        <family val="2"/>
      </rPr>
      <t>SMMLV, es decir, un valor inferior al 80% del PPTO oficial.</t>
    </r>
  </si>
  <si>
    <t>NORA HAYDE VILLAMIZAR VIVAS</t>
  </si>
  <si>
    <t xml:space="preserve">CARVEPA S.A.S </t>
  </si>
  <si>
    <t>Dotacion escolar para garantizar la cobertura y permanencia de los estudiantes de las sedes educativas oficiales en el departamento del magdalena.</t>
  </si>
  <si>
    <t>Dotación de mobiliario escolar para la construcción de una paz estable y duradera, de las regiones centro, norte, oriental,
suroriental y suroccidental, departamento norte de santander.</t>
  </si>
  <si>
    <t>Adquisición de mobiliario de aula y mobiliario
Para restaurante escolar como dotación a los establecimientos educativos del departamento de Casanare</t>
  </si>
  <si>
    <t>Villamizar vivas nohora haydee</t>
  </si>
  <si>
    <t>Gobernación del norte de Santander</t>
  </si>
  <si>
    <t xml:space="preserve">
1.	La sumatoria de todos los contratos aportados sea de mínimo el 80% del presupuesto oficial
2.	El componente de sillas o pupitres debe corresponder a mínimo el 50% del presupuesto oficial.</t>
  </si>
  <si>
    <r>
      <rPr>
        <sz val="9"/>
        <rFont val="Tw Cen MT"/>
        <family val="2"/>
      </rPr>
      <t xml:space="preserve">EXPERIENCIA ESPECÍFICA: 
El proponente presentará para acreditar la experiencia con maximo 5 contratos de objeto </t>
    </r>
    <r>
      <rPr>
        <b/>
        <sz val="9"/>
        <rFont val="Tw Cen MT"/>
        <family val="2"/>
      </rPr>
      <t>dotación o suministro de mobiliario escolar, debiendo alguna de ellas incluir de forma específica sillas ó pupitres,</t>
    </r>
    <r>
      <rPr>
        <sz val="9"/>
        <rFont val="Tw Cen MT"/>
        <family val="2"/>
      </rPr>
      <t xml:space="preserve"> debiéndose cumplir las siguientes condiciones: </t>
    </r>
  </si>
  <si>
    <t>Departamento del Magdalena</t>
  </si>
  <si>
    <t>Departamento de Casanaré</t>
  </si>
  <si>
    <t>Dotación y adecuación e instalación de mobiliario escolar necesario
para dotar obras de megacolegios a nivel nacional</t>
  </si>
  <si>
    <t>CARVEPA S.A.S.</t>
  </si>
  <si>
    <t>INCEL LTDA</t>
  </si>
  <si>
    <t>CW21480048</t>
  </si>
  <si>
    <t>CO-11.013-2019</t>
  </si>
  <si>
    <t>Suministrar muebles, mobiliario de aula y elementos necesarios para el correcto funcionamiento de oficinas en las dependencias de nivel nacional de Colmena.</t>
  </si>
  <si>
    <t>Colmena Seguros</t>
  </si>
  <si>
    <t>Mobiline SAS</t>
  </si>
  <si>
    <t>10 de agosto de 2021</t>
  </si>
  <si>
    <t>26 de septiembre de 2019</t>
  </si>
  <si>
    <t>20 de marzo de 2022</t>
  </si>
  <si>
    <t>20 de marzo 2020</t>
  </si>
  <si>
    <t>CONTRATO No 4</t>
  </si>
  <si>
    <t>2019-05</t>
  </si>
  <si>
    <t>2022-015</t>
  </si>
  <si>
    <t>069-1617</t>
  </si>
  <si>
    <t>219-2023</t>
  </si>
  <si>
    <t xml:space="preserve">EXPERIENCIA ESPECÍFICA: 
El proponente presentará para acreditar la experiencia con maximo 5 contratos de objeto dotación o suministro de mobiliario escolar, debiendo alguna de ellas incluir de forma específica sillas ó pupitres, debiéndose cumplir las siguientes condiciones: 
1. La sumatoria de todos los contratos aportados sea de mínimo el 80% del presupuesto oficial
</t>
  </si>
  <si>
    <t>2. El componente de sillas o pupitres debe corresponder a mínimo el 50% del presupuesto oficial.</t>
  </si>
  <si>
    <t>561015                                        561215                                        561121</t>
  </si>
  <si>
    <t xml:space="preserve">561121
 561215  </t>
  </si>
  <si>
    <t xml:space="preserve">561015
561215                      
561121 </t>
  </si>
  <si>
    <t>ESTANCOL S.A.S.</t>
  </si>
  <si>
    <t xml:space="preserve">No cumple, el oferente aporta experiencia especifica en adquision de mobiliario hospitalario y no en dotacion o suministro de mobiliario escolar.	</t>
  </si>
  <si>
    <t>No serán verificados en la medida que el contrato no corresponde al solicitado en el presente proceso de selección.</t>
  </si>
  <si>
    <t>002-2016</t>
  </si>
  <si>
    <t>2018-AC.OFI-03</t>
  </si>
  <si>
    <t>DBS-000060</t>
  </si>
  <si>
    <t>755-2018</t>
  </si>
  <si>
    <t>Suministro de escritorio para docentes, sillas interlocutoras y sillas universitarias con brazo fijo en polimero de alto impacto de tuberia calibre 16 pulgadas con recubrimiento de pintura epoxi poliester para ciudadela  universitaria- Universidad  del Atlantico sede norte.</t>
  </si>
  <si>
    <t>Oficiaribe S.A.S</t>
  </si>
  <si>
    <t>Fundacion Mundo Verde</t>
  </si>
  <si>
    <t>Universidad del Atlantico</t>
  </si>
  <si>
    <t xml:space="preserve">Corporacion Universitaria de la Costa C.U.C </t>
  </si>
  <si>
    <t>Datalaser S.A.S</t>
  </si>
  <si>
    <t>31/06/2019</t>
  </si>
  <si>
    <t>2375, 99</t>
  </si>
  <si>
    <r>
      <t xml:space="preserve">El oferente acredita experiencia específica con  los contratos aportados por un valor de </t>
    </r>
    <r>
      <rPr>
        <b/>
        <sz val="10"/>
        <color theme="1"/>
        <rFont val="Tw Cen MT"/>
        <family val="2"/>
      </rPr>
      <t>28.389,69</t>
    </r>
    <r>
      <rPr>
        <sz val="10"/>
        <color rgb="FFFF0000"/>
        <rFont val="Tw Cen MT"/>
        <family val="2"/>
      </rPr>
      <t xml:space="preserve"> </t>
    </r>
    <r>
      <rPr>
        <sz val="10"/>
        <color theme="1"/>
        <rFont val="Tw Cen MT"/>
        <family val="2"/>
      </rPr>
      <t xml:space="preserve">SMMLV, es decir, un valor superior al 80% del PPTO oficial.
</t>
    </r>
    <r>
      <rPr>
        <sz val="10"/>
        <color rgb="FFFF0000"/>
        <rFont val="Tw Cen MT"/>
        <family val="2"/>
      </rPr>
      <t>El componente de sillas o pupitres en los contratos aportados es igual a 0 SMMLV, es decir, un valor inferior al 50% del PPTO oficial.</t>
    </r>
  </si>
  <si>
    <t>561215
561121</t>
  </si>
  <si>
    <t>561215
561015</t>
  </si>
  <si>
    <t>Compraventa de sillas para estudiantes en la institucion universitaria ITSA.</t>
  </si>
  <si>
    <t>No es posible verificar</t>
  </si>
  <si>
    <t>DATALASER S.A.S</t>
  </si>
  <si>
    <t>OFICARIBE S.A.S</t>
  </si>
  <si>
    <t>Contratar el suministro e instalacion de elementos de mobiliario interior para las diferentes aulas de la corporacion.</t>
  </si>
  <si>
    <t>Cantratar la adquisicion de mobiliarios para los ambientes de nodo de construcciones e infraestructura del Centro Insdustrial de Aviacion de Regional Atlantico para la vigencia 2018.</t>
  </si>
  <si>
    <t>Suministro de sillas universitarias, tablereos y sillas de profesor para centros educativos de Riohacha, Uribia y el departamento de la Guajira.</t>
  </si>
  <si>
    <t xml:space="preserve">Suministro de elementos de dotación escolar (pupitres, mesas para docentes, tableros, bibliotecas), productos de tecnología, elementos para restaurantes escolares, insumos de aseo y cafetería de acuerdo a las especificaciones técnicas anexas al presente contrato.
</t>
  </si>
  <si>
    <t>Dotación e instalación de mobiliario para los centros de formación, aprendizaje e innovación estudiantil de la Univerversidad Agustiniana Uniagustiniana.</t>
  </si>
  <si>
    <t xml:space="preserve">Fabricacion suministro de mobiliario escolar mesas de trabajo pupitre y de sillas para las nuevas aulas Colegio de Inglaterra – The English School.
</t>
  </si>
  <si>
    <t xml:space="preserve">Adquisición de mobiliario asistencial y administrativo en el Hospital Militar Central. </t>
  </si>
  <si>
    <t>Estancol S.A.S.</t>
  </si>
  <si>
    <t>Archivos y Suministros Cajas y Carpetas LTDA</t>
  </si>
  <si>
    <t>Universitaria Agustiniana</t>
  </si>
  <si>
    <t>Fundación Educativa de Inglaterra</t>
  </si>
  <si>
    <t>Hospital Militar Central</t>
  </si>
  <si>
    <t xml:space="preserve">Distribuciones RBR S.A.S.	</t>
  </si>
  <si>
    <t>085 de 2021</t>
  </si>
  <si>
    <t>Mejoramiento de la calidad educativa mediante la dotación de espacios académicos, deportivos, tecnológicos y administrativos en la institución educativa angela mariana torres del municipio de becerril-cesar.</t>
  </si>
  <si>
    <t>Alcaldia de Becerril-Cesar</t>
  </si>
  <si>
    <t>C</t>
  </si>
  <si>
    <t xml:space="preserve"> </t>
  </si>
  <si>
    <r>
      <t>El oferente acredita experiencia específica con  los contratos aportados por un valo</t>
    </r>
    <r>
      <rPr>
        <sz val="10"/>
        <rFont val="Tw Cen MT"/>
        <family val="2"/>
      </rPr>
      <t>r de 1439,86</t>
    </r>
    <r>
      <rPr>
        <b/>
        <sz val="10"/>
        <color rgb="FFFF0000"/>
        <rFont val="Tw Cen MT"/>
        <family val="2"/>
      </rPr>
      <t xml:space="preserve"> </t>
    </r>
    <r>
      <rPr>
        <sz val="10"/>
        <rFont val="Tw Cen MT"/>
        <family val="2"/>
      </rPr>
      <t>SMMLV, es decir</t>
    </r>
    <r>
      <rPr>
        <sz val="10"/>
        <color theme="1"/>
        <rFont val="Tw Cen MT"/>
        <family val="2"/>
      </rPr>
      <t xml:space="preserve">, un valor superior al 80% del PPTO oficial.
El componente de sillas o pupitres en los contratos aportados es igual a 655,13 </t>
    </r>
    <r>
      <rPr>
        <sz val="10"/>
        <rFont val="Tw Cen MT"/>
        <family val="2"/>
      </rPr>
      <t>SMMLV,</t>
    </r>
    <r>
      <rPr>
        <sz val="10"/>
        <color theme="1"/>
        <rFont val="Tw Cen MT"/>
        <family val="2"/>
      </rPr>
      <t xml:space="preserve"> es decir, un valor superior al 50% del PPTO oficial.</t>
    </r>
  </si>
  <si>
    <t xml:space="preserve"> Las certificaciones aportadas por el oferente se limitan a indicar el objeto del contrato, sin especificar los insumos entregados, sus cantidades y demas actividades propias de la ejecucion del contrato. Con el proposito de verificar el componente de sillas y pupitres se debió aportar documentos anexos a las certificacion presentada, para acreditar el cumplimiento de dicho componente.</t>
  </si>
  <si>
    <t>Institucion universitaria ITSA.</t>
  </si>
  <si>
    <t xml:space="preserve">Servicio Nacional de Aprendizaje SENA </t>
  </si>
  <si>
    <r>
      <t xml:space="preserve">El oferente acredita experiencia específica con  los contratos aportados por un valor de </t>
    </r>
    <r>
      <rPr>
        <b/>
        <sz val="10"/>
        <color theme="1"/>
        <rFont val="Tw Cen MT"/>
        <family val="2"/>
      </rPr>
      <t>4590,16 SMMLV</t>
    </r>
    <r>
      <rPr>
        <sz val="10"/>
        <color theme="1"/>
        <rFont val="Tw Cen MT"/>
        <family val="2"/>
      </rPr>
      <t xml:space="preserve">, es decir, un valor superior al 80% del PPTO oficial.
El componente de sillas o pupitres en los contratos aportados es igual a </t>
    </r>
    <r>
      <rPr>
        <b/>
        <sz val="10"/>
        <color theme="1"/>
        <rFont val="Tw Cen MT"/>
        <family val="2"/>
      </rPr>
      <t>2193 SMMLV</t>
    </r>
    <r>
      <rPr>
        <sz val="10"/>
        <color theme="1"/>
        <rFont val="Tw Cen MT"/>
        <family val="2"/>
      </rPr>
      <t>, es decir, un valor superior al 50% del PPTO oficial.</t>
    </r>
  </si>
  <si>
    <t xml:space="preserve"> CUMPLE</t>
  </si>
  <si>
    <t>El oferente acredita experiencia específica con  los contratos aportados por un valor de 1.195,74 SMMLV, es decir, un valor superior al 80% del PPTO oficial, es decir 921,44 SMMLV
El componente de sillas o pupitres en los contratos aportados es igual a 682,42 SMMLV, es decir, un valor superior  al 50% del PPTO oficial, es decir 575,91 SMMLV</t>
  </si>
  <si>
    <t>El oferente acredita experiencia específica con  los contratos aportados por un valor de 2.536,02 SMMLV, es decir, un valor superior al 80% del PPTO oficial, es decir 921,44 SMMLV
El componente de sillas o pupitres en los contratos aportados es igual a 1475,87 SMMLV, es decir, un valor superior  al 50% del PPTO oficial, es decir 575,91 SMMLV</t>
  </si>
  <si>
    <t>561015  
561215</t>
  </si>
  <si>
    <t>Adquisicion y suministro de elementos tecnologicos, papeleria, implementos deportivos, uniformes, productos de aseo, utensilios de cafeteria, canecas y mobiliario para instituciones educativas, según lo requerido en la ficha tecnica.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</si>
</sst>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&quot;$&quot;#,##0.00;[Red]\-&quot;$&quot;#,##0.00"/>
    <numFmt numFmtId="165" formatCode="_-&quot;$&quot;* #,##0_-;\-&quot;$&quot;* #,##0_-;_-&quot;$&quot;* &quot;-&quot;_-;_-@_-"/>
    <numFmt numFmtId="166" formatCode="&quot;$&quot;\ #,##0.00"/>
    <numFmt numFmtId="167" formatCode="\$#,##0.00"/>
    <numFmt numFmtId="168" formatCode="#,##0.00_ ;\-#,##0.00\ "/>
    <numFmt numFmtId="169" formatCode="#,##0_ ;\-#,##0\ "/>
    <numFmt numFmtId="170" formatCode="&quot;$&quot;\ #,##0"/>
    <numFmt numFmtId="171" formatCode="_-&quot;$&quot;* #,##0.00_-;\-&quot;$&quot;* #,##0.00_-;_-&quot;$&quot;* &quot;-&quot;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badi"/>
      <family val="2"/>
    </font>
    <font>
      <b/>
      <sz val="11"/>
      <color theme="1"/>
      <name val="Tw Cen MT"/>
      <family val="2"/>
    </font>
    <font>
      <b/>
      <sz val="10"/>
      <color rgb="FFFF0000"/>
      <name val="Tw Cen MT"/>
      <family val="2"/>
    </font>
    <font>
      <b/>
      <sz val="10"/>
      <color rgb="FF000000"/>
      <name val="Tw Cen MT"/>
      <family val="2"/>
    </font>
    <font>
      <sz val="10"/>
      <name val="Tw Cen MT"/>
      <family val="2"/>
    </font>
    <font>
      <b/>
      <sz val="9"/>
      <name val="Tw Cen MT"/>
      <family val="2"/>
    </font>
    <font>
      <sz val="10"/>
      <color theme="1"/>
      <name val="Tw Cen MT"/>
      <family val="2"/>
    </font>
    <font>
      <sz val="10"/>
      <color rgb="FF000000"/>
      <name val="Tw Cen MT"/>
      <family val="2"/>
    </font>
    <font>
      <sz val="9"/>
      <color rgb="FF000000"/>
      <name val="Tw Cen MT"/>
      <family val="2"/>
    </font>
    <font>
      <b/>
      <sz val="9"/>
      <color rgb="FF000000"/>
      <name val="Tw Cen MT"/>
      <family val="2"/>
    </font>
    <font>
      <sz val="10"/>
      <color rgb="FFFF0000"/>
      <name val="Tw Cen MT"/>
      <family val="2"/>
    </font>
    <font>
      <b/>
      <sz val="11"/>
      <color theme="1"/>
      <name val="Calibri"/>
      <family val="2"/>
      <scheme val="minor"/>
    </font>
    <font>
      <b/>
      <sz val="10"/>
      <name val="Tw Cen MT"/>
      <family val="2"/>
    </font>
    <font>
      <sz val="9"/>
      <name val="Tw Cen MT"/>
      <family val="2"/>
    </font>
    <font>
      <b/>
      <sz val="9"/>
      <color rgb="FFFF0000"/>
      <name val="Tw Cen MT"/>
      <family val="2"/>
    </font>
    <font>
      <sz val="10"/>
      <color rgb="FF000000"/>
      <name val="Times New Roman"/>
      <family val="1"/>
    </font>
    <font>
      <sz val="11"/>
      <color theme="1"/>
      <name val="Tw Cen MT"/>
      <family val="2"/>
    </font>
    <font>
      <b/>
      <sz val="10"/>
      <color theme="1"/>
      <name val="Tw Cen MT"/>
      <family val="2"/>
    </font>
    <font>
      <sz val="8"/>
      <color rgb="FFFF0000"/>
      <name val="Tw Cen MT"/>
      <family val="2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7" fillId="0" borderId="0"/>
    <xf numFmtId="165" fontId="1" fillId="0" borderId="0" applyFont="0" applyFill="0" applyBorder="0" applyAlignment="0" applyProtection="0"/>
  </cellStyleXfs>
  <cellXfs count="194">
    <xf numFmtId="0" fontId="0" fillId="0" borderId="0" xfId="0"/>
    <xf numFmtId="0" fontId="2" fillId="0" borderId="0" xfId="0" applyFont="1" applyAlignment="1">
      <alignment horizontal="left" vertical="center"/>
    </xf>
    <xf numFmtId="0" fontId="14" fillId="3" borderId="1" xfId="0" applyFont="1" applyFill="1" applyBorder="1" applyAlignment="1">
      <alignment horizontal="center" vertical="center"/>
    </xf>
    <xf numFmtId="168" fontId="6" fillId="3" borderId="1" xfId="1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 shrinkToFit="1"/>
    </xf>
    <xf numFmtId="44" fontId="2" fillId="0" borderId="0" xfId="0" applyNumberFormat="1" applyFont="1" applyAlignment="1">
      <alignment horizontal="left" vertical="center"/>
    </xf>
    <xf numFmtId="0" fontId="0" fillId="0" borderId="0" xfId="0" applyAlignment="1">
      <alignment horizontal="center"/>
    </xf>
    <xf numFmtId="8" fontId="0" fillId="0" borderId="0" xfId="0" applyNumberFormat="1"/>
    <xf numFmtId="4" fontId="0" fillId="0" borderId="0" xfId="0" applyNumberFormat="1"/>
    <xf numFmtId="0" fontId="14" fillId="0" borderId="1" xfId="0" applyFont="1" applyBorder="1" applyAlignment="1">
      <alignment horizontal="center" vertical="center"/>
    </xf>
    <xf numFmtId="9" fontId="14" fillId="3" borderId="1" xfId="2" applyFont="1" applyFill="1" applyBorder="1" applyAlignment="1">
      <alignment horizontal="center" vertical="center"/>
    </xf>
    <xf numFmtId="9" fontId="14" fillId="3" borderId="1" xfId="2" applyFont="1" applyFill="1" applyBorder="1" applyAlignment="1">
      <alignment horizontal="center" vertical="center" shrinkToFit="1"/>
    </xf>
    <xf numFmtId="168" fontId="9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wrapText="1"/>
    </xf>
    <xf numFmtId="0" fontId="14" fillId="0" borderId="1" xfId="0" applyFont="1" applyBorder="1" applyAlignment="1">
      <alignment horizontal="center" vertical="center" wrapText="1"/>
    </xf>
    <xf numFmtId="6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shrinkToFit="1"/>
    </xf>
    <xf numFmtId="4" fontId="6" fillId="0" borderId="1" xfId="0" applyNumberFormat="1" applyFont="1" applyBorder="1" applyAlignment="1">
      <alignment horizontal="center" vertical="center" wrapText="1"/>
    </xf>
    <xf numFmtId="9" fontId="6" fillId="0" borderId="1" xfId="0" applyNumberFormat="1" applyFont="1" applyBorder="1" applyAlignment="1">
      <alignment horizontal="center" vertical="center" wrapText="1"/>
    </xf>
    <xf numFmtId="9" fontId="9" fillId="0" borderId="1" xfId="0" applyNumberFormat="1" applyFont="1" applyBorder="1" applyAlignment="1">
      <alignment horizontal="center" vertical="center" shrinkToFit="1"/>
    </xf>
    <xf numFmtId="4" fontId="9" fillId="0" borderId="1" xfId="0" applyNumberFormat="1" applyFont="1" applyBorder="1" applyAlignment="1">
      <alignment horizontal="center" vertical="center" shrinkToFit="1"/>
    </xf>
    <xf numFmtId="170" fontId="9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169" fontId="5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8" fontId="8" fillId="0" borderId="1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14" fontId="9" fillId="0" borderId="1" xfId="0" applyNumberFormat="1" applyFont="1" applyBorder="1" applyAlignment="1">
      <alignment horizontal="center" shrinkToFit="1"/>
    </xf>
    <xf numFmtId="9" fontId="8" fillId="0" borderId="1" xfId="2" applyFont="1" applyBorder="1" applyAlignment="1">
      <alignment horizontal="center" vertical="center"/>
    </xf>
    <xf numFmtId="166" fontId="9" fillId="0" borderId="1" xfId="0" applyNumberFormat="1" applyFont="1" applyBorder="1" applyAlignment="1">
      <alignment horizontal="center" vertical="center" shrinkToFit="1"/>
    </xf>
    <xf numFmtId="1" fontId="4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 shrinkToFit="1"/>
    </xf>
    <xf numFmtId="164" fontId="0" fillId="0" borderId="0" xfId="0" applyNumberFormat="1" applyAlignment="1">
      <alignment horizontal="center"/>
    </xf>
    <xf numFmtId="165" fontId="0" fillId="0" borderId="0" xfId="4" applyFont="1"/>
    <xf numFmtId="165" fontId="0" fillId="0" borderId="0" xfId="0" applyNumberFormat="1"/>
    <xf numFmtId="171" fontId="0" fillId="0" borderId="0" xfId="0" applyNumberFormat="1"/>
    <xf numFmtId="0" fontId="9" fillId="0" borderId="9" xfId="0" applyFont="1" applyBorder="1" applyAlignment="1">
      <alignment horizontal="center" vertical="center" shrinkToFit="1"/>
    </xf>
    <xf numFmtId="3" fontId="0" fillId="0" borderId="0" xfId="0" applyNumberFormat="1"/>
    <xf numFmtId="0" fontId="8" fillId="0" borderId="0" xfId="0" applyFont="1" applyAlignment="1">
      <alignment horizontal="center" wrapText="1"/>
    </xf>
    <xf numFmtId="6" fontId="0" fillId="0" borderId="0" xfId="0" applyNumberFormat="1"/>
    <xf numFmtId="4" fontId="22" fillId="0" borderId="1" xfId="0" applyNumberFormat="1" applyFont="1" applyBorder="1" applyAlignment="1">
      <alignment horizontal="center"/>
    </xf>
    <xf numFmtId="4" fontId="22" fillId="0" borderId="1" xfId="0" applyNumberFormat="1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2" fontId="0" fillId="0" borderId="0" xfId="0" applyNumberFormat="1"/>
    <xf numFmtId="14" fontId="6" fillId="0" borderId="1" xfId="0" applyNumberFormat="1" applyFont="1" applyBorder="1" applyAlignment="1">
      <alignment horizontal="center" vertical="center" shrinkToFit="1"/>
    </xf>
    <xf numFmtId="0" fontId="9" fillId="0" borderId="10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4" fontId="8" fillId="0" borderId="9" xfId="0" applyNumberFormat="1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 wrapText="1"/>
    </xf>
    <xf numFmtId="0" fontId="8" fillId="0" borderId="10" xfId="0" applyFont="1" applyBorder="1" applyAlignment="1">
      <alignment horizontal="center" vertical="center" shrinkToFit="1"/>
    </xf>
    <xf numFmtId="1" fontId="0" fillId="0" borderId="0" xfId="0" applyNumberFormat="1"/>
    <xf numFmtId="0" fontId="9" fillId="0" borderId="1" xfId="0" applyFont="1" applyBorder="1" applyAlignment="1">
      <alignment horizontal="center" vertical="center" wrapText="1"/>
    </xf>
    <xf numFmtId="2" fontId="9" fillId="0" borderId="10" xfId="0" applyNumberFormat="1" applyFont="1" applyBorder="1" applyAlignment="1">
      <alignment horizontal="center" vertical="center" shrinkToFit="1"/>
    </xf>
    <xf numFmtId="0" fontId="1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9" fontId="9" fillId="0" borderId="2" xfId="0" applyNumberFormat="1" applyFont="1" applyBorder="1" applyAlignment="1">
      <alignment horizontal="center" vertical="center" shrinkToFit="1"/>
    </xf>
    <xf numFmtId="9" fontId="9" fillId="0" borderId="4" xfId="0" applyNumberFormat="1" applyFont="1" applyBorder="1" applyAlignment="1">
      <alignment horizontal="center" vertical="center" shrinkToFit="1"/>
    </xf>
    <xf numFmtId="4" fontId="9" fillId="0" borderId="2" xfId="0" applyNumberFormat="1" applyFont="1" applyBorder="1" applyAlignment="1">
      <alignment horizontal="center" vertical="center" shrinkToFit="1"/>
    </xf>
    <xf numFmtId="4" fontId="9" fillId="0" borderId="4" xfId="0" applyNumberFormat="1" applyFont="1" applyBorder="1" applyAlignment="1">
      <alignment horizontal="center" vertical="center" shrinkToFit="1"/>
    </xf>
    <xf numFmtId="0" fontId="15" fillId="2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 shrinkToFit="1"/>
    </xf>
    <xf numFmtId="170" fontId="9" fillId="0" borderId="2" xfId="0" applyNumberFormat="1" applyFont="1" applyBorder="1" applyAlignment="1">
      <alignment horizontal="center" vertical="center" shrinkToFit="1"/>
    </xf>
    <xf numFmtId="170" fontId="9" fillId="0" borderId="4" xfId="0" applyNumberFormat="1" applyFont="1" applyBorder="1" applyAlignment="1">
      <alignment horizontal="center" vertical="center" shrinkToFi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14" fontId="9" fillId="0" borderId="2" xfId="0" applyNumberFormat="1" applyFont="1" applyBorder="1" applyAlignment="1">
      <alignment horizontal="center" vertical="center" shrinkToFit="1"/>
    </xf>
    <xf numFmtId="14" fontId="9" fillId="0" borderId="4" xfId="0" applyNumberFormat="1" applyFont="1" applyBorder="1" applyAlignment="1">
      <alignment horizontal="center" vertical="center" shrinkToFit="1"/>
    </xf>
    <xf numFmtId="4" fontId="6" fillId="0" borderId="2" xfId="0" applyNumberFormat="1" applyFont="1" applyBorder="1" applyAlignment="1">
      <alignment horizontal="center" vertical="center" shrinkToFit="1"/>
    </xf>
    <xf numFmtId="4" fontId="6" fillId="0" borderId="4" xfId="0" applyNumberFormat="1" applyFont="1" applyBorder="1" applyAlignment="1">
      <alignment horizontal="center" vertical="center" shrinkToFit="1"/>
    </xf>
    <xf numFmtId="4" fontId="6" fillId="0" borderId="2" xfId="0" applyNumberFormat="1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center" vertical="center" wrapText="1"/>
    </xf>
    <xf numFmtId="9" fontId="6" fillId="0" borderId="2" xfId="0" applyNumberFormat="1" applyFont="1" applyBorder="1" applyAlignment="1">
      <alignment horizontal="center" vertical="center" wrapText="1"/>
    </xf>
    <xf numFmtId="9" fontId="6" fillId="0" borderId="4" xfId="0" applyNumberFormat="1" applyFont="1" applyBorder="1" applyAlignment="1">
      <alignment horizontal="center" vertical="center" wrapText="1"/>
    </xf>
    <xf numFmtId="6" fontId="8" fillId="0" borderId="2" xfId="0" applyNumberFormat="1" applyFont="1" applyBorder="1" applyAlignment="1">
      <alignment horizontal="center" vertical="center"/>
    </xf>
    <xf numFmtId="6" fontId="8" fillId="0" borderId="4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9" fontId="5" fillId="3" borderId="1" xfId="2" applyFont="1" applyFill="1" applyBorder="1" applyAlignment="1">
      <alignment horizontal="center" vertical="center" shrinkToFit="1"/>
    </xf>
    <xf numFmtId="0" fontId="14" fillId="3" borderId="1" xfId="0" applyFont="1" applyFill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 shrinkToFit="1"/>
    </xf>
    <xf numFmtId="9" fontId="14" fillId="0" borderId="1" xfId="2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167" fontId="14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9" fontId="6" fillId="0" borderId="1" xfId="2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166" fontId="6" fillId="3" borderId="1" xfId="1" applyNumberFormat="1" applyFont="1" applyFill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 shrinkToFit="1"/>
    </xf>
    <xf numFmtId="1" fontId="4" fillId="0" borderId="4" xfId="0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8" fontId="8" fillId="0" borderId="2" xfId="0" applyNumberFormat="1" applyFont="1" applyBorder="1" applyAlignment="1">
      <alignment horizontal="center" vertical="center"/>
    </xf>
    <xf numFmtId="8" fontId="8" fillId="0" borderId="4" xfId="0" applyNumberFormat="1" applyFont="1" applyBorder="1" applyAlignment="1">
      <alignment horizontal="center" vertical="center"/>
    </xf>
    <xf numFmtId="9" fontId="8" fillId="0" borderId="2" xfId="2" applyFont="1" applyBorder="1" applyAlignment="1">
      <alignment horizontal="center" vertical="center"/>
    </xf>
    <xf numFmtId="9" fontId="8" fillId="0" borderId="4" xfId="2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66" fontId="9" fillId="0" borderId="2" xfId="0" applyNumberFormat="1" applyFont="1" applyBorder="1" applyAlignment="1">
      <alignment horizontal="center" vertical="center" shrinkToFit="1"/>
    </xf>
    <xf numFmtId="166" fontId="9" fillId="0" borderId="4" xfId="0" applyNumberFormat="1" applyFont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shrinkToFit="1"/>
    </xf>
    <xf numFmtId="0" fontId="9" fillId="0" borderId="6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shrinkToFit="1"/>
    </xf>
    <xf numFmtId="0" fontId="9" fillId="0" borderId="8" xfId="0" applyFont="1" applyFill="1" applyBorder="1" applyAlignment="1">
      <alignment horizontal="center" vertical="center" shrinkToFit="1"/>
    </xf>
    <xf numFmtId="0" fontId="14" fillId="0" borderId="3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wrapText="1"/>
    </xf>
    <xf numFmtId="0" fontId="8" fillId="0" borderId="3" xfId="0" applyFont="1" applyBorder="1" applyAlignment="1">
      <alignment horizontal="center" wrapText="1"/>
    </xf>
    <xf numFmtId="0" fontId="8" fillId="0" borderId="4" xfId="0" applyFont="1" applyBorder="1" applyAlignment="1">
      <alignment horizontal="center" wrapText="1"/>
    </xf>
    <xf numFmtId="6" fontId="8" fillId="0" borderId="2" xfId="0" applyNumberFormat="1" applyFont="1" applyBorder="1" applyAlignment="1">
      <alignment horizontal="center" vertical="center" wrapText="1"/>
    </xf>
    <xf numFmtId="6" fontId="8" fillId="0" borderId="3" xfId="0" applyNumberFormat="1" applyFont="1" applyBorder="1" applyAlignment="1">
      <alignment horizontal="center" vertical="center" wrapText="1"/>
    </xf>
    <xf numFmtId="6" fontId="8" fillId="0" borderId="4" xfId="0" applyNumberFormat="1" applyFont="1" applyBorder="1" applyAlignment="1">
      <alignment horizontal="center" vertical="center" wrapText="1"/>
    </xf>
    <xf numFmtId="8" fontId="8" fillId="0" borderId="2" xfId="0" applyNumberFormat="1" applyFont="1" applyBorder="1" applyAlignment="1">
      <alignment horizontal="center" vertical="center" wrapText="1"/>
    </xf>
    <xf numFmtId="8" fontId="8" fillId="0" borderId="3" xfId="0" applyNumberFormat="1" applyFont="1" applyBorder="1" applyAlignment="1">
      <alignment horizontal="center" vertical="center" wrapText="1"/>
    </xf>
    <xf numFmtId="8" fontId="8" fillId="0" borderId="4" xfId="0" applyNumberFormat="1" applyFont="1" applyBorder="1" applyAlignment="1">
      <alignment horizontal="center" vertical="center" wrapText="1"/>
    </xf>
    <xf numFmtId="14" fontId="9" fillId="0" borderId="3" xfId="0" applyNumberFormat="1" applyFont="1" applyBorder="1" applyAlignment="1">
      <alignment horizontal="center" vertical="center" shrinkToFit="1"/>
    </xf>
    <xf numFmtId="4" fontId="6" fillId="0" borderId="3" xfId="0" applyNumberFormat="1" applyFont="1" applyBorder="1" applyAlignment="1">
      <alignment horizontal="center" vertical="center" shrinkToFit="1"/>
    </xf>
    <xf numFmtId="0" fontId="20" fillId="0" borderId="2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17" fontId="8" fillId="0" borderId="2" xfId="0" applyNumberFormat="1" applyFont="1" applyBorder="1" applyAlignment="1">
      <alignment horizontal="center"/>
    </xf>
    <xf numFmtId="2" fontId="9" fillId="0" borderId="2" xfId="0" applyNumberFormat="1" applyFont="1" applyBorder="1" applyAlignment="1">
      <alignment horizontal="center" vertical="center" wrapText="1"/>
    </xf>
    <xf numFmtId="2" fontId="9" fillId="0" borderId="4" xfId="0" applyNumberFormat="1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/>
    </xf>
    <xf numFmtId="0" fontId="22" fillId="0" borderId="4" xfId="0" applyFont="1" applyBorder="1" applyAlignment="1">
      <alignment horizontal="center"/>
    </xf>
    <xf numFmtId="166" fontId="9" fillId="0" borderId="5" xfId="0" applyNumberFormat="1" applyFont="1" applyBorder="1" applyAlignment="1">
      <alignment horizontal="center" vertical="center" shrinkToFit="1"/>
    </xf>
    <xf numFmtId="166" fontId="9" fillId="0" borderId="11" xfId="0" applyNumberFormat="1" applyFont="1" applyBorder="1" applyAlignment="1">
      <alignment horizontal="center" vertical="center" shrinkToFit="1"/>
    </xf>
    <xf numFmtId="0" fontId="8" fillId="0" borderId="7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9" fontId="9" fillId="0" borderId="3" xfId="0" applyNumberFormat="1" applyFont="1" applyBorder="1" applyAlignment="1">
      <alignment horizontal="center" vertical="center" shrinkToFit="1"/>
    </xf>
    <xf numFmtId="0" fontId="9" fillId="0" borderId="2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4" fontId="6" fillId="0" borderId="3" xfId="0" applyNumberFormat="1" applyFont="1" applyBorder="1" applyAlignment="1">
      <alignment horizontal="center" vertical="center" wrapText="1"/>
    </xf>
    <xf numFmtId="9" fontId="6" fillId="0" borderId="3" xfId="0" applyNumberFormat="1" applyFont="1" applyBorder="1" applyAlignment="1">
      <alignment horizontal="center" vertical="center" wrapText="1"/>
    </xf>
    <xf numFmtId="6" fontId="8" fillId="0" borderId="3" xfId="0" applyNumberFormat="1" applyFont="1" applyBorder="1" applyAlignment="1">
      <alignment horizontal="center" vertical="center"/>
    </xf>
    <xf numFmtId="8" fontId="8" fillId="0" borderId="3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 shrinkToFit="1"/>
    </xf>
  </cellXfs>
  <cellStyles count="5">
    <cellStyle name="Moneda" xfId="1" builtinId="4"/>
    <cellStyle name="Moneda [0]" xfId="4" builtinId="7"/>
    <cellStyle name="Normal" xfId="0" builtinId="0"/>
    <cellStyle name="Normal 2" xfId="3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4"/>
  <sheetViews>
    <sheetView showGridLines="0" tabSelected="1" view="pageBreakPreview" topLeftCell="A22" zoomScale="107" zoomScaleNormal="56" zoomScaleSheetLayoutView="78" zoomScalePageLayoutView="77" workbookViewId="0">
      <selection activeCell="E27" sqref="E27"/>
    </sheetView>
  </sheetViews>
  <sheetFormatPr baseColWidth="10" defaultRowHeight="15"/>
  <cols>
    <col min="1" max="1" width="16.42578125" customWidth="1"/>
    <col min="2" max="2" width="13.42578125" customWidth="1"/>
    <col min="3" max="3" width="20" customWidth="1"/>
    <col min="4" max="4" width="8.85546875" customWidth="1"/>
    <col min="5" max="5" width="23.42578125" customWidth="1"/>
    <col min="6" max="6" width="23.7109375" customWidth="1"/>
    <col min="7" max="7" width="23.140625" customWidth="1"/>
    <col min="8" max="8" width="24.28515625" customWidth="1"/>
    <col min="9" max="9" width="22.42578125" customWidth="1"/>
    <col min="10" max="10" width="17.140625" bestFit="1" customWidth="1"/>
    <col min="11" max="11" width="20.42578125" bestFit="1" customWidth="1"/>
  </cols>
  <sheetData>
    <row r="2" spans="1:11" s="1" customFormat="1" ht="63.95" customHeight="1">
      <c r="A2" s="124" t="s">
        <v>16</v>
      </c>
      <c r="B2" s="124"/>
      <c r="C2" s="29" t="s">
        <v>38</v>
      </c>
      <c r="D2" s="2" t="s">
        <v>17</v>
      </c>
      <c r="E2" s="116" t="s">
        <v>39</v>
      </c>
      <c r="F2" s="124"/>
      <c r="G2" s="124"/>
      <c r="H2" s="124"/>
    </row>
    <row r="3" spans="1:11" s="1" customFormat="1" ht="15" customHeight="1">
      <c r="A3" s="124" t="s">
        <v>18</v>
      </c>
      <c r="B3" s="124"/>
      <c r="C3" s="125">
        <v>1497358317</v>
      </c>
      <c r="D3" s="124" t="s">
        <v>28</v>
      </c>
      <c r="E3" s="124"/>
      <c r="F3" s="2" t="s">
        <v>26</v>
      </c>
      <c r="G3" s="2" t="s">
        <v>27</v>
      </c>
      <c r="H3" s="116" t="s">
        <v>19</v>
      </c>
    </row>
    <row r="4" spans="1:11" s="1" customFormat="1" ht="14.25" customHeight="1">
      <c r="A4" s="124"/>
      <c r="B4" s="124"/>
      <c r="C4" s="125"/>
      <c r="D4" s="124" t="s">
        <v>32</v>
      </c>
      <c r="E4" s="124"/>
      <c r="F4" s="10">
        <v>0.5</v>
      </c>
      <c r="G4" s="12">
        <f>C5*F4</f>
        <v>575.90704500000004</v>
      </c>
      <c r="H4" s="116"/>
    </row>
    <row r="5" spans="1:11" s="1" customFormat="1" ht="12.75">
      <c r="A5" s="124" t="s">
        <v>20</v>
      </c>
      <c r="B5" s="124"/>
      <c r="C5" s="3">
        <f>C3/1300000</f>
        <v>1151.8140900000001</v>
      </c>
      <c r="D5" s="124" t="s">
        <v>32</v>
      </c>
      <c r="E5" s="124"/>
      <c r="F5" s="10">
        <v>0.8</v>
      </c>
      <c r="G5" s="12">
        <f>F5*$C$5</f>
        <v>921.45127200000013</v>
      </c>
      <c r="H5" s="116"/>
    </row>
    <row r="6" spans="1:11" s="1" customFormat="1" ht="12.75">
      <c r="A6" s="116" t="s">
        <v>15</v>
      </c>
      <c r="B6" s="116"/>
      <c r="C6" s="4">
        <v>1</v>
      </c>
      <c r="D6" s="115" t="s">
        <v>25</v>
      </c>
      <c r="E6" s="115"/>
      <c r="F6" s="11">
        <v>1.2</v>
      </c>
      <c r="G6" s="30" t="s">
        <v>33</v>
      </c>
      <c r="H6" s="9">
        <v>4</v>
      </c>
    </row>
    <row r="7" spans="1:11" s="1" customFormat="1" ht="14.25" customHeight="1">
      <c r="A7" s="116" t="s">
        <v>21</v>
      </c>
      <c r="B7" s="116"/>
      <c r="C7" s="117" t="s">
        <v>43</v>
      </c>
      <c r="D7" s="117"/>
      <c r="E7" s="118" t="s">
        <v>24</v>
      </c>
      <c r="F7" s="118"/>
      <c r="G7" s="120" t="s">
        <v>29</v>
      </c>
      <c r="H7" s="120"/>
      <c r="K7" s="5"/>
    </row>
    <row r="8" spans="1:11" s="1" customFormat="1" ht="14.25" customHeight="1">
      <c r="A8" s="116"/>
      <c r="B8" s="116"/>
      <c r="C8" s="117"/>
      <c r="D8" s="117"/>
      <c r="E8" s="121" t="s">
        <v>33</v>
      </c>
      <c r="F8" s="121"/>
      <c r="G8" s="122" t="s">
        <v>33</v>
      </c>
      <c r="H8" s="122"/>
    </row>
    <row r="9" spans="1:11" s="1" customFormat="1" ht="12.75">
      <c r="A9" s="116"/>
      <c r="B9" s="116"/>
      <c r="C9" s="117"/>
      <c r="D9" s="117"/>
      <c r="E9" s="123" t="s">
        <v>33</v>
      </c>
      <c r="F9" s="123"/>
      <c r="G9" s="122" t="s">
        <v>33</v>
      </c>
      <c r="H9" s="122"/>
    </row>
    <row r="10" spans="1:11">
      <c r="A10" s="119" t="s">
        <v>23</v>
      </c>
      <c r="B10" s="119"/>
      <c r="C10" s="119"/>
      <c r="D10" s="119"/>
      <c r="E10" s="119"/>
      <c r="F10" s="119"/>
      <c r="G10" s="119"/>
      <c r="H10" s="119"/>
    </row>
    <row r="11" spans="1:11" s="6" customFormat="1" ht="15" customHeight="1">
      <c r="A11" s="78" t="s">
        <v>0</v>
      </c>
      <c r="B11" s="78"/>
      <c r="C11" s="113" t="s">
        <v>35</v>
      </c>
      <c r="D11" s="114"/>
      <c r="E11" s="17" t="s">
        <v>34</v>
      </c>
      <c r="F11" s="32" t="s">
        <v>36</v>
      </c>
      <c r="G11" s="32" t="s">
        <v>42</v>
      </c>
      <c r="H11" s="32" t="s">
        <v>55</v>
      </c>
    </row>
    <row r="12" spans="1:11">
      <c r="A12" s="78" t="s">
        <v>1</v>
      </c>
      <c r="B12" s="78"/>
      <c r="C12" s="111">
        <v>65</v>
      </c>
      <c r="D12" s="112"/>
      <c r="E12" s="15">
        <v>80</v>
      </c>
      <c r="F12" s="39">
        <v>83</v>
      </c>
      <c r="G12" s="39">
        <v>76</v>
      </c>
      <c r="H12" s="39">
        <v>17</v>
      </c>
    </row>
    <row r="13" spans="1:11">
      <c r="A13" s="78" t="s">
        <v>2</v>
      </c>
      <c r="B13" s="78"/>
      <c r="C13" s="107" t="s">
        <v>149</v>
      </c>
      <c r="D13" s="108"/>
      <c r="E13" s="27" t="s">
        <v>47</v>
      </c>
      <c r="F13" s="33" t="s">
        <v>54</v>
      </c>
      <c r="G13" s="33" t="s">
        <v>56</v>
      </c>
      <c r="H13" s="33" t="s">
        <v>57</v>
      </c>
    </row>
    <row r="14" spans="1:11" ht="146.25" customHeight="1">
      <c r="A14" s="78" t="s">
        <v>3</v>
      </c>
      <c r="B14" s="78"/>
      <c r="C14" s="106" t="s">
        <v>150</v>
      </c>
      <c r="D14" s="106"/>
      <c r="E14" s="14" t="s">
        <v>48</v>
      </c>
      <c r="F14" s="33" t="s">
        <v>51</v>
      </c>
      <c r="G14" s="33" t="s">
        <v>58</v>
      </c>
      <c r="H14" s="33" t="s">
        <v>65</v>
      </c>
    </row>
    <row r="15" spans="1:11" ht="28.5" customHeight="1">
      <c r="A15" s="78" t="s">
        <v>4</v>
      </c>
      <c r="B15" s="78"/>
      <c r="C15" s="109" t="s">
        <v>148</v>
      </c>
      <c r="D15" s="110"/>
      <c r="E15" s="16" t="s">
        <v>148</v>
      </c>
      <c r="F15" s="40" t="str">
        <f>E15</f>
        <v xml:space="preserve">Distribuciones RBR S.A.S.	</v>
      </c>
      <c r="G15" s="40" t="str">
        <f>F15</f>
        <v xml:space="preserve">Distribuciones RBR S.A.S.	</v>
      </c>
      <c r="H15" s="40" t="str">
        <f>G15</f>
        <v xml:space="preserve">Distribuciones RBR S.A.S.	</v>
      </c>
    </row>
    <row r="16" spans="1:11" ht="30.95" customHeight="1">
      <c r="A16" s="78" t="s">
        <v>5</v>
      </c>
      <c r="B16" s="78"/>
      <c r="C16" s="84" t="s">
        <v>151</v>
      </c>
      <c r="D16" s="85"/>
      <c r="E16" s="60" t="s">
        <v>49</v>
      </c>
      <c r="F16" s="19" t="s">
        <v>52</v>
      </c>
      <c r="G16" s="19" t="s">
        <v>59</v>
      </c>
      <c r="H16" s="19" t="s">
        <v>60</v>
      </c>
    </row>
    <row r="17" spans="1:10" ht="25.5" customHeight="1">
      <c r="A17" s="78" t="s">
        <v>6</v>
      </c>
      <c r="B17" s="78"/>
      <c r="C17" s="104">
        <v>2929734887</v>
      </c>
      <c r="D17" s="105"/>
      <c r="E17" s="18">
        <v>610469352</v>
      </c>
      <c r="F17" s="34">
        <v>255840000</v>
      </c>
      <c r="G17" s="34">
        <v>32352000</v>
      </c>
      <c r="H17" s="34">
        <v>129044990</v>
      </c>
      <c r="J17" s="7"/>
    </row>
    <row r="18" spans="1:10">
      <c r="A18" s="78" t="s">
        <v>7</v>
      </c>
      <c r="B18" s="78"/>
      <c r="C18" s="96">
        <v>44440</v>
      </c>
      <c r="D18" s="97"/>
      <c r="E18" s="21">
        <v>45068</v>
      </c>
      <c r="F18" s="36">
        <v>45250</v>
      </c>
      <c r="G18" s="21">
        <v>44904</v>
      </c>
      <c r="H18" s="21">
        <v>41954</v>
      </c>
    </row>
    <row r="19" spans="1:10">
      <c r="A19" s="78" t="s">
        <v>8</v>
      </c>
      <c r="B19" s="78"/>
      <c r="C19" s="96">
        <v>44717</v>
      </c>
      <c r="D19" s="97"/>
      <c r="E19" s="21">
        <v>45082</v>
      </c>
      <c r="F19" s="35">
        <v>45279</v>
      </c>
      <c r="G19" s="21">
        <v>44916</v>
      </c>
      <c r="H19" s="21">
        <v>41973</v>
      </c>
    </row>
    <row r="20" spans="1:10">
      <c r="A20" s="78" t="s">
        <v>9</v>
      </c>
      <c r="B20" s="78"/>
      <c r="C20" s="98">
        <v>2929.73</v>
      </c>
      <c r="D20" s="99"/>
      <c r="E20" s="22">
        <f>E17/1160000</f>
        <v>526.26668275862073</v>
      </c>
      <c r="F20" s="41">
        <f>F17/1160000</f>
        <v>220.55172413793105</v>
      </c>
      <c r="G20" s="41">
        <f>G17/1000000</f>
        <v>32.351999999999997</v>
      </c>
      <c r="H20" s="42">
        <f>H17/616000</f>
        <v>209.48862012987013</v>
      </c>
    </row>
    <row r="21" spans="1:10" ht="30" customHeight="1">
      <c r="A21" s="78" t="s">
        <v>10</v>
      </c>
      <c r="B21" s="78"/>
      <c r="C21" s="100">
        <v>2929.73</v>
      </c>
      <c r="D21" s="101"/>
      <c r="E21" s="6">
        <v>526.26</v>
      </c>
      <c r="F21" s="22">
        <v>220.55</v>
      </c>
      <c r="G21" s="22">
        <v>32.35</v>
      </c>
      <c r="H21" s="41">
        <v>209.48</v>
      </c>
      <c r="I21" s="8"/>
    </row>
    <row r="22" spans="1:10" ht="31.5" customHeight="1">
      <c r="A22" s="78" t="s">
        <v>22</v>
      </c>
      <c r="B22" s="78"/>
      <c r="C22" s="102" t="s">
        <v>152</v>
      </c>
      <c r="D22" s="103"/>
      <c r="E22" s="23" t="s">
        <v>50</v>
      </c>
      <c r="F22" s="33" t="s">
        <v>53</v>
      </c>
      <c r="G22" s="33" t="s">
        <v>53</v>
      </c>
      <c r="H22" s="33" t="s">
        <v>53</v>
      </c>
    </row>
    <row r="23" spans="1:10" s="13" customFormat="1" ht="21.75" customHeight="1">
      <c r="A23" s="78" t="s">
        <v>30</v>
      </c>
      <c r="B23" s="78"/>
      <c r="C23" s="79">
        <v>0.2</v>
      </c>
      <c r="D23" s="80"/>
      <c r="E23" s="24">
        <v>1</v>
      </c>
      <c r="F23" s="37">
        <v>1</v>
      </c>
      <c r="G23" s="37">
        <v>1</v>
      </c>
      <c r="H23" s="37">
        <v>1</v>
      </c>
    </row>
    <row r="24" spans="1:10" ht="27.75" customHeight="1">
      <c r="A24" s="78" t="s">
        <v>11</v>
      </c>
      <c r="B24" s="78"/>
      <c r="C24" s="81">
        <v>644.94000000000005</v>
      </c>
      <c r="D24" s="82"/>
      <c r="E24" s="25">
        <f>E21*E23</f>
        <v>526.26</v>
      </c>
      <c r="F24" s="25">
        <f>F21*F23</f>
        <v>220.55</v>
      </c>
      <c r="G24" s="25">
        <f>G21*G23</f>
        <v>32.35</v>
      </c>
      <c r="H24" s="25">
        <f>H21*H23</f>
        <v>209.48</v>
      </c>
      <c r="I24" s="8"/>
    </row>
    <row r="25" spans="1:10">
      <c r="A25" s="78" t="s">
        <v>12</v>
      </c>
      <c r="B25" s="78"/>
      <c r="C25" s="88">
        <f>C17*C23</f>
        <v>585946977.39999998</v>
      </c>
      <c r="D25" s="89"/>
      <c r="E25" s="26">
        <f>E17*E23</f>
        <v>610469352</v>
      </c>
      <c r="F25" s="38">
        <f>F17*F23</f>
        <v>255840000</v>
      </c>
      <c r="G25" s="38">
        <f>G17*G23</f>
        <v>32352000</v>
      </c>
      <c r="H25" s="38">
        <f>H17*H23</f>
        <v>129044990</v>
      </c>
      <c r="I25" s="8"/>
    </row>
    <row r="26" spans="1:10" ht="117" customHeight="1">
      <c r="A26" s="90" t="s">
        <v>40</v>
      </c>
      <c r="B26" s="91"/>
      <c r="C26" s="94">
        <v>461.38</v>
      </c>
      <c r="D26" s="95"/>
      <c r="E26" s="61">
        <v>526.26</v>
      </c>
      <c r="F26" s="61">
        <v>220.55</v>
      </c>
      <c r="G26" s="62">
        <f>G20</f>
        <v>32.351999999999997</v>
      </c>
      <c r="H26" s="62">
        <v>199.32</v>
      </c>
      <c r="I26" s="8"/>
      <c r="J26" s="47"/>
    </row>
    <row r="27" spans="1:10" ht="92.1" customHeight="1">
      <c r="A27" s="92"/>
      <c r="B27" s="93"/>
      <c r="C27" s="86">
        <v>62.29</v>
      </c>
      <c r="D27" s="87"/>
      <c r="E27" s="62">
        <v>378.23</v>
      </c>
      <c r="F27" s="62">
        <v>0</v>
      </c>
      <c r="G27" s="22">
        <f>G20</f>
        <v>32.351999999999997</v>
      </c>
      <c r="H27" s="33">
        <v>182.26</v>
      </c>
      <c r="I27" s="8"/>
      <c r="J27" s="43"/>
    </row>
    <row r="28" spans="1:10" ht="87.95" customHeight="1">
      <c r="A28" s="83" t="s">
        <v>41</v>
      </c>
      <c r="B28" s="83"/>
      <c r="C28" s="84" t="s">
        <v>66</v>
      </c>
      <c r="D28" s="85"/>
      <c r="E28" s="19" t="s">
        <v>66</v>
      </c>
      <c r="F28" s="19" t="s">
        <v>63</v>
      </c>
      <c r="G28" s="19" t="s">
        <v>61</v>
      </c>
      <c r="H28" s="19" t="s">
        <v>62</v>
      </c>
      <c r="J28" s="43"/>
    </row>
    <row r="29" spans="1:10" ht="24" customHeight="1">
      <c r="A29" s="70" t="s">
        <v>13</v>
      </c>
      <c r="B29" s="70"/>
      <c r="C29" s="76" t="s">
        <v>153</v>
      </c>
      <c r="D29" s="77"/>
      <c r="E29" s="28"/>
      <c r="F29" s="31"/>
      <c r="G29" s="31"/>
      <c r="H29" s="31"/>
    </row>
    <row r="30" spans="1:10" ht="65.099999999999994" customHeight="1">
      <c r="A30" s="71" t="s">
        <v>14</v>
      </c>
      <c r="B30" s="71"/>
      <c r="C30" s="72" t="s">
        <v>154</v>
      </c>
      <c r="D30" s="72"/>
      <c r="E30" s="72"/>
      <c r="F30" s="72"/>
      <c r="G30" s="72"/>
      <c r="H30" s="72"/>
      <c r="J30" s="43"/>
    </row>
    <row r="31" spans="1:10">
      <c r="A31" s="73" t="s">
        <v>31</v>
      </c>
      <c r="B31" s="73"/>
      <c r="C31" s="74" t="s">
        <v>37</v>
      </c>
      <c r="D31" s="75"/>
      <c r="E31" s="75"/>
      <c r="F31" s="75"/>
      <c r="G31" s="75"/>
      <c r="H31" s="75"/>
      <c r="J31" s="43"/>
    </row>
    <row r="32" spans="1:10">
      <c r="J32" s="43"/>
    </row>
    <row r="33" spans="1:10">
      <c r="J33" s="44"/>
    </row>
    <row r="34" spans="1:10">
      <c r="A34" s="68"/>
      <c r="B34" s="69"/>
      <c r="C34" s="69"/>
      <c r="D34" s="69"/>
      <c r="E34" s="69"/>
      <c r="F34" s="69"/>
      <c r="G34" s="69"/>
      <c r="H34" s="69"/>
      <c r="J34" s="45"/>
    </row>
  </sheetData>
  <mergeCells count="62">
    <mergeCell ref="A2:B2"/>
    <mergeCell ref="E2:H2"/>
    <mergeCell ref="A3:B4"/>
    <mergeCell ref="C3:C4"/>
    <mergeCell ref="D3:E3"/>
    <mergeCell ref="H3:H5"/>
    <mergeCell ref="D4:E4"/>
    <mergeCell ref="A5:B5"/>
    <mergeCell ref="D5:E5"/>
    <mergeCell ref="D6:E6"/>
    <mergeCell ref="A7:B9"/>
    <mergeCell ref="C7:D9"/>
    <mergeCell ref="E7:F7"/>
    <mergeCell ref="A10:H10"/>
    <mergeCell ref="G7:H7"/>
    <mergeCell ref="E8:F8"/>
    <mergeCell ref="G8:H8"/>
    <mergeCell ref="E9:F9"/>
    <mergeCell ref="G9:H9"/>
    <mergeCell ref="A6:B6"/>
    <mergeCell ref="A11:B11"/>
    <mergeCell ref="A12:B12"/>
    <mergeCell ref="C12:D12"/>
    <mergeCell ref="C11:D11"/>
    <mergeCell ref="A13:B13"/>
    <mergeCell ref="A14:B14"/>
    <mergeCell ref="C14:D14"/>
    <mergeCell ref="C13:D13"/>
    <mergeCell ref="A15:B15"/>
    <mergeCell ref="A16:B16"/>
    <mergeCell ref="C15:D15"/>
    <mergeCell ref="C16:D16"/>
    <mergeCell ref="A17:B17"/>
    <mergeCell ref="A18:B18"/>
    <mergeCell ref="C17:D17"/>
    <mergeCell ref="C18:D18"/>
    <mergeCell ref="A19:B19"/>
    <mergeCell ref="A20:B20"/>
    <mergeCell ref="C19:D19"/>
    <mergeCell ref="C20:D20"/>
    <mergeCell ref="A21:B21"/>
    <mergeCell ref="A22:B22"/>
    <mergeCell ref="C21:D21"/>
    <mergeCell ref="C22:D22"/>
    <mergeCell ref="A23:B23"/>
    <mergeCell ref="A24:B24"/>
    <mergeCell ref="C23:D23"/>
    <mergeCell ref="C24:D24"/>
    <mergeCell ref="A28:B28"/>
    <mergeCell ref="A25:B25"/>
    <mergeCell ref="C28:D28"/>
    <mergeCell ref="C27:D27"/>
    <mergeCell ref="C25:D25"/>
    <mergeCell ref="A26:B27"/>
    <mergeCell ref="C26:D26"/>
    <mergeCell ref="A34:H34"/>
    <mergeCell ref="A29:B29"/>
    <mergeCell ref="A30:B30"/>
    <mergeCell ref="C30:H30"/>
    <mergeCell ref="A31:B31"/>
    <mergeCell ref="C31:H31"/>
    <mergeCell ref="C29:D29"/>
  </mergeCells>
  <pageMargins left="0.70866141732283461" right="0.70866141732283461" top="0.74803149606299213" bottom="0.74803149606299213" header="0.31496062992125984" footer="0.31496062992125984"/>
  <pageSetup scale="72" orientation="landscape" verticalDpi="1200" r:id="rId1"/>
  <rowBreaks count="2" manualBreakCount="2">
    <brk id="26" max="16383" man="1"/>
    <brk id="2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4"/>
  <sheetViews>
    <sheetView showGridLines="0" view="pageBreakPreview" topLeftCell="A26" zoomScale="125" zoomScaleNormal="56" zoomScaleSheetLayoutView="56" zoomScalePageLayoutView="77" workbookViewId="0">
      <selection activeCell="A27" sqref="A27:B27"/>
    </sheetView>
  </sheetViews>
  <sheetFormatPr baseColWidth="10" defaultRowHeight="15"/>
  <cols>
    <col min="1" max="1" width="16.42578125" customWidth="1"/>
    <col min="2" max="2" width="13.42578125" customWidth="1"/>
    <col min="3" max="3" width="16.42578125" customWidth="1"/>
    <col min="4" max="4" width="8.7109375" customWidth="1"/>
    <col min="5" max="5" width="23.140625" customWidth="1"/>
    <col min="6" max="6" width="23.42578125" customWidth="1"/>
    <col min="7" max="7" width="9.85546875" customWidth="1"/>
    <col min="8" max="8" width="12.85546875" customWidth="1"/>
    <col min="9" max="9" width="22.42578125" customWidth="1"/>
    <col min="10" max="10" width="17.140625" bestFit="1" customWidth="1"/>
    <col min="11" max="11" width="20.42578125" bestFit="1" customWidth="1"/>
  </cols>
  <sheetData>
    <row r="2" spans="1:11" s="1" customFormat="1" ht="63.95" customHeight="1">
      <c r="A2" s="124" t="s">
        <v>16</v>
      </c>
      <c r="B2" s="124"/>
      <c r="C2" s="29" t="s">
        <v>38</v>
      </c>
      <c r="D2" s="2" t="s">
        <v>17</v>
      </c>
      <c r="E2" s="116" t="s">
        <v>39</v>
      </c>
      <c r="F2" s="124"/>
      <c r="G2" s="124"/>
      <c r="H2" s="124"/>
    </row>
    <row r="3" spans="1:11" s="1" customFormat="1" ht="15" customHeight="1">
      <c r="A3" s="124" t="s">
        <v>18</v>
      </c>
      <c r="B3" s="124"/>
      <c r="C3" s="125">
        <v>1497358317</v>
      </c>
      <c r="D3" s="124" t="s">
        <v>28</v>
      </c>
      <c r="E3" s="124"/>
      <c r="F3" s="2" t="s">
        <v>26</v>
      </c>
      <c r="G3" s="2" t="s">
        <v>27</v>
      </c>
      <c r="H3" s="116" t="s">
        <v>19</v>
      </c>
    </row>
    <row r="4" spans="1:11" s="1" customFormat="1" ht="14.25" customHeight="1">
      <c r="A4" s="124"/>
      <c r="B4" s="124"/>
      <c r="C4" s="125"/>
      <c r="D4" s="124" t="s">
        <v>32</v>
      </c>
      <c r="E4" s="124"/>
      <c r="F4" s="10">
        <v>0.5</v>
      </c>
      <c r="G4" s="12">
        <f>C5*F4</f>
        <v>575.90704500000004</v>
      </c>
      <c r="H4" s="116"/>
    </row>
    <row r="5" spans="1:11" s="1" customFormat="1" ht="12.75">
      <c r="A5" s="124" t="s">
        <v>20</v>
      </c>
      <c r="B5" s="124"/>
      <c r="C5" s="3">
        <f>C3/1300000</f>
        <v>1151.8140900000001</v>
      </c>
      <c r="D5" s="124" t="s">
        <v>32</v>
      </c>
      <c r="E5" s="124"/>
      <c r="F5" s="10">
        <v>0.8</v>
      </c>
      <c r="G5" s="12">
        <f>F5*$C$5</f>
        <v>921.45127200000013</v>
      </c>
      <c r="H5" s="116"/>
    </row>
    <row r="6" spans="1:11" s="1" customFormat="1" ht="12.75">
      <c r="A6" s="116" t="s">
        <v>15</v>
      </c>
      <c r="B6" s="116"/>
      <c r="C6" s="4">
        <v>1</v>
      </c>
      <c r="D6" s="115" t="s">
        <v>25</v>
      </c>
      <c r="E6" s="115"/>
      <c r="F6" s="11">
        <v>1.2</v>
      </c>
      <c r="G6" s="30" t="s">
        <v>33</v>
      </c>
      <c r="H6" s="9">
        <v>4</v>
      </c>
    </row>
    <row r="7" spans="1:11" s="1" customFormat="1" ht="14.25" customHeight="1">
      <c r="A7" s="116" t="s">
        <v>21</v>
      </c>
      <c r="B7" s="116"/>
      <c r="C7" s="117" t="s">
        <v>44</v>
      </c>
      <c r="D7" s="117"/>
      <c r="E7" s="118" t="s">
        <v>24</v>
      </c>
      <c r="F7" s="118"/>
      <c r="G7" s="120" t="s">
        <v>29</v>
      </c>
      <c r="H7" s="120"/>
      <c r="K7" s="5"/>
    </row>
    <row r="8" spans="1:11" s="1" customFormat="1" ht="13.5" customHeight="1">
      <c r="A8" s="116"/>
      <c r="B8" s="116"/>
      <c r="C8" s="117"/>
      <c r="D8" s="117"/>
      <c r="E8" s="121" t="s">
        <v>81</v>
      </c>
      <c r="F8" s="121"/>
      <c r="G8" s="122">
        <v>0.5</v>
      </c>
      <c r="H8" s="122"/>
    </row>
    <row r="9" spans="1:11" s="1" customFormat="1" ht="12.75">
      <c r="A9" s="116"/>
      <c r="B9" s="116"/>
      <c r="C9" s="117"/>
      <c r="D9" s="117"/>
      <c r="E9" s="123" t="s">
        <v>82</v>
      </c>
      <c r="F9" s="123"/>
      <c r="G9" s="122">
        <v>0.5</v>
      </c>
      <c r="H9" s="122"/>
    </row>
    <row r="10" spans="1:11">
      <c r="A10" s="119" t="s">
        <v>23</v>
      </c>
      <c r="B10" s="119"/>
      <c r="C10" s="119"/>
      <c r="D10" s="119"/>
      <c r="E10" s="119"/>
      <c r="F10" s="119"/>
      <c r="G10" s="119"/>
      <c r="H10" s="119"/>
    </row>
    <row r="11" spans="1:11" s="6" customFormat="1" ht="15" customHeight="1">
      <c r="A11" s="78" t="s">
        <v>0</v>
      </c>
      <c r="B11" s="78"/>
      <c r="C11" s="113" t="s">
        <v>35</v>
      </c>
      <c r="D11" s="114"/>
      <c r="E11" s="17" t="s">
        <v>34</v>
      </c>
      <c r="F11" s="17" t="s">
        <v>36</v>
      </c>
      <c r="G11" s="113" t="s">
        <v>42</v>
      </c>
      <c r="H11" s="114"/>
    </row>
    <row r="12" spans="1:11">
      <c r="A12" s="78" t="s">
        <v>1</v>
      </c>
      <c r="B12" s="78"/>
      <c r="C12" s="111">
        <v>415</v>
      </c>
      <c r="D12" s="112"/>
      <c r="E12" s="15">
        <v>380</v>
      </c>
      <c r="F12" s="39">
        <v>102</v>
      </c>
      <c r="G12" s="126">
        <v>246</v>
      </c>
      <c r="H12" s="127"/>
    </row>
    <row r="13" spans="1:11">
      <c r="A13" s="78" t="s">
        <v>2</v>
      </c>
      <c r="B13" s="78"/>
      <c r="C13" s="107">
        <v>763</v>
      </c>
      <c r="D13" s="108"/>
      <c r="E13" s="27">
        <v>2321</v>
      </c>
      <c r="F13" s="33">
        <v>42</v>
      </c>
      <c r="G13" s="128">
        <v>2529</v>
      </c>
      <c r="H13" s="129"/>
    </row>
    <row r="14" spans="1:11" ht="102" customHeight="1">
      <c r="A14" s="78" t="s">
        <v>3</v>
      </c>
      <c r="B14" s="78"/>
      <c r="C14" s="106" t="s">
        <v>83</v>
      </c>
      <c r="D14" s="106"/>
      <c r="E14" s="14" t="s">
        <v>84</v>
      </c>
      <c r="F14" s="33" t="s">
        <v>92</v>
      </c>
      <c r="G14" s="128" t="s">
        <v>85</v>
      </c>
      <c r="H14" s="129"/>
    </row>
    <row r="15" spans="1:11" ht="37.5" customHeight="1">
      <c r="A15" s="78" t="s">
        <v>4</v>
      </c>
      <c r="B15" s="78"/>
      <c r="C15" s="84" t="s">
        <v>86</v>
      </c>
      <c r="D15" s="85"/>
      <c r="E15" s="16" t="s">
        <v>86</v>
      </c>
      <c r="F15" s="19" t="s">
        <v>93</v>
      </c>
      <c r="G15" s="84" t="s">
        <v>86</v>
      </c>
      <c r="H15" s="85"/>
    </row>
    <row r="16" spans="1:11" ht="30.75" customHeight="1">
      <c r="A16" s="78" t="s">
        <v>5</v>
      </c>
      <c r="B16" s="78"/>
      <c r="C16" s="84" t="s">
        <v>90</v>
      </c>
      <c r="D16" s="85"/>
      <c r="E16" s="48" t="s">
        <v>87</v>
      </c>
      <c r="F16" s="19" t="s">
        <v>94</v>
      </c>
      <c r="G16" s="84" t="s">
        <v>91</v>
      </c>
      <c r="H16" s="85"/>
    </row>
    <row r="17" spans="1:10" ht="25.5" customHeight="1">
      <c r="A17" s="78" t="s">
        <v>6</v>
      </c>
      <c r="B17" s="78"/>
      <c r="C17" s="104">
        <v>10409114785</v>
      </c>
      <c r="D17" s="105"/>
      <c r="E17" s="18">
        <v>8656114570</v>
      </c>
      <c r="F17" s="34">
        <v>1555000000</v>
      </c>
      <c r="G17" s="130">
        <v>6388314096</v>
      </c>
      <c r="H17" s="131"/>
      <c r="I17" s="49"/>
      <c r="J17" s="7"/>
    </row>
    <row r="18" spans="1:10">
      <c r="A18" s="78" t="s">
        <v>7</v>
      </c>
      <c r="B18" s="78"/>
      <c r="C18" s="96">
        <v>44791</v>
      </c>
      <c r="D18" s="97"/>
      <c r="E18" s="21">
        <v>43903</v>
      </c>
      <c r="F18" s="21">
        <v>44237</v>
      </c>
      <c r="G18" s="96">
        <v>43082</v>
      </c>
      <c r="H18" s="97"/>
      <c r="I18" s="49"/>
    </row>
    <row r="19" spans="1:10">
      <c r="A19" s="78" t="s">
        <v>8</v>
      </c>
      <c r="B19" s="78"/>
      <c r="C19" s="96">
        <v>45202</v>
      </c>
      <c r="D19" s="97"/>
      <c r="E19" s="21">
        <v>44468</v>
      </c>
      <c r="F19" s="21">
        <v>44356</v>
      </c>
      <c r="G19" s="96">
        <v>43346</v>
      </c>
      <c r="H19" s="97"/>
    </row>
    <row r="20" spans="1:10">
      <c r="A20" s="78" t="s">
        <v>9</v>
      </c>
      <c r="B20" s="78"/>
      <c r="C20" s="98">
        <v>8973.3700000000008</v>
      </c>
      <c r="D20" s="99"/>
      <c r="E20" s="50">
        <v>9527.64</v>
      </c>
      <c r="F20" s="22">
        <v>1711.56</v>
      </c>
      <c r="G20" s="98">
        <v>8177.12</v>
      </c>
      <c r="H20" s="99"/>
    </row>
    <row r="21" spans="1:10">
      <c r="A21" s="78" t="s">
        <v>10</v>
      </c>
      <c r="B21" s="78"/>
      <c r="C21" s="100">
        <v>8973.3700000000008</v>
      </c>
      <c r="D21" s="101"/>
      <c r="E21" s="50">
        <v>9527.64</v>
      </c>
      <c r="F21" s="22">
        <v>1711.56</v>
      </c>
      <c r="G21" s="100">
        <v>8177.12</v>
      </c>
      <c r="H21" s="101"/>
      <c r="I21" s="8"/>
    </row>
    <row r="22" spans="1:10" ht="31.5" customHeight="1">
      <c r="A22" s="78" t="s">
        <v>22</v>
      </c>
      <c r="B22" s="78"/>
      <c r="C22" s="102" t="s">
        <v>53</v>
      </c>
      <c r="D22" s="103"/>
      <c r="E22" s="23" t="s">
        <v>53</v>
      </c>
      <c r="F22" s="33" t="s">
        <v>53</v>
      </c>
      <c r="G22" s="128" t="s">
        <v>53</v>
      </c>
      <c r="H22" s="129"/>
      <c r="I22" s="7"/>
    </row>
    <row r="23" spans="1:10" s="13" customFormat="1" ht="21.75" customHeight="1">
      <c r="A23" s="78" t="s">
        <v>30</v>
      </c>
      <c r="B23" s="78"/>
      <c r="C23" s="79">
        <v>1</v>
      </c>
      <c r="D23" s="80"/>
      <c r="E23" s="24">
        <v>1</v>
      </c>
      <c r="F23" s="24">
        <v>1</v>
      </c>
      <c r="G23" s="132">
        <v>1</v>
      </c>
      <c r="H23" s="133"/>
    </row>
    <row r="24" spans="1:10" ht="33" customHeight="1">
      <c r="A24" s="78" t="s">
        <v>11</v>
      </c>
      <c r="B24" s="78"/>
      <c r="C24" s="100">
        <v>8973.3700000000008</v>
      </c>
      <c r="D24" s="101"/>
      <c r="E24" s="51">
        <v>9527.64</v>
      </c>
      <c r="F24" s="22">
        <v>1711.56</v>
      </c>
      <c r="G24" s="100">
        <v>8177.12</v>
      </c>
      <c r="H24" s="101"/>
      <c r="I24" s="8"/>
    </row>
    <row r="25" spans="1:10">
      <c r="A25" s="78" t="s">
        <v>12</v>
      </c>
      <c r="B25" s="78"/>
      <c r="C25" s="104">
        <v>10409114785</v>
      </c>
      <c r="D25" s="105"/>
      <c r="E25" s="18">
        <v>8656114570</v>
      </c>
      <c r="F25" s="38">
        <v>1555000000</v>
      </c>
      <c r="G25" s="135">
        <v>6388314096</v>
      </c>
      <c r="H25" s="136"/>
      <c r="I25" s="8"/>
    </row>
    <row r="26" spans="1:10" ht="116.25" customHeight="1">
      <c r="A26" s="137" t="s">
        <v>89</v>
      </c>
      <c r="B26" s="138"/>
      <c r="C26" s="98">
        <v>8973.3700000000008</v>
      </c>
      <c r="D26" s="99"/>
      <c r="E26" s="51">
        <v>9527.64</v>
      </c>
      <c r="F26" s="22">
        <v>1711.56</v>
      </c>
      <c r="G26" s="135">
        <v>8177.12</v>
      </c>
      <c r="H26" s="136"/>
      <c r="I26" s="8"/>
    </row>
    <row r="27" spans="1:10" ht="94.5" customHeight="1">
      <c r="A27" s="70" t="s">
        <v>88</v>
      </c>
      <c r="B27" s="70"/>
      <c r="C27" s="134">
        <v>0</v>
      </c>
      <c r="D27" s="134"/>
      <c r="E27" s="52">
        <v>0</v>
      </c>
      <c r="F27" s="28">
        <v>0</v>
      </c>
      <c r="G27" s="134">
        <v>0</v>
      </c>
      <c r="H27" s="134"/>
    </row>
    <row r="28" spans="1:10" ht="87.95" customHeight="1">
      <c r="A28" s="83" t="s">
        <v>41</v>
      </c>
      <c r="B28" s="83"/>
      <c r="C28" s="84" t="s">
        <v>66</v>
      </c>
      <c r="D28" s="85"/>
      <c r="E28" s="19" t="s">
        <v>66</v>
      </c>
      <c r="F28" s="19" t="s">
        <v>66</v>
      </c>
      <c r="G28" s="84" t="s">
        <v>66</v>
      </c>
      <c r="H28" s="85"/>
    </row>
    <row r="29" spans="1:10" ht="59.25" customHeight="1">
      <c r="A29" s="70" t="s">
        <v>13</v>
      </c>
      <c r="B29" s="70"/>
      <c r="C29" s="76" t="s">
        <v>155</v>
      </c>
      <c r="D29" s="139"/>
      <c r="E29" s="139"/>
      <c r="F29" s="139"/>
      <c r="G29" s="139"/>
      <c r="H29" s="77"/>
    </row>
    <row r="30" spans="1:10" ht="65.099999999999994" customHeight="1">
      <c r="A30" s="71" t="s">
        <v>14</v>
      </c>
      <c r="B30" s="71"/>
      <c r="C30" s="72" t="s">
        <v>129</v>
      </c>
      <c r="D30" s="72"/>
      <c r="E30" s="72"/>
      <c r="F30" s="72"/>
      <c r="G30" s="72"/>
      <c r="H30" s="72"/>
    </row>
    <row r="31" spans="1:10">
      <c r="A31" s="73" t="s">
        <v>31</v>
      </c>
      <c r="B31" s="73"/>
      <c r="C31" s="75" t="s">
        <v>64</v>
      </c>
      <c r="D31" s="140"/>
      <c r="E31" s="140"/>
      <c r="F31" s="140"/>
      <c r="G31" s="140"/>
      <c r="H31" s="140"/>
    </row>
    <row r="34" spans="1:8">
      <c r="A34" s="68"/>
      <c r="B34" s="69"/>
      <c r="C34" s="69"/>
      <c r="D34" s="69"/>
      <c r="E34" s="69"/>
      <c r="F34" s="69"/>
      <c r="G34" s="69"/>
      <c r="H34" s="69"/>
    </row>
  </sheetData>
  <mergeCells count="81">
    <mergeCell ref="A30:B30"/>
    <mergeCell ref="C30:H30"/>
    <mergeCell ref="A31:B31"/>
    <mergeCell ref="C31:H31"/>
    <mergeCell ref="A34:H34"/>
    <mergeCell ref="A28:B28"/>
    <mergeCell ref="C28:D28"/>
    <mergeCell ref="A29:B29"/>
    <mergeCell ref="G28:H28"/>
    <mergeCell ref="C29:H29"/>
    <mergeCell ref="A25:B25"/>
    <mergeCell ref="C25:D25"/>
    <mergeCell ref="A27:B27"/>
    <mergeCell ref="C27:D27"/>
    <mergeCell ref="G25:H25"/>
    <mergeCell ref="G27:H27"/>
    <mergeCell ref="A26:B26"/>
    <mergeCell ref="C26:D26"/>
    <mergeCell ref="G26:H26"/>
    <mergeCell ref="A23:B23"/>
    <mergeCell ref="C23:D23"/>
    <mergeCell ref="A24:B24"/>
    <mergeCell ref="C24:D24"/>
    <mergeCell ref="G23:H23"/>
    <mergeCell ref="G24:H24"/>
    <mergeCell ref="A21:B21"/>
    <mergeCell ref="C21:D21"/>
    <mergeCell ref="A22:B22"/>
    <mergeCell ref="C22:D22"/>
    <mergeCell ref="G21:H21"/>
    <mergeCell ref="G22:H22"/>
    <mergeCell ref="A19:B19"/>
    <mergeCell ref="C19:D19"/>
    <mergeCell ref="A20:B20"/>
    <mergeCell ref="C20:D20"/>
    <mergeCell ref="G19:H19"/>
    <mergeCell ref="G20:H20"/>
    <mergeCell ref="A17:B17"/>
    <mergeCell ref="C17:D17"/>
    <mergeCell ref="A18:B18"/>
    <mergeCell ref="C18:D18"/>
    <mergeCell ref="G17:H17"/>
    <mergeCell ref="G18:H18"/>
    <mergeCell ref="A15:B15"/>
    <mergeCell ref="C15:D15"/>
    <mergeCell ref="A16:B16"/>
    <mergeCell ref="C16:D16"/>
    <mergeCell ref="G16:H16"/>
    <mergeCell ref="G15:H15"/>
    <mergeCell ref="A13:B13"/>
    <mergeCell ref="C13:D13"/>
    <mergeCell ref="A14:B14"/>
    <mergeCell ref="C14:D14"/>
    <mergeCell ref="A10:H10"/>
    <mergeCell ref="A11:B11"/>
    <mergeCell ref="C11:D11"/>
    <mergeCell ref="A12:B12"/>
    <mergeCell ref="C12:D12"/>
    <mergeCell ref="G11:H11"/>
    <mergeCell ref="G12:H12"/>
    <mergeCell ref="G13:H13"/>
    <mergeCell ref="G14:H14"/>
    <mergeCell ref="A6:B6"/>
    <mergeCell ref="D6:E6"/>
    <mergeCell ref="A7:B9"/>
    <mergeCell ref="C7:D9"/>
    <mergeCell ref="E7:F7"/>
    <mergeCell ref="G7:H7"/>
    <mergeCell ref="E8:F8"/>
    <mergeCell ref="G8:H8"/>
    <mergeCell ref="E9:F9"/>
    <mergeCell ref="G9:H9"/>
    <mergeCell ref="A2:B2"/>
    <mergeCell ref="E2:H2"/>
    <mergeCell ref="A3:B4"/>
    <mergeCell ref="C3:C4"/>
    <mergeCell ref="D3:E3"/>
    <mergeCell ref="H3:H5"/>
    <mergeCell ref="D4:E4"/>
    <mergeCell ref="A5:B5"/>
    <mergeCell ref="D5:E5"/>
  </mergeCells>
  <pageMargins left="0.70866141732283461" right="0.70866141732283461" top="0.74803149606299213" bottom="0.74803149606299213" header="0.31496062992125984" footer="0.31496062992125984"/>
  <pageSetup scale="50" orientation="landscape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4"/>
  <sheetViews>
    <sheetView showGridLines="0" view="pageBreakPreview" topLeftCell="A26" zoomScale="119" zoomScaleNormal="56" zoomScaleSheetLayoutView="78" zoomScalePageLayoutView="77" workbookViewId="0">
      <selection activeCell="G21" sqref="G21"/>
    </sheetView>
  </sheetViews>
  <sheetFormatPr baseColWidth="10" defaultRowHeight="15"/>
  <cols>
    <col min="1" max="1" width="16.42578125" customWidth="1"/>
    <col min="2" max="2" width="13.42578125" customWidth="1"/>
    <col min="3" max="3" width="16.140625" customWidth="1"/>
    <col min="4" max="4" width="8.85546875" customWidth="1"/>
    <col min="5" max="5" width="23.42578125" customWidth="1"/>
    <col min="6" max="6" width="23.7109375" customWidth="1"/>
    <col min="7" max="7" width="23.140625" customWidth="1"/>
    <col min="8" max="8" width="26" customWidth="1"/>
    <col min="9" max="9" width="22.42578125" customWidth="1"/>
    <col min="10" max="10" width="17.140625" bestFit="1" customWidth="1"/>
    <col min="11" max="11" width="20.42578125" bestFit="1" customWidth="1"/>
  </cols>
  <sheetData>
    <row r="2" spans="1:11" s="1" customFormat="1" ht="63.95" customHeight="1">
      <c r="A2" s="124" t="s">
        <v>16</v>
      </c>
      <c r="B2" s="124"/>
      <c r="C2" s="29" t="s">
        <v>38</v>
      </c>
      <c r="D2" s="2" t="s">
        <v>17</v>
      </c>
      <c r="E2" s="116" t="s">
        <v>39</v>
      </c>
      <c r="F2" s="124"/>
      <c r="G2" s="124"/>
      <c r="H2" s="124"/>
    </row>
    <row r="3" spans="1:11" s="1" customFormat="1" ht="15" customHeight="1">
      <c r="A3" s="124" t="s">
        <v>18</v>
      </c>
      <c r="B3" s="124"/>
      <c r="C3" s="125">
        <v>1497358317</v>
      </c>
      <c r="D3" s="124" t="s">
        <v>28</v>
      </c>
      <c r="E3" s="124"/>
      <c r="F3" s="2" t="s">
        <v>26</v>
      </c>
      <c r="G3" s="2" t="s">
        <v>27</v>
      </c>
      <c r="H3" s="116" t="s">
        <v>19</v>
      </c>
    </row>
    <row r="4" spans="1:11" s="1" customFormat="1" ht="14.25" customHeight="1">
      <c r="A4" s="124"/>
      <c r="B4" s="124"/>
      <c r="C4" s="125"/>
      <c r="D4" s="124" t="s">
        <v>32</v>
      </c>
      <c r="E4" s="124"/>
      <c r="F4" s="10">
        <v>0.5</v>
      </c>
      <c r="G4" s="12">
        <f>C5*F4</f>
        <v>575.90704500000004</v>
      </c>
      <c r="H4" s="116"/>
    </row>
    <row r="5" spans="1:11" s="1" customFormat="1" ht="12.75">
      <c r="A5" s="124" t="s">
        <v>20</v>
      </c>
      <c r="B5" s="124"/>
      <c r="C5" s="3">
        <f>C3/1300000</f>
        <v>1151.8140900000001</v>
      </c>
      <c r="D5" s="124" t="s">
        <v>32</v>
      </c>
      <c r="E5" s="124"/>
      <c r="F5" s="10">
        <v>0.8</v>
      </c>
      <c r="G5" s="12">
        <f>F5*$C$5</f>
        <v>921.45127200000013</v>
      </c>
      <c r="H5" s="116"/>
    </row>
    <row r="6" spans="1:11" s="1" customFormat="1" ht="12.75">
      <c r="A6" s="116" t="s">
        <v>15</v>
      </c>
      <c r="B6" s="116"/>
      <c r="C6" s="4">
        <v>1</v>
      </c>
      <c r="D6" s="115" t="s">
        <v>25</v>
      </c>
      <c r="E6" s="115"/>
      <c r="F6" s="11">
        <v>1.2</v>
      </c>
      <c r="G6" s="30" t="s">
        <v>33</v>
      </c>
      <c r="H6" s="9">
        <v>4</v>
      </c>
    </row>
    <row r="7" spans="1:11" s="1" customFormat="1" ht="14.25" customHeight="1">
      <c r="A7" s="116" t="s">
        <v>21</v>
      </c>
      <c r="B7" s="116"/>
      <c r="C7" s="117" t="s">
        <v>46</v>
      </c>
      <c r="D7" s="117"/>
      <c r="E7" s="118" t="s">
        <v>24</v>
      </c>
      <c r="F7" s="118"/>
      <c r="G7" s="120" t="s">
        <v>29</v>
      </c>
      <c r="H7" s="120"/>
      <c r="K7" s="5"/>
    </row>
    <row r="8" spans="1:11" s="1" customFormat="1" ht="14.25" customHeight="1">
      <c r="A8" s="116"/>
      <c r="B8" s="116"/>
      <c r="C8" s="117"/>
      <c r="D8" s="117"/>
      <c r="E8" s="72" t="s">
        <v>134</v>
      </c>
      <c r="F8" s="72"/>
      <c r="G8" s="122" t="s">
        <v>33</v>
      </c>
      <c r="H8" s="122"/>
    </row>
    <row r="9" spans="1:11" s="1" customFormat="1" ht="12.75">
      <c r="A9" s="116"/>
      <c r="B9" s="116"/>
      <c r="C9" s="117"/>
      <c r="D9" s="117"/>
      <c r="E9" s="141" t="s">
        <v>135</v>
      </c>
      <c r="F9" s="141"/>
      <c r="G9" s="122" t="s">
        <v>33</v>
      </c>
      <c r="H9" s="122"/>
    </row>
    <row r="10" spans="1:11">
      <c r="A10" s="119" t="s">
        <v>23</v>
      </c>
      <c r="B10" s="119"/>
      <c r="C10" s="119"/>
      <c r="D10" s="119"/>
      <c r="E10" s="119"/>
      <c r="F10" s="119"/>
      <c r="G10" s="119"/>
      <c r="H10" s="119"/>
    </row>
    <row r="11" spans="1:11" s="6" customFormat="1" ht="15" customHeight="1">
      <c r="A11" s="78" t="s">
        <v>0</v>
      </c>
      <c r="B11" s="78"/>
      <c r="C11" s="113" t="s">
        <v>35</v>
      </c>
      <c r="D11" s="114"/>
      <c r="E11" s="17" t="s">
        <v>34</v>
      </c>
      <c r="F11" s="17" t="s">
        <v>36</v>
      </c>
      <c r="G11" s="17" t="s">
        <v>42</v>
      </c>
      <c r="H11" s="17" t="s">
        <v>55</v>
      </c>
    </row>
    <row r="12" spans="1:11">
      <c r="A12" s="78" t="s">
        <v>1</v>
      </c>
      <c r="B12" s="78"/>
      <c r="C12" s="111">
        <v>23</v>
      </c>
      <c r="D12" s="112"/>
      <c r="E12" s="15">
        <v>38</v>
      </c>
      <c r="F12" s="15">
        <v>41</v>
      </c>
      <c r="G12" s="15">
        <v>47</v>
      </c>
      <c r="H12" s="39">
        <v>83</v>
      </c>
    </row>
    <row r="13" spans="1:11">
      <c r="A13" s="78" t="s">
        <v>2</v>
      </c>
      <c r="B13" s="78"/>
      <c r="C13" s="107" t="s">
        <v>117</v>
      </c>
      <c r="D13" s="108"/>
      <c r="E13" s="27">
        <v>2816</v>
      </c>
      <c r="F13" s="27" t="s">
        <v>118</v>
      </c>
      <c r="G13" s="27" t="s">
        <v>119</v>
      </c>
      <c r="H13" s="33" t="s">
        <v>120</v>
      </c>
    </row>
    <row r="14" spans="1:11" ht="116.1" customHeight="1">
      <c r="A14" s="78" t="s">
        <v>3</v>
      </c>
      <c r="B14" s="78"/>
      <c r="C14" s="106" t="s">
        <v>136</v>
      </c>
      <c r="D14" s="106"/>
      <c r="E14" s="14" t="s">
        <v>137</v>
      </c>
      <c r="F14" s="14" t="s">
        <v>138</v>
      </c>
      <c r="G14" s="14" t="s">
        <v>121</v>
      </c>
      <c r="H14" s="33" t="s">
        <v>132</v>
      </c>
    </row>
    <row r="15" spans="1:11" ht="24.95" customHeight="1">
      <c r="A15" s="78" t="s">
        <v>4</v>
      </c>
      <c r="B15" s="78"/>
      <c r="C15" s="109" t="s">
        <v>122</v>
      </c>
      <c r="D15" s="110"/>
      <c r="E15" s="19" t="s">
        <v>122</v>
      </c>
      <c r="F15" s="19" t="s">
        <v>122</v>
      </c>
      <c r="G15" s="19" t="s">
        <v>122</v>
      </c>
      <c r="H15" s="40" t="s">
        <v>126</v>
      </c>
    </row>
    <row r="16" spans="1:11" ht="27" customHeight="1">
      <c r="A16" s="78" t="s">
        <v>5</v>
      </c>
      <c r="B16" s="78"/>
      <c r="C16" s="84" t="s">
        <v>125</v>
      </c>
      <c r="D16" s="85"/>
      <c r="E16" s="63" t="s">
        <v>157</v>
      </c>
      <c r="F16" s="57" t="s">
        <v>123</v>
      </c>
      <c r="G16" s="57" t="s">
        <v>124</v>
      </c>
      <c r="H16" s="19" t="s">
        <v>156</v>
      </c>
    </row>
    <row r="17" spans="1:10" ht="25.5" customHeight="1">
      <c r="A17" s="78" t="s">
        <v>6</v>
      </c>
      <c r="B17" s="78"/>
      <c r="C17" s="104">
        <v>1638140681</v>
      </c>
      <c r="D17" s="105"/>
      <c r="E17" s="18">
        <v>397726644</v>
      </c>
      <c r="F17" s="18">
        <v>882950250</v>
      </c>
      <c r="G17" s="18">
        <v>410400000</v>
      </c>
      <c r="H17" s="34">
        <v>111950000</v>
      </c>
      <c r="J17" s="7"/>
    </row>
    <row r="18" spans="1:10">
      <c r="A18" s="78" t="s">
        <v>7</v>
      </c>
      <c r="B18" s="78"/>
      <c r="C18" s="96">
        <v>42522</v>
      </c>
      <c r="D18" s="97"/>
      <c r="E18" s="21">
        <v>43305</v>
      </c>
      <c r="F18" s="21">
        <v>43449</v>
      </c>
      <c r="G18" s="21">
        <v>43717</v>
      </c>
      <c r="H18" s="21">
        <v>43447</v>
      </c>
    </row>
    <row r="19" spans="1:10">
      <c r="A19" s="78" t="s">
        <v>8</v>
      </c>
      <c r="B19" s="78"/>
      <c r="C19" s="96">
        <v>42735</v>
      </c>
      <c r="D19" s="97"/>
      <c r="E19" s="54">
        <v>43367</v>
      </c>
      <c r="F19" s="21" t="s">
        <v>127</v>
      </c>
      <c r="G19" s="21">
        <v>43762</v>
      </c>
      <c r="H19" s="21">
        <v>43463</v>
      </c>
    </row>
    <row r="20" spans="1:10">
      <c r="A20" s="78" t="s">
        <v>9</v>
      </c>
      <c r="B20" s="78"/>
      <c r="C20" s="98" t="s">
        <v>128</v>
      </c>
      <c r="D20" s="99"/>
      <c r="E20" s="22">
        <v>509.09</v>
      </c>
      <c r="F20" s="22">
        <v>1066.21</v>
      </c>
      <c r="G20" s="22">
        <v>495.53</v>
      </c>
      <c r="H20" s="41">
        <v>143.30000000000001</v>
      </c>
    </row>
    <row r="21" spans="1:10">
      <c r="A21" s="78" t="s">
        <v>10</v>
      </c>
      <c r="B21" s="78"/>
      <c r="C21" s="100">
        <v>2375.9899999999998</v>
      </c>
      <c r="D21" s="101"/>
      <c r="E21" s="56">
        <v>509.09</v>
      </c>
      <c r="F21" s="56">
        <v>1066.21</v>
      </c>
      <c r="G21" s="56">
        <v>495.58</v>
      </c>
      <c r="H21" s="22">
        <v>143.29</v>
      </c>
      <c r="I21" s="8"/>
    </row>
    <row r="22" spans="1:10" ht="31.5" customHeight="1">
      <c r="A22" s="78" t="s">
        <v>22</v>
      </c>
      <c r="B22" s="78"/>
      <c r="C22" s="102" t="s">
        <v>53</v>
      </c>
      <c r="D22" s="103"/>
      <c r="E22" s="23" t="s">
        <v>53</v>
      </c>
      <c r="F22" s="23" t="s">
        <v>53</v>
      </c>
      <c r="G22" s="23" t="s">
        <v>53</v>
      </c>
      <c r="H22" s="33" t="s">
        <v>53</v>
      </c>
    </row>
    <row r="23" spans="1:10" s="13" customFormat="1" ht="21.75" customHeight="1">
      <c r="A23" s="78" t="s">
        <v>30</v>
      </c>
      <c r="B23" s="78"/>
      <c r="C23" s="79">
        <v>1</v>
      </c>
      <c r="D23" s="80"/>
      <c r="E23" s="24">
        <v>1</v>
      </c>
      <c r="F23" s="24">
        <v>1</v>
      </c>
      <c r="G23" s="24">
        <v>1</v>
      </c>
      <c r="H23" s="37">
        <v>1</v>
      </c>
    </row>
    <row r="24" spans="1:10">
      <c r="A24" s="78" t="s">
        <v>11</v>
      </c>
      <c r="B24" s="78"/>
      <c r="C24" s="81" t="s">
        <v>33</v>
      </c>
      <c r="D24" s="82"/>
      <c r="E24" s="25" t="s">
        <v>33</v>
      </c>
      <c r="F24" s="25" t="s">
        <v>33</v>
      </c>
      <c r="G24" s="25" t="s">
        <v>33</v>
      </c>
      <c r="H24" s="25" t="s">
        <v>33</v>
      </c>
      <c r="I24" s="8"/>
    </row>
    <row r="25" spans="1:10">
      <c r="A25" s="78" t="s">
        <v>12</v>
      </c>
      <c r="B25" s="78"/>
      <c r="C25" s="88" t="s">
        <v>33</v>
      </c>
      <c r="D25" s="89"/>
      <c r="E25" s="26" t="s">
        <v>33</v>
      </c>
      <c r="F25" s="26" t="s">
        <v>33</v>
      </c>
      <c r="G25" s="26" t="s">
        <v>33</v>
      </c>
      <c r="H25" s="38" t="s">
        <v>33</v>
      </c>
      <c r="I25" s="8"/>
    </row>
    <row r="26" spans="1:10" ht="126" customHeight="1">
      <c r="A26" s="90" t="s">
        <v>40</v>
      </c>
      <c r="B26" s="91"/>
      <c r="C26" s="142">
        <v>2375.9899999999998</v>
      </c>
      <c r="D26" s="143"/>
      <c r="E26" s="46">
        <v>509.09</v>
      </c>
      <c r="F26" s="46">
        <v>1066.21</v>
      </c>
      <c r="G26" s="46">
        <v>495.58</v>
      </c>
      <c r="H26" s="58">
        <f>H21</f>
        <v>143.29</v>
      </c>
      <c r="I26" s="8"/>
    </row>
    <row r="27" spans="1:10" ht="102.95" customHeight="1">
      <c r="A27" s="92"/>
      <c r="B27" s="93"/>
      <c r="C27" s="145">
        <v>817.6</v>
      </c>
      <c r="D27" s="146"/>
      <c r="E27" s="67">
        <v>56.21</v>
      </c>
      <c r="F27" s="55">
        <v>807.51</v>
      </c>
      <c r="G27" s="64">
        <v>367.9</v>
      </c>
      <c r="H27" s="55">
        <v>143.29</v>
      </c>
      <c r="I27" s="65"/>
    </row>
    <row r="28" spans="1:10" ht="104.25" customHeight="1">
      <c r="A28" s="83" t="s">
        <v>41</v>
      </c>
      <c r="B28" s="83"/>
      <c r="C28" s="84" t="s">
        <v>162</v>
      </c>
      <c r="D28" s="85"/>
      <c r="E28" s="19" t="s">
        <v>131</v>
      </c>
      <c r="F28" s="19">
        <v>561215</v>
      </c>
      <c r="G28" s="19" t="s">
        <v>131</v>
      </c>
      <c r="H28" s="19" t="s">
        <v>130</v>
      </c>
    </row>
    <row r="29" spans="1:10" ht="24" customHeight="1">
      <c r="A29" s="70" t="s">
        <v>13</v>
      </c>
      <c r="B29" s="70"/>
      <c r="C29" s="84"/>
      <c r="D29" s="85"/>
      <c r="E29" s="28"/>
      <c r="F29" s="28"/>
      <c r="G29" s="28"/>
      <c r="H29" s="28"/>
    </row>
    <row r="30" spans="1:10" ht="42.95" customHeight="1">
      <c r="A30" s="71" t="s">
        <v>14</v>
      </c>
      <c r="B30" s="71"/>
      <c r="C30" s="84" t="s">
        <v>158</v>
      </c>
      <c r="D30" s="144"/>
      <c r="E30" s="144"/>
      <c r="F30" s="144"/>
      <c r="G30" s="144"/>
      <c r="H30" s="85"/>
    </row>
    <row r="31" spans="1:10">
      <c r="A31" s="73" t="s">
        <v>31</v>
      </c>
      <c r="B31" s="73"/>
      <c r="C31" s="140" t="s">
        <v>37</v>
      </c>
      <c r="D31" s="140"/>
      <c r="E31" s="140"/>
      <c r="F31" s="140"/>
      <c r="G31" s="140"/>
      <c r="H31" s="140"/>
    </row>
    <row r="34" spans="1:8">
      <c r="A34" s="68"/>
      <c r="B34" s="69"/>
      <c r="C34" s="69"/>
      <c r="D34" s="69"/>
      <c r="E34" s="69"/>
      <c r="F34" s="69"/>
      <c r="G34" s="69"/>
      <c r="H34" s="69"/>
    </row>
  </sheetData>
  <mergeCells count="62">
    <mergeCell ref="A26:B27"/>
    <mergeCell ref="C26:D26"/>
    <mergeCell ref="A30:B30"/>
    <mergeCell ref="C30:H30"/>
    <mergeCell ref="A31:B31"/>
    <mergeCell ref="C31:H31"/>
    <mergeCell ref="C27:D27"/>
    <mergeCell ref="A34:H34"/>
    <mergeCell ref="A28:B28"/>
    <mergeCell ref="C28:D28"/>
    <mergeCell ref="A29:B29"/>
    <mergeCell ref="C29:D29"/>
    <mergeCell ref="A23:B23"/>
    <mergeCell ref="C23:D23"/>
    <mergeCell ref="A24:B24"/>
    <mergeCell ref="C24:D24"/>
    <mergeCell ref="A25:B25"/>
    <mergeCell ref="C25:D25"/>
    <mergeCell ref="A20:B20"/>
    <mergeCell ref="C20:D20"/>
    <mergeCell ref="A21:B21"/>
    <mergeCell ref="C21:D21"/>
    <mergeCell ref="A22:B22"/>
    <mergeCell ref="C22:D22"/>
    <mergeCell ref="A17:B17"/>
    <mergeCell ref="C17:D17"/>
    <mergeCell ref="A18:B18"/>
    <mergeCell ref="C18:D18"/>
    <mergeCell ref="A19:B19"/>
    <mergeCell ref="C19:D19"/>
    <mergeCell ref="A14:B14"/>
    <mergeCell ref="C14:D14"/>
    <mergeCell ref="A15:B15"/>
    <mergeCell ref="C15:D15"/>
    <mergeCell ref="A16:B16"/>
    <mergeCell ref="C16:D16"/>
    <mergeCell ref="A13:B13"/>
    <mergeCell ref="C13:D13"/>
    <mergeCell ref="A6:B6"/>
    <mergeCell ref="D6:E6"/>
    <mergeCell ref="A7:B9"/>
    <mergeCell ref="C7:D9"/>
    <mergeCell ref="E7:F7"/>
    <mergeCell ref="A10:H10"/>
    <mergeCell ref="A11:B11"/>
    <mergeCell ref="C11:D11"/>
    <mergeCell ref="A12:B12"/>
    <mergeCell ref="C12:D12"/>
    <mergeCell ref="G7:H7"/>
    <mergeCell ref="E8:F8"/>
    <mergeCell ref="G8:H8"/>
    <mergeCell ref="E9:F9"/>
    <mergeCell ref="G9:H9"/>
    <mergeCell ref="A2:B2"/>
    <mergeCell ref="E2:H2"/>
    <mergeCell ref="A3:B4"/>
    <mergeCell ref="C3:C4"/>
    <mergeCell ref="D3:E3"/>
    <mergeCell ref="H3:H5"/>
    <mergeCell ref="D4:E4"/>
    <mergeCell ref="A5:B5"/>
    <mergeCell ref="D5:E5"/>
  </mergeCells>
  <pageMargins left="0.70866141732283461" right="0.70866141732283461" top="0.74803149606299213" bottom="0.74803149606299213" header="0.31496062992125984" footer="0.31496062992125984"/>
  <pageSetup scale="72" orientation="landscape" verticalDpi="1200" r:id="rId1"/>
  <rowBreaks count="2" manualBreakCount="2">
    <brk id="26" max="16383" man="1"/>
    <brk id="2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3"/>
  <sheetViews>
    <sheetView showGridLines="0" view="pageBreakPreview" topLeftCell="A14" zoomScale="131" zoomScaleNormal="56" zoomScaleSheetLayoutView="87" zoomScalePageLayoutView="77" workbookViewId="0">
      <selection activeCell="F27" sqref="F27:H27"/>
    </sheetView>
  </sheetViews>
  <sheetFormatPr baseColWidth="10" defaultRowHeight="15"/>
  <cols>
    <col min="1" max="1" width="16.42578125" customWidth="1"/>
    <col min="2" max="2" width="13.42578125" customWidth="1"/>
    <col min="3" max="3" width="16.140625" customWidth="1"/>
    <col min="4" max="4" width="16.28515625" customWidth="1"/>
    <col min="5" max="5" width="6.85546875" customWidth="1"/>
    <col min="6" max="6" width="11.140625" customWidth="1"/>
    <col min="7" max="7" width="9.85546875" customWidth="1"/>
    <col min="8" max="8" width="18.42578125" customWidth="1"/>
    <col min="9" max="9" width="22.42578125" customWidth="1"/>
    <col min="10" max="10" width="17.140625" bestFit="1" customWidth="1"/>
    <col min="11" max="11" width="20.42578125" bestFit="1" customWidth="1"/>
  </cols>
  <sheetData>
    <row r="2" spans="1:11" s="1" customFormat="1" ht="47.1" customHeight="1">
      <c r="A2" s="124" t="s">
        <v>16</v>
      </c>
      <c r="B2" s="124"/>
      <c r="C2" s="29" t="s">
        <v>38</v>
      </c>
      <c r="D2" s="2" t="s">
        <v>17</v>
      </c>
      <c r="E2" s="116" t="s">
        <v>39</v>
      </c>
      <c r="F2" s="124"/>
      <c r="G2" s="124"/>
      <c r="H2" s="124"/>
    </row>
    <row r="3" spans="1:11" s="1" customFormat="1" ht="15" customHeight="1">
      <c r="A3" s="124" t="s">
        <v>18</v>
      </c>
      <c r="B3" s="124"/>
      <c r="C3" s="125">
        <v>1497358317</v>
      </c>
      <c r="D3" s="124" t="s">
        <v>28</v>
      </c>
      <c r="E3" s="124"/>
      <c r="F3" s="2" t="s">
        <v>26</v>
      </c>
      <c r="G3" s="2" t="s">
        <v>27</v>
      </c>
      <c r="H3" s="116" t="s">
        <v>19</v>
      </c>
    </row>
    <row r="4" spans="1:11" s="1" customFormat="1" ht="14.25" customHeight="1">
      <c r="A4" s="124"/>
      <c r="B4" s="124"/>
      <c r="C4" s="125"/>
      <c r="D4" s="124" t="s">
        <v>32</v>
      </c>
      <c r="E4" s="124"/>
      <c r="F4" s="10">
        <v>0.5</v>
      </c>
      <c r="G4" s="12">
        <f>C5*F4</f>
        <v>575.90704500000004</v>
      </c>
      <c r="H4" s="116"/>
    </row>
    <row r="5" spans="1:11" s="1" customFormat="1" ht="12.75">
      <c r="A5" s="124" t="s">
        <v>20</v>
      </c>
      <c r="B5" s="124"/>
      <c r="C5" s="3">
        <f>C3/1300000</f>
        <v>1151.8140900000001</v>
      </c>
      <c r="D5" s="124" t="s">
        <v>32</v>
      </c>
      <c r="E5" s="124"/>
      <c r="F5" s="10">
        <v>0.8</v>
      </c>
      <c r="G5" s="12">
        <f>F5*$C$5</f>
        <v>921.45127200000013</v>
      </c>
      <c r="H5" s="116"/>
    </row>
    <row r="6" spans="1:11" s="1" customFormat="1" ht="12.75">
      <c r="A6" s="116" t="s">
        <v>15</v>
      </c>
      <c r="B6" s="116"/>
      <c r="C6" s="4">
        <v>1</v>
      </c>
      <c r="D6" s="115" t="s">
        <v>25</v>
      </c>
      <c r="E6" s="115"/>
      <c r="F6" s="11">
        <v>1.2</v>
      </c>
      <c r="G6" s="30" t="s">
        <v>33</v>
      </c>
      <c r="H6" s="9">
        <v>4</v>
      </c>
    </row>
    <row r="7" spans="1:11" s="1" customFormat="1" ht="14.25" customHeight="1">
      <c r="A7" s="116" t="s">
        <v>21</v>
      </c>
      <c r="B7" s="116"/>
      <c r="C7" s="117" t="s">
        <v>67</v>
      </c>
      <c r="D7" s="117"/>
      <c r="E7" s="118" t="s">
        <v>24</v>
      </c>
      <c r="F7" s="118"/>
      <c r="G7" s="120" t="s">
        <v>29</v>
      </c>
      <c r="H7" s="120"/>
      <c r="K7" s="5"/>
    </row>
    <row r="8" spans="1:11" s="1" customFormat="1" ht="14.25" customHeight="1">
      <c r="A8" s="116"/>
      <c r="B8" s="116"/>
      <c r="C8" s="117"/>
      <c r="D8" s="117"/>
      <c r="E8" s="121" t="s">
        <v>33</v>
      </c>
      <c r="F8" s="121"/>
      <c r="G8" s="122" t="s">
        <v>33</v>
      </c>
      <c r="H8" s="122"/>
    </row>
    <row r="9" spans="1:11" s="1" customFormat="1" ht="12.75">
      <c r="A9" s="116"/>
      <c r="B9" s="116"/>
      <c r="C9" s="117"/>
      <c r="D9" s="117"/>
      <c r="E9" s="123" t="s">
        <v>33</v>
      </c>
      <c r="F9" s="123"/>
      <c r="G9" s="122" t="s">
        <v>33</v>
      </c>
      <c r="H9" s="122"/>
    </row>
    <row r="10" spans="1:11">
      <c r="A10" s="119" t="s">
        <v>23</v>
      </c>
      <c r="B10" s="119"/>
      <c r="C10" s="119"/>
      <c r="D10" s="119"/>
      <c r="E10" s="119"/>
      <c r="F10" s="119"/>
      <c r="G10" s="119"/>
      <c r="H10" s="119"/>
    </row>
    <row r="11" spans="1:11" s="6" customFormat="1" ht="15" customHeight="1">
      <c r="A11" s="78" t="s">
        <v>0</v>
      </c>
      <c r="B11" s="78"/>
      <c r="C11" s="113" t="s">
        <v>35</v>
      </c>
      <c r="D11" s="147"/>
      <c r="E11" s="114"/>
      <c r="F11" s="113" t="s">
        <v>34</v>
      </c>
      <c r="G11" s="147"/>
      <c r="H11" s="114"/>
    </row>
    <row r="12" spans="1:11">
      <c r="A12" s="78" t="s">
        <v>1</v>
      </c>
      <c r="B12" s="78"/>
      <c r="C12" s="148" t="s">
        <v>68</v>
      </c>
      <c r="D12" s="149"/>
      <c r="E12" s="150"/>
      <c r="F12" s="148" t="s">
        <v>68</v>
      </c>
      <c r="G12" s="149"/>
      <c r="H12" s="150"/>
    </row>
    <row r="13" spans="1:11">
      <c r="A13" s="78" t="s">
        <v>2</v>
      </c>
      <c r="B13" s="78"/>
      <c r="C13" s="148">
        <v>2112202301</v>
      </c>
      <c r="D13" s="149"/>
      <c r="E13" s="150"/>
      <c r="F13" s="109" t="s">
        <v>69</v>
      </c>
      <c r="G13" s="151"/>
      <c r="H13" s="110"/>
    </row>
    <row r="14" spans="1:11" ht="48.95" customHeight="1">
      <c r="A14" s="78" t="s">
        <v>3</v>
      </c>
      <c r="B14" s="78"/>
      <c r="C14" s="152" t="s">
        <v>70</v>
      </c>
      <c r="D14" s="153"/>
      <c r="E14" s="154"/>
      <c r="F14" s="128" t="s">
        <v>71</v>
      </c>
      <c r="G14" s="155"/>
      <c r="H14" s="129"/>
    </row>
    <row r="15" spans="1:11" ht="31.5" customHeight="1">
      <c r="A15" s="78" t="s">
        <v>4</v>
      </c>
      <c r="B15" s="78"/>
      <c r="C15" s="84" t="s">
        <v>72</v>
      </c>
      <c r="D15" s="144"/>
      <c r="E15" s="85"/>
      <c r="F15" s="109" t="s">
        <v>72</v>
      </c>
      <c r="G15" s="151"/>
      <c r="H15" s="110"/>
    </row>
    <row r="16" spans="1:11" ht="21" customHeight="1">
      <c r="A16" s="78" t="s">
        <v>5</v>
      </c>
      <c r="B16" s="78"/>
      <c r="C16" s="156" t="s">
        <v>73</v>
      </c>
      <c r="D16" s="157"/>
      <c r="E16" s="158"/>
      <c r="F16" s="84" t="s">
        <v>74</v>
      </c>
      <c r="G16" s="144"/>
      <c r="H16" s="85"/>
    </row>
    <row r="17" spans="1:10" ht="32.25" customHeight="1">
      <c r="A17" s="78" t="s">
        <v>6</v>
      </c>
      <c r="B17" s="78"/>
      <c r="C17" s="159">
        <v>1194062614</v>
      </c>
      <c r="D17" s="160"/>
      <c r="E17" s="161"/>
      <c r="F17" s="162">
        <v>404407006</v>
      </c>
      <c r="G17" s="163"/>
      <c r="H17" s="164"/>
      <c r="J17" s="7"/>
    </row>
    <row r="18" spans="1:10">
      <c r="A18" s="78" t="s">
        <v>7</v>
      </c>
      <c r="B18" s="78"/>
      <c r="C18" s="96" t="s">
        <v>75</v>
      </c>
      <c r="D18" s="165"/>
      <c r="E18" s="97"/>
      <c r="F18" s="96" t="s">
        <v>76</v>
      </c>
      <c r="G18" s="165"/>
      <c r="H18" s="97"/>
      <c r="I18" s="47"/>
    </row>
    <row r="19" spans="1:10">
      <c r="A19" s="78" t="s">
        <v>8</v>
      </c>
      <c r="B19" s="78"/>
      <c r="C19" s="96" t="s">
        <v>77</v>
      </c>
      <c r="D19" s="165"/>
      <c r="E19" s="97"/>
      <c r="F19" s="96" t="s">
        <v>78</v>
      </c>
      <c r="G19" s="165"/>
      <c r="H19" s="97"/>
      <c r="I19" s="7"/>
    </row>
    <row r="20" spans="1:10">
      <c r="A20" s="78" t="s">
        <v>9</v>
      </c>
      <c r="B20" s="78"/>
      <c r="C20" s="98">
        <v>1029.3599999999999</v>
      </c>
      <c r="D20" s="166"/>
      <c r="E20" s="99"/>
      <c r="F20" s="98">
        <v>348.62672931034484</v>
      </c>
      <c r="G20" s="166"/>
      <c r="H20" s="99"/>
    </row>
    <row r="21" spans="1:10">
      <c r="A21" s="78" t="s">
        <v>10</v>
      </c>
      <c r="B21" s="78"/>
      <c r="C21" s="148" t="s">
        <v>133</v>
      </c>
      <c r="D21" s="149"/>
      <c r="E21" s="150"/>
      <c r="F21" s="148" t="s">
        <v>133</v>
      </c>
      <c r="G21" s="149"/>
      <c r="H21" s="150"/>
      <c r="I21" s="8"/>
    </row>
    <row r="22" spans="1:10" ht="31.5" customHeight="1">
      <c r="A22" s="78" t="s">
        <v>22</v>
      </c>
      <c r="B22" s="78"/>
      <c r="C22" s="148" t="s">
        <v>133</v>
      </c>
      <c r="D22" s="149"/>
      <c r="E22" s="150"/>
      <c r="F22" s="148" t="s">
        <v>133</v>
      </c>
      <c r="G22" s="149"/>
      <c r="H22" s="150"/>
    </row>
    <row r="23" spans="1:10" s="13" customFormat="1" ht="21.75" customHeight="1">
      <c r="A23" s="78" t="s">
        <v>30</v>
      </c>
      <c r="B23" s="78"/>
      <c r="C23" s="148" t="s">
        <v>133</v>
      </c>
      <c r="D23" s="149"/>
      <c r="E23" s="150"/>
      <c r="F23" s="148" t="s">
        <v>133</v>
      </c>
      <c r="G23" s="149"/>
      <c r="H23" s="150"/>
    </row>
    <row r="24" spans="1:10">
      <c r="A24" s="78" t="s">
        <v>11</v>
      </c>
      <c r="B24" s="78"/>
      <c r="C24" s="148" t="s">
        <v>133</v>
      </c>
      <c r="D24" s="149"/>
      <c r="E24" s="150"/>
      <c r="F24" s="148" t="s">
        <v>133</v>
      </c>
      <c r="G24" s="149"/>
      <c r="H24" s="150"/>
      <c r="I24" s="8"/>
    </row>
    <row r="25" spans="1:10">
      <c r="A25" s="78" t="s">
        <v>12</v>
      </c>
      <c r="B25" s="78"/>
      <c r="C25" s="148" t="s">
        <v>133</v>
      </c>
      <c r="D25" s="149"/>
      <c r="E25" s="150"/>
      <c r="F25" s="148" t="s">
        <v>133</v>
      </c>
      <c r="G25" s="149"/>
      <c r="H25" s="150"/>
      <c r="I25" s="8"/>
    </row>
    <row r="26" spans="1:10" ht="179.1" customHeight="1">
      <c r="A26" s="70" t="s">
        <v>40</v>
      </c>
      <c r="B26" s="70"/>
      <c r="C26" s="148" t="s">
        <v>133</v>
      </c>
      <c r="D26" s="149"/>
      <c r="E26" s="150"/>
      <c r="F26" s="148" t="s">
        <v>133</v>
      </c>
      <c r="G26" s="149"/>
      <c r="H26" s="150"/>
      <c r="I26" s="7"/>
    </row>
    <row r="27" spans="1:10" ht="87.95" customHeight="1">
      <c r="A27" s="83" t="s">
        <v>41</v>
      </c>
      <c r="B27" s="83"/>
      <c r="C27" s="148" t="s">
        <v>133</v>
      </c>
      <c r="D27" s="149"/>
      <c r="E27" s="150"/>
      <c r="F27" s="148" t="s">
        <v>133</v>
      </c>
      <c r="G27" s="149"/>
      <c r="H27" s="150"/>
    </row>
    <row r="28" spans="1:10" ht="51.95" customHeight="1">
      <c r="A28" s="70" t="s">
        <v>13</v>
      </c>
      <c r="B28" s="70"/>
      <c r="C28" s="167" t="s">
        <v>79</v>
      </c>
      <c r="D28" s="168"/>
      <c r="E28" s="168"/>
      <c r="F28" s="168"/>
      <c r="G28" s="168"/>
      <c r="H28" s="169"/>
    </row>
    <row r="29" spans="1:10" ht="39" customHeight="1">
      <c r="A29" s="71" t="s">
        <v>14</v>
      </c>
      <c r="B29" s="71"/>
      <c r="C29" s="72" t="s">
        <v>80</v>
      </c>
      <c r="D29" s="72"/>
      <c r="E29" s="72"/>
      <c r="F29" s="72"/>
      <c r="G29" s="72"/>
      <c r="H29" s="72"/>
      <c r="I29" s="7"/>
    </row>
    <row r="30" spans="1:10">
      <c r="A30" s="73" t="s">
        <v>31</v>
      </c>
      <c r="B30" s="73"/>
      <c r="C30" s="75" t="s">
        <v>64</v>
      </c>
      <c r="D30" s="140"/>
      <c r="E30" s="140"/>
      <c r="F30" s="140"/>
      <c r="G30" s="140"/>
      <c r="H30" s="140"/>
    </row>
    <row r="33" spans="1:8">
      <c r="A33" s="68"/>
      <c r="B33" s="69"/>
      <c r="C33" s="69"/>
      <c r="D33" s="69"/>
      <c r="E33" s="69"/>
      <c r="F33" s="69"/>
      <c r="G33" s="69"/>
      <c r="H33" s="69"/>
    </row>
  </sheetData>
  <mergeCells count="78">
    <mergeCell ref="A29:B29"/>
    <mergeCell ref="C29:H29"/>
    <mergeCell ref="A30:B30"/>
    <mergeCell ref="C30:H30"/>
    <mergeCell ref="A33:H33"/>
    <mergeCell ref="C28:H28"/>
    <mergeCell ref="A27:B27"/>
    <mergeCell ref="C27:E27"/>
    <mergeCell ref="F27:H27"/>
    <mergeCell ref="A28:B28"/>
    <mergeCell ref="A25:B25"/>
    <mergeCell ref="C25:E25"/>
    <mergeCell ref="F25:H25"/>
    <mergeCell ref="A26:B26"/>
    <mergeCell ref="C26:E26"/>
    <mergeCell ref="F26:H26"/>
    <mergeCell ref="A23:B23"/>
    <mergeCell ref="C23:E23"/>
    <mergeCell ref="F23:H23"/>
    <mergeCell ref="A24:B24"/>
    <mergeCell ref="C24:E24"/>
    <mergeCell ref="F24:H24"/>
    <mergeCell ref="A21:B21"/>
    <mergeCell ref="C21:E21"/>
    <mergeCell ref="F21:H21"/>
    <mergeCell ref="A22:B22"/>
    <mergeCell ref="C22:E22"/>
    <mergeCell ref="F22:H22"/>
    <mergeCell ref="A19:B19"/>
    <mergeCell ref="C19:E19"/>
    <mergeCell ref="F19:H19"/>
    <mergeCell ref="A20:B20"/>
    <mergeCell ref="C20:E20"/>
    <mergeCell ref="F20:H20"/>
    <mergeCell ref="A17:B17"/>
    <mergeCell ref="C17:E17"/>
    <mergeCell ref="F17:H17"/>
    <mergeCell ref="A18:B18"/>
    <mergeCell ref="C18:E18"/>
    <mergeCell ref="F18:H18"/>
    <mergeCell ref="A15:B15"/>
    <mergeCell ref="C15:E15"/>
    <mergeCell ref="F15:H15"/>
    <mergeCell ref="A16:B16"/>
    <mergeCell ref="C16:E16"/>
    <mergeCell ref="F16:H16"/>
    <mergeCell ref="A13:B13"/>
    <mergeCell ref="C13:E13"/>
    <mergeCell ref="F13:H13"/>
    <mergeCell ref="A14:B14"/>
    <mergeCell ref="C14:E14"/>
    <mergeCell ref="F14:H14"/>
    <mergeCell ref="A10:H10"/>
    <mergeCell ref="A11:B11"/>
    <mergeCell ref="C11:E11"/>
    <mergeCell ref="F11:H11"/>
    <mergeCell ref="A12:B12"/>
    <mergeCell ref="C12:E12"/>
    <mergeCell ref="F12:H12"/>
    <mergeCell ref="A6:B6"/>
    <mergeCell ref="D6:E6"/>
    <mergeCell ref="A7:B9"/>
    <mergeCell ref="C7:D9"/>
    <mergeCell ref="E7:F7"/>
    <mergeCell ref="G7:H7"/>
    <mergeCell ref="E8:F8"/>
    <mergeCell ref="G8:H8"/>
    <mergeCell ref="E9:F9"/>
    <mergeCell ref="G9:H9"/>
    <mergeCell ref="A2:B2"/>
    <mergeCell ref="E2:H2"/>
    <mergeCell ref="A3:B4"/>
    <mergeCell ref="C3:C4"/>
    <mergeCell ref="D3:E3"/>
    <mergeCell ref="H3:H5"/>
    <mergeCell ref="D4:E4"/>
    <mergeCell ref="A5:B5"/>
    <mergeCell ref="D5:E5"/>
  </mergeCells>
  <pageMargins left="0.70866141732283461" right="0.70866141732283461" top="0.74803149606299213" bottom="0.74803149606299213" header="0.31496062992125984" footer="0.31496062992125984"/>
  <pageSetup scale="72" orientation="landscape" verticalDpi="1200" r:id="rId1"/>
  <rowBreaks count="2" manualBreakCount="2">
    <brk id="25" max="16383" man="1"/>
    <brk id="2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4"/>
  <sheetViews>
    <sheetView showGridLines="0" view="pageBreakPreview" zoomScale="119" zoomScaleNormal="75" zoomScaleSheetLayoutView="75" zoomScalePageLayoutView="77" workbookViewId="0">
      <selection activeCell="G28" sqref="G28:H28"/>
    </sheetView>
  </sheetViews>
  <sheetFormatPr baseColWidth="10" defaultRowHeight="15"/>
  <cols>
    <col min="1" max="1" width="16.42578125" customWidth="1"/>
    <col min="2" max="2" width="13.42578125" customWidth="1"/>
    <col min="3" max="3" width="21.42578125" customWidth="1"/>
    <col min="4" max="4" width="8.85546875" customWidth="1"/>
    <col min="5" max="5" width="26.85546875" customWidth="1"/>
    <col min="6" max="6" width="28.140625" customWidth="1"/>
    <col min="7" max="7" width="15.140625" customWidth="1"/>
    <col min="8" max="8" width="13.28515625" customWidth="1"/>
    <col min="9" max="9" width="22.42578125" customWidth="1"/>
    <col min="10" max="10" width="17.140625" bestFit="1" customWidth="1"/>
    <col min="11" max="11" width="20.42578125" bestFit="1" customWidth="1"/>
  </cols>
  <sheetData>
    <row r="2" spans="1:11" s="1" customFormat="1" ht="63.95" customHeight="1">
      <c r="A2" s="124" t="s">
        <v>16</v>
      </c>
      <c r="B2" s="124"/>
      <c r="C2" s="29" t="s">
        <v>38</v>
      </c>
      <c r="D2" s="2" t="s">
        <v>17</v>
      </c>
      <c r="E2" s="116" t="s">
        <v>39</v>
      </c>
      <c r="F2" s="124"/>
      <c r="G2" s="124"/>
      <c r="H2" s="124"/>
    </row>
    <row r="3" spans="1:11" s="1" customFormat="1" ht="15" customHeight="1">
      <c r="A3" s="124" t="s">
        <v>18</v>
      </c>
      <c r="B3" s="124"/>
      <c r="C3" s="125">
        <v>1497358317</v>
      </c>
      <c r="D3" s="124" t="s">
        <v>28</v>
      </c>
      <c r="E3" s="124"/>
      <c r="F3" s="2" t="s">
        <v>26</v>
      </c>
      <c r="G3" s="2" t="s">
        <v>27</v>
      </c>
      <c r="H3" s="116" t="s">
        <v>19</v>
      </c>
    </row>
    <row r="4" spans="1:11" s="1" customFormat="1" ht="14.25" customHeight="1">
      <c r="A4" s="124"/>
      <c r="B4" s="124"/>
      <c r="C4" s="125"/>
      <c r="D4" s="124" t="s">
        <v>32</v>
      </c>
      <c r="E4" s="124"/>
      <c r="F4" s="10">
        <v>0.5</v>
      </c>
      <c r="G4" s="12">
        <f>C5*F4</f>
        <v>575.90704500000004</v>
      </c>
      <c r="H4" s="116"/>
    </row>
    <row r="5" spans="1:11" s="1" customFormat="1" ht="12.75">
      <c r="A5" s="124" t="s">
        <v>20</v>
      </c>
      <c r="B5" s="124"/>
      <c r="C5" s="3">
        <f>C3/1300000</f>
        <v>1151.8140900000001</v>
      </c>
      <c r="D5" s="124" t="s">
        <v>32</v>
      </c>
      <c r="E5" s="124"/>
      <c r="F5" s="10">
        <v>0.8</v>
      </c>
      <c r="G5" s="12">
        <f>F5*$C$5</f>
        <v>921.45127200000013</v>
      </c>
      <c r="H5" s="116"/>
    </row>
    <row r="6" spans="1:11" s="1" customFormat="1" ht="12.75">
      <c r="A6" s="116" t="s">
        <v>15</v>
      </c>
      <c r="B6" s="116"/>
      <c r="C6" s="4">
        <v>1</v>
      </c>
      <c r="D6" s="115" t="s">
        <v>25</v>
      </c>
      <c r="E6" s="115"/>
      <c r="F6" s="11">
        <v>1.2</v>
      </c>
      <c r="G6" s="30" t="s">
        <v>33</v>
      </c>
      <c r="H6" s="9">
        <v>4</v>
      </c>
    </row>
    <row r="7" spans="1:11" s="1" customFormat="1" ht="14.25" customHeight="1">
      <c r="A7" s="116" t="s">
        <v>21</v>
      </c>
      <c r="B7" s="116"/>
      <c r="C7" s="117" t="s">
        <v>114</v>
      </c>
      <c r="D7" s="117"/>
      <c r="E7" s="118" t="s">
        <v>24</v>
      </c>
      <c r="F7" s="118"/>
      <c r="G7" s="120" t="s">
        <v>29</v>
      </c>
      <c r="H7" s="120"/>
      <c r="K7" s="5"/>
    </row>
    <row r="8" spans="1:11" s="1" customFormat="1" ht="14.25" customHeight="1">
      <c r="A8" s="116"/>
      <c r="B8" s="116"/>
      <c r="C8" s="117"/>
      <c r="D8" s="117"/>
      <c r="E8" s="121" t="s">
        <v>33</v>
      </c>
      <c r="F8" s="121"/>
      <c r="G8" s="122" t="s">
        <v>33</v>
      </c>
      <c r="H8" s="122"/>
    </row>
    <row r="9" spans="1:11" s="1" customFormat="1" ht="12.75">
      <c r="A9" s="116"/>
      <c r="B9" s="116"/>
      <c r="C9" s="117"/>
      <c r="D9" s="117"/>
      <c r="E9" s="123" t="s">
        <v>33</v>
      </c>
      <c r="F9" s="123"/>
      <c r="G9" s="122" t="s">
        <v>33</v>
      </c>
      <c r="H9" s="122"/>
    </row>
    <row r="10" spans="1:11">
      <c r="A10" s="119" t="s">
        <v>23</v>
      </c>
      <c r="B10" s="119"/>
      <c r="C10" s="119"/>
      <c r="D10" s="119"/>
      <c r="E10" s="119"/>
      <c r="F10" s="119"/>
      <c r="G10" s="119"/>
      <c r="H10" s="119"/>
    </row>
    <row r="11" spans="1:11" s="6" customFormat="1" ht="15" customHeight="1">
      <c r="A11" s="78" t="s">
        <v>0</v>
      </c>
      <c r="B11" s="78"/>
      <c r="C11" s="113" t="s">
        <v>35</v>
      </c>
      <c r="D11" s="114"/>
      <c r="E11" s="17" t="s">
        <v>34</v>
      </c>
      <c r="F11" s="32" t="s">
        <v>36</v>
      </c>
      <c r="G11" s="113" t="s">
        <v>104</v>
      </c>
      <c r="H11" s="114"/>
    </row>
    <row r="12" spans="1:11">
      <c r="A12" s="78" t="s">
        <v>1</v>
      </c>
      <c r="B12" s="78"/>
      <c r="C12" s="111">
        <v>14</v>
      </c>
      <c r="D12" s="112"/>
      <c r="E12" s="15">
        <v>37</v>
      </c>
      <c r="F12" s="39">
        <v>38</v>
      </c>
      <c r="G12" s="126">
        <v>46</v>
      </c>
      <c r="H12" s="127"/>
    </row>
    <row r="13" spans="1:11">
      <c r="A13" s="78" t="s">
        <v>2</v>
      </c>
      <c r="B13" s="78"/>
      <c r="C13" s="170" t="s">
        <v>105</v>
      </c>
      <c r="D13" s="108"/>
      <c r="E13" s="27" t="s">
        <v>106</v>
      </c>
      <c r="F13" s="33" t="s">
        <v>107</v>
      </c>
      <c r="G13" s="128" t="s">
        <v>108</v>
      </c>
      <c r="H13" s="129"/>
    </row>
    <row r="14" spans="1:11" ht="107.1" customHeight="1">
      <c r="A14" s="78" t="s">
        <v>3</v>
      </c>
      <c r="B14" s="78"/>
      <c r="C14" s="106" t="s">
        <v>139</v>
      </c>
      <c r="D14" s="106"/>
      <c r="E14" s="14" t="s">
        <v>140</v>
      </c>
      <c r="F14" s="33" t="s">
        <v>141</v>
      </c>
      <c r="G14" s="128" t="s">
        <v>142</v>
      </c>
      <c r="H14" s="129"/>
    </row>
    <row r="15" spans="1:11" ht="20.100000000000001" customHeight="1">
      <c r="A15" s="78" t="s">
        <v>4</v>
      </c>
      <c r="B15" s="78"/>
      <c r="C15" s="109" t="s">
        <v>143</v>
      </c>
      <c r="D15" s="110"/>
      <c r="E15" s="19" t="s">
        <v>143</v>
      </c>
      <c r="F15" s="40" t="s">
        <v>143</v>
      </c>
      <c r="G15" s="109" t="s">
        <v>143</v>
      </c>
      <c r="H15" s="110"/>
    </row>
    <row r="16" spans="1:11" ht="30" customHeight="1">
      <c r="A16" s="78" t="s">
        <v>5</v>
      </c>
      <c r="B16" s="78"/>
      <c r="C16" s="84" t="s">
        <v>144</v>
      </c>
      <c r="D16" s="85"/>
      <c r="E16" s="59" t="s">
        <v>145</v>
      </c>
      <c r="F16" s="66" t="s">
        <v>146</v>
      </c>
      <c r="G16" s="84" t="s">
        <v>147</v>
      </c>
      <c r="H16" s="85"/>
    </row>
    <row r="17" spans="1:10" ht="25.5" customHeight="1">
      <c r="A17" s="78" t="s">
        <v>6</v>
      </c>
      <c r="B17" s="78"/>
      <c r="C17" s="104">
        <v>980000000</v>
      </c>
      <c r="D17" s="105"/>
      <c r="E17" s="18">
        <v>77677250</v>
      </c>
      <c r="F17" s="34">
        <v>405250930</v>
      </c>
      <c r="G17" s="130">
        <v>256461560</v>
      </c>
      <c r="H17" s="131"/>
      <c r="J17" s="7"/>
    </row>
    <row r="18" spans="1:10">
      <c r="A18" s="78" t="s">
        <v>7</v>
      </c>
      <c r="B18" s="78"/>
      <c r="C18" s="96">
        <v>43500</v>
      </c>
      <c r="D18" s="97"/>
      <c r="E18" s="21">
        <v>44774</v>
      </c>
      <c r="F18" s="21">
        <v>42912</v>
      </c>
      <c r="G18" s="96">
        <v>45055</v>
      </c>
      <c r="H18" s="97"/>
    </row>
    <row r="19" spans="1:10">
      <c r="A19" s="78" t="s">
        <v>8</v>
      </c>
      <c r="B19" s="78"/>
      <c r="C19" s="96">
        <v>43774</v>
      </c>
      <c r="D19" s="97"/>
      <c r="E19" s="21">
        <v>44858</v>
      </c>
      <c r="F19" s="21">
        <v>42942</v>
      </c>
      <c r="G19" s="96">
        <v>45260</v>
      </c>
      <c r="H19" s="97"/>
    </row>
    <row r="20" spans="1:10">
      <c r="A20" s="78" t="s">
        <v>9</v>
      </c>
      <c r="B20" s="78"/>
      <c r="C20" s="98">
        <f>C17/828116</f>
        <v>1183.4090876157447</v>
      </c>
      <c r="D20" s="99"/>
      <c r="E20" s="22">
        <v>77.67</v>
      </c>
      <c r="F20" s="41">
        <v>549.33000000000004</v>
      </c>
      <c r="G20" s="98">
        <v>221.08</v>
      </c>
      <c r="H20" s="99"/>
    </row>
    <row r="21" spans="1:10">
      <c r="A21" s="78" t="s">
        <v>10</v>
      </c>
      <c r="B21" s="78"/>
      <c r="C21" s="98">
        <v>1183.4000000000001</v>
      </c>
      <c r="D21" s="99"/>
      <c r="E21" s="56">
        <v>77.67</v>
      </c>
      <c r="F21" s="22">
        <v>549.33000000000004</v>
      </c>
      <c r="G21" s="100">
        <v>221.08</v>
      </c>
      <c r="H21" s="101"/>
      <c r="I21" s="8"/>
    </row>
    <row r="22" spans="1:10" ht="31.5" customHeight="1">
      <c r="A22" s="78" t="s">
        <v>22</v>
      </c>
      <c r="B22" s="78"/>
      <c r="C22" s="102" t="s">
        <v>53</v>
      </c>
      <c r="D22" s="103"/>
      <c r="E22" s="23" t="s">
        <v>53</v>
      </c>
      <c r="F22" s="33" t="s">
        <v>53</v>
      </c>
      <c r="G22" s="128" t="s">
        <v>53</v>
      </c>
      <c r="H22" s="129"/>
    </row>
    <row r="23" spans="1:10" s="13" customFormat="1" ht="21.75" customHeight="1">
      <c r="A23" s="78" t="s">
        <v>30</v>
      </c>
      <c r="B23" s="78"/>
      <c r="C23" s="79">
        <v>1</v>
      </c>
      <c r="D23" s="80"/>
      <c r="E23" s="24">
        <v>1</v>
      </c>
      <c r="F23" s="37">
        <v>1</v>
      </c>
      <c r="G23" s="132">
        <v>1</v>
      </c>
      <c r="H23" s="133"/>
    </row>
    <row r="24" spans="1:10">
      <c r="A24" s="78" t="s">
        <v>11</v>
      </c>
      <c r="B24" s="78"/>
      <c r="C24" s="81" t="s">
        <v>33</v>
      </c>
      <c r="D24" s="82"/>
      <c r="E24" s="25" t="s">
        <v>33</v>
      </c>
      <c r="F24" s="25" t="s">
        <v>33</v>
      </c>
      <c r="G24" s="177"/>
      <c r="H24" s="178"/>
      <c r="I24" s="8"/>
    </row>
    <row r="25" spans="1:10">
      <c r="A25" s="78" t="s">
        <v>12</v>
      </c>
      <c r="B25" s="78"/>
      <c r="C25" s="88" t="s">
        <v>33</v>
      </c>
      <c r="D25" s="89"/>
      <c r="E25" s="26" t="s">
        <v>33</v>
      </c>
      <c r="F25" s="38" t="s">
        <v>33</v>
      </c>
      <c r="G25" s="81" t="s">
        <v>33</v>
      </c>
      <c r="H25" s="82"/>
      <c r="I25" s="8"/>
    </row>
    <row r="26" spans="1:10" ht="150.94999999999999" customHeight="1">
      <c r="A26" s="173" t="s">
        <v>109</v>
      </c>
      <c r="B26" s="174"/>
      <c r="C26" s="171">
        <v>568.74</v>
      </c>
      <c r="D26" s="172"/>
      <c r="E26" s="20">
        <v>77.67</v>
      </c>
      <c r="F26" s="19">
        <v>549.33000000000004</v>
      </c>
      <c r="G26" s="84">
        <v>0</v>
      </c>
      <c r="H26" s="85"/>
      <c r="I26" s="53"/>
    </row>
    <row r="27" spans="1:10" ht="48" customHeight="1">
      <c r="A27" s="175" t="s">
        <v>110</v>
      </c>
      <c r="B27" s="176"/>
      <c r="C27" s="171">
        <v>437.51</v>
      </c>
      <c r="D27" s="172"/>
      <c r="E27" s="20">
        <v>38.64</v>
      </c>
      <c r="F27" s="19">
        <v>206.27</v>
      </c>
      <c r="G27" s="84">
        <v>0</v>
      </c>
      <c r="H27" s="85"/>
      <c r="I27" s="53"/>
    </row>
    <row r="28" spans="1:10" ht="87.95" customHeight="1">
      <c r="A28" s="83" t="s">
        <v>41</v>
      </c>
      <c r="B28" s="83"/>
      <c r="C28" s="84" t="s">
        <v>112</v>
      </c>
      <c r="D28" s="85"/>
      <c r="E28" s="19" t="s">
        <v>111</v>
      </c>
      <c r="F28" s="19" t="s">
        <v>113</v>
      </c>
      <c r="G28" s="84" t="s">
        <v>116</v>
      </c>
      <c r="H28" s="85"/>
    </row>
    <row r="29" spans="1:10" ht="71.099999999999994" customHeight="1">
      <c r="A29" s="70" t="s">
        <v>13</v>
      </c>
      <c r="B29" s="70"/>
      <c r="C29" s="84"/>
      <c r="D29" s="85"/>
      <c r="E29" s="28"/>
      <c r="F29" s="19"/>
      <c r="G29" s="84" t="s">
        <v>115</v>
      </c>
      <c r="H29" s="85"/>
    </row>
    <row r="30" spans="1:10" ht="65.099999999999994" customHeight="1">
      <c r="A30" s="71" t="s">
        <v>14</v>
      </c>
      <c r="B30" s="71"/>
      <c r="C30" s="72" t="s">
        <v>160</v>
      </c>
      <c r="D30" s="134"/>
      <c r="E30" s="134"/>
      <c r="F30" s="134"/>
      <c r="G30" s="134"/>
      <c r="H30" s="134"/>
    </row>
    <row r="31" spans="1:10">
      <c r="A31" s="73" t="s">
        <v>31</v>
      </c>
      <c r="B31" s="73"/>
      <c r="C31" s="140" t="s">
        <v>159</v>
      </c>
      <c r="D31" s="75"/>
      <c r="E31" s="75"/>
      <c r="F31" s="75"/>
      <c r="G31" s="75"/>
      <c r="H31" s="75"/>
    </row>
    <row r="34" spans="1:8">
      <c r="A34" s="68"/>
      <c r="B34" s="69"/>
      <c r="C34" s="69"/>
      <c r="D34" s="69"/>
      <c r="E34" s="69"/>
      <c r="F34" s="69"/>
      <c r="G34" s="69"/>
      <c r="H34" s="69"/>
    </row>
  </sheetData>
  <mergeCells count="82">
    <mergeCell ref="G25:H25"/>
    <mergeCell ref="G20:H20"/>
    <mergeCell ref="G21:H21"/>
    <mergeCell ref="G22:H22"/>
    <mergeCell ref="G23:H23"/>
    <mergeCell ref="G24:H24"/>
    <mergeCell ref="G14:H14"/>
    <mergeCell ref="G15:H15"/>
    <mergeCell ref="G16:H16"/>
    <mergeCell ref="G17:H17"/>
    <mergeCell ref="G18:H18"/>
    <mergeCell ref="G19:H19"/>
    <mergeCell ref="A30:B30"/>
    <mergeCell ref="C30:H30"/>
    <mergeCell ref="A31:B31"/>
    <mergeCell ref="C31:H31"/>
    <mergeCell ref="A23:B23"/>
    <mergeCell ref="C23:D23"/>
    <mergeCell ref="A24:B24"/>
    <mergeCell ref="C24:D24"/>
    <mergeCell ref="A25:B25"/>
    <mergeCell ref="C25:D25"/>
    <mergeCell ref="A20:B20"/>
    <mergeCell ref="C20:D20"/>
    <mergeCell ref="A21:B21"/>
    <mergeCell ref="C21:D21"/>
    <mergeCell ref="A22:B22"/>
    <mergeCell ref="A34:H34"/>
    <mergeCell ref="C27:D27"/>
    <mergeCell ref="A26:B26"/>
    <mergeCell ref="C26:D26"/>
    <mergeCell ref="A27:B27"/>
    <mergeCell ref="A28:B28"/>
    <mergeCell ref="C28:D28"/>
    <mergeCell ref="A29:B29"/>
    <mergeCell ref="C29:D29"/>
    <mergeCell ref="G26:H26"/>
    <mergeCell ref="G27:H27"/>
    <mergeCell ref="G28:H28"/>
    <mergeCell ref="G29:H29"/>
    <mergeCell ref="C22:D22"/>
    <mergeCell ref="A17:B17"/>
    <mergeCell ref="C17:D17"/>
    <mergeCell ref="A18:B18"/>
    <mergeCell ref="C18:D18"/>
    <mergeCell ref="A19:B19"/>
    <mergeCell ref="C19:D19"/>
    <mergeCell ref="A14:B14"/>
    <mergeCell ref="C14:D14"/>
    <mergeCell ref="A15:B15"/>
    <mergeCell ref="C15:D15"/>
    <mergeCell ref="A16:B16"/>
    <mergeCell ref="C16:D16"/>
    <mergeCell ref="A10:H10"/>
    <mergeCell ref="A11:B11"/>
    <mergeCell ref="C11:D11"/>
    <mergeCell ref="A12:B12"/>
    <mergeCell ref="C12:D12"/>
    <mergeCell ref="A13:B13"/>
    <mergeCell ref="C13:D13"/>
    <mergeCell ref="G11:H11"/>
    <mergeCell ref="G12:H12"/>
    <mergeCell ref="G13:H13"/>
    <mergeCell ref="A6:B6"/>
    <mergeCell ref="D6:E6"/>
    <mergeCell ref="A7:B9"/>
    <mergeCell ref="C7:D9"/>
    <mergeCell ref="E7:F7"/>
    <mergeCell ref="G7:H7"/>
    <mergeCell ref="E8:F8"/>
    <mergeCell ref="G8:H8"/>
    <mergeCell ref="E9:F9"/>
    <mergeCell ref="G9:H9"/>
    <mergeCell ref="A2:B2"/>
    <mergeCell ref="E2:H2"/>
    <mergeCell ref="A3:B4"/>
    <mergeCell ref="C3:C4"/>
    <mergeCell ref="D3:E3"/>
    <mergeCell ref="H3:H5"/>
    <mergeCell ref="D4:E4"/>
    <mergeCell ref="A5:B5"/>
    <mergeCell ref="D5:E5"/>
  </mergeCells>
  <pageMargins left="0.70866141732283461" right="0.70866141732283461" top="0.74803149606299213" bottom="0.74803149606299213" header="0.31496062992125984" footer="0.31496062992125984"/>
  <pageSetup scale="61" orientation="landscape" verticalDpi="1200" r:id="rId1"/>
  <rowBreaks count="1" manualBreakCount="1">
    <brk id="2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3"/>
  <sheetViews>
    <sheetView showGridLines="0" view="pageBreakPreview" zoomScale="56" zoomScaleNormal="56" zoomScaleSheetLayoutView="56" zoomScalePageLayoutView="77" workbookViewId="0">
      <selection activeCell="F22" sqref="F22:H22"/>
    </sheetView>
  </sheetViews>
  <sheetFormatPr baseColWidth="10" defaultRowHeight="15"/>
  <cols>
    <col min="1" max="1" width="16.42578125" customWidth="1"/>
    <col min="2" max="2" width="13.42578125" customWidth="1"/>
    <col min="3" max="3" width="18.28515625" customWidth="1"/>
    <col min="4" max="4" width="16.28515625" customWidth="1"/>
    <col min="5" max="5" width="6.85546875" customWidth="1"/>
    <col min="6" max="6" width="11.140625" customWidth="1"/>
    <col min="7" max="7" width="9.85546875" customWidth="1"/>
    <col min="8" max="8" width="18.42578125" customWidth="1"/>
    <col min="9" max="9" width="22.42578125" customWidth="1"/>
    <col min="10" max="10" width="17.140625" bestFit="1" customWidth="1"/>
    <col min="11" max="11" width="20.42578125" bestFit="1" customWidth="1"/>
  </cols>
  <sheetData>
    <row r="2" spans="1:11" s="1" customFormat="1" ht="63.95" customHeight="1">
      <c r="A2" s="124" t="s">
        <v>16</v>
      </c>
      <c r="B2" s="124"/>
      <c r="C2" s="29" t="s">
        <v>38</v>
      </c>
      <c r="D2" s="2" t="s">
        <v>17</v>
      </c>
      <c r="E2" s="116" t="s">
        <v>39</v>
      </c>
      <c r="F2" s="124"/>
      <c r="G2" s="124"/>
      <c r="H2" s="124"/>
    </row>
    <row r="3" spans="1:11" s="1" customFormat="1" ht="15" customHeight="1">
      <c r="A3" s="124" t="s">
        <v>18</v>
      </c>
      <c r="B3" s="124"/>
      <c r="C3" s="125">
        <v>1497358317</v>
      </c>
      <c r="D3" s="124" t="s">
        <v>28</v>
      </c>
      <c r="E3" s="124"/>
      <c r="F3" s="2" t="s">
        <v>26</v>
      </c>
      <c r="G3" s="2" t="s">
        <v>27</v>
      </c>
      <c r="H3" s="116" t="s">
        <v>19</v>
      </c>
    </row>
    <row r="4" spans="1:11" s="1" customFormat="1" ht="14.25" customHeight="1">
      <c r="A4" s="124"/>
      <c r="B4" s="124"/>
      <c r="C4" s="125"/>
      <c r="D4" s="124" t="s">
        <v>32</v>
      </c>
      <c r="E4" s="124"/>
      <c r="F4" s="10">
        <v>0.5</v>
      </c>
      <c r="G4" s="12">
        <f>C5*F4</f>
        <v>575.90704500000004</v>
      </c>
      <c r="H4" s="116"/>
    </row>
    <row r="5" spans="1:11" s="1" customFormat="1" ht="12.75">
      <c r="A5" s="124" t="s">
        <v>20</v>
      </c>
      <c r="B5" s="124"/>
      <c r="C5" s="3">
        <f>C3/1300000</f>
        <v>1151.8140900000001</v>
      </c>
      <c r="D5" s="124" t="s">
        <v>32</v>
      </c>
      <c r="E5" s="124"/>
      <c r="F5" s="10">
        <v>0.8</v>
      </c>
      <c r="G5" s="12">
        <f>F5*$C$5</f>
        <v>921.45127200000013</v>
      </c>
      <c r="H5" s="116"/>
    </row>
    <row r="6" spans="1:11" s="1" customFormat="1" ht="12.75">
      <c r="A6" s="116" t="s">
        <v>15</v>
      </c>
      <c r="B6" s="116"/>
      <c r="C6" s="4">
        <v>1</v>
      </c>
      <c r="D6" s="115" t="s">
        <v>25</v>
      </c>
      <c r="E6" s="115"/>
      <c r="F6" s="11">
        <v>1.2</v>
      </c>
      <c r="G6" s="30" t="s">
        <v>33</v>
      </c>
      <c r="H6" s="9">
        <v>4</v>
      </c>
    </row>
    <row r="7" spans="1:11" s="1" customFormat="1" ht="14.25" customHeight="1">
      <c r="A7" s="116" t="s">
        <v>21</v>
      </c>
      <c r="B7" s="116"/>
      <c r="C7" s="117" t="s">
        <v>45</v>
      </c>
      <c r="D7" s="117"/>
      <c r="E7" s="118" t="s">
        <v>24</v>
      </c>
      <c r="F7" s="118"/>
      <c r="G7" s="120" t="s">
        <v>29</v>
      </c>
      <c r="H7" s="120"/>
      <c r="K7" s="5"/>
    </row>
    <row r="8" spans="1:11" s="1" customFormat="1" ht="14.25" customHeight="1">
      <c r="A8" s="116"/>
      <c r="B8" s="116"/>
      <c r="C8" s="117"/>
      <c r="D8" s="117"/>
      <c r="E8" s="121" t="s">
        <v>33</v>
      </c>
      <c r="F8" s="121"/>
      <c r="G8" s="122" t="s">
        <v>33</v>
      </c>
      <c r="H8" s="122"/>
    </row>
    <row r="9" spans="1:11" s="1" customFormat="1" ht="12.75">
      <c r="A9" s="116"/>
      <c r="B9" s="116"/>
      <c r="C9" s="117"/>
      <c r="D9" s="117"/>
      <c r="E9" s="123" t="s">
        <v>33</v>
      </c>
      <c r="F9" s="123"/>
      <c r="G9" s="122" t="s">
        <v>33</v>
      </c>
      <c r="H9" s="122"/>
    </row>
    <row r="10" spans="1:11">
      <c r="A10" s="119" t="s">
        <v>23</v>
      </c>
      <c r="B10" s="119"/>
      <c r="C10" s="119"/>
      <c r="D10" s="119"/>
      <c r="E10" s="119"/>
      <c r="F10" s="119"/>
      <c r="G10" s="119"/>
      <c r="H10" s="119"/>
    </row>
    <row r="11" spans="1:11" s="6" customFormat="1" ht="15" customHeight="1">
      <c r="A11" s="78" t="s">
        <v>0</v>
      </c>
      <c r="B11" s="78"/>
      <c r="C11" s="113" t="s">
        <v>35</v>
      </c>
      <c r="D11" s="147"/>
      <c r="E11" s="114"/>
      <c r="F11" s="113" t="s">
        <v>34</v>
      </c>
      <c r="G11" s="147"/>
      <c r="H11" s="114"/>
    </row>
    <row r="12" spans="1:11">
      <c r="A12" s="78" t="s">
        <v>1</v>
      </c>
      <c r="B12" s="78"/>
      <c r="C12" s="111">
        <v>72</v>
      </c>
      <c r="D12" s="192"/>
      <c r="E12" s="112"/>
      <c r="F12" s="126">
        <v>88</v>
      </c>
      <c r="G12" s="193"/>
      <c r="H12" s="127"/>
    </row>
    <row r="13" spans="1:11">
      <c r="A13" s="78" t="s">
        <v>2</v>
      </c>
      <c r="B13" s="78"/>
      <c r="C13" s="107" t="s">
        <v>95</v>
      </c>
      <c r="D13" s="191"/>
      <c r="E13" s="108"/>
      <c r="F13" s="128" t="s">
        <v>96</v>
      </c>
      <c r="G13" s="155"/>
      <c r="H13" s="129"/>
    </row>
    <row r="14" spans="1:11" ht="71.099999999999994" customHeight="1">
      <c r="A14" s="78" t="s">
        <v>3</v>
      </c>
      <c r="B14" s="78"/>
      <c r="C14" s="152" t="s">
        <v>97</v>
      </c>
      <c r="D14" s="153"/>
      <c r="E14" s="154"/>
      <c r="F14" s="128" t="s">
        <v>163</v>
      </c>
      <c r="G14" s="155"/>
      <c r="H14" s="129"/>
    </row>
    <row r="15" spans="1:11" ht="15.95" customHeight="1">
      <c r="A15" s="78" t="s">
        <v>4</v>
      </c>
      <c r="B15" s="78"/>
      <c r="C15" s="109" t="s">
        <v>45</v>
      </c>
      <c r="D15" s="151"/>
      <c r="E15" s="110"/>
      <c r="F15" s="109" t="s">
        <v>45</v>
      </c>
      <c r="G15" s="151"/>
      <c r="H15" s="110"/>
    </row>
    <row r="16" spans="1:11" ht="21" customHeight="1">
      <c r="A16" s="78" t="s">
        <v>5</v>
      </c>
      <c r="B16" s="78"/>
      <c r="C16" s="109" t="s">
        <v>98</v>
      </c>
      <c r="D16" s="151"/>
      <c r="E16" s="110"/>
      <c r="F16" s="109" t="s">
        <v>99</v>
      </c>
      <c r="G16" s="151"/>
      <c r="H16" s="110"/>
    </row>
    <row r="17" spans="1:10" ht="25.5" customHeight="1">
      <c r="A17" s="78" t="s">
        <v>6</v>
      </c>
      <c r="B17" s="78"/>
      <c r="C17" s="104">
        <v>1464464000</v>
      </c>
      <c r="D17" s="189"/>
      <c r="E17" s="105"/>
      <c r="F17" s="130">
        <v>940623500</v>
      </c>
      <c r="G17" s="190"/>
      <c r="H17" s="131"/>
      <c r="J17" s="7"/>
    </row>
    <row r="18" spans="1:10">
      <c r="A18" s="78" t="s">
        <v>7</v>
      </c>
      <c r="B18" s="78"/>
      <c r="C18" s="96" t="s">
        <v>100</v>
      </c>
      <c r="D18" s="165"/>
      <c r="E18" s="97"/>
      <c r="F18" s="96" t="s">
        <v>101</v>
      </c>
      <c r="G18" s="165"/>
      <c r="H18" s="97"/>
    </row>
    <row r="19" spans="1:10">
      <c r="A19" s="78" t="s">
        <v>8</v>
      </c>
      <c r="B19" s="78"/>
      <c r="C19" s="96" t="s">
        <v>102</v>
      </c>
      <c r="D19" s="165"/>
      <c r="E19" s="97"/>
      <c r="F19" s="96" t="s">
        <v>103</v>
      </c>
      <c r="G19" s="165"/>
      <c r="H19" s="97"/>
    </row>
    <row r="20" spans="1:10">
      <c r="A20" s="78" t="s">
        <v>9</v>
      </c>
      <c r="B20" s="78"/>
      <c r="C20" s="98">
        <v>1464.46</v>
      </c>
      <c r="D20" s="166"/>
      <c r="E20" s="99"/>
      <c r="F20" s="98">
        <f>F17/877803</f>
        <v>1071.565601849162</v>
      </c>
      <c r="G20" s="166"/>
      <c r="H20" s="99"/>
    </row>
    <row r="21" spans="1:10">
      <c r="A21" s="78" t="s">
        <v>10</v>
      </c>
      <c r="B21" s="78"/>
      <c r="C21" s="100">
        <v>1464.46</v>
      </c>
      <c r="D21" s="187"/>
      <c r="E21" s="101"/>
      <c r="F21" s="100">
        <v>1071.56</v>
      </c>
      <c r="G21" s="187"/>
      <c r="H21" s="101"/>
      <c r="I21" s="8"/>
    </row>
    <row r="22" spans="1:10" ht="31.5" customHeight="1">
      <c r="A22" s="78" t="s">
        <v>22</v>
      </c>
      <c r="B22" s="78"/>
      <c r="C22" s="102" t="s">
        <v>53</v>
      </c>
      <c r="D22" s="188"/>
      <c r="E22" s="103"/>
      <c r="F22" s="102" t="s">
        <v>53</v>
      </c>
      <c r="G22" s="188"/>
      <c r="H22" s="103"/>
    </row>
    <row r="23" spans="1:10" s="13" customFormat="1" ht="21.75" customHeight="1">
      <c r="A23" s="78" t="s">
        <v>30</v>
      </c>
      <c r="B23" s="78"/>
      <c r="C23" s="79">
        <v>1</v>
      </c>
      <c r="D23" s="183"/>
      <c r="E23" s="80"/>
      <c r="F23" s="79">
        <v>1</v>
      </c>
      <c r="G23" s="183"/>
      <c r="H23" s="80"/>
    </row>
    <row r="24" spans="1:10">
      <c r="A24" s="78" t="s">
        <v>11</v>
      </c>
      <c r="B24" s="78"/>
      <c r="C24" s="184">
        <v>1464.46</v>
      </c>
      <c r="D24" s="185"/>
      <c r="E24" s="186"/>
      <c r="F24" s="184">
        <v>1071.56</v>
      </c>
      <c r="G24" s="185"/>
      <c r="H24" s="186"/>
      <c r="I24" s="8"/>
    </row>
    <row r="25" spans="1:10">
      <c r="A25" s="78" t="s">
        <v>12</v>
      </c>
      <c r="B25" s="78"/>
      <c r="C25" s="179">
        <v>1464464000</v>
      </c>
      <c r="D25" s="180"/>
      <c r="E25" s="136"/>
      <c r="F25" s="179">
        <v>940623500</v>
      </c>
      <c r="G25" s="180"/>
      <c r="H25" s="136"/>
      <c r="I25" s="8"/>
    </row>
    <row r="26" spans="1:10" ht="180" customHeight="1">
      <c r="A26" s="70" t="s">
        <v>40</v>
      </c>
      <c r="B26" s="173"/>
      <c r="C26" s="128">
        <v>1099.27</v>
      </c>
      <c r="D26" s="155"/>
      <c r="E26" s="129"/>
      <c r="F26" s="128">
        <v>376.6</v>
      </c>
      <c r="G26" s="155"/>
      <c r="H26" s="129"/>
    </row>
    <row r="27" spans="1:10" ht="78.95" customHeight="1">
      <c r="A27" s="83" t="s">
        <v>41</v>
      </c>
      <c r="B27" s="83"/>
      <c r="C27" s="181" t="s">
        <v>66</v>
      </c>
      <c r="D27" s="182"/>
      <c r="E27" s="85"/>
      <c r="F27" s="84" t="s">
        <v>66</v>
      </c>
      <c r="G27" s="144"/>
      <c r="H27" s="85"/>
    </row>
    <row r="28" spans="1:10" ht="18" customHeight="1">
      <c r="A28" s="70" t="s">
        <v>13</v>
      </c>
      <c r="B28" s="70"/>
      <c r="C28" s="76"/>
      <c r="D28" s="139"/>
      <c r="E28" s="139"/>
      <c r="F28" s="139"/>
      <c r="G28" s="139"/>
      <c r="H28" s="77"/>
    </row>
    <row r="29" spans="1:10" ht="71.25" customHeight="1">
      <c r="A29" s="71" t="s">
        <v>14</v>
      </c>
      <c r="B29" s="71"/>
      <c r="C29" s="121" t="s">
        <v>161</v>
      </c>
      <c r="D29" s="134"/>
      <c r="E29" s="134"/>
      <c r="F29" s="134"/>
      <c r="G29" s="134"/>
      <c r="H29" s="134"/>
    </row>
    <row r="30" spans="1:10">
      <c r="A30" s="73" t="s">
        <v>31</v>
      </c>
      <c r="B30" s="73"/>
      <c r="C30" s="74" t="s">
        <v>37</v>
      </c>
      <c r="D30" s="75"/>
      <c r="E30" s="75"/>
      <c r="F30" s="75"/>
      <c r="G30" s="75"/>
      <c r="H30" s="75"/>
    </row>
    <row r="33" spans="1:8">
      <c r="A33" s="68"/>
      <c r="B33" s="69"/>
      <c r="C33" s="69"/>
      <c r="D33" s="69"/>
      <c r="E33" s="69"/>
      <c r="F33" s="69"/>
      <c r="G33" s="69"/>
      <c r="H33" s="69"/>
    </row>
  </sheetData>
  <mergeCells count="78">
    <mergeCell ref="A2:B2"/>
    <mergeCell ref="E2:H2"/>
    <mergeCell ref="A3:B4"/>
    <mergeCell ref="C3:C4"/>
    <mergeCell ref="D3:E3"/>
    <mergeCell ref="H3:H5"/>
    <mergeCell ref="D4:E4"/>
    <mergeCell ref="A5:B5"/>
    <mergeCell ref="D5:E5"/>
    <mergeCell ref="G7:H7"/>
    <mergeCell ref="E8:F8"/>
    <mergeCell ref="G8:H8"/>
    <mergeCell ref="E9:F9"/>
    <mergeCell ref="G9:H9"/>
    <mergeCell ref="A6:B6"/>
    <mergeCell ref="D6:E6"/>
    <mergeCell ref="A7:B9"/>
    <mergeCell ref="C7:D9"/>
    <mergeCell ref="E7:F7"/>
    <mergeCell ref="A10:H10"/>
    <mergeCell ref="A11:B11"/>
    <mergeCell ref="C11:E11"/>
    <mergeCell ref="F11:H11"/>
    <mergeCell ref="A12:B12"/>
    <mergeCell ref="C12:E12"/>
    <mergeCell ref="F12:H12"/>
    <mergeCell ref="A13:B13"/>
    <mergeCell ref="C13:E13"/>
    <mergeCell ref="F13:H13"/>
    <mergeCell ref="A14:B14"/>
    <mergeCell ref="C14:E14"/>
    <mergeCell ref="F14:H14"/>
    <mergeCell ref="A15:B15"/>
    <mergeCell ref="C15:E15"/>
    <mergeCell ref="F15:H15"/>
    <mergeCell ref="A16:B16"/>
    <mergeCell ref="C16:E16"/>
    <mergeCell ref="F16:H16"/>
    <mergeCell ref="A17:B17"/>
    <mergeCell ref="C17:E17"/>
    <mergeCell ref="F17:H17"/>
    <mergeCell ref="A18:B18"/>
    <mergeCell ref="C18:E18"/>
    <mergeCell ref="F18:H18"/>
    <mergeCell ref="A19:B19"/>
    <mergeCell ref="C19:E19"/>
    <mergeCell ref="F19:H19"/>
    <mergeCell ref="A20:B20"/>
    <mergeCell ref="C20:E20"/>
    <mergeCell ref="F20:H20"/>
    <mergeCell ref="A21:B21"/>
    <mergeCell ref="C21:E21"/>
    <mergeCell ref="F21:H21"/>
    <mergeCell ref="A22:B22"/>
    <mergeCell ref="C22:E22"/>
    <mergeCell ref="F22:H22"/>
    <mergeCell ref="A23:B23"/>
    <mergeCell ref="C23:E23"/>
    <mergeCell ref="F23:H23"/>
    <mergeCell ref="A24:B24"/>
    <mergeCell ref="C24:E24"/>
    <mergeCell ref="F24:H24"/>
    <mergeCell ref="A28:B28"/>
    <mergeCell ref="A25:B25"/>
    <mergeCell ref="C25:E25"/>
    <mergeCell ref="F25:H25"/>
    <mergeCell ref="A26:B26"/>
    <mergeCell ref="C26:E26"/>
    <mergeCell ref="F26:H26"/>
    <mergeCell ref="A27:B27"/>
    <mergeCell ref="C27:E27"/>
    <mergeCell ref="F27:H27"/>
    <mergeCell ref="C28:H28"/>
    <mergeCell ref="A29:B29"/>
    <mergeCell ref="C29:H29"/>
    <mergeCell ref="A30:B30"/>
    <mergeCell ref="C30:H30"/>
    <mergeCell ref="A33:H33"/>
  </mergeCells>
  <pageMargins left="0.70866141732283461" right="0.70866141732283461" top="0.74803149606299213" bottom="0.74803149606299213" header="0.31496062992125984" footer="0.31496062992125984"/>
  <pageSetup scale="72" orientation="landscape" verticalDpi="1200" r:id="rId1"/>
  <rowBreaks count="2" manualBreakCount="2">
    <brk id="25" max="16383" man="1"/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Oferente 1</vt:lpstr>
      <vt:lpstr>Oferente (2)</vt:lpstr>
      <vt:lpstr>Oferente (3)</vt:lpstr>
      <vt:lpstr>Oferente (4)</vt:lpstr>
      <vt:lpstr>Oferente (5)</vt:lpstr>
      <vt:lpstr>Oferente (6)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DR ASUNSION JULIO</cp:lastModifiedBy>
  <cp:lastPrinted>2024-06-04T22:51:18Z</cp:lastPrinted>
  <dcterms:created xsi:type="dcterms:W3CDTF">2023-06-27T15:37:32Z</dcterms:created>
  <dcterms:modified xsi:type="dcterms:W3CDTF">2024-06-13T04:13:50Z</dcterms:modified>
</cp:coreProperties>
</file>