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rel\Dropbox\PC\Downloads\"/>
    </mc:Choice>
  </mc:AlternateContent>
  <xr:revisionPtr revIDLastSave="0" documentId="13_ncr:1_{8FBC121F-E96F-411C-B545-B470CD34B473}" xr6:coauthVersionLast="47" xr6:coauthVersionMax="47" xr10:uidLastSave="{00000000-0000-0000-0000-000000000000}"/>
  <bookViews>
    <workbookView xWindow="-110" yWindow="-110" windowWidth="19420" windowHeight="10300" xr2:uid="{27FC7965-CAE9-4469-B4D0-F88A12858D94}"/>
  </bookViews>
  <sheets>
    <sheet name="Hoja2" sheetId="1" r:id="rId1"/>
  </sheets>
  <definedNames>
    <definedName name="_xlnm._FilterDatabase" localSheetId="0" hidden="1">Hoja2!$A$8:$R$10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9" i="1" l="1"/>
  <c r="Q9" i="1" s="1"/>
  <c r="L9" i="1"/>
  <c r="K9" i="1"/>
  <c r="O10" i="1"/>
  <c r="N10" i="1"/>
  <c r="M10" i="1"/>
  <c r="L10" i="1"/>
  <c r="K10" i="1"/>
  <c r="Q10" i="1" s="1"/>
  <c r="R10" i="1" s="1"/>
  <c r="S10" i="1" s="1"/>
  <c r="O9" i="1"/>
  <c r="N9" i="1"/>
  <c r="R9" i="1" l="1"/>
  <c r="S9" i="1" s="1"/>
  <c r="P9" i="1"/>
  <c r="P10" i="1"/>
</calcChain>
</file>

<file path=xl/sharedStrings.xml><?xml version="1.0" encoding="utf-8"?>
<sst xmlns="http://schemas.openxmlformats.org/spreadsheetml/2006/main" count="37" uniqueCount="35">
  <si>
    <t>ITEM</t>
  </si>
  <si>
    <t>DESCRIPCION</t>
  </si>
  <si>
    <t>UNIDAD DE MEDIDA</t>
  </si>
  <si>
    <t>CANTIDAD</t>
  </si>
  <si>
    <t>PORCENTAJE DE IVA</t>
  </si>
  <si>
    <t xml:space="preserve"> VALOR UNITARIO CON IVA SI APLICA</t>
  </si>
  <si>
    <t>VALOR UNITARIO + IPC DE 2023</t>
  </si>
  <si>
    <t>Valor Unitario CON IVA SI APLICA</t>
  </si>
  <si>
    <t>MENOR VALOR</t>
  </si>
  <si>
    <t>MEDIANA</t>
  </si>
  <si>
    <t xml:space="preserve">PROMEDIO </t>
  </si>
  <si>
    <t>MEDIA GEOMETRICA</t>
  </si>
  <si>
    <t>DESVIACIÓN</t>
  </si>
  <si>
    <t>DISPERSIÓN</t>
  </si>
  <si>
    <t xml:space="preserve">VALOR DE REFERENCIA UNITARIO </t>
  </si>
  <si>
    <t>VALOR DE REFERENCIA UNITARIO  CON IVA SI APLICA</t>
  </si>
  <si>
    <t>VALOR DE REFERENCIA TOTAL CON IVA SI APLICA</t>
  </si>
  <si>
    <t>METRICA</t>
  </si>
  <si>
    <t>UNIDAD</t>
  </si>
  <si>
    <t>MENOR VALOR COTIZADO</t>
  </si>
  <si>
    <t>BANDERA DE COLOMBIA DE 3X2 MTS</t>
  </si>
  <si>
    <t>VALOR OFERTADO UNITARIO  CON IVA SI APLICA</t>
  </si>
  <si>
    <t>IVA</t>
  </si>
  <si>
    <t>VALOR OFERTADO CON IVA SI APLICA</t>
  </si>
  <si>
    <t>PRECIO TOTAL CON IVA SI APLICA</t>
  </si>
  <si>
    <t>Yo, ________________________________________, en mi condición de Representante Legal de _________________________________________, identificado como aparece al pie de mi firma,  manifiesto que el valor total de la propuesta es por la suma de __________________________________________________________ ($_______________), Valor que incluye todos los gastos e impuestos a que haya lugar.</t>
  </si>
  <si>
    <t>SOBREPASAR EL PRESUPUESTO OFICIAL ASIGNADO TOTAL, DE ACUERDO A LOS VALORES AUTORIZADOS EN EL CPA, ES CAUSAL DE RECHAZO DE LAS OFERTAS</t>
  </si>
  <si>
    <t>NOMBRE REPRESENTANTE LEGAL</t>
  </si>
  <si>
    <t>FIRMA REPRESENTANTE LEGAL</t>
  </si>
  <si>
    <t>Dirección</t>
  </si>
  <si>
    <t>Teléfono</t>
  </si>
  <si>
    <t>email</t>
  </si>
  <si>
    <t>PROMEDIO</t>
  </si>
  <si>
    <t>ANEXO 8  OFERTA ECONÓMICA  El Servicio de lavado, desinfección y secado de tapicera y alfombras del auditorio TJ. Zambrano de la Escuela de Suboficiales FAC “CT. Andrés M Díaz”.</t>
  </si>
  <si>
    <t>Servicio de lavado, desinfección y secado de tapicera y alfombras del auditorio TJ. Zambrano de la Escuela de Suboficiales FAC “CT. Andrés M Díaz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</si>
</sst>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2" formatCode="_-&quot;$&quot;\ * #,##0_-;\-&quot;$&quot;\ * #,##0_-;_-&quot;$&quot;\ * &quot;-&quot;_-;_-@_-"/>
    <numFmt numFmtId="43" formatCode="_-* #,##0.00_-;\-* #,##0.00_-;_-* &quot;-&quot;??_-;_-@_-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7"/>
      <color theme="1"/>
      <name val="Verdana"/>
      <family val="2"/>
    </font>
    <font>
      <b/>
      <sz val="7"/>
      <color rgb="FF000000"/>
      <name val="Verdana"/>
      <family val="2"/>
    </font>
    <font>
      <b/>
      <sz val="7"/>
      <color theme="1"/>
      <name val="Verdana"/>
      <family val="2"/>
    </font>
    <font>
      <sz val="7"/>
      <color rgb="FF000000"/>
      <name val="Verdana"/>
      <family val="2"/>
    </font>
    <font>
      <sz val="7"/>
      <name val="Verdana"/>
      <family val="2"/>
    </font>
    <font>
      <sz val="8"/>
      <color rgb="FF000000"/>
      <name val="Arial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12"/>
      <color rgb="FFFF0000"/>
      <name val="Arial Narrow"/>
      <family val="2"/>
    </font>
    <font>
      <b/>
      <sz val="11"/>
      <color theme="3" tint="-0.249977111117893"/>
      <name val="Aptos Narrow"/>
      <family val="2"/>
      <scheme val="minor"/>
    </font>
    <font>
      <sz val="11"/>
      <color theme="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4" fillId="4" borderId="2" xfId="0" applyFont="1" applyFill="1" applyBorder="1" applyAlignment="1">
      <alignment horizontal="left" vertical="center" wrapText="1" inden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left" vertical="center" wrapText="1" indent="2"/>
    </xf>
    <xf numFmtId="0" fontId="4" fillId="5" borderId="4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vertical="center" wrapText="1"/>
    </xf>
    <xf numFmtId="0" fontId="3" fillId="7" borderId="0" xfId="0" applyFont="1" applyFill="1" applyAlignment="1">
      <alignment vertical="center" wrapText="1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vertical="center" wrapText="1"/>
    </xf>
    <xf numFmtId="0" fontId="2" fillId="8" borderId="1" xfId="0" applyFont="1" applyFill="1" applyBorder="1" applyAlignment="1">
      <alignment horizontal="left" vertical="center" wrapText="1" indent="2"/>
    </xf>
    <xf numFmtId="0" fontId="2" fillId="0" borderId="1" xfId="0" applyFont="1" applyBorder="1" applyAlignment="1">
      <alignment horizontal="center" vertical="center" wrapText="1"/>
    </xf>
    <xf numFmtId="9" fontId="5" fillId="0" borderId="1" xfId="0" applyNumberFormat="1" applyFont="1" applyBorder="1" applyAlignment="1">
      <alignment horizontal="center" vertical="center" wrapText="1"/>
    </xf>
    <xf numFmtId="42" fontId="5" fillId="0" borderId="1" xfId="1" applyFont="1" applyFill="1" applyBorder="1" applyAlignment="1">
      <alignment horizontal="center" vertical="center" wrapText="1"/>
    </xf>
    <xf numFmtId="42" fontId="5" fillId="0" borderId="1" xfId="1" applyFont="1" applyFill="1" applyBorder="1" applyAlignment="1">
      <alignment horizontal="center" vertical="center"/>
    </xf>
    <xf numFmtId="43" fontId="6" fillId="0" borderId="1" xfId="0" applyNumberFormat="1" applyFont="1" applyBorder="1" applyAlignment="1">
      <alignment horizontal="center" vertical="center" wrapText="1"/>
    </xf>
    <xf numFmtId="6" fontId="6" fillId="0" borderId="1" xfId="0" applyNumberFormat="1" applyFont="1" applyBorder="1" applyAlignment="1">
      <alignment horizontal="center" vertical="center" wrapText="1"/>
    </xf>
    <xf numFmtId="9" fontId="6" fillId="0" borderId="1" xfId="2" applyFont="1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6" fontId="2" fillId="0" borderId="0" xfId="0" applyNumberFormat="1" applyFont="1"/>
    <xf numFmtId="0" fontId="7" fillId="0" borderId="0" xfId="0" applyFont="1"/>
    <xf numFmtId="6" fontId="8" fillId="0" borderId="0" xfId="0" applyNumberFormat="1" applyFont="1"/>
    <xf numFmtId="0" fontId="2" fillId="2" borderId="0" xfId="0" applyFont="1" applyFill="1"/>
    <xf numFmtId="0" fontId="3" fillId="7" borderId="4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0" fillId="0" borderId="0" xfId="0" applyFont="1" applyAlignment="1">
      <alignment horizontal="center" vertical="center" wrapText="1"/>
    </xf>
    <xf numFmtId="6" fontId="12" fillId="0" borderId="8" xfId="0" applyNumberFormat="1" applyFont="1" applyBorder="1" applyAlignment="1">
      <alignment vertical="center" wrapText="1"/>
    </xf>
    <xf numFmtId="6" fontId="12" fillId="0" borderId="9" xfId="0" applyNumberFormat="1" applyFont="1" applyBorder="1" applyAlignment="1">
      <alignment vertical="center" wrapText="1"/>
    </xf>
    <xf numFmtId="0" fontId="11" fillId="0" borderId="7" xfId="0" applyFont="1" applyBorder="1" applyAlignment="1">
      <alignment horizontal="left" vertical="top"/>
    </xf>
    <xf numFmtId="0" fontId="11" fillId="0" borderId="0" xfId="0" applyFont="1" applyAlignment="1">
      <alignment horizontal="left" vertical="top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4824B-CE53-4CD7-9FA2-EF4FC4D00B2E}">
  <dimension ref="A1:Y32"/>
  <sheetViews>
    <sheetView tabSelected="1" zoomScale="81" zoomScaleNormal="81" workbookViewId="0">
      <selection activeCell="F4" sqref="F1:J1048576"/>
    </sheetView>
  </sheetViews>
  <sheetFormatPr baseColWidth="10" defaultColWidth="16.54296875" defaultRowHeight="9" x14ac:dyDescent="0.2"/>
  <cols>
    <col min="1" max="1" width="12.7265625" style="1" bestFit="1" customWidth="1"/>
    <col min="2" max="2" width="20.453125" style="1" customWidth="1"/>
    <col min="3" max="3" width="19.453125" style="1" bestFit="1" customWidth="1"/>
    <col min="4" max="4" width="14.7265625" style="2" bestFit="1" customWidth="1"/>
    <col min="5" max="5" width="14.7265625" style="2" customWidth="1"/>
    <col min="6" max="6" width="20.453125" style="1" hidden="1" customWidth="1"/>
    <col min="7" max="8" width="21.7265625" style="1" hidden="1" customWidth="1"/>
    <col min="9" max="10" width="19.81640625" style="29" hidden="1" customWidth="1"/>
    <col min="11" max="11" width="18.1796875" style="1" customWidth="1"/>
    <col min="12" max="12" width="14" style="1" customWidth="1"/>
    <col min="13" max="13" width="14.81640625" style="1" customWidth="1"/>
    <col min="14" max="14" width="17" style="1" customWidth="1"/>
    <col min="15" max="15" width="16" style="1" customWidth="1"/>
    <col min="16" max="16" width="15.7265625" style="1" customWidth="1"/>
    <col min="17" max="17" width="22.1796875" style="1" customWidth="1"/>
    <col min="18" max="20" width="25.26953125" style="1" customWidth="1"/>
    <col min="21" max="16384" width="16.54296875" style="1"/>
  </cols>
  <sheetData>
    <row r="1" spans="1:25" ht="69.75" customHeight="1" x14ac:dyDescent="0.2">
      <c r="A1" s="38" t="s">
        <v>33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</row>
    <row r="2" spans="1:25" ht="31.5" customHeight="1" x14ac:dyDescent="0.2">
      <c r="A2" s="39" t="s">
        <v>25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</row>
    <row r="3" spans="1:25" ht="31.5" customHeight="1" x14ac:dyDescent="0.2">
      <c r="A3" s="40" t="s">
        <v>26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</row>
    <row r="4" spans="1:25" ht="31.5" customHeight="1" x14ac:dyDescent="0.2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</row>
    <row r="5" spans="1:25" ht="31.5" customHeight="1" x14ac:dyDescent="0.2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</row>
    <row r="6" spans="1:25" ht="31.5" customHeight="1" x14ac:dyDescent="0.2">
      <c r="A6" s="33"/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</row>
    <row r="7" spans="1:25" ht="31.5" customHeight="1" x14ac:dyDescent="0.2">
      <c r="A7" s="33"/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</row>
    <row r="8" spans="1:25" s="15" customFormat="1" ht="27.5" thickBot="1" x14ac:dyDescent="0.25">
      <c r="A8" s="4" t="s">
        <v>0</v>
      </c>
      <c r="B8" s="5" t="s">
        <v>1</v>
      </c>
      <c r="C8" s="6" t="s">
        <v>2</v>
      </c>
      <c r="D8" s="7" t="s">
        <v>3</v>
      </c>
      <c r="E8" s="8" t="s">
        <v>4</v>
      </c>
      <c r="F8" s="9" t="s">
        <v>5</v>
      </c>
      <c r="G8" s="10" t="s">
        <v>6</v>
      </c>
      <c r="H8" s="10"/>
      <c r="I8" s="3" t="s">
        <v>7</v>
      </c>
      <c r="J8" s="11" t="s">
        <v>7</v>
      </c>
      <c r="K8" s="12" t="s">
        <v>8</v>
      </c>
      <c r="L8" s="9" t="s">
        <v>9</v>
      </c>
      <c r="M8" s="9" t="s">
        <v>10</v>
      </c>
      <c r="N8" s="9" t="s">
        <v>11</v>
      </c>
      <c r="O8" s="9" t="s">
        <v>12</v>
      </c>
      <c r="P8" s="9" t="s">
        <v>13</v>
      </c>
      <c r="Q8" s="13" t="s">
        <v>14</v>
      </c>
      <c r="R8" s="13" t="s">
        <v>15</v>
      </c>
      <c r="S8" s="14" t="s">
        <v>16</v>
      </c>
      <c r="T8" s="14" t="s">
        <v>17</v>
      </c>
      <c r="U8" s="30" t="s">
        <v>21</v>
      </c>
      <c r="V8" s="30" t="s">
        <v>22</v>
      </c>
      <c r="W8" s="30" t="s">
        <v>23</v>
      </c>
      <c r="X8" s="30" t="s">
        <v>24</v>
      </c>
    </row>
    <row r="9" spans="1:25" ht="54.5" thickBot="1" x14ac:dyDescent="0.25">
      <c r="A9" s="16">
        <v>1</v>
      </c>
      <c r="B9" s="17" t="s">
        <v>34</v>
      </c>
      <c r="C9" s="17" t="s">
        <v>18</v>
      </c>
      <c r="D9" s="18">
        <v>1</v>
      </c>
      <c r="E9" s="19">
        <v>0.19</v>
      </c>
      <c r="F9" s="20"/>
      <c r="G9" s="21"/>
      <c r="H9" s="34">
        <v>2808837</v>
      </c>
      <c r="I9" s="35">
        <v>5637841</v>
      </c>
      <c r="J9" s="35"/>
      <c r="K9" s="22">
        <f>MIN(G9:J9)</f>
        <v>2808837</v>
      </c>
      <c r="L9" s="22">
        <f>MEDIAN(G9:J9)</f>
        <v>4223339</v>
      </c>
      <c r="M9" s="22">
        <f>AVERAGE(G9:J9)</f>
        <v>4223339</v>
      </c>
      <c r="N9" s="22">
        <f>GEOMEAN(G9:J9)</f>
        <v>3979419.1034517842</v>
      </c>
      <c r="O9" s="23">
        <f>+STDEVA(G9:J9)</f>
        <v>2000407.9124038676</v>
      </c>
      <c r="P9" s="24">
        <f t="shared" ref="P9:P10" si="0">+O9/M9</f>
        <v>0.47365553946862127</v>
      </c>
      <c r="Q9" s="25">
        <f>+M9</f>
        <v>4223339</v>
      </c>
      <c r="R9" s="25">
        <f>ROUND(Q9,0)</f>
        <v>4223339</v>
      </c>
      <c r="S9" s="25">
        <f>R9*D9</f>
        <v>4223339</v>
      </c>
      <c r="T9" s="25" t="s">
        <v>32</v>
      </c>
      <c r="U9" s="31"/>
      <c r="V9" s="31"/>
      <c r="W9" s="31"/>
      <c r="X9" s="31"/>
    </row>
    <row r="10" spans="1:25" ht="18" hidden="1" x14ac:dyDescent="0.2">
      <c r="A10" s="16">
        <v>1</v>
      </c>
      <c r="B10" s="17" t="s">
        <v>20</v>
      </c>
      <c r="C10" s="17" t="s">
        <v>18</v>
      </c>
      <c r="D10" s="18">
        <v>1</v>
      </c>
      <c r="E10" s="19">
        <v>0.19</v>
      </c>
      <c r="F10" s="20"/>
      <c r="G10" s="21"/>
      <c r="H10" s="21"/>
      <c r="I10" s="20">
        <v>452201</v>
      </c>
      <c r="J10" s="20"/>
      <c r="K10" s="22">
        <f>MIN(G10:J10)</f>
        <v>452201</v>
      </c>
      <c r="L10" s="22">
        <f>MEDIAN(G10:J10)</f>
        <v>452201</v>
      </c>
      <c r="M10" s="22">
        <f>AVERAGE(G10:J10)</f>
        <v>452201</v>
      </c>
      <c r="N10" s="22">
        <f>GEOMEAN(G10:J10)</f>
        <v>452201</v>
      </c>
      <c r="O10" s="23" t="e">
        <f>+STDEVA(G10:J10)</f>
        <v>#DIV/0!</v>
      </c>
      <c r="P10" s="24" t="e">
        <f t="shared" si="0"/>
        <v>#DIV/0!</v>
      </c>
      <c r="Q10" s="25">
        <f t="shared" ref="Q10" si="1">K10</f>
        <v>452201</v>
      </c>
      <c r="R10" s="25">
        <f t="shared" ref="R10" si="2">ROUND(Q10,0)</f>
        <v>452201</v>
      </c>
      <c r="S10" s="25">
        <f>R10*D10</f>
        <v>452201</v>
      </c>
      <c r="T10" s="25" t="s">
        <v>19</v>
      </c>
      <c r="U10" s="32"/>
      <c r="V10" s="32"/>
      <c r="W10" s="32"/>
      <c r="X10" s="32"/>
    </row>
    <row r="11" spans="1:25" x14ac:dyDescent="0.2">
      <c r="F11" s="26"/>
      <c r="I11" s="1"/>
      <c r="J11" s="1"/>
    </row>
    <row r="12" spans="1:25" x14ac:dyDescent="0.2">
      <c r="I12" s="1"/>
      <c r="J12" s="1"/>
    </row>
    <row r="13" spans="1:25" ht="14.5" x14ac:dyDescent="0.2">
      <c r="A13" s="36" t="s">
        <v>27</v>
      </c>
      <c r="B13" s="37"/>
      <c r="I13" s="1"/>
      <c r="J13" s="1"/>
    </row>
    <row r="14" spans="1:25" ht="14.5" x14ac:dyDescent="0.2">
      <c r="A14" s="36" t="s">
        <v>28</v>
      </c>
      <c r="B14" s="37"/>
      <c r="I14" s="1"/>
      <c r="J14" s="1"/>
    </row>
    <row r="15" spans="1:25" ht="14.5" x14ac:dyDescent="0.2">
      <c r="A15" s="36" t="s">
        <v>29</v>
      </c>
      <c r="B15" s="37"/>
      <c r="I15" s="1"/>
      <c r="J15" s="1"/>
    </row>
    <row r="16" spans="1:25" ht="14.5" x14ac:dyDescent="0.2">
      <c r="A16" s="36" t="s">
        <v>30</v>
      </c>
      <c r="B16" s="37"/>
      <c r="I16" s="1"/>
      <c r="J16" s="1"/>
    </row>
    <row r="17" spans="1:14" ht="14.5" x14ac:dyDescent="0.2">
      <c r="A17" s="36" t="s">
        <v>31</v>
      </c>
      <c r="B17" s="37"/>
      <c r="I17" s="1"/>
      <c r="J17" s="1"/>
    </row>
    <row r="18" spans="1:14" x14ac:dyDescent="0.2">
      <c r="I18" s="1"/>
      <c r="J18" s="1"/>
    </row>
    <row r="19" spans="1:14" x14ac:dyDescent="0.2">
      <c r="I19" s="1"/>
      <c r="J19" s="1"/>
    </row>
    <row r="20" spans="1:14" ht="10" x14ac:dyDescent="0.2">
      <c r="I20" s="1"/>
      <c r="J20" s="1"/>
      <c r="M20" s="27"/>
    </row>
    <row r="21" spans="1:14" ht="15.5" x14ac:dyDescent="0.35">
      <c r="I21" s="1"/>
      <c r="J21" s="1"/>
      <c r="N21" s="28"/>
    </row>
    <row r="22" spans="1:14" x14ac:dyDescent="0.2">
      <c r="I22" s="1"/>
      <c r="J22" s="1"/>
    </row>
    <row r="23" spans="1:14" x14ac:dyDescent="0.2">
      <c r="I23" s="1"/>
      <c r="J23" s="1"/>
    </row>
    <row r="24" spans="1:14" x14ac:dyDescent="0.2">
      <c r="I24" s="1"/>
      <c r="J24" s="1"/>
    </row>
    <row r="25" spans="1:14" x14ac:dyDescent="0.2">
      <c r="I25" s="1"/>
      <c r="J25" s="1"/>
    </row>
    <row r="26" spans="1:14" x14ac:dyDescent="0.2">
      <c r="I26" s="1"/>
      <c r="J26" s="1"/>
    </row>
    <row r="27" spans="1:14" x14ac:dyDescent="0.2">
      <c r="I27" s="1"/>
      <c r="J27" s="1"/>
    </row>
    <row r="28" spans="1:14" x14ac:dyDescent="0.2">
      <c r="I28" s="1"/>
      <c r="J28" s="1"/>
    </row>
    <row r="29" spans="1:14" x14ac:dyDescent="0.2">
      <c r="I29" s="1"/>
      <c r="J29" s="1"/>
    </row>
    <row r="30" spans="1:14" x14ac:dyDescent="0.2">
      <c r="I30" s="1"/>
      <c r="J30" s="1"/>
    </row>
    <row r="31" spans="1:14" x14ac:dyDescent="0.2">
      <c r="I31" s="1"/>
      <c r="J31" s="1"/>
    </row>
    <row r="32" spans="1:14" x14ac:dyDescent="0.2">
      <c r="I32" s="1"/>
      <c r="J32" s="1"/>
    </row>
  </sheetData>
  <autoFilter ref="A8:R10" xr:uid="{00000000-0009-0000-0000-000000000000}"/>
  <mergeCells count="8">
    <mergeCell ref="A16:B16"/>
    <mergeCell ref="A17:B17"/>
    <mergeCell ref="A1:Y1"/>
    <mergeCell ref="A2:Y2"/>
    <mergeCell ref="A3:Y3"/>
    <mergeCell ref="A13:B13"/>
    <mergeCell ref="A14:B14"/>
    <mergeCell ref="A15:B1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lorena lozano</dc:creator>
  <cp:lastModifiedBy>ELKYN JOHAN GRANADOS VEGA</cp:lastModifiedBy>
  <dcterms:created xsi:type="dcterms:W3CDTF">2024-04-20T19:24:07Z</dcterms:created>
  <dcterms:modified xsi:type="dcterms:W3CDTF">2024-06-19T02:43:21Z</dcterms:modified>
</cp:coreProperties>
</file>