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1017143498\Desktop\Procesos selección\4. 24000 H fibra optica\"/>
    </mc:Choice>
  </mc:AlternateContent>
  <xr:revisionPtr revIDLastSave="0" documentId="13_ncr:1_{CBD720DE-F8BE-40D2-8817-B068B4FB8062}" xr6:coauthVersionLast="47" xr6:coauthVersionMax="47" xr10:uidLastSave="{00000000-0000-0000-0000-000000000000}"/>
  <bookViews>
    <workbookView xWindow="14400" yWindow="0" windowWidth="14400" windowHeight="15600" xr2:uid="{00000000-000D-0000-FFFF-FFFF00000000}"/>
  </bookViews>
  <sheets>
    <sheet name="Formato 7" sheetId="1" r:id="rId1"/>
  </sheets>
  <definedNames>
    <definedName name="_xlnm.Print_Area" localSheetId="0">'Formato 7'!$A$1:$O$36</definedName>
    <definedName name="_xlnm.Print_Titles" localSheetId="0">'Formato 7'!$7:$7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23" i="1" l="1"/>
  <c r="M22" i="1"/>
  <c r="M21" i="1"/>
  <c r="N21" i="1" s="1"/>
  <c r="M20" i="1"/>
  <c r="N20" i="1" s="1"/>
  <c r="M19" i="1"/>
  <c r="M18" i="1"/>
  <c r="N18" i="1" s="1"/>
  <c r="M17" i="1"/>
  <c r="N17" i="1" s="1"/>
  <c r="M16" i="1"/>
  <c r="N16" i="1" s="1"/>
  <c r="M15" i="1"/>
  <c r="M14" i="1"/>
  <c r="M13" i="1"/>
  <c r="N13" i="1" s="1"/>
  <c r="M12" i="1"/>
  <c r="N12" i="1" s="1"/>
  <c r="M11" i="1"/>
  <c r="M10" i="1"/>
  <c r="M9" i="1"/>
  <c r="M8" i="1"/>
  <c r="N8" i="1" s="1"/>
  <c r="N23" i="1"/>
  <c r="N9" i="1"/>
  <c r="N10" i="1" l="1"/>
  <c r="N24" i="1" s="1"/>
  <c r="N14" i="1"/>
  <c r="N19" i="1"/>
  <c r="N15" i="1"/>
  <c r="N11" i="1"/>
  <c r="N22" i="1"/>
  <c r="N25" i="1" l="1"/>
  <c r="N26" i="1" s="1"/>
</calcChain>
</file>

<file path=xl/sharedStrings.xml><?xml version="1.0" encoding="utf-8"?>
<sst xmlns="http://schemas.openxmlformats.org/spreadsheetml/2006/main" count="62" uniqueCount="45">
  <si>
    <t>FORMATO</t>
  </si>
  <si>
    <t>UNIDAD</t>
  </si>
  <si>
    <t>CANTIDAD</t>
  </si>
  <si>
    <t>IVA</t>
  </si>
  <si>
    <t>TOTAL PROYECTO</t>
  </si>
  <si>
    <t xml:space="preserve">VALOR PARCIAL </t>
  </si>
  <si>
    <t>VALOR UNITARIO</t>
  </si>
  <si>
    <t>COSTOS TOTALES</t>
  </si>
  <si>
    <t>DESCRIPCIÓN</t>
  </si>
  <si>
    <t>ÍTEM</t>
  </si>
  <si>
    <t>FIRMA REPRESENTANTE LEGAL</t>
  </si>
  <si>
    <t>Nombre</t>
  </si>
  <si>
    <t>NIT</t>
  </si>
  <si>
    <t>Dirección</t>
  </si>
  <si>
    <t>Teléfonos, Fax</t>
  </si>
  <si>
    <t>Ciudad</t>
  </si>
  <si>
    <t>Número Celular</t>
  </si>
  <si>
    <t>Dirección Correo Electrónico</t>
  </si>
  <si>
    <r>
      <rPr>
        <b/>
        <sz val="10"/>
        <rFont val="Arial"/>
        <family val="2"/>
      </rPr>
      <t>Versión:</t>
    </r>
    <r>
      <rPr>
        <sz val="10"/>
        <rFont val="Arial"/>
        <family val="2"/>
      </rPr>
      <t xml:space="preserve"> 4</t>
    </r>
  </si>
  <si>
    <r>
      <rPr>
        <b/>
        <sz val="10"/>
        <rFont val="Arial"/>
        <family val="2"/>
      </rPr>
      <t>Clave:</t>
    </r>
    <r>
      <rPr>
        <sz val="10"/>
        <rFont val="Arial"/>
        <family val="2"/>
      </rPr>
      <t xml:space="preserve"> APOY-9.0-12-014</t>
    </r>
  </si>
  <si>
    <r>
      <rPr>
        <b/>
        <sz val="10"/>
        <rFont val="Arial"/>
        <family val="2"/>
      </rPr>
      <t>Fecha de aprobación:</t>
    </r>
    <r>
      <rPr>
        <sz val="10"/>
        <rFont val="Arial"/>
        <family val="2"/>
      </rPr>
      <t xml:space="preserve">
 08/07/2022</t>
    </r>
  </si>
  <si>
    <t>UND</t>
  </si>
  <si>
    <t xml:space="preserve">OBJETO: REALIZAR LA ADQUISICION DE HERRAMIENTAS Y EQUIPOS PARA EL MANTENIMIENTO PREVENTIVO DE LOS SISTEMAS CNS/MET 
DE LA REGIONAL NOROCCIDENTE. </t>
  </si>
  <si>
    <t xml:space="preserve">LOS ELEMENTOS DEBEN SER DE MARCAR RECONOCIDAS MULDIALMENTE.
LAS HERRAMIENTAS DEBEN SER DE TRABAJO PESADO Y DE ALTA GAMA.
</t>
  </si>
  <si>
    <t>PROMEDIO</t>
  </si>
  <si>
    <t>FORMATO 7A - LISTA DE PRECIOS DE REFERENCIA</t>
  </si>
  <si>
    <t>CABLE ARMADO DE FIBRA MONOMODO</t>
  </si>
  <si>
    <t xml:space="preserve">PortServer </t>
  </si>
  <si>
    <t>SWITCH 8 PTOS MINIMO CON DOS PUERTOS FIBRA FO SM</t>
  </si>
  <si>
    <t>Conversor ethernet a fibra.</t>
  </si>
  <si>
    <t>Bandeja de fibra completa</t>
  </si>
  <si>
    <t>PATCH CORD DUPLEX SM LC APC 1.5 MTS</t>
  </si>
  <si>
    <t xml:space="preserve">MODULO SFP FIBRA MONOMODO PARA SWITCH </t>
  </si>
  <si>
    <t>GABINETE DE PARED 60 CMS</t>
  </si>
  <si>
    <t>GABINETE EXTERNO INTERPERIE NEMA IP66 DKC</t>
  </si>
  <si>
    <t>cajas de Paso</t>
  </si>
  <si>
    <t>Tuberia PVC 2"</t>
  </si>
  <si>
    <t>Tuberia PVC 3"</t>
  </si>
  <si>
    <t>Cinta señalización de peligro de 25 cm de ancho x 100 mts.</t>
  </si>
  <si>
    <t>Arena</t>
  </si>
  <si>
    <t>Excavacion terrero pegregoso</t>
  </si>
  <si>
    <t>Intslacion, y conformacion de la zanja según especificaciones tecnicas</t>
  </si>
  <si>
    <t>ESAGEN SAS</t>
  </si>
  <si>
    <t>ENETEL</t>
  </si>
  <si>
    <t>AMAZON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</si>
</sst>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64" formatCode="_(&quot;$&quot;\ * #,##0.00_);_(&quot;$&quot;\ * \(#,##0.00\);_(&quot;$&quot;\ * &quot;-&quot;??_);_(@_)"/>
    <numFmt numFmtId="165" formatCode="_(* #,##0.00_);_(* \(#,##0.00\);_(* &quot;-&quot;??_);_(@_)"/>
    <numFmt numFmtId="166" formatCode="_-* #,##0.00\ &quot;Pts&quot;_-;\-* #,##0.00\ &quot;Pts&quot;_-;_-* &quot;-&quot;??\ &quot;Pts&quot;_-;_-@_-"/>
    <numFmt numFmtId="167" formatCode="_-* #,##0.00\ _P_t_s_-;\-* #,##0.00\ _P_t_s_-;_-* &quot;-&quot;??\ _P_t_s_-;_-@_-"/>
    <numFmt numFmtId="168" formatCode="_-[$$-240A]* #,##0.00_-;\-[$$-240A]* #,##0.00_-;_-[$$-240A]* &quot;-&quot;??_-;_-@_-"/>
    <numFmt numFmtId="169" formatCode="_-[$$-240A]\ * #,##0.00_-;\-[$$-240A]\ * #,##0.00_-;_-[$$-240A]\ * &quot;-&quot;??_-;_-@_-"/>
    <numFmt numFmtId="170" formatCode="&quot;$&quot;\ #,##0"/>
  </numFmts>
  <fonts count="14" x14ac:knownFonts="1">
    <font>
      <sz val="10"/>
      <name val="Arial"/>
    </font>
    <font>
      <sz val="10"/>
      <name val="Arial"/>
    </font>
    <font>
      <sz val="12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b/>
      <sz val="14"/>
      <name val="Arial"/>
      <family val="2"/>
    </font>
    <font>
      <sz val="11"/>
      <name val="Century Gothic"/>
      <family val="2"/>
    </font>
    <font>
      <sz val="11"/>
      <color theme="1"/>
      <name val="Calibri"/>
      <family val="2"/>
      <scheme val="minor"/>
    </font>
    <font>
      <sz val="14"/>
      <color rgb="FF000000"/>
      <name val="Tahoma"/>
      <family val="2"/>
    </font>
    <font>
      <sz val="14"/>
      <name val="Tahoma"/>
      <family val="2"/>
    </font>
    <font>
      <sz val="10"/>
      <color rgb="FF000000"/>
      <name val="Tahoma"/>
      <family val="2"/>
    </font>
    <font>
      <sz val="10"/>
      <name val="Tahoma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E6E6E6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0">
    <xf numFmtId="0" fontId="0" fillId="0" borderId="0"/>
    <xf numFmtId="167" fontId="1" fillId="0" borderId="0" applyFont="0" applyFill="0" applyBorder="0" applyAlignment="0" applyProtection="0"/>
    <xf numFmtId="167" fontId="6" fillId="0" borderId="0" applyFont="0" applyFill="0" applyBorder="0" applyAlignment="0" applyProtection="0"/>
    <xf numFmtId="165" fontId="9" fillId="0" borderId="0" applyFont="0" applyFill="0" applyBorder="0" applyAlignment="0" applyProtection="0"/>
    <xf numFmtId="166" fontId="1" fillId="0" borderId="0" applyFont="0" applyFill="0" applyBorder="0" applyAlignment="0" applyProtection="0"/>
    <xf numFmtId="164" fontId="9" fillId="0" borderId="0" applyFont="0" applyFill="0" applyBorder="0" applyAlignment="0" applyProtection="0"/>
    <xf numFmtId="0" fontId="5" fillId="0" borderId="0"/>
    <xf numFmtId="0" fontId="5" fillId="0" borderId="0"/>
    <xf numFmtId="0" fontId="9" fillId="0" borderId="0"/>
    <xf numFmtId="9" fontId="9" fillId="0" borderId="0" applyFont="0" applyFill="0" applyBorder="0" applyAlignment="0" applyProtection="0"/>
  </cellStyleXfs>
  <cellXfs count="70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right" vertical="center"/>
    </xf>
    <xf numFmtId="0" fontId="5" fillId="0" borderId="0" xfId="0" applyFont="1"/>
    <xf numFmtId="168" fontId="2" fillId="2" borderId="1" xfId="1" applyNumberFormat="1" applyFont="1" applyFill="1" applyBorder="1" applyAlignment="1" applyProtection="1">
      <alignment vertical="center" wrapText="1"/>
    </xf>
    <xf numFmtId="49" fontId="4" fillId="2" borderId="0" xfId="0" applyNumberFormat="1" applyFont="1" applyFill="1" applyBorder="1" applyAlignment="1">
      <alignment horizontal="left" vertical="center" wrapText="1"/>
    </xf>
    <xf numFmtId="0" fontId="5" fillId="3" borderId="1" xfId="0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left" vertical="center"/>
    </xf>
    <xf numFmtId="168" fontId="2" fillId="0" borderId="1" xfId="1" applyNumberFormat="1" applyFont="1" applyBorder="1" applyAlignment="1">
      <alignment horizontal="right" vertical="center"/>
    </xf>
    <xf numFmtId="168" fontId="2" fillId="2" borderId="1" xfId="1" applyNumberFormat="1" applyFont="1" applyFill="1" applyBorder="1" applyAlignment="1">
      <alignment horizontal="right" vertical="center"/>
    </xf>
    <xf numFmtId="49" fontId="4" fillId="2" borderId="2" xfId="0" applyNumberFormat="1" applyFont="1" applyFill="1" applyBorder="1" applyAlignment="1">
      <alignment horizontal="left" vertical="center" wrapText="1"/>
    </xf>
    <xf numFmtId="49" fontId="4" fillId="2" borderId="3" xfId="0" applyNumberFormat="1" applyFont="1" applyFill="1" applyBorder="1" applyAlignment="1">
      <alignment horizontal="left" vertical="center" wrapText="1"/>
    </xf>
    <xf numFmtId="0" fontId="3" fillId="2" borderId="1" xfId="6" applyNumberFormat="1" applyFont="1" applyFill="1" applyBorder="1" applyAlignment="1" applyProtection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3" fillId="2" borderId="1" xfId="6" applyNumberFormat="1" applyFont="1" applyFill="1" applyBorder="1" applyAlignment="1" applyProtection="1">
      <alignment horizontal="center" vertical="center" wrapText="1"/>
    </xf>
    <xf numFmtId="0" fontId="3" fillId="2" borderId="1" xfId="6" applyNumberFormat="1" applyFont="1" applyFill="1" applyBorder="1" applyAlignment="1" applyProtection="1">
      <alignment horizontal="center" vertical="center" wrapText="1"/>
    </xf>
    <xf numFmtId="0" fontId="3" fillId="0" borderId="1" xfId="6" applyNumberFormat="1" applyFont="1" applyFill="1" applyBorder="1" applyAlignment="1" applyProtection="1">
      <alignment horizontal="left" vertical="center" wrapText="1"/>
    </xf>
    <xf numFmtId="0" fontId="3" fillId="0" borderId="1" xfId="6" applyNumberFormat="1" applyFont="1" applyFill="1" applyBorder="1" applyAlignment="1" applyProtection="1">
      <alignment horizontal="left" vertical="center"/>
    </xf>
    <xf numFmtId="0" fontId="5" fillId="3" borderId="1" xfId="0" applyFont="1" applyFill="1" applyBorder="1" applyAlignment="1">
      <alignment horizontal="center" vertical="center" wrapText="1"/>
    </xf>
    <xf numFmtId="49" fontId="4" fillId="2" borderId="0" xfId="0" applyNumberFormat="1" applyFont="1" applyFill="1" applyBorder="1" applyAlignment="1">
      <alignment horizontal="right" wrapText="1"/>
    </xf>
    <xf numFmtId="0" fontId="5" fillId="2" borderId="1" xfId="6" applyNumberFormat="1" applyFont="1" applyFill="1" applyBorder="1" applyAlignment="1" applyProtection="1">
      <alignment horizontal="left" vertical="center" wrapText="1"/>
    </xf>
    <xf numFmtId="49" fontId="2" fillId="2" borderId="1" xfId="0" applyNumberFormat="1" applyFont="1" applyFill="1" applyBorder="1" applyAlignment="1">
      <alignment horizontal="left" vertical="center"/>
    </xf>
    <xf numFmtId="3" fontId="3" fillId="2" borderId="1" xfId="6" applyNumberFormat="1" applyFont="1" applyFill="1" applyBorder="1" applyAlignment="1" applyProtection="1">
      <alignment horizontal="center" vertical="center" wrapText="1"/>
    </xf>
    <xf numFmtId="167" fontId="5" fillId="3" borderId="1" xfId="1" applyFont="1" applyFill="1" applyBorder="1" applyAlignment="1">
      <alignment horizontal="center" vertical="center" wrapText="1"/>
    </xf>
    <xf numFmtId="167" fontId="3" fillId="0" borderId="1" xfId="1" applyFont="1" applyFill="1" applyBorder="1" applyAlignment="1" applyProtection="1">
      <alignment horizontal="left" vertical="center"/>
    </xf>
    <xf numFmtId="167" fontId="3" fillId="2" borderId="1" xfId="1" applyFont="1" applyFill="1" applyBorder="1" applyAlignment="1" applyProtection="1">
      <alignment horizontal="center" vertical="center" wrapText="1"/>
    </xf>
    <xf numFmtId="167" fontId="8" fillId="0" borderId="1" xfId="1" applyFont="1" applyBorder="1" applyAlignment="1">
      <alignment horizontal="center" vertical="center" wrapText="1"/>
    </xf>
    <xf numFmtId="167" fontId="5" fillId="2" borderId="1" xfId="1" applyFont="1" applyFill="1" applyBorder="1" applyAlignment="1" applyProtection="1">
      <alignment horizontal="left" vertical="center" wrapText="1"/>
    </xf>
    <xf numFmtId="167" fontId="2" fillId="2" borderId="1" xfId="1" applyFont="1" applyFill="1" applyBorder="1" applyAlignment="1">
      <alignment horizontal="left" vertical="center"/>
    </xf>
    <xf numFmtId="167" fontId="4" fillId="2" borderId="0" xfId="1" applyFont="1" applyFill="1" applyBorder="1" applyAlignment="1">
      <alignment horizontal="right" wrapText="1"/>
    </xf>
    <xf numFmtId="167" fontId="2" fillId="0" borderId="0" xfId="1" applyFont="1" applyAlignment="1">
      <alignment vertical="center"/>
    </xf>
    <xf numFmtId="0" fontId="3" fillId="0" borderId="1" xfId="6" applyNumberFormat="1" applyFont="1" applyFill="1" applyBorder="1" applyAlignment="1" applyProtection="1">
      <alignment horizontal="center" vertical="center"/>
    </xf>
    <xf numFmtId="170" fontId="2" fillId="2" borderId="1" xfId="6" applyNumberFormat="1" applyFont="1" applyFill="1" applyBorder="1" applyAlignment="1">
      <alignment horizontal="center" vertical="center" wrapText="1"/>
    </xf>
    <xf numFmtId="169" fontId="2" fillId="2" borderId="1" xfId="4" applyNumberFormat="1" applyFont="1" applyFill="1" applyBorder="1" applyAlignment="1" applyProtection="1">
      <alignment horizontal="center" vertical="center" wrapText="1"/>
    </xf>
    <xf numFmtId="168" fontId="2" fillId="0" borderId="0" xfId="0" applyNumberFormat="1" applyFont="1" applyAlignment="1">
      <alignment vertical="center"/>
    </xf>
    <xf numFmtId="167" fontId="2" fillId="0" borderId="0" xfId="0" applyNumberFormat="1" applyFont="1" applyAlignment="1">
      <alignment vertical="center"/>
    </xf>
    <xf numFmtId="168" fontId="2" fillId="0" borderId="0" xfId="1" applyNumberFormat="1" applyFont="1" applyBorder="1" applyAlignment="1">
      <alignment horizontal="right" vertical="center"/>
    </xf>
    <xf numFmtId="0" fontId="2" fillId="0" borderId="0" xfId="0" applyFont="1" applyBorder="1" applyAlignment="1">
      <alignment vertical="center"/>
    </xf>
    <xf numFmtId="0" fontId="3" fillId="5" borderId="1" xfId="0" applyFont="1" applyFill="1" applyBorder="1" applyAlignment="1">
      <alignment horizontal="center" vertical="center" wrapText="1"/>
    </xf>
    <xf numFmtId="0" fontId="3" fillId="0" borderId="1" xfId="6" applyNumberFormat="1" applyFont="1" applyFill="1" applyBorder="1" applyAlignment="1" applyProtection="1">
      <alignment horizontal="left" vertical="center" wrapText="1"/>
    </xf>
    <xf numFmtId="0" fontId="3" fillId="0" borderId="1" xfId="6" applyNumberFormat="1" applyFont="1" applyFill="1" applyBorder="1" applyAlignment="1" applyProtection="1">
      <alignment horizontal="left" vertical="center"/>
    </xf>
    <xf numFmtId="0" fontId="3" fillId="2" borderId="1" xfId="6" applyNumberFormat="1" applyFont="1" applyFill="1" applyBorder="1" applyAlignment="1" applyProtection="1">
      <alignment horizontal="center" vertical="center" wrapText="1"/>
    </xf>
    <xf numFmtId="0" fontId="2" fillId="2" borderId="1" xfId="6" applyNumberFormat="1" applyFont="1" applyFill="1" applyBorder="1" applyAlignment="1" applyProtection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  <xf numFmtId="0" fontId="4" fillId="3" borderId="5" xfId="0" applyFont="1" applyFill="1" applyBorder="1" applyAlignment="1">
      <alignment horizontal="center" vertical="center" wrapText="1"/>
    </xf>
    <xf numFmtId="0" fontId="4" fillId="3" borderId="6" xfId="0" applyFont="1" applyFill="1" applyBorder="1" applyAlignment="1">
      <alignment horizontal="center" vertical="center" wrapText="1"/>
    </xf>
    <xf numFmtId="0" fontId="4" fillId="3" borderId="7" xfId="0" applyFont="1" applyFill="1" applyBorder="1" applyAlignment="1">
      <alignment horizontal="center" vertical="center" wrapText="1"/>
    </xf>
    <xf numFmtId="0" fontId="4" fillId="3" borderId="0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  <xf numFmtId="0" fontId="4" fillId="3" borderId="9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4" fillId="3" borderId="10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left" vertical="center" wrapText="1"/>
    </xf>
    <xf numFmtId="49" fontId="4" fillId="2" borderId="0" xfId="0" applyNumberFormat="1" applyFont="1" applyFill="1" applyBorder="1" applyAlignment="1">
      <alignment horizontal="right" wrapText="1"/>
    </xf>
    <xf numFmtId="0" fontId="3" fillId="3" borderId="1" xfId="0" applyFont="1" applyFill="1" applyBorder="1" applyAlignment="1">
      <alignment horizontal="center" vertical="center" wrapText="1"/>
    </xf>
    <xf numFmtId="0" fontId="5" fillId="2" borderId="1" xfId="6" applyNumberFormat="1" applyFont="1" applyFill="1" applyBorder="1" applyAlignment="1" applyProtection="1">
      <alignment horizontal="left" vertical="center" wrapText="1"/>
    </xf>
    <xf numFmtId="0" fontId="10" fillId="0" borderId="11" xfId="0" applyFont="1" applyBorder="1" applyAlignment="1">
      <alignment horizontal="left" vertical="center" wrapText="1"/>
    </xf>
    <xf numFmtId="0" fontId="10" fillId="0" borderId="3" xfId="0" applyFont="1" applyBorder="1" applyAlignment="1">
      <alignment horizontal="left" vertical="center" wrapText="1"/>
    </xf>
    <xf numFmtId="0" fontId="10" fillId="0" borderId="12" xfId="0" applyFont="1" applyBorder="1" applyAlignment="1">
      <alignment horizontal="left" vertical="center" wrapText="1"/>
    </xf>
    <xf numFmtId="0" fontId="10" fillId="0" borderId="11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10" fillId="0" borderId="12" xfId="0" applyFont="1" applyBorder="1" applyAlignment="1">
      <alignment horizontal="center" vertical="center" wrapText="1"/>
    </xf>
    <xf numFmtId="49" fontId="7" fillId="4" borderId="0" xfId="0" applyNumberFormat="1" applyFont="1" applyFill="1" applyBorder="1" applyAlignment="1">
      <alignment horizontal="justify" vertical="center" wrapText="1"/>
    </xf>
    <xf numFmtId="49" fontId="5" fillId="2" borderId="1" xfId="0" applyNumberFormat="1" applyFont="1" applyFill="1" applyBorder="1" applyAlignment="1">
      <alignment horizontal="left" vertical="center"/>
    </xf>
    <xf numFmtId="49" fontId="2" fillId="2" borderId="1" xfId="0" applyNumberFormat="1" applyFont="1" applyFill="1" applyBorder="1" applyAlignment="1">
      <alignment horizontal="left" vertical="center"/>
    </xf>
    <xf numFmtId="0" fontId="11" fillId="0" borderId="1" xfId="0" applyFont="1" applyBorder="1" applyAlignment="1">
      <alignment horizontal="left" vertical="center" wrapText="1"/>
    </xf>
    <xf numFmtId="0" fontId="13" fillId="0" borderId="1" xfId="0" applyFont="1" applyBorder="1" applyAlignment="1">
      <alignment horizontal="center" vertical="center" wrapText="1"/>
    </xf>
  </cellXfs>
  <cellStyles count="10">
    <cellStyle name="Millares" xfId="1" builtinId="3"/>
    <cellStyle name="Millares 2" xfId="2" xr:uid="{00000000-0005-0000-0000-000001000000}"/>
    <cellStyle name="Millares 3" xfId="3" xr:uid="{00000000-0005-0000-0000-000002000000}"/>
    <cellStyle name="Moneda" xfId="4" builtinId="4"/>
    <cellStyle name="Moneda 3 2" xfId="5" xr:uid="{00000000-0005-0000-0000-000004000000}"/>
    <cellStyle name="Normal" xfId="0" builtinId="0"/>
    <cellStyle name="Normal 13" xfId="6" xr:uid="{00000000-0005-0000-0000-000006000000}"/>
    <cellStyle name="Normal 2" xfId="7" xr:uid="{00000000-0005-0000-0000-000007000000}"/>
    <cellStyle name="Normal 3" xfId="8" xr:uid="{00000000-0005-0000-0000-000008000000}"/>
    <cellStyle name="Porcentaje 2" xfId="9" xr:uid="{00000000-0005-0000-0000-000009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438150</xdr:colOff>
      <xdr:row>1</xdr:row>
      <xdr:rowOff>247650</xdr:rowOff>
    </xdr:from>
    <xdr:to>
      <xdr:col>3</xdr:col>
      <xdr:colOff>561975</xdr:colOff>
      <xdr:row>3</xdr:row>
      <xdr:rowOff>209550</xdr:rowOff>
    </xdr:to>
    <xdr:pic>
      <xdr:nvPicPr>
        <xdr:cNvPr id="1176" name="Imagen 1">
          <a:extLst>
            <a:ext uri="{FF2B5EF4-FFF2-40B4-BE49-F238E27FC236}">
              <a16:creationId xmlns:a16="http://schemas.microsoft.com/office/drawing/2014/main" id="{6A6CDF98-5335-0F82-BA08-2091730FA0F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438150"/>
          <a:ext cx="1419225" cy="1057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2:AC36"/>
  <sheetViews>
    <sheetView tabSelected="1" view="pageBreakPreview" topLeftCell="C1" zoomScale="80" zoomScaleNormal="80" zoomScaleSheetLayoutView="80" workbookViewId="0">
      <selection activeCell="L6" sqref="L6"/>
    </sheetView>
  </sheetViews>
  <sheetFormatPr baseColWidth="10" defaultRowHeight="15" x14ac:dyDescent="0.2"/>
  <cols>
    <col min="1" max="1" width="3.7109375" style="1" customWidth="1"/>
    <col min="2" max="2" width="9.85546875" style="1" customWidth="1"/>
    <col min="3" max="3" width="9.5703125" style="1" customWidth="1"/>
    <col min="4" max="4" width="18.5703125" style="1" customWidth="1"/>
    <col min="5" max="5" width="33.7109375" style="1" customWidth="1"/>
    <col min="6" max="6" width="6.42578125" style="1" customWidth="1"/>
    <col min="7" max="7" width="5.5703125" style="1" customWidth="1"/>
    <col min="8" max="8" width="7.28515625" style="1" customWidth="1"/>
    <col min="9" max="9" width="10.28515625" style="1" customWidth="1"/>
    <col min="10" max="10" width="19.5703125" style="1" customWidth="1"/>
    <col min="11" max="11" width="22.85546875" style="31" customWidth="1"/>
    <col min="12" max="12" width="19.5703125" style="31" customWidth="1"/>
    <col min="13" max="13" width="19.5703125" style="1" customWidth="1"/>
    <col min="14" max="14" width="43.7109375" style="3" customWidth="1"/>
    <col min="15" max="15" width="2.7109375" style="1" customWidth="1"/>
    <col min="16" max="16" width="11.42578125" style="1"/>
    <col min="17" max="17" width="20" style="1" bestFit="1" customWidth="1"/>
    <col min="18" max="18" width="23.28515625" style="1" customWidth="1"/>
    <col min="19" max="19" width="21.7109375" style="1" bestFit="1" customWidth="1"/>
    <col min="20" max="20" width="23.140625" style="1" bestFit="1" customWidth="1"/>
    <col min="21" max="16384" width="11.42578125" style="1"/>
  </cols>
  <sheetData>
    <row r="2" spans="2:29" ht="33.75" customHeight="1" x14ac:dyDescent="0.2">
      <c r="B2" s="45"/>
      <c r="C2" s="46"/>
      <c r="D2" s="47"/>
      <c r="E2" s="39" t="s">
        <v>0</v>
      </c>
      <c r="F2" s="39"/>
      <c r="G2" s="39"/>
      <c r="H2" s="39"/>
      <c r="I2" s="39"/>
      <c r="J2" s="39"/>
      <c r="K2" s="39"/>
      <c r="L2" s="39"/>
      <c r="M2" s="39"/>
      <c r="N2" s="39"/>
    </row>
    <row r="3" spans="2:29" ht="52.5" customHeight="1" x14ac:dyDescent="0.2">
      <c r="B3" s="48"/>
      <c r="C3" s="49"/>
      <c r="D3" s="50"/>
      <c r="E3" s="57" t="s">
        <v>25</v>
      </c>
      <c r="F3" s="57"/>
      <c r="G3" s="57"/>
      <c r="H3" s="57"/>
      <c r="I3" s="57"/>
      <c r="J3" s="57"/>
      <c r="K3" s="57"/>
      <c r="L3" s="57"/>
      <c r="M3" s="57"/>
      <c r="N3" s="57"/>
    </row>
    <row r="4" spans="2:29" s="4" customFormat="1" ht="30" customHeight="1" x14ac:dyDescent="0.2">
      <c r="B4" s="51"/>
      <c r="C4" s="52"/>
      <c r="D4" s="53"/>
      <c r="E4" s="7" t="s">
        <v>19</v>
      </c>
      <c r="F4" s="54" t="s">
        <v>18</v>
      </c>
      <c r="G4" s="54"/>
      <c r="H4" s="54"/>
      <c r="I4" s="54"/>
      <c r="J4" s="54"/>
      <c r="K4" s="24"/>
      <c r="L4" s="24"/>
      <c r="M4" s="19"/>
      <c r="N4" s="14" t="s">
        <v>20</v>
      </c>
      <c r="O4" s="1"/>
      <c r="P4" s="1"/>
      <c r="Q4" s="1"/>
      <c r="W4" s="1"/>
      <c r="X4" s="1"/>
      <c r="Y4" s="1"/>
      <c r="Z4" s="1"/>
      <c r="AA4" s="1"/>
      <c r="AB4" s="1"/>
      <c r="AC4" s="1"/>
    </row>
    <row r="5" spans="2:29" ht="37.5" customHeight="1" x14ac:dyDescent="0.2">
      <c r="B5" s="40" t="s">
        <v>22</v>
      </c>
      <c r="C5" s="41"/>
      <c r="D5" s="41"/>
      <c r="E5" s="41"/>
      <c r="F5" s="41"/>
      <c r="G5" s="41"/>
      <c r="H5" s="41"/>
      <c r="I5" s="41"/>
      <c r="J5" s="41"/>
      <c r="K5" s="41"/>
      <c r="L5" s="41"/>
      <c r="M5" s="41"/>
      <c r="N5" s="41"/>
    </row>
    <row r="6" spans="2:29" ht="37.5" customHeight="1" x14ac:dyDescent="0.2">
      <c r="B6" s="17"/>
      <c r="C6" s="18"/>
      <c r="D6" s="18"/>
      <c r="E6" s="18"/>
      <c r="F6" s="18"/>
      <c r="G6" s="18"/>
      <c r="H6" s="18"/>
      <c r="I6" s="18"/>
      <c r="J6" s="32" t="s">
        <v>42</v>
      </c>
      <c r="K6" s="25" t="s">
        <v>43</v>
      </c>
      <c r="L6" s="25" t="s">
        <v>44</v>
      </c>
      <c r="N6" s="18"/>
    </row>
    <row r="7" spans="2:29" s="2" customFormat="1" ht="32.25" customHeight="1" x14ac:dyDescent="0.2">
      <c r="B7" s="13" t="s">
        <v>9</v>
      </c>
      <c r="C7" s="42" t="s">
        <v>8</v>
      </c>
      <c r="D7" s="42"/>
      <c r="E7" s="42"/>
      <c r="F7" s="42" t="s">
        <v>1</v>
      </c>
      <c r="G7" s="42"/>
      <c r="H7" s="42" t="s">
        <v>2</v>
      </c>
      <c r="I7" s="42"/>
      <c r="J7" s="13" t="s">
        <v>6</v>
      </c>
      <c r="K7" s="26" t="s">
        <v>6</v>
      </c>
      <c r="L7" s="26" t="s">
        <v>6</v>
      </c>
      <c r="M7" s="18" t="s">
        <v>24</v>
      </c>
      <c r="N7" s="13" t="s">
        <v>5</v>
      </c>
      <c r="O7" s="1"/>
      <c r="P7" s="1"/>
      <c r="W7" s="1"/>
      <c r="X7" s="1"/>
      <c r="Y7" s="1"/>
      <c r="Z7" s="1"/>
      <c r="AA7" s="1"/>
      <c r="AB7" s="1"/>
      <c r="AC7" s="1"/>
    </row>
    <row r="8" spans="2:29" s="2" customFormat="1" ht="32.25" customHeight="1" x14ac:dyDescent="0.2">
      <c r="B8" s="15">
        <v>1</v>
      </c>
      <c r="C8" s="55" t="s">
        <v>26</v>
      </c>
      <c r="D8" s="55"/>
      <c r="E8" s="55"/>
      <c r="F8" s="43" t="s">
        <v>21</v>
      </c>
      <c r="G8" s="43"/>
      <c r="H8" s="44">
        <v>2500</v>
      </c>
      <c r="I8" s="44"/>
      <c r="J8" s="33">
        <v>8571.4285714285725</v>
      </c>
      <c r="K8" s="34">
        <v>9100</v>
      </c>
      <c r="L8" s="34">
        <v>9990</v>
      </c>
      <c r="M8" s="34">
        <f t="shared" ref="M8:M16" si="0">+(J8+K8+L8)/3</f>
        <v>9220.4761904761908</v>
      </c>
      <c r="N8" s="23">
        <f>+H8*M8</f>
        <v>23051190.476190478</v>
      </c>
      <c r="O8" s="1"/>
      <c r="P8" s="1"/>
      <c r="Q8" s="1"/>
      <c r="W8" s="1"/>
      <c r="X8" s="1"/>
      <c r="Y8" s="1"/>
      <c r="Z8" s="1"/>
      <c r="AA8" s="1"/>
      <c r="AB8" s="1"/>
      <c r="AC8" s="1"/>
    </row>
    <row r="9" spans="2:29" s="2" customFormat="1" ht="32.25" customHeight="1" x14ac:dyDescent="0.2">
      <c r="B9" s="15">
        <v>2</v>
      </c>
      <c r="C9" s="55" t="s">
        <v>27</v>
      </c>
      <c r="D9" s="55"/>
      <c r="E9" s="55"/>
      <c r="F9" s="43" t="s">
        <v>21</v>
      </c>
      <c r="G9" s="43"/>
      <c r="H9" s="44">
        <v>5</v>
      </c>
      <c r="I9" s="44"/>
      <c r="J9" s="33">
        <v>4831932.7731092442</v>
      </c>
      <c r="K9" s="34">
        <v>4530000</v>
      </c>
      <c r="L9" s="34">
        <v>4758000</v>
      </c>
      <c r="M9" s="34">
        <f t="shared" si="0"/>
        <v>4706644.2577030817</v>
      </c>
      <c r="N9" s="23">
        <f t="shared" ref="N9:N23" si="1">+H9*M9</f>
        <v>23533221.288515408</v>
      </c>
      <c r="O9" s="1"/>
      <c r="P9" s="1"/>
      <c r="Q9" s="1"/>
      <c r="W9" s="1"/>
      <c r="X9" s="1"/>
      <c r="Y9" s="1"/>
      <c r="Z9" s="1"/>
      <c r="AA9" s="1"/>
      <c r="AB9" s="1"/>
      <c r="AC9" s="1"/>
    </row>
    <row r="10" spans="2:29" s="2" customFormat="1" ht="32.25" customHeight="1" x14ac:dyDescent="0.2">
      <c r="B10" s="16">
        <v>3</v>
      </c>
      <c r="C10" s="55" t="s">
        <v>28</v>
      </c>
      <c r="D10" s="55"/>
      <c r="E10" s="55"/>
      <c r="F10" s="43" t="s">
        <v>21</v>
      </c>
      <c r="G10" s="43"/>
      <c r="H10" s="44">
        <v>6</v>
      </c>
      <c r="I10" s="44"/>
      <c r="J10" s="33">
        <v>3890756.3025210085</v>
      </c>
      <c r="K10" s="34">
        <v>2538167</v>
      </c>
      <c r="L10" s="34">
        <v>1850000</v>
      </c>
      <c r="M10" s="34">
        <f t="shared" si="0"/>
        <v>2759641.1008403362</v>
      </c>
      <c r="N10" s="23">
        <f t="shared" si="1"/>
        <v>16557846.605042018</v>
      </c>
      <c r="O10" s="1"/>
      <c r="P10" s="1"/>
      <c r="Q10" s="1"/>
      <c r="W10" s="1"/>
      <c r="X10" s="1"/>
      <c r="Y10" s="1"/>
      <c r="Z10" s="1"/>
      <c r="AA10" s="1"/>
      <c r="AB10" s="1"/>
      <c r="AC10" s="1"/>
    </row>
    <row r="11" spans="2:29" s="2" customFormat="1" ht="32.25" customHeight="1" x14ac:dyDescent="0.2">
      <c r="B11" s="16">
        <v>4</v>
      </c>
      <c r="C11" s="55" t="s">
        <v>29</v>
      </c>
      <c r="D11" s="55"/>
      <c r="E11" s="55"/>
      <c r="F11" s="43" t="s">
        <v>21</v>
      </c>
      <c r="G11" s="43"/>
      <c r="H11" s="44">
        <v>3</v>
      </c>
      <c r="I11" s="44"/>
      <c r="J11" s="33">
        <v>907563.02521008404</v>
      </c>
      <c r="K11" s="34">
        <v>884750</v>
      </c>
      <c r="L11" s="34">
        <v>402824</v>
      </c>
      <c r="M11" s="34">
        <f t="shared" si="0"/>
        <v>731712.34173669468</v>
      </c>
      <c r="N11" s="23">
        <f t="shared" si="1"/>
        <v>2195137.0252100839</v>
      </c>
      <c r="O11" s="1"/>
      <c r="P11" s="1"/>
      <c r="Q11" s="1"/>
      <c r="W11" s="1"/>
      <c r="X11" s="1"/>
      <c r="Y11" s="1"/>
      <c r="Z11" s="1"/>
      <c r="AA11" s="1"/>
      <c r="AB11" s="1"/>
      <c r="AC11" s="1"/>
    </row>
    <row r="12" spans="2:29" s="2" customFormat="1" ht="32.25" customHeight="1" x14ac:dyDescent="0.2">
      <c r="B12" s="16">
        <v>5</v>
      </c>
      <c r="C12" s="55" t="s">
        <v>30</v>
      </c>
      <c r="D12" s="55"/>
      <c r="E12" s="55"/>
      <c r="F12" s="43" t="s">
        <v>21</v>
      </c>
      <c r="G12" s="43"/>
      <c r="H12" s="44">
        <v>6</v>
      </c>
      <c r="I12" s="44"/>
      <c r="J12" s="33">
        <v>785714.2857142858</v>
      </c>
      <c r="K12" s="34">
        <v>795850</v>
      </c>
      <c r="L12" s="34">
        <v>760650</v>
      </c>
      <c r="M12" s="34">
        <f t="shared" si="0"/>
        <v>780738.09523809527</v>
      </c>
      <c r="N12" s="23">
        <f t="shared" si="1"/>
        <v>4684428.5714285718</v>
      </c>
      <c r="O12" s="1"/>
      <c r="P12" s="1"/>
      <c r="Q12" s="1"/>
      <c r="W12" s="1"/>
      <c r="X12" s="1"/>
      <c r="Y12" s="1"/>
      <c r="Z12" s="1"/>
      <c r="AA12" s="1"/>
      <c r="AB12" s="1"/>
      <c r="AC12" s="1"/>
    </row>
    <row r="13" spans="2:29" s="2" customFormat="1" ht="32.25" customHeight="1" x14ac:dyDescent="0.2">
      <c r="B13" s="16">
        <v>6</v>
      </c>
      <c r="C13" s="55" t="s">
        <v>31</v>
      </c>
      <c r="D13" s="55"/>
      <c r="E13" s="55"/>
      <c r="F13" s="43" t="s">
        <v>21</v>
      </c>
      <c r="G13" s="43"/>
      <c r="H13" s="44">
        <v>24</v>
      </c>
      <c r="I13" s="44"/>
      <c r="J13" s="33">
        <v>64537.815126050424</v>
      </c>
      <c r="K13" s="34">
        <v>75000</v>
      </c>
      <c r="L13" s="34">
        <v>55000</v>
      </c>
      <c r="M13" s="34">
        <f t="shared" si="0"/>
        <v>64845.938375350146</v>
      </c>
      <c r="N13" s="23">
        <f t="shared" si="1"/>
        <v>1556302.5210084035</v>
      </c>
      <c r="O13" s="1"/>
      <c r="P13" s="1"/>
      <c r="Q13" s="1"/>
      <c r="W13" s="1"/>
      <c r="X13" s="1"/>
      <c r="Y13" s="1"/>
      <c r="Z13" s="1"/>
      <c r="AA13" s="1"/>
      <c r="AB13" s="1"/>
      <c r="AC13" s="1"/>
    </row>
    <row r="14" spans="2:29" s="2" customFormat="1" ht="32.25" customHeight="1" x14ac:dyDescent="0.2">
      <c r="B14" s="16">
        <v>7</v>
      </c>
      <c r="C14" s="55" t="s">
        <v>32</v>
      </c>
      <c r="D14" s="55"/>
      <c r="E14" s="55"/>
      <c r="F14" s="43" t="s">
        <v>21</v>
      </c>
      <c r="G14" s="43"/>
      <c r="H14" s="44">
        <v>12</v>
      </c>
      <c r="I14" s="44"/>
      <c r="J14" s="33">
        <v>953781.51260504208</v>
      </c>
      <c r="K14" s="34">
        <v>900000</v>
      </c>
      <c r="L14" s="34">
        <v>905950</v>
      </c>
      <c r="M14" s="34">
        <f t="shared" si="0"/>
        <v>919910.50420168077</v>
      </c>
      <c r="N14" s="23">
        <f t="shared" si="1"/>
        <v>11038926.050420169</v>
      </c>
      <c r="O14" s="1"/>
      <c r="P14" s="1"/>
      <c r="Q14" s="1"/>
      <c r="W14" s="1"/>
      <c r="X14" s="1"/>
      <c r="Y14" s="1"/>
      <c r="Z14" s="1"/>
      <c r="AA14" s="1"/>
      <c r="AB14" s="1"/>
      <c r="AC14" s="1"/>
    </row>
    <row r="15" spans="2:29" s="2" customFormat="1" ht="32.25" customHeight="1" x14ac:dyDescent="0.2">
      <c r="B15" s="16">
        <v>8</v>
      </c>
      <c r="C15" s="59" t="s">
        <v>33</v>
      </c>
      <c r="D15" s="60"/>
      <c r="E15" s="61"/>
      <c r="F15" s="43" t="s">
        <v>21</v>
      </c>
      <c r="G15" s="43"/>
      <c r="H15" s="44">
        <v>3</v>
      </c>
      <c r="I15" s="44"/>
      <c r="J15" s="33">
        <v>1478991.5966386555</v>
      </c>
      <c r="K15" s="34">
        <v>1350951</v>
      </c>
      <c r="L15" s="34">
        <v>1450900</v>
      </c>
      <c r="M15" s="34">
        <f t="shared" si="0"/>
        <v>1426947.5322128851</v>
      </c>
      <c r="N15" s="23">
        <f t="shared" si="1"/>
        <v>4280842.5966386553</v>
      </c>
      <c r="O15" s="1"/>
      <c r="P15" s="1"/>
      <c r="Q15" s="1"/>
      <c r="W15" s="1"/>
      <c r="X15" s="1"/>
      <c r="Y15" s="1"/>
      <c r="Z15" s="1"/>
      <c r="AA15" s="1"/>
      <c r="AB15" s="1"/>
      <c r="AC15" s="1"/>
    </row>
    <row r="16" spans="2:29" s="2" customFormat="1" ht="32.25" customHeight="1" x14ac:dyDescent="0.2">
      <c r="B16" s="16">
        <v>9</v>
      </c>
      <c r="C16" s="62" t="s">
        <v>34</v>
      </c>
      <c r="D16" s="63"/>
      <c r="E16" s="64"/>
      <c r="F16" s="43" t="s">
        <v>21</v>
      </c>
      <c r="G16" s="43"/>
      <c r="H16" s="44">
        <v>2</v>
      </c>
      <c r="I16" s="44"/>
      <c r="J16" s="33">
        <v>8294117.6470588241</v>
      </c>
      <c r="K16" s="34">
        <v>8355900</v>
      </c>
      <c r="L16" s="34">
        <v>8158960</v>
      </c>
      <c r="M16" s="34">
        <f t="shared" si="0"/>
        <v>8269659.2156862738</v>
      </c>
      <c r="N16" s="23">
        <f t="shared" si="1"/>
        <v>16539318.431372548</v>
      </c>
      <c r="O16" s="1"/>
      <c r="P16" s="1"/>
      <c r="Q16" s="1"/>
      <c r="W16" s="1"/>
      <c r="X16" s="1"/>
      <c r="Y16" s="1"/>
      <c r="Z16" s="1"/>
      <c r="AA16" s="1"/>
      <c r="AB16" s="1"/>
      <c r="AC16" s="1"/>
    </row>
    <row r="17" spans="2:29" s="2" customFormat="1" ht="32.25" customHeight="1" x14ac:dyDescent="0.2">
      <c r="B17" s="16">
        <v>10</v>
      </c>
      <c r="C17" s="68" t="s">
        <v>35</v>
      </c>
      <c r="D17" s="68"/>
      <c r="E17" s="68"/>
      <c r="F17" s="43" t="s">
        <v>21</v>
      </c>
      <c r="G17" s="43"/>
      <c r="H17" s="69">
        <v>13</v>
      </c>
      <c r="I17" s="69"/>
      <c r="J17" s="33">
        <v>1670184.8739495799</v>
      </c>
      <c r="K17" s="34">
        <v>1790654</v>
      </c>
      <c r="L17" s="34">
        <v>1589650</v>
      </c>
      <c r="M17" s="34">
        <f>+(K17+L17+J17)/3</f>
        <v>1683496.2913165267</v>
      </c>
      <c r="N17" s="23">
        <f>+H17*M17</f>
        <v>21885451.787114847</v>
      </c>
      <c r="O17" s="1"/>
      <c r="P17" s="1"/>
      <c r="Q17" s="1"/>
      <c r="W17" s="1"/>
      <c r="X17" s="1"/>
      <c r="Y17" s="1"/>
      <c r="Z17" s="1"/>
      <c r="AA17" s="1"/>
      <c r="AB17" s="1"/>
      <c r="AC17" s="1"/>
    </row>
    <row r="18" spans="2:29" s="2" customFormat="1" ht="32.25" customHeight="1" x14ac:dyDescent="0.2">
      <c r="B18" s="16">
        <v>11</v>
      </c>
      <c r="C18" s="55" t="s">
        <v>36</v>
      </c>
      <c r="D18" s="55"/>
      <c r="E18" s="55"/>
      <c r="F18" s="43" t="s">
        <v>21</v>
      </c>
      <c r="G18" s="43"/>
      <c r="H18" s="44">
        <v>750</v>
      </c>
      <c r="I18" s="44"/>
      <c r="J18" s="33">
        <v>5857.1428571428578</v>
      </c>
      <c r="K18" s="34">
        <v>5765</v>
      </c>
      <c r="L18" s="34">
        <v>6058</v>
      </c>
      <c r="M18" s="34">
        <f>+(J18+K18+L18)/3</f>
        <v>5893.3809523809532</v>
      </c>
      <c r="N18" s="23">
        <f t="shared" si="1"/>
        <v>4420035.7142857146</v>
      </c>
      <c r="O18" s="1"/>
      <c r="P18" s="1"/>
      <c r="Q18" s="1"/>
      <c r="W18" s="1"/>
      <c r="X18" s="1"/>
      <c r="Y18" s="1"/>
      <c r="Z18" s="1"/>
      <c r="AA18" s="1"/>
      <c r="AB18" s="1"/>
      <c r="AC18" s="1"/>
    </row>
    <row r="19" spans="2:29" s="2" customFormat="1" ht="32.25" customHeight="1" x14ac:dyDescent="0.2">
      <c r="B19" s="16">
        <v>12</v>
      </c>
      <c r="C19" s="59" t="s">
        <v>37</v>
      </c>
      <c r="D19" s="60"/>
      <c r="E19" s="61"/>
      <c r="F19" s="43" t="s">
        <v>21</v>
      </c>
      <c r="G19" s="43"/>
      <c r="H19" s="44">
        <v>750</v>
      </c>
      <c r="I19" s="44"/>
      <c r="J19" s="33">
        <v>14756.302521008403</v>
      </c>
      <c r="K19" s="34">
        <v>15320</v>
      </c>
      <c r="L19" s="34">
        <v>14950</v>
      </c>
      <c r="M19" s="34">
        <f>+(J19+K19+L19)/3</f>
        <v>15008.7675070028</v>
      </c>
      <c r="N19" s="23">
        <f t="shared" si="1"/>
        <v>11256575.630252101</v>
      </c>
      <c r="O19" s="1"/>
      <c r="P19" s="1"/>
      <c r="Q19" s="1"/>
      <c r="W19" s="1"/>
      <c r="X19" s="1"/>
      <c r="Y19" s="1"/>
      <c r="Z19" s="1"/>
      <c r="AA19" s="1"/>
      <c r="AB19" s="1"/>
      <c r="AC19" s="1"/>
    </row>
    <row r="20" spans="2:29" s="2" customFormat="1" ht="32.25" customHeight="1" x14ac:dyDescent="0.2">
      <c r="B20" s="16">
        <v>13</v>
      </c>
      <c r="C20" s="59" t="s">
        <v>38</v>
      </c>
      <c r="D20" s="60"/>
      <c r="E20" s="61"/>
      <c r="F20" s="43" t="s">
        <v>21</v>
      </c>
      <c r="G20" s="43"/>
      <c r="H20" s="44">
        <v>8</v>
      </c>
      <c r="I20" s="44"/>
      <c r="J20" s="33">
        <v>102899.15966386555</v>
      </c>
      <c r="K20" s="34">
        <v>102900</v>
      </c>
      <c r="L20" s="34">
        <v>55110</v>
      </c>
      <c r="M20" s="34">
        <f>+(J20+K20+L20)/3</f>
        <v>86969.719887955187</v>
      </c>
      <c r="N20" s="23">
        <f>+H20*M20</f>
        <v>695757.7591036415</v>
      </c>
      <c r="O20" s="1"/>
      <c r="P20" s="1"/>
      <c r="Q20" s="1"/>
      <c r="W20" s="1"/>
      <c r="X20" s="1"/>
      <c r="Y20" s="1"/>
      <c r="Z20" s="1"/>
      <c r="AA20" s="1"/>
      <c r="AB20" s="1"/>
      <c r="AC20" s="1"/>
    </row>
    <row r="21" spans="2:29" s="2" customFormat="1" ht="32.25" customHeight="1" x14ac:dyDescent="0.2">
      <c r="B21" s="16">
        <v>14</v>
      </c>
      <c r="C21" s="55" t="s">
        <v>39</v>
      </c>
      <c r="D21" s="55"/>
      <c r="E21" s="55"/>
      <c r="F21" s="43" t="s">
        <v>21</v>
      </c>
      <c r="G21" s="43"/>
      <c r="H21" s="44">
        <v>76</v>
      </c>
      <c r="I21" s="44"/>
      <c r="J21" s="33">
        <v>138655.46218487396</v>
      </c>
      <c r="K21" s="34">
        <v>170000</v>
      </c>
      <c r="L21" s="34">
        <v>0</v>
      </c>
      <c r="M21" s="34">
        <f>+(J21+K21+L21)/2</f>
        <v>154327.731092437</v>
      </c>
      <c r="N21" s="23">
        <f t="shared" si="1"/>
        <v>11728907.563025212</v>
      </c>
      <c r="O21" s="1"/>
      <c r="P21" s="1"/>
      <c r="Q21" s="1"/>
      <c r="W21" s="1"/>
      <c r="X21" s="1"/>
      <c r="Y21" s="1"/>
      <c r="Z21" s="1"/>
      <c r="AA21" s="1"/>
      <c r="AB21" s="1"/>
      <c r="AC21" s="1"/>
    </row>
    <row r="22" spans="2:29" s="2" customFormat="1" ht="32.25" customHeight="1" x14ac:dyDescent="0.2">
      <c r="B22" s="16">
        <v>15</v>
      </c>
      <c r="C22" s="55" t="s">
        <v>40</v>
      </c>
      <c r="D22" s="55"/>
      <c r="E22" s="55"/>
      <c r="F22" s="43" t="s">
        <v>21</v>
      </c>
      <c r="G22" s="43"/>
      <c r="H22" s="44">
        <v>750</v>
      </c>
      <c r="I22" s="44"/>
      <c r="J22" s="33">
        <v>94588.23529411765</v>
      </c>
      <c r="K22" s="34">
        <v>135900</v>
      </c>
      <c r="L22" s="34">
        <v>0</v>
      </c>
      <c r="M22" s="34">
        <f>+(J22+K22+L22)/2</f>
        <v>115244.11764705883</v>
      </c>
      <c r="N22" s="23">
        <f t="shared" si="1"/>
        <v>86433088.235294119</v>
      </c>
      <c r="O22" s="1"/>
      <c r="P22" s="1"/>
      <c r="Q22" s="1"/>
      <c r="W22" s="1"/>
      <c r="X22" s="1"/>
      <c r="Y22" s="1"/>
      <c r="Z22" s="1"/>
      <c r="AA22" s="1"/>
      <c r="AB22" s="1"/>
      <c r="AC22" s="1"/>
    </row>
    <row r="23" spans="2:29" ht="24.75" customHeight="1" x14ac:dyDescent="0.2">
      <c r="B23" s="16">
        <v>16</v>
      </c>
      <c r="C23" s="55" t="s">
        <v>41</v>
      </c>
      <c r="D23" s="55"/>
      <c r="E23" s="55"/>
      <c r="F23" s="43" t="s">
        <v>21</v>
      </c>
      <c r="G23" s="43"/>
      <c r="H23" s="44">
        <v>1</v>
      </c>
      <c r="I23" s="44"/>
      <c r="J23" s="33">
        <v>11487848.739495799</v>
      </c>
      <c r="K23" s="34">
        <v>13000000</v>
      </c>
      <c r="L23" s="34">
        <v>0</v>
      </c>
      <c r="M23" s="34">
        <f>+(J23+K23+L23)/2</f>
        <v>12243924.369747899</v>
      </c>
      <c r="N23" s="23">
        <f t="shared" si="1"/>
        <v>12243924.369747899</v>
      </c>
      <c r="R23" s="2"/>
      <c r="S23" s="2"/>
      <c r="T23" s="2"/>
    </row>
    <row r="24" spans="2:29" ht="45" customHeight="1" x14ac:dyDescent="0.2">
      <c r="B24" s="58" t="s">
        <v>7</v>
      </c>
      <c r="C24" s="58"/>
      <c r="D24" s="58"/>
      <c r="E24" s="58"/>
      <c r="F24" s="58"/>
      <c r="G24" s="58"/>
      <c r="H24" s="58"/>
      <c r="I24" s="58"/>
      <c r="J24" s="58"/>
      <c r="K24" s="28"/>
      <c r="L24" s="27"/>
      <c r="M24" s="21"/>
      <c r="N24" s="5">
        <f>SUM(N8:N23)</f>
        <v>252100954.62464985</v>
      </c>
      <c r="S24" s="31"/>
      <c r="T24" s="31"/>
    </row>
    <row r="25" spans="2:29" ht="33.75" customHeight="1" x14ac:dyDescent="0.2">
      <c r="B25" s="66" t="s">
        <v>3</v>
      </c>
      <c r="C25" s="66"/>
      <c r="D25" s="66"/>
      <c r="E25" s="66"/>
      <c r="F25" s="66"/>
      <c r="G25" s="66"/>
      <c r="H25" s="66"/>
      <c r="I25" s="66"/>
      <c r="J25" s="8"/>
      <c r="K25" s="29"/>
      <c r="L25" s="29"/>
      <c r="M25" s="22"/>
      <c r="N25" s="9">
        <f>(N24)*19/100</f>
        <v>47899181.37868347</v>
      </c>
      <c r="Q25" s="37"/>
      <c r="R25" s="37"/>
      <c r="S25" s="37"/>
      <c r="T25" s="37"/>
      <c r="U25" s="38"/>
      <c r="V25" s="38"/>
    </row>
    <row r="26" spans="2:29" ht="35.25" customHeight="1" x14ac:dyDescent="0.2">
      <c r="B26" s="67" t="s">
        <v>4</v>
      </c>
      <c r="C26" s="67"/>
      <c r="D26" s="67"/>
      <c r="E26" s="67"/>
      <c r="F26" s="67"/>
      <c r="G26" s="67"/>
      <c r="H26" s="67"/>
      <c r="I26" s="67"/>
      <c r="J26" s="8"/>
      <c r="K26" s="29"/>
      <c r="L26" s="29"/>
      <c r="M26" s="22"/>
      <c r="N26" s="10">
        <f>(N24+N25)</f>
        <v>300000136.00333333</v>
      </c>
      <c r="Q26" s="35"/>
      <c r="R26" s="35"/>
      <c r="T26" s="36"/>
    </row>
    <row r="27" spans="2:29" ht="121.5" customHeight="1" x14ac:dyDescent="0.2">
      <c r="B27" s="65" t="s">
        <v>23</v>
      </c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</row>
    <row r="28" spans="2:29" ht="20.45" customHeight="1" x14ac:dyDescent="0.2">
      <c r="B28" s="6"/>
      <c r="C28" s="6"/>
      <c r="D28" s="6"/>
      <c r="E28" s="56" t="s">
        <v>10</v>
      </c>
      <c r="F28" s="56"/>
      <c r="G28" s="56"/>
      <c r="H28" s="56"/>
      <c r="I28" s="56"/>
      <c r="J28" s="56"/>
      <c r="K28" s="30"/>
      <c r="L28" s="30"/>
      <c r="M28" s="20"/>
      <c r="N28" s="11"/>
    </row>
    <row r="29" spans="2:29" ht="20.45" customHeight="1" x14ac:dyDescent="0.2">
      <c r="B29" s="6"/>
      <c r="C29" s="6"/>
      <c r="D29" s="6"/>
      <c r="E29" s="56" t="s">
        <v>11</v>
      </c>
      <c r="F29" s="56"/>
      <c r="G29" s="56"/>
      <c r="H29" s="56"/>
      <c r="I29" s="56"/>
      <c r="J29" s="56"/>
      <c r="K29" s="30"/>
      <c r="L29" s="30"/>
      <c r="M29" s="20"/>
      <c r="N29" s="12"/>
    </row>
    <row r="30" spans="2:29" ht="20.45" customHeight="1" x14ac:dyDescent="0.2">
      <c r="B30" s="6"/>
      <c r="C30" s="6"/>
      <c r="D30" s="6"/>
      <c r="E30" s="56" t="s">
        <v>12</v>
      </c>
      <c r="F30" s="56"/>
      <c r="G30" s="56"/>
      <c r="H30" s="56"/>
      <c r="I30" s="56"/>
      <c r="J30" s="56"/>
      <c r="K30" s="30"/>
      <c r="L30" s="30"/>
      <c r="M30" s="20"/>
      <c r="N30" s="12"/>
    </row>
    <row r="31" spans="2:29" ht="20.45" customHeight="1" x14ac:dyDescent="0.2">
      <c r="B31" s="6"/>
      <c r="C31" s="6"/>
      <c r="D31" s="6"/>
      <c r="E31" s="56" t="s">
        <v>13</v>
      </c>
      <c r="F31" s="56"/>
      <c r="G31" s="56"/>
      <c r="H31" s="56"/>
      <c r="I31" s="56"/>
      <c r="J31" s="56"/>
      <c r="K31" s="30"/>
      <c r="L31" s="30"/>
      <c r="M31" s="20"/>
      <c r="N31" s="12"/>
    </row>
    <row r="32" spans="2:29" ht="20.45" customHeight="1" x14ac:dyDescent="0.2">
      <c r="B32" s="6"/>
      <c r="C32" s="6"/>
      <c r="D32" s="6"/>
      <c r="E32" s="56" t="s">
        <v>14</v>
      </c>
      <c r="F32" s="56"/>
      <c r="G32" s="56"/>
      <c r="H32" s="56"/>
      <c r="I32" s="56"/>
      <c r="J32" s="56"/>
      <c r="K32" s="30"/>
      <c r="L32" s="30"/>
      <c r="M32" s="20"/>
      <c r="N32" s="12"/>
    </row>
    <row r="33" spans="2:14" ht="20.45" customHeight="1" x14ac:dyDescent="0.2">
      <c r="B33" s="6"/>
      <c r="C33" s="6"/>
      <c r="D33" s="6"/>
      <c r="E33" s="56" t="s">
        <v>17</v>
      </c>
      <c r="F33" s="56"/>
      <c r="G33" s="56"/>
      <c r="H33" s="56"/>
      <c r="I33" s="56"/>
      <c r="J33" s="56"/>
      <c r="K33" s="30"/>
      <c r="L33" s="30"/>
      <c r="M33" s="20"/>
      <c r="N33" s="12"/>
    </row>
    <row r="34" spans="2:14" ht="20.45" customHeight="1" x14ac:dyDescent="0.2">
      <c r="B34" s="6"/>
      <c r="C34" s="6"/>
      <c r="D34" s="6"/>
      <c r="E34" s="56" t="s">
        <v>16</v>
      </c>
      <c r="F34" s="56"/>
      <c r="G34" s="56"/>
      <c r="H34" s="56"/>
      <c r="I34" s="56"/>
      <c r="J34" s="56"/>
      <c r="K34" s="30"/>
      <c r="L34" s="30"/>
      <c r="M34" s="20"/>
      <c r="N34" s="12"/>
    </row>
    <row r="35" spans="2:14" ht="20.45" customHeight="1" x14ac:dyDescent="0.2">
      <c r="B35" s="6"/>
      <c r="C35" s="6"/>
      <c r="D35" s="6"/>
      <c r="E35" s="56" t="s">
        <v>15</v>
      </c>
      <c r="F35" s="56"/>
      <c r="G35" s="56"/>
      <c r="H35" s="56"/>
      <c r="I35" s="56"/>
      <c r="J35" s="56"/>
      <c r="K35" s="30"/>
      <c r="L35" s="30"/>
      <c r="M35" s="20"/>
      <c r="N35" s="12"/>
    </row>
    <row r="36" spans="2:14" ht="13.15" customHeight="1" x14ac:dyDescent="0.2"/>
  </sheetData>
  <mergeCells count="68">
    <mergeCell ref="C23:E23"/>
    <mergeCell ref="H21:I21"/>
    <mergeCell ref="C17:E17"/>
    <mergeCell ref="F17:G17"/>
    <mergeCell ref="H17:I17"/>
    <mergeCell ref="C18:E18"/>
    <mergeCell ref="F18:G18"/>
    <mergeCell ref="H18:I18"/>
    <mergeCell ref="H20:I20"/>
    <mergeCell ref="H12:I12"/>
    <mergeCell ref="F13:G13"/>
    <mergeCell ref="F23:G23"/>
    <mergeCell ref="H13:I13"/>
    <mergeCell ref="H22:I22"/>
    <mergeCell ref="F15:G15"/>
    <mergeCell ref="H23:I23"/>
    <mergeCell ref="H15:I15"/>
    <mergeCell ref="F16:G16"/>
    <mergeCell ref="H16:I16"/>
    <mergeCell ref="F14:G14"/>
    <mergeCell ref="H14:I14"/>
    <mergeCell ref="C11:E11"/>
    <mergeCell ref="C12:E12"/>
    <mergeCell ref="F20:G20"/>
    <mergeCell ref="F21:G21"/>
    <mergeCell ref="F22:G22"/>
    <mergeCell ref="C19:E19"/>
    <mergeCell ref="C20:E20"/>
    <mergeCell ref="C21:E21"/>
    <mergeCell ref="C13:E13"/>
    <mergeCell ref="C14:E14"/>
    <mergeCell ref="F11:G11"/>
    <mergeCell ref="F19:G19"/>
    <mergeCell ref="F12:G12"/>
    <mergeCell ref="C22:E22"/>
    <mergeCell ref="E31:J31"/>
    <mergeCell ref="E32:J32"/>
    <mergeCell ref="B27:N27"/>
    <mergeCell ref="B25:I25"/>
    <mergeCell ref="B26:I26"/>
    <mergeCell ref="E28:J28"/>
    <mergeCell ref="E29:J29"/>
    <mergeCell ref="E33:J33"/>
    <mergeCell ref="E34:J34"/>
    <mergeCell ref="E35:J35"/>
    <mergeCell ref="F9:G9"/>
    <mergeCell ref="E3:N3"/>
    <mergeCell ref="B24:J24"/>
    <mergeCell ref="F8:G8"/>
    <mergeCell ref="C7:E7"/>
    <mergeCell ref="H9:I9"/>
    <mergeCell ref="E30:J30"/>
    <mergeCell ref="C9:E9"/>
    <mergeCell ref="H8:I8"/>
    <mergeCell ref="C15:E15"/>
    <mergeCell ref="C16:E16"/>
    <mergeCell ref="H11:I11"/>
    <mergeCell ref="H19:I19"/>
    <mergeCell ref="E2:N2"/>
    <mergeCell ref="B5:N5"/>
    <mergeCell ref="F7:G7"/>
    <mergeCell ref="F10:G10"/>
    <mergeCell ref="H10:I10"/>
    <mergeCell ref="H7:I7"/>
    <mergeCell ref="B2:D4"/>
    <mergeCell ref="F4:J4"/>
    <mergeCell ref="C8:E8"/>
    <mergeCell ref="C10:E10"/>
  </mergeCells>
  <phoneticPr fontId="0" type="noConversion"/>
  <printOptions horizontalCentered="1" verticalCentered="1"/>
  <pageMargins left="0.27559055118110237" right="0.19685039370078741" top="0.39370078740157483" bottom="0.57108333333333339" header="0.15748031496062992" footer="0"/>
  <pageSetup scale="46" fitToWidth="0" orientation="landscape" useFirstPageNumber="1" r:id="rId1"/>
  <headerFooter scaleWithDoc="0">
    <oddFooter xml:space="preserve">&amp;R&amp;8Pagina: &amp;N de &amp;N  
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Formato 7</vt:lpstr>
      <vt:lpstr>'Formato 7'!Área_de_impresión</vt:lpstr>
      <vt:lpstr>'Formato 7'!Títulos_a_imprimir</vt:lpstr>
    </vt:vector>
  </TitlesOfParts>
  <Company>UAEAC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Johanna Teresa Santamaria Caicedo</dc:creator>
  <cp:keywords>GDIR-3.0-12-14</cp:keywords>
  <cp:lastModifiedBy>Jhon Mario Ferrer Murillo</cp:lastModifiedBy>
  <cp:lastPrinted>2022-06-30T23:58:55Z</cp:lastPrinted>
  <dcterms:created xsi:type="dcterms:W3CDTF">2001-11-21T18:41:57Z</dcterms:created>
  <dcterms:modified xsi:type="dcterms:W3CDTF">2024-06-28T15:25:51Z</dcterms:modified>
</cp:coreProperties>
</file>