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628"/>
  <workbookPr/>
  <mc:AlternateContent xmlns:mc="http://schemas.openxmlformats.org/markup-compatibility/2006">
    <mc:Choice Requires="x15">
      <x15ac:absPath xmlns:x15ac="http://schemas.microsoft.com/office/spreadsheetml/2010/11/ac" url="C:\Users\User\Desktop\2 ESTUDIOS PREVIOS\2024\MANTENIMIENTO DE VEHICULO\mantenimiento vehículo 2024\"/>
    </mc:Choice>
  </mc:AlternateContent>
  <xr:revisionPtr revIDLastSave="0" documentId="13_ncr:1_{1C22C1A6-95FC-4257-8BCB-120C1D13D8C4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Hoja2" sheetId="2" r:id="rId1"/>
    <sheet name="definitivo" sheetId="3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4" i="3" l="1"/>
  <c r="M24" i="3"/>
  <c r="N24" i="3" s="1"/>
  <c r="J24" i="3"/>
  <c r="M49" i="3" l="1"/>
  <c r="M50" i="3" s="1"/>
  <c r="X48" i="3"/>
  <c r="L47" i="3"/>
  <c r="J47" i="3"/>
  <c r="L46" i="3"/>
  <c r="J46" i="3"/>
  <c r="L45" i="3"/>
  <c r="J45" i="3"/>
  <c r="L44" i="3"/>
  <c r="J44" i="3"/>
  <c r="L43" i="3"/>
  <c r="J43" i="3"/>
  <c r="L42" i="3"/>
  <c r="J42" i="3"/>
  <c r="T41" i="3"/>
  <c r="X30" i="3"/>
  <c r="L27" i="3"/>
  <c r="J27" i="3"/>
  <c r="L29" i="3"/>
  <c r="J29" i="3"/>
  <c r="L28" i="3"/>
  <c r="J28" i="3"/>
  <c r="L22" i="3"/>
  <c r="J22" i="3"/>
  <c r="L23" i="3"/>
  <c r="J23" i="3"/>
  <c r="L12" i="3"/>
  <c r="J12" i="3"/>
  <c r="L14" i="3"/>
  <c r="J14" i="3"/>
  <c r="L13" i="3"/>
  <c r="J13" i="3"/>
  <c r="O15" i="3"/>
  <c r="L15" i="3"/>
  <c r="J15" i="3"/>
  <c r="L26" i="3"/>
  <c r="J26" i="3"/>
  <c r="L25" i="3"/>
  <c r="J25" i="3"/>
  <c r="L11" i="3"/>
  <c r="J11" i="3"/>
  <c r="L10" i="3"/>
  <c r="L9" i="3" s="1"/>
  <c r="J10" i="3"/>
  <c r="J9" i="3" s="1"/>
  <c r="L20" i="3"/>
  <c r="J20" i="3"/>
  <c r="L19" i="3"/>
  <c r="J19" i="3"/>
  <c r="L18" i="3"/>
  <c r="J18" i="3"/>
  <c r="L17" i="3"/>
  <c r="J17" i="3"/>
  <c r="L16" i="3"/>
  <c r="J16" i="3"/>
  <c r="L21" i="3"/>
  <c r="J21" i="3"/>
  <c r="T9" i="3"/>
  <c r="L8" i="3"/>
  <c r="L7" i="3" s="1"/>
  <c r="J8" i="3"/>
  <c r="L18" i="2"/>
  <c r="J18" i="2"/>
  <c r="M33" i="2"/>
  <c r="M34" i="2" s="1"/>
  <c r="X32" i="2"/>
  <c r="L31" i="2"/>
  <c r="J31" i="2"/>
  <c r="L30" i="2"/>
  <c r="J30" i="2"/>
  <c r="L29" i="2"/>
  <c r="J29" i="2"/>
  <c r="L28" i="2"/>
  <c r="J28" i="2"/>
  <c r="L27" i="2"/>
  <c r="J27" i="2"/>
  <c r="L26" i="2"/>
  <c r="J26" i="2"/>
  <c r="T25" i="2"/>
  <c r="X14" i="2"/>
  <c r="T8" i="2"/>
  <c r="L13" i="2"/>
  <c r="J11" i="2"/>
  <c r="L11" i="2"/>
  <c r="J13" i="2"/>
  <c r="L12" i="2"/>
  <c r="J12" i="2"/>
  <c r="L10" i="2"/>
  <c r="J10" i="2"/>
  <c r="L9" i="2"/>
  <c r="J9" i="2"/>
  <c r="L7" i="2"/>
  <c r="L6" i="2" s="1"/>
  <c r="J7" i="2"/>
  <c r="J6" i="2" s="1"/>
  <c r="M27" i="3" l="1"/>
  <c r="N27" i="3" s="1"/>
  <c r="M25" i="3"/>
  <c r="N25" i="3" s="1"/>
  <c r="M46" i="3"/>
  <c r="N46" i="3" s="1"/>
  <c r="L41" i="3"/>
  <c r="M44" i="3"/>
  <c r="N44" i="3" s="1"/>
  <c r="M22" i="3"/>
  <c r="N22" i="3" s="1"/>
  <c r="M29" i="3"/>
  <c r="N29" i="3" s="1"/>
  <c r="M45" i="3"/>
  <c r="N45" i="3" s="1"/>
  <c r="M18" i="3"/>
  <c r="N18" i="3" s="1"/>
  <c r="M26" i="3"/>
  <c r="N26" i="3" s="1"/>
  <c r="M47" i="3"/>
  <c r="N47" i="3" s="1"/>
  <c r="M19" i="3"/>
  <c r="N19" i="3" s="1"/>
  <c r="M13" i="3"/>
  <c r="N13" i="3" s="1"/>
  <c r="M12" i="3"/>
  <c r="N12" i="3" s="1"/>
  <c r="M42" i="3"/>
  <c r="N42" i="3" s="1"/>
  <c r="J41" i="3"/>
  <c r="M23" i="3"/>
  <c r="N23" i="3" s="1"/>
  <c r="M21" i="3"/>
  <c r="N21" i="3" s="1"/>
  <c r="M20" i="3"/>
  <c r="N20" i="3" s="1"/>
  <c r="M15" i="3"/>
  <c r="N15" i="3" s="1"/>
  <c r="M28" i="3"/>
  <c r="N28" i="3" s="1"/>
  <c r="M16" i="3"/>
  <c r="N16" i="3" s="1"/>
  <c r="L33" i="3"/>
  <c r="L34" i="3" s="1"/>
  <c r="L35" i="3" s="1"/>
  <c r="M17" i="3"/>
  <c r="N17" i="3" s="1"/>
  <c r="M11" i="3"/>
  <c r="N11" i="3" s="1"/>
  <c r="M10" i="3"/>
  <c r="N10" i="3" s="1"/>
  <c r="M14" i="3"/>
  <c r="N14" i="3" s="1"/>
  <c r="M8" i="3"/>
  <c r="M7" i="3" s="1"/>
  <c r="M43" i="3"/>
  <c r="N43" i="3" s="1"/>
  <c r="J7" i="3"/>
  <c r="L25" i="2"/>
  <c r="M30" i="2"/>
  <c r="N30" i="2" s="1"/>
  <c r="M31" i="2"/>
  <c r="N31" i="2" s="1"/>
  <c r="J25" i="2"/>
  <c r="M7" i="2"/>
  <c r="N7" i="2" s="1"/>
  <c r="N6" i="2" s="1"/>
  <c r="M26" i="2"/>
  <c r="N26" i="2" s="1"/>
  <c r="M12" i="2"/>
  <c r="N12" i="2" s="1"/>
  <c r="M27" i="2"/>
  <c r="N27" i="2" s="1"/>
  <c r="M29" i="2"/>
  <c r="N29" i="2" s="1"/>
  <c r="M28" i="2"/>
  <c r="N28" i="2" s="1"/>
  <c r="M13" i="2"/>
  <c r="N13" i="2" s="1"/>
  <c r="M9" i="2"/>
  <c r="N9" i="2" s="1"/>
  <c r="L8" i="2"/>
  <c r="L17" i="2" s="1"/>
  <c r="L19" i="2" s="1"/>
  <c r="M11" i="2"/>
  <c r="N11" i="2" s="1"/>
  <c r="M10" i="2"/>
  <c r="N10" i="2" s="1"/>
  <c r="J8" i="2"/>
  <c r="J17" i="2" s="1"/>
  <c r="J19" i="2" s="1"/>
  <c r="M6" i="2"/>
  <c r="N9" i="3" l="1"/>
  <c r="Z9" i="3" s="1"/>
  <c r="M9" i="3"/>
  <c r="M30" i="3" s="1"/>
  <c r="N8" i="3"/>
  <c r="N7" i="3" s="1"/>
  <c r="J33" i="3"/>
  <c r="J34" i="3" s="1"/>
  <c r="J35" i="3" s="1"/>
  <c r="N48" i="3"/>
  <c r="V49" i="3" s="1"/>
  <c r="V50" i="3" s="1"/>
  <c r="N41" i="3"/>
  <c r="M41" i="3"/>
  <c r="M25" i="2"/>
  <c r="N25" i="2"/>
  <c r="N32" i="2"/>
  <c r="V33" i="2" s="1"/>
  <c r="V34" i="2" s="1"/>
  <c r="N8" i="2"/>
  <c r="N14" i="2" s="1"/>
  <c r="V15" i="2" s="1"/>
  <c r="V16" i="2" s="1"/>
  <c r="M8" i="2"/>
  <c r="K19" i="2"/>
  <c r="K20" i="2"/>
  <c r="N30" i="3" l="1"/>
  <c r="V31" i="3" s="1"/>
  <c r="V32" i="3" s="1"/>
  <c r="K35" i="3"/>
  <c r="K36" i="3"/>
  <c r="M31" i="3"/>
  <c r="M32" i="3" s="1"/>
  <c r="M14" i="2"/>
  <c r="O12" i="3" l="1"/>
  <c r="P23" i="3" s="1"/>
  <c r="M15" i="2"/>
  <c r="M16" i="2" s="1"/>
  <c r="P12" i="2" s="1"/>
</calcChain>
</file>

<file path=xl/sharedStrings.xml><?xml version="1.0" encoding="utf-8"?>
<sst xmlns="http://schemas.openxmlformats.org/spreadsheetml/2006/main" count="265" uniqueCount="70">
  <si>
    <t>CODIGO UNSPSC</t>
  </si>
  <si>
    <t xml:space="preserve">DETALLE </t>
  </si>
  <si>
    <t>CANTIDAD</t>
  </si>
  <si>
    <t>PROMEDIO TOTAL</t>
  </si>
  <si>
    <t>VALOR UNITARIO</t>
  </si>
  <si>
    <t>VALOR TOTAL</t>
  </si>
  <si>
    <t xml:space="preserve">SUBTOTAL </t>
  </si>
  <si>
    <t>TOTAL</t>
  </si>
  <si>
    <t>IVA 19%</t>
  </si>
  <si>
    <t>UNIDAD DE MEDIDA</t>
  </si>
  <si>
    <t xml:space="preserve">LLANTAS REFERENCIA 265/65 R17 </t>
  </si>
  <si>
    <t>UNIDAD</t>
  </si>
  <si>
    <t>25171708</t>
  </si>
  <si>
    <t>26111703</t>
  </si>
  <si>
    <t>SERVICIO DE ALINEACIÓN DE DIRECCION</t>
  </si>
  <si>
    <t>SERVICIO BALANCEO</t>
  </si>
  <si>
    <t>NARANJO AUTOMOTRIZ</t>
  </si>
  <si>
    <t>SERVICARROS MONTERIA</t>
  </si>
  <si>
    <t>2.1.2.02.02.008.07 SERVICIOS DE MANTENIMIENTO, REPARACIÓN E INSTALACIÓN (EXCEPTO SERVICIOS DE CONSTRUCCIÓN)</t>
  </si>
  <si>
    <t>CPC DABE</t>
  </si>
  <si>
    <t xml:space="preserve">Código </t>
  </si>
  <si>
    <t>Clase o Subclase</t>
  </si>
  <si>
    <t>Sección</t>
  </si>
  <si>
    <t>Codigo Objeto de Gasto</t>
  </si>
  <si>
    <t>Servicio de mantenimiento y reparacion de vehiculos automoviles</t>
  </si>
  <si>
    <t>SERVICIOS PRESTADOS A LAS EMPRESAS Y SERVICIOS DE PRODUCCION</t>
  </si>
  <si>
    <t>Llantas de caucho para automoviles</t>
  </si>
  <si>
    <t>OTROS BIENES TRANSPORTABLES (EXCEPTO PRODUCTOS METALICOS MAQUINARIA Y EQUIPO)</t>
  </si>
  <si>
    <t>CAMBIO DE BATERIA 27 ROCKET 27D SELLADA (RK-NX120-7L)</t>
  </si>
  <si>
    <t>CAMBIO DE DISCOS DE FRENOS DELANTEROS</t>
  </si>
  <si>
    <t>CAMBIO DE DISCOS DE FRENOS TRASEROS</t>
  </si>
  <si>
    <t>2.1.2.02.01.003 OTROS BIENES TRANSPORTABLES (EXCEPTO PRODUCTOS METALICOS MAQUINARIA Y EQUIPO)</t>
  </si>
  <si>
    <t>GILMA CARDENAS POMBO</t>
  </si>
  <si>
    <t>Técnico Operativo CVS</t>
  </si>
  <si>
    <t>Oficina de Almacén CVS</t>
  </si>
  <si>
    <t>CORPORACION AUTONOMA REGIONAL DE LOS VALLES DEL SINU Y DEL SAN JORGE - CVS</t>
  </si>
  <si>
    <t>VEHÍCULO OQE 140</t>
  </si>
  <si>
    <t>TOTAL VEHÍCULO OQE 247</t>
  </si>
  <si>
    <t>TOTAL VEHÍCULO OQE 140</t>
  </si>
  <si>
    <t>GILMA ELENA CARDENAS POMBO</t>
  </si>
  <si>
    <t>CPC DANE</t>
  </si>
  <si>
    <t>ESTUDIO DE MERCADO 2024</t>
  </si>
  <si>
    <t>OBJETO: SE HACE NECESARIO CONTRATAR EL SERVICIO DE MANTENIMIENTO Y SUMINISTRO DE REPUESTOS PARA EL VEHICULO OQE 247, INCLUIDO EL SUMINISTRO DE LLANTAS, ALINEACION Y BALANCEO  DE LA CORPORACION AUTONOMA REGIONAL DE LOS VALLES DEL SINU Y DEL SAN JORGE – CVS</t>
  </si>
  <si>
    <t>VEHÍCULO OQE 247</t>
  </si>
  <si>
    <t>25174207</t>
  </si>
  <si>
    <t>15121509</t>
  </si>
  <si>
    <t>1000ML</t>
  </si>
  <si>
    <t>40161513</t>
  </si>
  <si>
    <t>40161505</t>
  </si>
  <si>
    <t>40161504</t>
  </si>
  <si>
    <t xml:space="preserve">FILTRO DE ACEITE </t>
  </si>
  <si>
    <t>15121501</t>
  </si>
  <si>
    <t>1/4 GALON</t>
  </si>
  <si>
    <t>SERVICIO DE MANO DE OBRA MECANICA</t>
  </si>
  <si>
    <t>SERVICIO DE MANTENIMIENTO DE AIRE ACONDICIONADO</t>
  </si>
  <si>
    <t>SERVICIO DE MANO DE OBRA  CAMBIO DE ACEITES</t>
  </si>
  <si>
    <t>AXIAL DE DIRECCIÓN DE TOYOTA PRADO TX7 4RUNNER</t>
  </si>
  <si>
    <t>TERMINAL DE DIRECCIÓN PRADO TX REF ALTERNATIVA SE-T401</t>
  </si>
  <si>
    <t xml:space="preserve"> FILTRO DE AIRE ACONDICIONADO</t>
  </si>
  <si>
    <t xml:space="preserve"> FILTRO DE AIRE MOTOR TOYOTA</t>
  </si>
  <si>
    <t xml:space="preserve"> JUEGO DE BANDAS O ZAPATAS DE FRENO DE EMERGENCIA</t>
  </si>
  <si>
    <t xml:space="preserve"> PASTILLA DE FRENO TRASERAS</t>
  </si>
  <si>
    <t>PASTILLA DE FRENO DELANTERAS</t>
  </si>
  <si>
    <t>GAS REFRIGERANTE AIRE ACONDICIONADO</t>
  </si>
  <si>
    <t xml:space="preserve"> LÍQUIDO DE FRENOS  BOSCH DOT4 1000ML</t>
  </si>
  <si>
    <t xml:space="preserve"> FILTRO DE COMBUSTIBLE</t>
  </si>
  <si>
    <t xml:space="preserve"> ACEITE  DE MOTOR 10W30</t>
  </si>
  <si>
    <t>LIMPIADOR DE PARTES</t>
  </si>
  <si>
    <t>CARMELO BANDA HUMANEZ</t>
  </si>
  <si>
    <t>Auxiliar Administrativo de Almacén CVS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</si>
</sst>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_ * #,##0_ ;_ * \-#,##0_ ;_ * &quot;-&quot;??_ ;_ @_ "/>
    <numFmt numFmtId="165" formatCode="0_ ;\-0\ "/>
    <numFmt numFmtId="166" formatCode="_ * #,##0.0_ ;_ * \-#,##0.0_ ;_ * &quot;-&quot;??_ ;_ @_ "/>
    <numFmt numFmtId="167" formatCode="#,##0_ ;\-#,##0\ "/>
    <numFmt numFmtId="168" formatCode="_ * #,##0.00_ ;_ * \-#,##0.00_ ;_ * &quot;-&quot;??_ ;_ @_ 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10"/>
      <color theme="1"/>
      <name val="Arial"/>
      <family val="2"/>
    </font>
    <font>
      <sz val="8"/>
      <name val="Arial"/>
      <family val="2"/>
    </font>
    <font>
      <sz val="10"/>
      <color theme="1" tint="0.499984740745262"/>
      <name val="Arial"/>
      <family val="2"/>
    </font>
    <font>
      <sz val="8"/>
      <color rgb="FFFF0000"/>
      <name val="Arial"/>
      <family val="2"/>
    </font>
    <font>
      <b/>
      <sz val="8"/>
      <name val="Arial Narrow"/>
      <family val="2"/>
    </font>
    <font>
      <sz val="8"/>
      <name val="Arial Narrow"/>
      <family val="2"/>
    </font>
    <font>
      <b/>
      <sz val="9"/>
      <name val="Arial Narrow"/>
      <family val="2"/>
    </font>
    <font>
      <b/>
      <sz val="8"/>
      <color theme="1"/>
      <name val="Arial Narrow"/>
      <family val="2"/>
    </font>
    <font>
      <b/>
      <sz val="9"/>
      <color theme="1"/>
      <name val="Arial Narrow"/>
      <family val="2"/>
    </font>
    <font>
      <b/>
      <sz val="10"/>
      <color theme="1"/>
      <name val="Arial Narrow"/>
      <family val="2"/>
    </font>
    <font>
      <b/>
      <sz val="7"/>
      <color theme="1"/>
      <name val="Arial Narrow"/>
      <family val="2"/>
    </font>
    <font>
      <sz val="7"/>
      <name val="Arial Narrow"/>
      <family val="2"/>
    </font>
    <font>
      <sz val="9"/>
      <color theme="1"/>
      <name val="Arial Narrow"/>
      <family val="2"/>
    </font>
    <font>
      <sz val="9"/>
      <name val="Arial Narrow"/>
      <family val="2"/>
    </font>
    <font>
      <sz val="8"/>
      <color theme="1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sz val="10"/>
      <color theme="1"/>
      <name val="Arial Narrow"/>
      <family val="2"/>
    </font>
    <font>
      <b/>
      <sz val="10"/>
      <name val="Arial Narrow"/>
      <family val="2"/>
    </font>
    <font>
      <sz val="10"/>
      <name val="Arial Narrow"/>
      <family val="2"/>
    </font>
    <font>
      <b/>
      <sz val="12"/>
      <color theme="1"/>
      <name val="Arial Narrow"/>
      <family val="2"/>
    </font>
    <font>
      <sz val="12"/>
      <color theme="1"/>
      <name val="Arial Narrow"/>
      <family val="2"/>
    </font>
    <font>
      <sz val="10"/>
      <color theme="0"/>
      <name val="Arial"/>
      <family val="2"/>
    </font>
    <font>
      <sz val="12"/>
      <color theme="1"/>
      <name val="Arial"/>
      <family val="2"/>
    </font>
    <font>
      <b/>
      <sz val="14"/>
      <color theme="1"/>
      <name val="Arial"/>
      <family val="2"/>
    </font>
    <font>
      <sz val="8"/>
      <color theme="0"/>
      <name val="Arial"/>
      <family val="2"/>
    </font>
    <font>
      <b/>
      <sz val="14"/>
      <color theme="1"/>
      <name val="Arial Narrow"/>
      <family val="2"/>
    </font>
    <font>
      <b/>
      <sz val="8"/>
      <color rgb="FFFF0000"/>
      <name val="Arial"/>
      <family val="2"/>
    </font>
    <font>
      <sz val="6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03">
    <xf numFmtId="0" fontId="0" fillId="0" borderId="0" xfId="0"/>
    <xf numFmtId="164" fontId="2" fillId="2" borderId="0" xfId="1" applyNumberFormat="1" applyFont="1" applyFill="1" applyAlignment="1">
      <alignment vertical="center"/>
    </xf>
    <xf numFmtId="164" fontId="2" fillId="2" borderId="0" xfId="1" applyNumberFormat="1" applyFont="1" applyFill="1" applyAlignment="1">
      <alignment horizontal="center" vertical="center"/>
    </xf>
    <xf numFmtId="164" fontId="2" fillId="2" borderId="0" xfId="1" applyNumberFormat="1" applyFont="1" applyFill="1" applyAlignment="1">
      <alignment horizontal="left" vertical="center"/>
    </xf>
    <xf numFmtId="164" fontId="3" fillId="2" borderId="0" xfId="1" applyNumberFormat="1" applyFont="1" applyFill="1" applyAlignment="1">
      <alignment vertical="center"/>
    </xf>
    <xf numFmtId="166" fontId="2" fillId="2" borderId="0" xfId="1" applyNumberFormat="1" applyFont="1" applyFill="1" applyAlignment="1">
      <alignment vertical="center"/>
    </xf>
    <xf numFmtId="164" fontId="6" fillId="2" borderId="0" xfId="1" applyNumberFormat="1" applyFont="1" applyFill="1" applyBorder="1" applyAlignment="1">
      <alignment vertical="center"/>
    </xf>
    <xf numFmtId="164" fontId="6" fillId="2" borderId="0" xfId="1" applyNumberFormat="1" applyFont="1" applyFill="1" applyAlignment="1">
      <alignment vertical="center"/>
    </xf>
    <xf numFmtId="166" fontId="6" fillId="2" borderId="0" xfId="1" applyNumberFormat="1" applyFont="1" applyFill="1" applyAlignment="1">
      <alignment vertical="center"/>
    </xf>
    <xf numFmtId="1" fontId="8" fillId="2" borderId="1" xfId="0" applyNumberFormat="1" applyFont="1" applyFill="1" applyBorder="1" applyAlignment="1">
      <alignment horizontal="center" vertical="center" wrapText="1"/>
    </xf>
    <xf numFmtId="1" fontId="8" fillId="2" borderId="4" xfId="0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165" fontId="15" fillId="2" borderId="4" xfId="1" applyNumberFormat="1" applyFont="1" applyFill="1" applyBorder="1" applyAlignment="1">
      <alignment vertical="center"/>
    </xf>
    <xf numFmtId="164" fontId="15" fillId="2" borderId="4" xfId="1" applyNumberFormat="1" applyFont="1" applyFill="1" applyBorder="1" applyAlignment="1">
      <alignment vertical="center"/>
    </xf>
    <xf numFmtId="164" fontId="15" fillId="2" borderId="4" xfId="1" applyNumberFormat="1" applyFont="1" applyFill="1" applyBorder="1" applyAlignment="1">
      <alignment horizontal="center" vertical="center"/>
    </xf>
    <xf numFmtId="0" fontId="14" fillId="0" borderId="1" xfId="0" applyFont="1" applyBorder="1" applyAlignment="1">
      <alignment horizontal="left" vertical="center" wrapText="1"/>
    </xf>
    <xf numFmtId="165" fontId="15" fillId="2" borderId="1" xfId="1" applyNumberFormat="1" applyFont="1" applyFill="1" applyBorder="1" applyAlignment="1">
      <alignment vertical="center"/>
    </xf>
    <xf numFmtId="164" fontId="15" fillId="2" borderId="1" xfId="1" applyNumberFormat="1" applyFont="1" applyFill="1" applyBorder="1" applyAlignment="1">
      <alignment vertical="center" wrapText="1"/>
    </xf>
    <xf numFmtId="164" fontId="15" fillId="2" borderId="1" xfId="1" applyNumberFormat="1" applyFont="1" applyFill="1" applyBorder="1" applyAlignment="1">
      <alignment horizontal="center" vertical="center"/>
    </xf>
    <xf numFmtId="49" fontId="15" fillId="2" borderId="1" xfId="1" applyNumberFormat="1" applyFont="1" applyFill="1" applyBorder="1" applyAlignment="1">
      <alignment horizontal="right" vertical="center"/>
    </xf>
    <xf numFmtId="164" fontId="15" fillId="2" borderId="1" xfId="1" applyNumberFormat="1" applyFont="1" applyFill="1" applyBorder="1" applyAlignment="1">
      <alignment horizontal="left" vertical="center" wrapText="1"/>
    </xf>
    <xf numFmtId="164" fontId="15" fillId="2" borderId="1" xfId="1" applyNumberFormat="1" applyFont="1" applyFill="1" applyBorder="1" applyAlignment="1">
      <alignment horizontal="left" vertical="center"/>
    </xf>
    <xf numFmtId="164" fontId="17" fillId="2" borderId="0" xfId="1" applyNumberFormat="1" applyFont="1" applyFill="1" applyAlignment="1">
      <alignment vertical="center"/>
    </xf>
    <xf numFmtId="164" fontId="11" fillId="3" borderId="1" xfId="1" applyNumberFormat="1" applyFont="1" applyFill="1" applyBorder="1" applyAlignment="1">
      <alignment vertical="center" wrapText="1"/>
    </xf>
    <xf numFmtId="164" fontId="12" fillId="3" borderId="1" xfId="1" applyNumberFormat="1" applyFont="1" applyFill="1" applyBorder="1" applyAlignment="1">
      <alignment horizontal="center" vertical="center" wrapText="1"/>
    </xf>
    <xf numFmtId="167" fontId="18" fillId="2" borderId="1" xfId="1" applyNumberFormat="1" applyFont="1" applyFill="1" applyBorder="1" applyAlignment="1">
      <alignment horizontal="center" vertical="center"/>
    </xf>
    <xf numFmtId="164" fontId="19" fillId="3" borderId="1" xfId="1" applyNumberFormat="1" applyFont="1" applyFill="1" applyBorder="1" applyAlignment="1">
      <alignment vertical="center" wrapText="1"/>
    </xf>
    <xf numFmtId="164" fontId="20" fillId="2" borderId="1" xfId="1" applyNumberFormat="1" applyFont="1" applyFill="1" applyBorder="1" applyAlignment="1">
      <alignment vertical="center"/>
    </xf>
    <xf numFmtId="164" fontId="22" fillId="2" borderId="1" xfId="1" applyNumberFormat="1" applyFont="1" applyFill="1" applyBorder="1" applyAlignment="1">
      <alignment vertical="center"/>
    </xf>
    <xf numFmtId="166" fontId="20" fillId="2" borderId="1" xfId="1" applyNumberFormat="1" applyFont="1" applyFill="1" applyBorder="1" applyAlignment="1">
      <alignment vertical="center"/>
    </xf>
    <xf numFmtId="166" fontId="12" fillId="3" borderId="1" xfId="1" applyNumberFormat="1" applyFont="1" applyFill="1" applyBorder="1" applyAlignment="1">
      <alignment horizontal="center" vertical="center" wrapText="1"/>
    </xf>
    <xf numFmtId="166" fontId="22" fillId="2" borderId="1" xfId="1" applyNumberFormat="1" applyFont="1" applyFill="1" applyBorder="1" applyAlignment="1">
      <alignment vertical="center"/>
    </xf>
    <xf numFmtId="164" fontId="20" fillId="2" borderId="0" xfId="1" applyNumberFormat="1" applyFont="1" applyFill="1" applyAlignment="1">
      <alignment vertical="center"/>
    </xf>
    <xf numFmtId="0" fontId="9" fillId="4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164" fontId="13" fillId="4" borderId="1" xfId="1" applyNumberFormat="1" applyFont="1" applyFill="1" applyBorder="1" applyAlignment="1">
      <alignment horizontal="center" vertical="center" wrapText="1"/>
    </xf>
    <xf numFmtId="166" fontId="13" fillId="4" borderId="1" xfId="1" applyNumberFormat="1" applyFont="1" applyFill="1" applyBorder="1" applyAlignment="1">
      <alignment horizontal="center" vertical="center" wrapText="1"/>
    </xf>
    <xf numFmtId="164" fontId="26" fillId="2" borderId="0" xfId="1" applyNumberFormat="1" applyFont="1" applyFill="1" applyAlignment="1">
      <alignment vertical="center"/>
    </xf>
    <xf numFmtId="164" fontId="27" fillId="2" borderId="0" xfId="1" applyNumberFormat="1" applyFont="1" applyFill="1" applyBorder="1" applyAlignment="1">
      <alignment horizontal="center" vertical="center"/>
    </xf>
    <xf numFmtId="164" fontId="28" fillId="2" borderId="0" xfId="1" applyNumberFormat="1" applyFont="1" applyFill="1" applyBorder="1" applyAlignment="1">
      <alignment vertical="center"/>
    </xf>
    <xf numFmtId="166" fontId="28" fillId="2" borderId="0" xfId="1" applyNumberFormat="1" applyFont="1" applyFill="1" applyBorder="1" applyAlignment="1">
      <alignment vertical="center"/>
    </xf>
    <xf numFmtId="164" fontId="28" fillId="2" borderId="0" xfId="1" applyNumberFormat="1" applyFont="1" applyFill="1" applyAlignment="1">
      <alignment vertical="center"/>
    </xf>
    <xf numFmtId="166" fontId="28" fillId="2" borderId="0" xfId="1" applyNumberFormat="1" applyFont="1" applyFill="1" applyAlignment="1">
      <alignment vertical="center"/>
    </xf>
    <xf numFmtId="0" fontId="8" fillId="2" borderId="1" xfId="0" applyFont="1" applyFill="1" applyBorder="1" applyAlignment="1">
      <alignment horizontal="left" vertical="center" wrapText="1"/>
    </xf>
    <xf numFmtId="0" fontId="14" fillId="2" borderId="1" xfId="0" applyFont="1" applyFill="1" applyBorder="1" applyAlignment="1">
      <alignment vertical="center" wrapText="1"/>
    </xf>
    <xf numFmtId="0" fontId="14" fillId="2" borderId="1" xfId="0" applyFont="1" applyFill="1" applyBorder="1" applyAlignment="1">
      <alignment horizontal="left" vertical="center" wrapText="1"/>
    </xf>
    <xf numFmtId="168" fontId="12" fillId="3" borderId="1" xfId="1" applyNumberFormat="1" applyFont="1" applyFill="1" applyBorder="1" applyAlignment="1">
      <alignment horizontal="center" vertical="center" wrapText="1"/>
    </xf>
    <xf numFmtId="168" fontId="20" fillId="2" borderId="1" xfId="1" applyNumberFormat="1" applyFont="1" applyFill="1" applyBorder="1" applyAlignment="1">
      <alignment vertical="center"/>
    </xf>
    <xf numFmtId="168" fontId="24" fillId="2" borderId="1" xfId="1" applyNumberFormat="1" applyFont="1" applyFill="1" applyBorder="1" applyAlignment="1">
      <alignment vertical="center"/>
    </xf>
    <xf numFmtId="168" fontId="23" fillId="2" borderId="1" xfId="1" applyNumberFormat="1" applyFont="1" applyFill="1" applyBorder="1" applyAlignment="1">
      <alignment vertical="center"/>
    </xf>
    <xf numFmtId="168" fontId="25" fillId="2" borderId="0" xfId="1" applyNumberFormat="1" applyFont="1" applyFill="1" applyBorder="1" applyAlignment="1">
      <alignment vertical="center"/>
    </xf>
    <xf numFmtId="168" fontId="25" fillId="2" borderId="0" xfId="1" applyNumberFormat="1" applyFont="1" applyFill="1" applyAlignment="1">
      <alignment vertical="center"/>
    </xf>
    <xf numFmtId="168" fontId="27" fillId="2" borderId="0" xfId="1" applyNumberFormat="1" applyFont="1" applyFill="1" applyBorder="1" applyAlignment="1">
      <alignment horizontal="center" vertical="center"/>
    </xf>
    <xf numFmtId="168" fontId="5" fillId="2" borderId="0" xfId="1" applyNumberFormat="1" applyFont="1" applyFill="1" applyAlignment="1">
      <alignment vertical="center"/>
    </xf>
    <xf numFmtId="168" fontId="3" fillId="2" borderId="0" xfId="1" applyNumberFormat="1" applyFont="1" applyFill="1" applyAlignment="1">
      <alignment vertical="center"/>
    </xf>
    <xf numFmtId="168" fontId="21" fillId="3" borderId="1" xfId="1" applyNumberFormat="1" applyFont="1" applyFill="1" applyBorder="1" applyAlignment="1">
      <alignment horizontal="center" vertical="center" wrapText="1"/>
    </xf>
    <xf numFmtId="168" fontId="22" fillId="2" borderId="1" xfId="1" applyNumberFormat="1" applyFont="1" applyFill="1" applyBorder="1" applyAlignment="1">
      <alignment vertical="center"/>
    </xf>
    <xf numFmtId="168" fontId="9" fillId="2" borderId="0" xfId="1" applyNumberFormat="1" applyFont="1" applyFill="1" applyAlignment="1">
      <alignment vertical="center"/>
    </xf>
    <xf numFmtId="168" fontId="16" fillId="2" borderId="0" xfId="1" applyNumberFormat="1" applyFont="1" applyFill="1" applyAlignment="1">
      <alignment vertical="center"/>
    </xf>
    <xf numFmtId="168" fontId="4" fillId="2" borderId="0" xfId="1" applyNumberFormat="1" applyFont="1" applyFill="1" applyAlignment="1">
      <alignment vertical="center"/>
    </xf>
    <xf numFmtId="0" fontId="7" fillId="0" borderId="1" xfId="0" applyFont="1" applyBorder="1" applyAlignment="1">
      <alignment horizontal="left" vertical="center" wrapText="1"/>
    </xf>
    <xf numFmtId="0" fontId="7" fillId="2" borderId="1" xfId="0" applyFont="1" applyFill="1" applyBorder="1" applyAlignment="1">
      <alignment horizontal="left" vertical="center" wrapText="1"/>
    </xf>
    <xf numFmtId="164" fontId="21" fillId="3" borderId="1" xfId="1" applyNumberFormat="1" applyFont="1" applyFill="1" applyBorder="1" applyAlignment="1">
      <alignment horizontal="center" vertical="center" wrapText="1"/>
    </xf>
    <xf numFmtId="0" fontId="14" fillId="0" borderId="1" xfId="0" applyFont="1" applyBorder="1" applyAlignment="1">
      <alignment vertical="center" wrapText="1"/>
    </xf>
    <xf numFmtId="164" fontId="24" fillId="2" borderId="1" xfId="1" applyNumberFormat="1" applyFont="1" applyFill="1" applyBorder="1" applyAlignment="1">
      <alignment vertical="center"/>
    </xf>
    <xf numFmtId="164" fontId="23" fillId="2" borderId="1" xfId="1" applyNumberFormat="1" applyFont="1" applyFill="1" applyBorder="1" applyAlignment="1">
      <alignment vertical="center"/>
    </xf>
    <xf numFmtId="166" fontId="9" fillId="2" borderId="0" xfId="1" applyNumberFormat="1" applyFont="1" applyFill="1" applyAlignment="1">
      <alignment vertical="center"/>
    </xf>
    <xf numFmtId="166" fontId="16" fillId="2" borderId="0" xfId="1" applyNumberFormat="1" applyFont="1" applyFill="1" applyAlignment="1">
      <alignment vertical="center"/>
    </xf>
    <xf numFmtId="166" fontId="25" fillId="2" borderId="0" xfId="1" applyNumberFormat="1" applyFont="1" applyFill="1" applyBorder="1" applyAlignment="1">
      <alignment vertical="center"/>
    </xf>
    <xf numFmtId="166" fontId="4" fillId="2" borderId="0" xfId="1" applyNumberFormat="1" applyFont="1" applyFill="1" applyAlignment="1">
      <alignment vertical="center"/>
    </xf>
    <xf numFmtId="166" fontId="25" fillId="2" borderId="0" xfId="1" applyNumberFormat="1" applyFont="1" applyFill="1" applyAlignment="1">
      <alignment vertical="center"/>
    </xf>
    <xf numFmtId="166" fontId="5" fillId="2" borderId="0" xfId="1" applyNumberFormat="1" applyFont="1" applyFill="1" applyAlignment="1">
      <alignment vertical="center"/>
    </xf>
    <xf numFmtId="166" fontId="3" fillId="2" borderId="0" xfId="1" applyNumberFormat="1" applyFont="1" applyFill="1" applyAlignment="1">
      <alignment vertical="center"/>
    </xf>
    <xf numFmtId="164" fontId="30" fillId="2" borderId="0" xfId="1" applyNumberFormat="1" applyFont="1" applyFill="1" applyAlignment="1">
      <alignment vertical="center"/>
    </xf>
    <xf numFmtId="0" fontId="31" fillId="2" borderId="1" xfId="0" applyFont="1" applyFill="1" applyBorder="1" applyAlignment="1">
      <alignment horizontal="left" vertical="center" wrapText="1"/>
    </xf>
    <xf numFmtId="0" fontId="31" fillId="0" borderId="1" xfId="0" applyFont="1" applyBorder="1" applyAlignment="1">
      <alignment horizontal="left" vertical="center" wrapText="1"/>
    </xf>
    <xf numFmtId="164" fontId="12" fillId="4" borderId="1" xfId="1" applyNumberFormat="1" applyFont="1" applyFill="1" applyBorder="1" applyAlignment="1">
      <alignment horizontal="center" vertical="center" wrapText="1"/>
    </xf>
    <xf numFmtId="164" fontId="3" fillId="2" borderId="0" xfId="1" applyNumberFormat="1" applyFont="1" applyFill="1" applyBorder="1" applyAlignment="1">
      <alignment horizontal="center" vertical="center"/>
    </xf>
    <xf numFmtId="164" fontId="12" fillId="4" borderId="7" xfId="1" applyNumberFormat="1" applyFont="1" applyFill="1" applyBorder="1" applyAlignment="1">
      <alignment horizontal="center" vertical="center" wrapText="1"/>
    </xf>
    <xf numFmtId="164" fontId="12" fillId="4" borderId="8" xfId="1" applyNumberFormat="1" applyFont="1" applyFill="1" applyBorder="1" applyAlignment="1">
      <alignment horizontal="center" vertical="center" wrapText="1"/>
    </xf>
    <xf numFmtId="164" fontId="12" fillId="2" borderId="0" xfId="1" applyNumberFormat="1" applyFont="1" applyFill="1" applyAlignment="1">
      <alignment horizontal="center" vertical="center" wrapText="1"/>
    </xf>
    <xf numFmtId="164" fontId="12" fillId="2" borderId="0" xfId="1" applyNumberFormat="1" applyFont="1" applyFill="1" applyAlignment="1">
      <alignment horizontal="center" vertical="center"/>
    </xf>
    <xf numFmtId="164" fontId="10" fillId="3" borderId="1" xfId="1" applyNumberFormat="1" applyFont="1" applyFill="1" applyBorder="1" applyAlignment="1">
      <alignment horizontal="left" vertical="center"/>
    </xf>
    <xf numFmtId="164" fontId="12" fillId="4" borderId="1" xfId="1" applyNumberFormat="1" applyFont="1" applyFill="1" applyBorder="1" applyAlignment="1">
      <alignment horizontal="center" vertical="center"/>
    </xf>
    <xf numFmtId="49" fontId="12" fillId="2" borderId="2" xfId="1" applyNumberFormat="1" applyFont="1" applyFill="1" applyBorder="1" applyAlignment="1">
      <alignment horizontal="left" vertical="center" wrapText="1"/>
    </xf>
    <xf numFmtId="168" fontId="12" fillId="4" borderId="1" xfId="1" applyNumberFormat="1" applyFont="1" applyFill="1" applyBorder="1" applyAlignment="1">
      <alignment horizontal="center" vertical="center" wrapText="1"/>
    </xf>
    <xf numFmtId="168" fontId="7" fillId="4" borderId="1" xfId="1" applyNumberFormat="1" applyFont="1" applyFill="1" applyBorder="1" applyAlignment="1">
      <alignment horizontal="center" vertical="center" wrapText="1"/>
    </xf>
    <xf numFmtId="164" fontId="11" fillId="4" borderId="1" xfId="1" applyNumberFormat="1" applyFont="1" applyFill="1" applyBorder="1" applyAlignment="1">
      <alignment horizontal="center" vertical="center" wrapText="1"/>
    </xf>
    <xf numFmtId="164" fontId="10" fillId="4" borderId="3" xfId="1" applyNumberFormat="1" applyFont="1" applyFill="1" applyBorder="1" applyAlignment="1">
      <alignment horizontal="center" vertical="center" wrapText="1"/>
    </xf>
    <xf numFmtId="164" fontId="10" fillId="4" borderId="4" xfId="1" applyNumberFormat="1" applyFont="1" applyFill="1" applyBorder="1" applyAlignment="1">
      <alignment horizontal="center" vertical="center" wrapText="1"/>
    </xf>
    <xf numFmtId="164" fontId="10" fillId="4" borderId="1" xfId="1" applyNumberFormat="1" applyFont="1" applyFill="1" applyBorder="1" applyAlignment="1">
      <alignment horizontal="center" vertical="center" wrapText="1"/>
    </xf>
    <xf numFmtId="164" fontId="23" fillId="2" borderId="5" xfId="1" applyNumberFormat="1" applyFont="1" applyFill="1" applyBorder="1" applyAlignment="1">
      <alignment horizontal="center" vertical="center"/>
    </xf>
    <xf numFmtId="164" fontId="23" fillId="2" borderId="6" xfId="1" applyNumberFormat="1" applyFont="1" applyFill="1" applyBorder="1" applyAlignment="1">
      <alignment horizontal="center" vertical="center"/>
    </xf>
    <xf numFmtId="164" fontId="23" fillId="2" borderId="1" xfId="1" applyNumberFormat="1" applyFont="1" applyFill="1" applyBorder="1" applyAlignment="1">
      <alignment horizontal="center" vertical="center"/>
    </xf>
    <xf numFmtId="164" fontId="27" fillId="2" borderId="7" xfId="1" applyNumberFormat="1" applyFont="1" applyFill="1" applyBorder="1" applyAlignment="1">
      <alignment horizontal="center" vertical="center"/>
    </xf>
    <xf numFmtId="164" fontId="27" fillId="2" borderId="9" xfId="1" applyNumberFormat="1" applyFont="1" applyFill="1" applyBorder="1" applyAlignment="1">
      <alignment horizontal="center" vertical="center"/>
    </xf>
    <xf numFmtId="164" fontId="27" fillId="2" borderId="8" xfId="1" applyNumberFormat="1" applyFont="1" applyFill="1" applyBorder="1" applyAlignment="1">
      <alignment horizontal="center" vertical="center"/>
    </xf>
    <xf numFmtId="166" fontId="12" fillId="4" borderId="1" xfId="1" applyNumberFormat="1" applyFont="1" applyFill="1" applyBorder="1" applyAlignment="1">
      <alignment horizontal="center" vertical="center" wrapText="1"/>
    </xf>
    <xf numFmtId="166" fontId="7" fillId="4" borderId="1" xfId="1" applyNumberFormat="1" applyFont="1" applyFill="1" applyBorder="1" applyAlignment="1">
      <alignment horizontal="center" vertical="center" wrapText="1"/>
    </xf>
    <xf numFmtId="49" fontId="29" fillId="2" borderId="7" xfId="1" applyNumberFormat="1" applyFont="1" applyFill="1" applyBorder="1" applyAlignment="1">
      <alignment horizontal="center" vertical="center" wrapText="1"/>
    </xf>
    <xf numFmtId="49" fontId="29" fillId="2" borderId="9" xfId="1" applyNumberFormat="1" applyFont="1" applyFill="1" applyBorder="1" applyAlignment="1">
      <alignment horizontal="center" vertical="center" wrapText="1"/>
    </xf>
    <xf numFmtId="49" fontId="29" fillId="2" borderId="8" xfId="1" applyNumberFormat="1" applyFont="1" applyFill="1" applyBorder="1" applyAlignment="1">
      <alignment horizontal="center" vertical="center" wrapText="1"/>
    </xf>
    <xf numFmtId="166" fontId="6" fillId="2" borderId="0" xfId="1" applyNumberFormat="1" applyFont="1" applyFill="1" applyBorder="1" applyAlignment="1">
      <alignment vertic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colors>
    <mruColors>
      <color rgb="FFFFCCFF"/>
      <color rgb="FFFF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237"/>
  <sheetViews>
    <sheetView workbookViewId="0">
      <selection activeCell="A9" sqref="A9:XFD9"/>
    </sheetView>
  </sheetViews>
  <sheetFormatPr baseColWidth="10" defaultRowHeight="12.75" x14ac:dyDescent="0.25"/>
  <cols>
    <col min="1" max="1" width="11.42578125" style="1"/>
    <col min="2" max="2" width="14.5703125" style="1" customWidth="1"/>
    <col min="3" max="3" width="18.7109375" style="1" customWidth="1"/>
    <col min="4" max="4" width="11.42578125" style="1"/>
    <col min="5" max="5" width="10.85546875" style="1" customWidth="1"/>
    <col min="6" max="6" width="35.28515625" style="3" customWidth="1"/>
    <col min="7" max="7" width="9.85546875" style="3" customWidth="1"/>
    <col min="8" max="8" width="7.7109375" style="2" customWidth="1"/>
    <col min="9" max="9" width="9.85546875" style="1" customWidth="1"/>
    <col min="10" max="10" width="12.42578125" style="1" customWidth="1"/>
    <col min="11" max="11" width="12.28515625" style="1" customWidth="1"/>
    <col min="12" max="12" width="12" style="5" customWidth="1"/>
    <col min="13" max="13" width="15.28515625" style="54" customWidth="1"/>
    <col min="14" max="14" width="14.28515625" style="59" customWidth="1"/>
    <col min="15" max="24" width="0" style="1" hidden="1" customWidth="1"/>
    <col min="25" max="177" width="11.42578125" style="1"/>
    <col min="178" max="178" width="0" style="1" hidden="1" customWidth="1"/>
    <col min="179" max="179" width="1.5703125" style="1" customWidth="1"/>
    <col min="180" max="180" width="10.85546875" style="1" customWidth="1"/>
    <col min="181" max="181" width="40.42578125" style="1" customWidth="1"/>
    <col min="182" max="182" width="7.7109375" style="1" customWidth="1"/>
    <col min="183" max="183" width="14.28515625" style="1" customWidth="1"/>
    <col min="184" max="184" width="14.5703125" style="1" customWidth="1"/>
    <col min="185" max="185" width="13.5703125" style="1" customWidth="1"/>
    <col min="186" max="186" width="17.140625" style="1" customWidth="1"/>
    <col min="187" max="187" width="17.7109375" style="1" customWidth="1"/>
    <col min="188" max="197" width="0" style="1" hidden="1" customWidth="1"/>
    <col min="198" max="433" width="11.42578125" style="1"/>
    <col min="434" max="434" width="0" style="1" hidden="1" customWidth="1"/>
    <col min="435" max="435" width="1.5703125" style="1" customWidth="1"/>
    <col min="436" max="436" width="10.85546875" style="1" customWidth="1"/>
    <col min="437" max="437" width="40.42578125" style="1" customWidth="1"/>
    <col min="438" max="438" width="7.7109375" style="1" customWidth="1"/>
    <col min="439" max="439" width="14.28515625" style="1" customWidth="1"/>
    <col min="440" max="440" width="14.5703125" style="1" customWidth="1"/>
    <col min="441" max="441" width="13.5703125" style="1" customWidth="1"/>
    <col min="442" max="442" width="17.140625" style="1" customWidth="1"/>
    <col min="443" max="443" width="17.7109375" style="1" customWidth="1"/>
    <col min="444" max="453" width="0" style="1" hidden="1" customWidth="1"/>
    <col min="454" max="689" width="11.42578125" style="1"/>
    <col min="690" max="690" width="0" style="1" hidden="1" customWidth="1"/>
    <col min="691" max="691" width="1.5703125" style="1" customWidth="1"/>
    <col min="692" max="692" width="10.85546875" style="1" customWidth="1"/>
    <col min="693" max="693" width="40.42578125" style="1" customWidth="1"/>
    <col min="694" max="694" width="7.7109375" style="1" customWidth="1"/>
    <col min="695" max="695" width="14.28515625" style="1" customWidth="1"/>
    <col min="696" max="696" width="14.5703125" style="1" customWidth="1"/>
    <col min="697" max="697" width="13.5703125" style="1" customWidth="1"/>
    <col min="698" max="698" width="17.140625" style="1" customWidth="1"/>
    <col min="699" max="699" width="17.7109375" style="1" customWidth="1"/>
    <col min="700" max="709" width="0" style="1" hidden="1" customWidth="1"/>
    <col min="710" max="945" width="11.42578125" style="1"/>
    <col min="946" max="946" width="0" style="1" hidden="1" customWidth="1"/>
    <col min="947" max="947" width="1.5703125" style="1" customWidth="1"/>
    <col min="948" max="948" width="10.85546875" style="1" customWidth="1"/>
    <col min="949" max="949" width="40.42578125" style="1" customWidth="1"/>
    <col min="950" max="950" width="7.7109375" style="1" customWidth="1"/>
    <col min="951" max="951" width="14.28515625" style="1" customWidth="1"/>
    <col min="952" max="952" width="14.5703125" style="1" customWidth="1"/>
    <col min="953" max="953" width="13.5703125" style="1" customWidth="1"/>
    <col min="954" max="954" width="17.140625" style="1" customWidth="1"/>
    <col min="955" max="955" width="17.7109375" style="1" customWidth="1"/>
    <col min="956" max="965" width="0" style="1" hidden="1" customWidth="1"/>
    <col min="966" max="1201" width="11.42578125" style="1"/>
    <col min="1202" max="1202" width="0" style="1" hidden="1" customWidth="1"/>
    <col min="1203" max="1203" width="1.5703125" style="1" customWidth="1"/>
    <col min="1204" max="1204" width="10.85546875" style="1" customWidth="1"/>
    <col min="1205" max="1205" width="40.42578125" style="1" customWidth="1"/>
    <col min="1206" max="1206" width="7.7109375" style="1" customWidth="1"/>
    <col min="1207" max="1207" width="14.28515625" style="1" customWidth="1"/>
    <col min="1208" max="1208" width="14.5703125" style="1" customWidth="1"/>
    <col min="1209" max="1209" width="13.5703125" style="1" customWidth="1"/>
    <col min="1210" max="1210" width="17.140625" style="1" customWidth="1"/>
    <col min="1211" max="1211" width="17.7109375" style="1" customWidth="1"/>
    <col min="1212" max="1221" width="0" style="1" hidden="1" customWidth="1"/>
    <col min="1222" max="1457" width="11.42578125" style="1"/>
    <col min="1458" max="1458" width="0" style="1" hidden="1" customWidth="1"/>
    <col min="1459" max="1459" width="1.5703125" style="1" customWidth="1"/>
    <col min="1460" max="1460" width="10.85546875" style="1" customWidth="1"/>
    <col min="1461" max="1461" width="40.42578125" style="1" customWidth="1"/>
    <col min="1462" max="1462" width="7.7109375" style="1" customWidth="1"/>
    <col min="1463" max="1463" width="14.28515625" style="1" customWidth="1"/>
    <col min="1464" max="1464" width="14.5703125" style="1" customWidth="1"/>
    <col min="1465" max="1465" width="13.5703125" style="1" customWidth="1"/>
    <col min="1466" max="1466" width="17.140625" style="1" customWidth="1"/>
    <col min="1467" max="1467" width="17.7109375" style="1" customWidth="1"/>
    <col min="1468" max="1477" width="0" style="1" hidden="1" customWidth="1"/>
    <col min="1478" max="1713" width="11.42578125" style="1"/>
    <col min="1714" max="1714" width="0" style="1" hidden="1" customWidth="1"/>
    <col min="1715" max="1715" width="1.5703125" style="1" customWidth="1"/>
    <col min="1716" max="1716" width="10.85546875" style="1" customWidth="1"/>
    <col min="1717" max="1717" width="40.42578125" style="1" customWidth="1"/>
    <col min="1718" max="1718" width="7.7109375" style="1" customWidth="1"/>
    <col min="1719" max="1719" width="14.28515625" style="1" customWidth="1"/>
    <col min="1720" max="1720" width="14.5703125" style="1" customWidth="1"/>
    <col min="1721" max="1721" width="13.5703125" style="1" customWidth="1"/>
    <col min="1722" max="1722" width="17.140625" style="1" customWidth="1"/>
    <col min="1723" max="1723" width="17.7109375" style="1" customWidth="1"/>
    <col min="1724" max="1733" width="0" style="1" hidden="1" customWidth="1"/>
    <col min="1734" max="1969" width="11.42578125" style="1"/>
    <col min="1970" max="1970" width="0" style="1" hidden="1" customWidth="1"/>
    <col min="1971" max="1971" width="1.5703125" style="1" customWidth="1"/>
    <col min="1972" max="1972" width="10.85546875" style="1" customWidth="1"/>
    <col min="1973" max="1973" width="40.42578125" style="1" customWidth="1"/>
    <col min="1974" max="1974" width="7.7109375" style="1" customWidth="1"/>
    <col min="1975" max="1975" width="14.28515625" style="1" customWidth="1"/>
    <col min="1976" max="1976" width="14.5703125" style="1" customWidth="1"/>
    <col min="1977" max="1977" width="13.5703125" style="1" customWidth="1"/>
    <col min="1978" max="1978" width="17.140625" style="1" customWidth="1"/>
    <col min="1979" max="1979" width="17.7109375" style="1" customWidth="1"/>
    <col min="1980" max="1989" width="0" style="1" hidden="1" customWidth="1"/>
    <col min="1990" max="2225" width="11.42578125" style="1"/>
    <col min="2226" max="2226" width="0" style="1" hidden="1" customWidth="1"/>
    <col min="2227" max="2227" width="1.5703125" style="1" customWidth="1"/>
    <col min="2228" max="2228" width="10.85546875" style="1" customWidth="1"/>
    <col min="2229" max="2229" width="40.42578125" style="1" customWidth="1"/>
    <col min="2230" max="2230" width="7.7109375" style="1" customWidth="1"/>
    <col min="2231" max="2231" width="14.28515625" style="1" customWidth="1"/>
    <col min="2232" max="2232" width="14.5703125" style="1" customWidth="1"/>
    <col min="2233" max="2233" width="13.5703125" style="1" customWidth="1"/>
    <col min="2234" max="2234" width="17.140625" style="1" customWidth="1"/>
    <col min="2235" max="2235" width="17.7109375" style="1" customWidth="1"/>
    <col min="2236" max="2245" width="0" style="1" hidden="1" customWidth="1"/>
    <col min="2246" max="2481" width="11.42578125" style="1"/>
    <col min="2482" max="2482" width="0" style="1" hidden="1" customWidth="1"/>
    <col min="2483" max="2483" width="1.5703125" style="1" customWidth="1"/>
    <col min="2484" max="2484" width="10.85546875" style="1" customWidth="1"/>
    <col min="2485" max="2485" width="40.42578125" style="1" customWidth="1"/>
    <col min="2486" max="2486" width="7.7109375" style="1" customWidth="1"/>
    <col min="2487" max="2487" width="14.28515625" style="1" customWidth="1"/>
    <col min="2488" max="2488" width="14.5703125" style="1" customWidth="1"/>
    <col min="2489" max="2489" width="13.5703125" style="1" customWidth="1"/>
    <col min="2490" max="2490" width="17.140625" style="1" customWidth="1"/>
    <col min="2491" max="2491" width="17.7109375" style="1" customWidth="1"/>
    <col min="2492" max="2501" width="0" style="1" hidden="1" customWidth="1"/>
    <col min="2502" max="2737" width="11.42578125" style="1"/>
    <col min="2738" max="2738" width="0" style="1" hidden="1" customWidth="1"/>
    <col min="2739" max="2739" width="1.5703125" style="1" customWidth="1"/>
    <col min="2740" max="2740" width="10.85546875" style="1" customWidth="1"/>
    <col min="2741" max="2741" width="40.42578125" style="1" customWidth="1"/>
    <col min="2742" max="2742" width="7.7109375" style="1" customWidth="1"/>
    <col min="2743" max="2743" width="14.28515625" style="1" customWidth="1"/>
    <col min="2744" max="2744" width="14.5703125" style="1" customWidth="1"/>
    <col min="2745" max="2745" width="13.5703125" style="1" customWidth="1"/>
    <col min="2746" max="2746" width="17.140625" style="1" customWidth="1"/>
    <col min="2747" max="2747" width="17.7109375" style="1" customWidth="1"/>
    <col min="2748" max="2757" width="0" style="1" hidden="1" customWidth="1"/>
    <col min="2758" max="2993" width="11.42578125" style="1"/>
    <col min="2994" max="2994" width="0" style="1" hidden="1" customWidth="1"/>
    <col min="2995" max="2995" width="1.5703125" style="1" customWidth="1"/>
    <col min="2996" max="2996" width="10.85546875" style="1" customWidth="1"/>
    <col min="2997" max="2997" width="40.42578125" style="1" customWidth="1"/>
    <col min="2998" max="2998" width="7.7109375" style="1" customWidth="1"/>
    <col min="2999" max="2999" width="14.28515625" style="1" customWidth="1"/>
    <col min="3000" max="3000" width="14.5703125" style="1" customWidth="1"/>
    <col min="3001" max="3001" width="13.5703125" style="1" customWidth="1"/>
    <col min="3002" max="3002" width="17.140625" style="1" customWidth="1"/>
    <col min="3003" max="3003" width="17.7109375" style="1" customWidth="1"/>
    <col min="3004" max="3013" width="0" style="1" hidden="1" customWidth="1"/>
    <col min="3014" max="3249" width="11.42578125" style="1"/>
    <col min="3250" max="3250" width="0" style="1" hidden="1" customWidth="1"/>
    <col min="3251" max="3251" width="1.5703125" style="1" customWidth="1"/>
    <col min="3252" max="3252" width="10.85546875" style="1" customWidth="1"/>
    <col min="3253" max="3253" width="40.42578125" style="1" customWidth="1"/>
    <col min="3254" max="3254" width="7.7109375" style="1" customWidth="1"/>
    <col min="3255" max="3255" width="14.28515625" style="1" customWidth="1"/>
    <col min="3256" max="3256" width="14.5703125" style="1" customWidth="1"/>
    <col min="3257" max="3257" width="13.5703125" style="1" customWidth="1"/>
    <col min="3258" max="3258" width="17.140625" style="1" customWidth="1"/>
    <col min="3259" max="3259" width="17.7109375" style="1" customWidth="1"/>
    <col min="3260" max="3269" width="0" style="1" hidden="1" customWidth="1"/>
    <col min="3270" max="3505" width="11.42578125" style="1"/>
    <col min="3506" max="3506" width="0" style="1" hidden="1" customWidth="1"/>
    <col min="3507" max="3507" width="1.5703125" style="1" customWidth="1"/>
    <col min="3508" max="3508" width="10.85546875" style="1" customWidth="1"/>
    <col min="3509" max="3509" width="40.42578125" style="1" customWidth="1"/>
    <col min="3510" max="3510" width="7.7109375" style="1" customWidth="1"/>
    <col min="3511" max="3511" width="14.28515625" style="1" customWidth="1"/>
    <col min="3512" max="3512" width="14.5703125" style="1" customWidth="1"/>
    <col min="3513" max="3513" width="13.5703125" style="1" customWidth="1"/>
    <col min="3514" max="3514" width="17.140625" style="1" customWidth="1"/>
    <col min="3515" max="3515" width="17.7109375" style="1" customWidth="1"/>
    <col min="3516" max="3525" width="0" style="1" hidden="1" customWidth="1"/>
    <col min="3526" max="3761" width="11.42578125" style="1"/>
    <col min="3762" max="3762" width="0" style="1" hidden="1" customWidth="1"/>
    <col min="3763" max="3763" width="1.5703125" style="1" customWidth="1"/>
    <col min="3764" max="3764" width="10.85546875" style="1" customWidth="1"/>
    <col min="3765" max="3765" width="40.42578125" style="1" customWidth="1"/>
    <col min="3766" max="3766" width="7.7109375" style="1" customWidth="1"/>
    <col min="3767" max="3767" width="14.28515625" style="1" customWidth="1"/>
    <col min="3768" max="3768" width="14.5703125" style="1" customWidth="1"/>
    <col min="3769" max="3769" width="13.5703125" style="1" customWidth="1"/>
    <col min="3770" max="3770" width="17.140625" style="1" customWidth="1"/>
    <col min="3771" max="3771" width="17.7109375" style="1" customWidth="1"/>
    <col min="3772" max="3781" width="0" style="1" hidden="1" customWidth="1"/>
    <col min="3782" max="4017" width="11.42578125" style="1"/>
    <col min="4018" max="4018" width="0" style="1" hidden="1" customWidth="1"/>
    <col min="4019" max="4019" width="1.5703125" style="1" customWidth="1"/>
    <col min="4020" max="4020" width="10.85546875" style="1" customWidth="1"/>
    <col min="4021" max="4021" width="40.42578125" style="1" customWidth="1"/>
    <col min="4022" max="4022" width="7.7109375" style="1" customWidth="1"/>
    <col min="4023" max="4023" width="14.28515625" style="1" customWidth="1"/>
    <col min="4024" max="4024" width="14.5703125" style="1" customWidth="1"/>
    <col min="4025" max="4025" width="13.5703125" style="1" customWidth="1"/>
    <col min="4026" max="4026" width="17.140625" style="1" customWidth="1"/>
    <col min="4027" max="4027" width="17.7109375" style="1" customWidth="1"/>
    <col min="4028" max="4037" width="0" style="1" hidden="1" customWidth="1"/>
    <col min="4038" max="4273" width="11.42578125" style="1"/>
    <col min="4274" max="4274" width="0" style="1" hidden="1" customWidth="1"/>
    <col min="4275" max="4275" width="1.5703125" style="1" customWidth="1"/>
    <col min="4276" max="4276" width="10.85546875" style="1" customWidth="1"/>
    <col min="4277" max="4277" width="40.42578125" style="1" customWidth="1"/>
    <col min="4278" max="4278" width="7.7109375" style="1" customWidth="1"/>
    <col min="4279" max="4279" width="14.28515625" style="1" customWidth="1"/>
    <col min="4280" max="4280" width="14.5703125" style="1" customWidth="1"/>
    <col min="4281" max="4281" width="13.5703125" style="1" customWidth="1"/>
    <col min="4282" max="4282" width="17.140625" style="1" customWidth="1"/>
    <col min="4283" max="4283" width="17.7109375" style="1" customWidth="1"/>
    <col min="4284" max="4293" width="0" style="1" hidden="1" customWidth="1"/>
    <col min="4294" max="4529" width="11.42578125" style="1"/>
    <col min="4530" max="4530" width="0" style="1" hidden="1" customWidth="1"/>
    <col min="4531" max="4531" width="1.5703125" style="1" customWidth="1"/>
    <col min="4532" max="4532" width="10.85546875" style="1" customWidth="1"/>
    <col min="4533" max="4533" width="40.42578125" style="1" customWidth="1"/>
    <col min="4534" max="4534" width="7.7109375" style="1" customWidth="1"/>
    <col min="4535" max="4535" width="14.28515625" style="1" customWidth="1"/>
    <col min="4536" max="4536" width="14.5703125" style="1" customWidth="1"/>
    <col min="4537" max="4537" width="13.5703125" style="1" customWidth="1"/>
    <col min="4538" max="4538" width="17.140625" style="1" customWidth="1"/>
    <col min="4539" max="4539" width="17.7109375" style="1" customWidth="1"/>
    <col min="4540" max="4549" width="0" style="1" hidden="1" customWidth="1"/>
    <col min="4550" max="4785" width="11.42578125" style="1"/>
    <col min="4786" max="4786" width="0" style="1" hidden="1" customWidth="1"/>
    <col min="4787" max="4787" width="1.5703125" style="1" customWidth="1"/>
    <col min="4788" max="4788" width="10.85546875" style="1" customWidth="1"/>
    <col min="4789" max="4789" width="40.42578125" style="1" customWidth="1"/>
    <col min="4790" max="4790" width="7.7109375" style="1" customWidth="1"/>
    <col min="4791" max="4791" width="14.28515625" style="1" customWidth="1"/>
    <col min="4792" max="4792" width="14.5703125" style="1" customWidth="1"/>
    <col min="4793" max="4793" width="13.5703125" style="1" customWidth="1"/>
    <col min="4794" max="4794" width="17.140625" style="1" customWidth="1"/>
    <col min="4795" max="4795" width="17.7109375" style="1" customWidth="1"/>
    <col min="4796" max="4805" width="0" style="1" hidden="1" customWidth="1"/>
    <col min="4806" max="5041" width="11.42578125" style="1"/>
    <col min="5042" max="5042" width="0" style="1" hidden="1" customWidth="1"/>
    <col min="5043" max="5043" width="1.5703125" style="1" customWidth="1"/>
    <col min="5044" max="5044" width="10.85546875" style="1" customWidth="1"/>
    <col min="5045" max="5045" width="40.42578125" style="1" customWidth="1"/>
    <col min="5046" max="5046" width="7.7109375" style="1" customWidth="1"/>
    <col min="5047" max="5047" width="14.28515625" style="1" customWidth="1"/>
    <col min="5048" max="5048" width="14.5703125" style="1" customWidth="1"/>
    <col min="5049" max="5049" width="13.5703125" style="1" customWidth="1"/>
    <col min="5050" max="5050" width="17.140625" style="1" customWidth="1"/>
    <col min="5051" max="5051" width="17.7109375" style="1" customWidth="1"/>
    <col min="5052" max="5061" width="0" style="1" hidden="1" customWidth="1"/>
    <col min="5062" max="5297" width="11.42578125" style="1"/>
    <col min="5298" max="5298" width="0" style="1" hidden="1" customWidth="1"/>
    <col min="5299" max="5299" width="1.5703125" style="1" customWidth="1"/>
    <col min="5300" max="5300" width="10.85546875" style="1" customWidth="1"/>
    <col min="5301" max="5301" width="40.42578125" style="1" customWidth="1"/>
    <col min="5302" max="5302" width="7.7109375" style="1" customWidth="1"/>
    <col min="5303" max="5303" width="14.28515625" style="1" customWidth="1"/>
    <col min="5304" max="5304" width="14.5703125" style="1" customWidth="1"/>
    <col min="5305" max="5305" width="13.5703125" style="1" customWidth="1"/>
    <col min="5306" max="5306" width="17.140625" style="1" customWidth="1"/>
    <col min="5307" max="5307" width="17.7109375" style="1" customWidth="1"/>
    <col min="5308" max="5317" width="0" style="1" hidden="1" customWidth="1"/>
    <col min="5318" max="5553" width="11.42578125" style="1"/>
    <col min="5554" max="5554" width="0" style="1" hidden="1" customWidth="1"/>
    <col min="5555" max="5555" width="1.5703125" style="1" customWidth="1"/>
    <col min="5556" max="5556" width="10.85546875" style="1" customWidth="1"/>
    <col min="5557" max="5557" width="40.42578125" style="1" customWidth="1"/>
    <col min="5558" max="5558" width="7.7109375" style="1" customWidth="1"/>
    <col min="5559" max="5559" width="14.28515625" style="1" customWidth="1"/>
    <col min="5560" max="5560" width="14.5703125" style="1" customWidth="1"/>
    <col min="5561" max="5561" width="13.5703125" style="1" customWidth="1"/>
    <col min="5562" max="5562" width="17.140625" style="1" customWidth="1"/>
    <col min="5563" max="5563" width="17.7109375" style="1" customWidth="1"/>
    <col min="5564" max="5573" width="0" style="1" hidden="1" customWidth="1"/>
    <col min="5574" max="5809" width="11.42578125" style="1"/>
    <col min="5810" max="5810" width="0" style="1" hidden="1" customWidth="1"/>
    <col min="5811" max="5811" width="1.5703125" style="1" customWidth="1"/>
    <col min="5812" max="5812" width="10.85546875" style="1" customWidth="1"/>
    <col min="5813" max="5813" width="40.42578125" style="1" customWidth="1"/>
    <col min="5814" max="5814" width="7.7109375" style="1" customWidth="1"/>
    <col min="5815" max="5815" width="14.28515625" style="1" customWidth="1"/>
    <col min="5816" max="5816" width="14.5703125" style="1" customWidth="1"/>
    <col min="5817" max="5817" width="13.5703125" style="1" customWidth="1"/>
    <col min="5818" max="5818" width="17.140625" style="1" customWidth="1"/>
    <col min="5819" max="5819" width="17.7109375" style="1" customWidth="1"/>
    <col min="5820" max="5829" width="0" style="1" hidden="1" customWidth="1"/>
    <col min="5830" max="6065" width="11.42578125" style="1"/>
    <col min="6066" max="6066" width="0" style="1" hidden="1" customWidth="1"/>
    <col min="6067" max="6067" width="1.5703125" style="1" customWidth="1"/>
    <col min="6068" max="6068" width="10.85546875" style="1" customWidth="1"/>
    <col min="6069" max="6069" width="40.42578125" style="1" customWidth="1"/>
    <col min="6070" max="6070" width="7.7109375" style="1" customWidth="1"/>
    <col min="6071" max="6071" width="14.28515625" style="1" customWidth="1"/>
    <col min="6072" max="6072" width="14.5703125" style="1" customWidth="1"/>
    <col min="6073" max="6073" width="13.5703125" style="1" customWidth="1"/>
    <col min="6074" max="6074" width="17.140625" style="1" customWidth="1"/>
    <col min="6075" max="6075" width="17.7109375" style="1" customWidth="1"/>
    <col min="6076" max="6085" width="0" style="1" hidden="1" customWidth="1"/>
    <col min="6086" max="6321" width="11.42578125" style="1"/>
    <col min="6322" max="6322" width="0" style="1" hidden="1" customWidth="1"/>
    <col min="6323" max="6323" width="1.5703125" style="1" customWidth="1"/>
    <col min="6324" max="6324" width="10.85546875" style="1" customWidth="1"/>
    <col min="6325" max="6325" width="40.42578125" style="1" customWidth="1"/>
    <col min="6326" max="6326" width="7.7109375" style="1" customWidth="1"/>
    <col min="6327" max="6327" width="14.28515625" style="1" customWidth="1"/>
    <col min="6328" max="6328" width="14.5703125" style="1" customWidth="1"/>
    <col min="6329" max="6329" width="13.5703125" style="1" customWidth="1"/>
    <col min="6330" max="6330" width="17.140625" style="1" customWidth="1"/>
    <col min="6331" max="6331" width="17.7109375" style="1" customWidth="1"/>
    <col min="6332" max="6341" width="0" style="1" hidden="1" customWidth="1"/>
    <col min="6342" max="6577" width="11.42578125" style="1"/>
    <col min="6578" max="6578" width="0" style="1" hidden="1" customWidth="1"/>
    <col min="6579" max="6579" width="1.5703125" style="1" customWidth="1"/>
    <col min="6580" max="6580" width="10.85546875" style="1" customWidth="1"/>
    <col min="6581" max="6581" width="40.42578125" style="1" customWidth="1"/>
    <col min="6582" max="6582" width="7.7109375" style="1" customWidth="1"/>
    <col min="6583" max="6583" width="14.28515625" style="1" customWidth="1"/>
    <col min="6584" max="6584" width="14.5703125" style="1" customWidth="1"/>
    <col min="6585" max="6585" width="13.5703125" style="1" customWidth="1"/>
    <col min="6586" max="6586" width="17.140625" style="1" customWidth="1"/>
    <col min="6587" max="6587" width="17.7109375" style="1" customWidth="1"/>
    <col min="6588" max="6597" width="0" style="1" hidden="1" customWidth="1"/>
    <col min="6598" max="6833" width="11.42578125" style="1"/>
    <col min="6834" max="6834" width="0" style="1" hidden="1" customWidth="1"/>
    <col min="6835" max="6835" width="1.5703125" style="1" customWidth="1"/>
    <col min="6836" max="6836" width="10.85546875" style="1" customWidth="1"/>
    <col min="6837" max="6837" width="40.42578125" style="1" customWidth="1"/>
    <col min="6838" max="6838" width="7.7109375" style="1" customWidth="1"/>
    <col min="6839" max="6839" width="14.28515625" style="1" customWidth="1"/>
    <col min="6840" max="6840" width="14.5703125" style="1" customWidth="1"/>
    <col min="6841" max="6841" width="13.5703125" style="1" customWidth="1"/>
    <col min="6842" max="6842" width="17.140625" style="1" customWidth="1"/>
    <col min="6843" max="6843" width="17.7109375" style="1" customWidth="1"/>
    <col min="6844" max="6853" width="0" style="1" hidden="1" customWidth="1"/>
    <col min="6854" max="7089" width="11.42578125" style="1"/>
    <col min="7090" max="7090" width="0" style="1" hidden="1" customWidth="1"/>
    <col min="7091" max="7091" width="1.5703125" style="1" customWidth="1"/>
    <col min="7092" max="7092" width="10.85546875" style="1" customWidth="1"/>
    <col min="7093" max="7093" width="40.42578125" style="1" customWidth="1"/>
    <col min="7094" max="7094" width="7.7109375" style="1" customWidth="1"/>
    <col min="7095" max="7095" width="14.28515625" style="1" customWidth="1"/>
    <col min="7096" max="7096" width="14.5703125" style="1" customWidth="1"/>
    <col min="7097" max="7097" width="13.5703125" style="1" customWidth="1"/>
    <col min="7098" max="7098" width="17.140625" style="1" customWidth="1"/>
    <col min="7099" max="7099" width="17.7109375" style="1" customWidth="1"/>
    <col min="7100" max="7109" width="0" style="1" hidden="1" customWidth="1"/>
    <col min="7110" max="7345" width="11.42578125" style="1"/>
    <col min="7346" max="7346" width="0" style="1" hidden="1" customWidth="1"/>
    <col min="7347" max="7347" width="1.5703125" style="1" customWidth="1"/>
    <col min="7348" max="7348" width="10.85546875" style="1" customWidth="1"/>
    <col min="7349" max="7349" width="40.42578125" style="1" customWidth="1"/>
    <col min="7350" max="7350" width="7.7109375" style="1" customWidth="1"/>
    <col min="7351" max="7351" width="14.28515625" style="1" customWidth="1"/>
    <col min="7352" max="7352" width="14.5703125" style="1" customWidth="1"/>
    <col min="7353" max="7353" width="13.5703125" style="1" customWidth="1"/>
    <col min="7354" max="7354" width="17.140625" style="1" customWidth="1"/>
    <col min="7355" max="7355" width="17.7109375" style="1" customWidth="1"/>
    <col min="7356" max="7365" width="0" style="1" hidden="1" customWidth="1"/>
    <col min="7366" max="7601" width="11.42578125" style="1"/>
    <col min="7602" max="7602" width="0" style="1" hidden="1" customWidth="1"/>
    <col min="7603" max="7603" width="1.5703125" style="1" customWidth="1"/>
    <col min="7604" max="7604" width="10.85546875" style="1" customWidth="1"/>
    <col min="7605" max="7605" width="40.42578125" style="1" customWidth="1"/>
    <col min="7606" max="7606" width="7.7109375" style="1" customWidth="1"/>
    <col min="7607" max="7607" width="14.28515625" style="1" customWidth="1"/>
    <col min="7608" max="7608" width="14.5703125" style="1" customWidth="1"/>
    <col min="7609" max="7609" width="13.5703125" style="1" customWidth="1"/>
    <col min="7610" max="7610" width="17.140625" style="1" customWidth="1"/>
    <col min="7611" max="7611" width="17.7109375" style="1" customWidth="1"/>
    <col min="7612" max="7621" width="0" style="1" hidden="1" customWidth="1"/>
    <col min="7622" max="7857" width="11.42578125" style="1"/>
    <col min="7858" max="7858" width="0" style="1" hidden="1" customWidth="1"/>
    <col min="7859" max="7859" width="1.5703125" style="1" customWidth="1"/>
    <col min="7860" max="7860" width="10.85546875" style="1" customWidth="1"/>
    <col min="7861" max="7861" width="40.42578125" style="1" customWidth="1"/>
    <col min="7862" max="7862" width="7.7109375" style="1" customWidth="1"/>
    <col min="7863" max="7863" width="14.28515625" style="1" customWidth="1"/>
    <col min="7864" max="7864" width="14.5703125" style="1" customWidth="1"/>
    <col min="7865" max="7865" width="13.5703125" style="1" customWidth="1"/>
    <col min="7866" max="7866" width="17.140625" style="1" customWidth="1"/>
    <col min="7867" max="7867" width="17.7109375" style="1" customWidth="1"/>
    <col min="7868" max="7877" width="0" style="1" hidden="1" customWidth="1"/>
    <col min="7878" max="8113" width="11.42578125" style="1"/>
    <col min="8114" max="8114" width="0" style="1" hidden="1" customWidth="1"/>
    <col min="8115" max="8115" width="1.5703125" style="1" customWidth="1"/>
    <col min="8116" max="8116" width="10.85546875" style="1" customWidth="1"/>
    <col min="8117" max="8117" width="40.42578125" style="1" customWidth="1"/>
    <col min="8118" max="8118" width="7.7109375" style="1" customWidth="1"/>
    <col min="8119" max="8119" width="14.28515625" style="1" customWidth="1"/>
    <col min="8120" max="8120" width="14.5703125" style="1" customWidth="1"/>
    <col min="8121" max="8121" width="13.5703125" style="1" customWidth="1"/>
    <col min="8122" max="8122" width="17.140625" style="1" customWidth="1"/>
    <col min="8123" max="8123" width="17.7109375" style="1" customWidth="1"/>
    <col min="8124" max="8133" width="0" style="1" hidden="1" customWidth="1"/>
    <col min="8134" max="8369" width="11.42578125" style="1"/>
    <col min="8370" max="8370" width="0" style="1" hidden="1" customWidth="1"/>
    <col min="8371" max="8371" width="1.5703125" style="1" customWidth="1"/>
    <col min="8372" max="8372" width="10.85546875" style="1" customWidth="1"/>
    <col min="8373" max="8373" width="40.42578125" style="1" customWidth="1"/>
    <col min="8374" max="8374" width="7.7109375" style="1" customWidth="1"/>
    <col min="8375" max="8375" width="14.28515625" style="1" customWidth="1"/>
    <col min="8376" max="8376" width="14.5703125" style="1" customWidth="1"/>
    <col min="8377" max="8377" width="13.5703125" style="1" customWidth="1"/>
    <col min="8378" max="8378" width="17.140625" style="1" customWidth="1"/>
    <col min="8379" max="8379" width="17.7109375" style="1" customWidth="1"/>
    <col min="8380" max="8389" width="0" style="1" hidden="1" customWidth="1"/>
    <col min="8390" max="8625" width="11.42578125" style="1"/>
    <col min="8626" max="8626" width="0" style="1" hidden="1" customWidth="1"/>
    <col min="8627" max="8627" width="1.5703125" style="1" customWidth="1"/>
    <col min="8628" max="8628" width="10.85546875" style="1" customWidth="1"/>
    <col min="8629" max="8629" width="40.42578125" style="1" customWidth="1"/>
    <col min="8630" max="8630" width="7.7109375" style="1" customWidth="1"/>
    <col min="8631" max="8631" width="14.28515625" style="1" customWidth="1"/>
    <col min="8632" max="8632" width="14.5703125" style="1" customWidth="1"/>
    <col min="8633" max="8633" width="13.5703125" style="1" customWidth="1"/>
    <col min="8634" max="8634" width="17.140625" style="1" customWidth="1"/>
    <col min="8635" max="8635" width="17.7109375" style="1" customWidth="1"/>
    <col min="8636" max="8645" width="0" style="1" hidden="1" customWidth="1"/>
    <col min="8646" max="8881" width="11.42578125" style="1"/>
    <col min="8882" max="8882" width="0" style="1" hidden="1" customWidth="1"/>
    <col min="8883" max="8883" width="1.5703125" style="1" customWidth="1"/>
    <col min="8884" max="8884" width="10.85546875" style="1" customWidth="1"/>
    <col min="8885" max="8885" width="40.42578125" style="1" customWidth="1"/>
    <col min="8886" max="8886" width="7.7109375" style="1" customWidth="1"/>
    <col min="8887" max="8887" width="14.28515625" style="1" customWidth="1"/>
    <col min="8888" max="8888" width="14.5703125" style="1" customWidth="1"/>
    <col min="8889" max="8889" width="13.5703125" style="1" customWidth="1"/>
    <col min="8890" max="8890" width="17.140625" style="1" customWidth="1"/>
    <col min="8891" max="8891" width="17.7109375" style="1" customWidth="1"/>
    <col min="8892" max="8901" width="0" style="1" hidden="1" customWidth="1"/>
    <col min="8902" max="9137" width="11.42578125" style="1"/>
    <col min="9138" max="9138" width="0" style="1" hidden="1" customWidth="1"/>
    <col min="9139" max="9139" width="1.5703125" style="1" customWidth="1"/>
    <col min="9140" max="9140" width="10.85546875" style="1" customWidth="1"/>
    <col min="9141" max="9141" width="40.42578125" style="1" customWidth="1"/>
    <col min="9142" max="9142" width="7.7109375" style="1" customWidth="1"/>
    <col min="9143" max="9143" width="14.28515625" style="1" customWidth="1"/>
    <col min="9144" max="9144" width="14.5703125" style="1" customWidth="1"/>
    <col min="9145" max="9145" width="13.5703125" style="1" customWidth="1"/>
    <col min="9146" max="9146" width="17.140625" style="1" customWidth="1"/>
    <col min="9147" max="9147" width="17.7109375" style="1" customWidth="1"/>
    <col min="9148" max="9157" width="0" style="1" hidden="1" customWidth="1"/>
    <col min="9158" max="9393" width="11.42578125" style="1"/>
    <col min="9394" max="9394" width="0" style="1" hidden="1" customWidth="1"/>
    <col min="9395" max="9395" width="1.5703125" style="1" customWidth="1"/>
    <col min="9396" max="9396" width="10.85546875" style="1" customWidth="1"/>
    <col min="9397" max="9397" width="40.42578125" style="1" customWidth="1"/>
    <col min="9398" max="9398" width="7.7109375" style="1" customWidth="1"/>
    <col min="9399" max="9399" width="14.28515625" style="1" customWidth="1"/>
    <col min="9400" max="9400" width="14.5703125" style="1" customWidth="1"/>
    <col min="9401" max="9401" width="13.5703125" style="1" customWidth="1"/>
    <col min="9402" max="9402" width="17.140625" style="1" customWidth="1"/>
    <col min="9403" max="9403" width="17.7109375" style="1" customWidth="1"/>
    <col min="9404" max="9413" width="0" style="1" hidden="1" customWidth="1"/>
    <col min="9414" max="9649" width="11.42578125" style="1"/>
    <col min="9650" max="9650" width="0" style="1" hidden="1" customWidth="1"/>
    <col min="9651" max="9651" width="1.5703125" style="1" customWidth="1"/>
    <col min="9652" max="9652" width="10.85546875" style="1" customWidth="1"/>
    <col min="9653" max="9653" width="40.42578125" style="1" customWidth="1"/>
    <col min="9654" max="9654" width="7.7109375" style="1" customWidth="1"/>
    <col min="9655" max="9655" width="14.28515625" style="1" customWidth="1"/>
    <col min="9656" max="9656" width="14.5703125" style="1" customWidth="1"/>
    <col min="9657" max="9657" width="13.5703125" style="1" customWidth="1"/>
    <col min="9658" max="9658" width="17.140625" style="1" customWidth="1"/>
    <col min="9659" max="9659" width="17.7109375" style="1" customWidth="1"/>
    <col min="9660" max="9669" width="0" style="1" hidden="1" customWidth="1"/>
    <col min="9670" max="9905" width="11.42578125" style="1"/>
    <col min="9906" max="9906" width="0" style="1" hidden="1" customWidth="1"/>
    <col min="9907" max="9907" width="1.5703125" style="1" customWidth="1"/>
    <col min="9908" max="9908" width="10.85546875" style="1" customWidth="1"/>
    <col min="9909" max="9909" width="40.42578125" style="1" customWidth="1"/>
    <col min="9910" max="9910" width="7.7109375" style="1" customWidth="1"/>
    <col min="9911" max="9911" width="14.28515625" style="1" customWidth="1"/>
    <col min="9912" max="9912" width="14.5703125" style="1" customWidth="1"/>
    <col min="9913" max="9913" width="13.5703125" style="1" customWidth="1"/>
    <col min="9914" max="9914" width="17.140625" style="1" customWidth="1"/>
    <col min="9915" max="9915" width="17.7109375" style="1" customWidth="1"/>
    <col min="9916" max="9925" width="0" style="1" hidden="1" customWidth="1"/>
    <col min="9926" max="10161" width="11.42578125" style="1"/>
    <col min="10162" max="10162" width="0" style="1" hidden="1" customWidth="1"/>
    <col min="10163" max="10163" width="1.5703125" style="1" customWidth="1"/>
    <col min="10164" max="10164" width="10.85546875" style="1" customWidth="1"/>
    <col min="10165" max="10165" width="40.42578125" style="1" customWidth="1"/>
    <col min="10166" max="10166" width="7.7109375" style="1" customWidth="1"/>
    <col min="10167" max="10167" width="14.28515625" style="1" customWidth="1"/>
    <col min="10168" max="10168" width="14.5703125" style="1" customWidth="1"/>
    <col min="10169" max="10169" width="13.5703125" style="1" customWidth="1"/>
    <col min="10170" max="10170" width="17.140625" style="1" customWidth="1"/>
    <col min="10171" max="10171" width="17.7109375" style="1" customWidth="1"/>
    <col min="10172" max="10181" width="0" style="1" hidden="1" customWidth="1"/>
    <col min="10182" max="10417" width="11.42578125" style="1"/>
    <col min="10418" max="10418" width="0" style="1" hidden="1" customWidth="1"/>
    <col min="10419" max="10419" width="1.5703125" style="1" customWidth="1"/>
    <col min="10420" max="10420" width="10.85546875" style="1" customWidth="1"/>
    <col min="10421" max="10421" width="40.42578125" style="1" customWidth="1"/>
    <col min="10422" max="10422" width="7.7109375" style="1" customWidth="1"/>
    <col min="10423" max="10423" width="14.28515625" style="1" customWidth="1"/>
    <col min="10424" max="10424" width="14.5703125" style="1" customWidth="1"/>
    <col min="10425" max="10425" width="13.5703125" style="1" customWidth="1"/>
    <col min="10426" max="10426" width="17.140625" style="1" customWidth="1"/>
    <col min="10427" max="10427" width="17.7109375" style="1" customWidth="1"/>
    <col min="10428" max="10437" width="0" style="1" hidden="1" customWidth="1"/>
    <col min="10438" max="10673" width="11.42578125" style="1"/>
    <col min="10674" max="10674" width="0" style="1" hidden="1" customWidth="1"/>
    <col min="10675" max="10675" width="1.5703125" style="1" customWidth="1"/>
    <col min="10676" max="10676" width="10.85546875" style="1" customWidth="1"/>
    <col min="10677" max="10677" width="40.42578125" style="1" customWidth="1"/>
    <col min="10678" max="10678" width="7.7109375" style="1" customWidth="1"/>
    <col min="10679" max="10679" width="14.28515625" style="1" customWidth="1"/>
    <col min="10680" max="10680" width="14.5703125" style="1" customWidth="1"/>
    <col min="10681" max="10681" width="13.5703125" style="1" customWidth="1"/>
    <col min="10682" max="10682" width="17.140625" style="1" customWidth="1"/>
    <col min="10683" max="10683" width="17.7109375" style="1" customWidth="1"/>
    <col min="10684" max="10693" width="0" style="1" hidden="1" customWidth="1"/>
    <col min="10694" max="10929" width="11.42578125" style="1"/>
    <col min="10930" max="10930" width="0" style="1" hidden="1" customWidth="1"/>
    <col min="10931" max="10931" width="1.5703125" style="1" customWidth="1"/>
    <col min="10932" max="10932" width="10.85546875" style="1" customWidth="1"/>
    <col min="10933" max="10933" width="40.42578125" style="1" customWidth="1"/>
    <col min="10934" max="10934" width="7.7109375" style="1" customWidth="1"/>
    <col min="10935" max="10935" width="14.28515625" style="1" customWidth="1"/>
    <col min="10936" max="10936" width="14.5703125" style="1" customWidth="1"/>
    <col min="10937" max="10937" width="13.5703125" style="1" customWidth="1"/>
    <col min="10938" max="10938" width="17.140625" style="1" customWidth="1"/>
    <col min="10939" max="10939" width="17.7109375" style="1" customWidth="1"/>
    <col min="10940" max="10949" width="0" style="1" hidden="1" customWidth="1"/>
    <col min="10950" max="11185" width="11.42578125" style="1"/>
    <col min="11186" max="11186" width="0" style="1" hidden="1" customWidth="1"/>
    <col min="11187" max="11187" width="1.5703125" style="1" customWidth="1"/>
    <col min="11188" max="11188" width="10.85546875" style="1" customWidth="1"/>
    <col min="11189" max="11189" width="40.42578125" style="1" customWidth="1"/>
    <col min="11190" max="11190" width="7.7109375" style="1" customWidth="1"/>
    <col min="11191" max="11191" width="14.28515625" style="1" customWidth="1"/>
    <col min="11192" max="11192" width="14.5703125" style="1" customWidth="1"/>
    <col min="11193" max="11193" width="13.5703125" style="1" customWidth="1"/>
    <col min="11194" max="11194" width="17.140625" style="1" customWidth="1"/>
    <col min="11195" max="11195" width="17.7109375" style="1" customWidth="1"/>
    <col min="11196" max="11205" width="0" style="1" hidden="1" customWidth="1"/>
    <col min="11206" max="11441" width="11.42578125" style="1"/>
    <col min="11442" max="11442" width="0" style="1" hidden="1" customWidth="1"/>
    <col min="11443" max="11443" width="1.5703125" style="1" customWidth="1"/>
    <col min="11444" max="11444" width="10.85546875" style="1" customWidth="1"/>
    <col min="11445" max="11445" width="40.42578125" style="1" customWidth="1"/>
    <col min="11446" max="11446" width="7.7109375" style="1" customWidth="1"/>
    <col min="11447" max="11447" width="14.28515625" style="1" customWidth="1"/>
    <col min="11448" max="11448" width="14.5703125" style="1" customWidth="1"/>
    <col min="11449" max="11449" width="13.5703125" style="1" customWidth="1"/>
    <col min="11450" max="11450" width="17.140625" style="1" customWidth="1"/>
    <col min="11451" max="11451" width="17.7109375" style="1" customWidth="1"/>
    <col min="11452" max="11461" width="0" style="1" hidden="1" customWidth="1"/>
    <col min="11462" max="11697" width="11.42578125" style="1"/>
    <col min="11698" max="11698" width="0" style="1" hidden="1" customWidth="1"/>
    <col min="11699" max="11699" width="1.5703125" style="1" customWidth="1"/>
    <col min="11700" max="11700" width="10.85546875" style="1" customWidth="1"/>
    <col min="11701" max="11701" width="40.42578125" style="1" customWidth="1"/>
    <col min="11702" max="11702" width="7.7109375" style="1" customWidth="1"/>
    <col min="11703" max="11703" width="14.28515625" style="1" customWidth="1"/>
    <col min="11704" max="11704" width="14.5703125" style="1" customWidth="1"/>
    <col min="11705" max="11705" width="13.5703125" style="1" customWidth="1"/>
    <col min="11706" max="11706" width="17.140625" style="1" customWidth="1"/>
    <col min="11707" max="11707" width="17.7109375" style="1" customWidth="1"/>
    <col min="11708" max="11717" width="0" style="1" hidden="1" customWidth="1"/>
    <col min="11718" max="11953" width="11.42578125" style="1"/>
    <col min="11954" max="11954" width="0" style="1" hidden="1" customWidth="1"/>
    <col min="11955" max="11955" width="1.5703125" style="1" customWidth="1"/>
    <col min="11956" max="11956" width="10.85546875" style="1" customWidth="1"/>
    <col min="11957" max="11957" width="40.42578125" style="1" customWidth="1"/>
    <col min="11958" max="11958" width="7.7109375" style="1" customWidth="1"/>
    <col min="11959" max="11959" width="14.28515625" style="1" customWidth="1"/>
    <col min="11960" max="11960" width="14.5703125" style="1" customWidth="1"/>
    <col min="11961" max="11961" width="13.5703125" style="1" customWidth="1"/>
    <col min="11962" max="11962" width="17.140625" style="1" customWidth="1"/>
    <col min="11963" max="11963" width="17.7109375" style="1" customWidth="1"/>
    <col min="11964" max="11973" width="0" style="1" hidden="1" customWidth="1"/>
    <col min="11974" max="12209" width="11.42578125" style="1"/>
    <col min="12210" max="12210" width="0" style="1" hidden="1" customWidth="1"/>
    <col min="12211" max="12211" width="1.5703125" style="1" customWidth="1"/>
    <col min="12212" max="12212" width="10.85546875" style="1" customWidth="1"/>
    <col min="12213" max="12213" width="40.42578125" style="1" customWidth="1"/>
    <col min="12214" max="12214" width="7.7109375" style="1" customWidth="1"/>
    <col min="12215" max="12215" width="14.28515625" style="1" customWidth="1"/>
    <col min="12216" max="12216" width="14.5703125" style="1" customWidth="1"/>
    <col min="12217" max="12217" width="13.5703125" style="1" customWidth="1"/>
    <col min="12218" max="12218" width="17.140625" style="1" customWidth="1"/>
    <col min="12219" max="12219" width="17.7109375" style="1" customWidth="1"/>
    <col min="12220" max="12229" width="0" style="1" hidden="1" customWidth="1"/>
    <col min="12230" max="12465" width="11.42578125" style="1"/>
    <col min="12466" max="12466" width="0" style="1" hidden="1" customWidth="1"/>
    <col min="12467" max="12467" width="1.5703125" style="1" customWidth="1"/>
    <col min="12468" max="12468" width="10.85546875" style="1" customWidth="1"/>
    <col min="12469" max="12469" width="40.42578125" style="1" customWidth="1"/>
    <col min="12470" max="12470" width="7.7109375" style="1" customWidth="1"/>
    <col min="12471" max="12471" width="14.28515625" style="1" customWidth="1"/>
    <col min="12472" max="12472" width="14.5703125" style="1" customWidth="1"/>
    <col min="12473" max="12473" width="13.5703125" style="1" customWidth="1"/>
    <col min="12474" max="12474" width="17.140625" style="1" customWidth="1"/>
    <col min="12475" max="12475" width="17.7109375" style="1" customWidth="1"/>
    <col min="12476" max="12485" width="0" style="1" hidden="1" customWidth="1"/>
    <col min="12486" max="12721" width="11.42578125" style="1"/>
    <col min="12722" max="12722" width="0" style="1" hidden="1" customWidth="1"/>
    <col min="12723" max="12723" width="1.5703125" style="1" customWidth="1"/>
    <col min="12724" max="12724" width="10.85546875" style="1" customWidth="1"/>
    <col min="12725" max="12725" width="40.42578125" style="1" customWidth="1"/>
    <col min="12726" max="12726" width="7.7109375" style="1" customWidth="1"/>
    <col min="12727" max="12727" width="14.28515625" style="1" customWidth="1"/>
    <col min="12728" max="12728" width="14.5703125" style="1" customWidth="1"/>
    <col min="12729" max="12729" width="13.5703125" style="1" customWidth="1"/>
    <col min="12730" max="12730" width="17.140625" style="1" customWidth="1"/>
    <col min="12731" max="12731" width="17.7109375" style="1" customWidth="1"/>
    <col min="12732" max="12741" width="0" style="1" hidden="1" customWidth="1"/>
    <col min="12742" max="12977" width="11.42578125" style="1"/>
    <col min="12978" max="12978" width="0" style="1" hidden="1" customWidth="1"/>
    <col min="12979" max="12979" width="1.5703125" style="1" customWidth="1"/>
    <col min="12980" max="12980" width="10.85546875" style="1" customWidth="1"/>
    <col min="12981" max="12981" width="40.42578125" style="1" customWidth="1"/>
    <col min="12982" max="12982" width="7.7109375" style="1" customWidth="1"/>
    <col min="12983" max="12983" width="14.28515625" style="1" customWidth="1"/>
    <col min="12984" max="12984" width="14.5703125" style="1" customWidth="1"/>
    <col min="12985" max="12985" width="13.5703125" style="1" customWidth="1"/>
    <col min="12986" max="12986" width="17.140625" style="1" customWidth="1"/>
    <col min="12987" max="12987" width="17.7109375" style="1" customWidth="1"/>
    <col min="12988" max="12997" width="0" style="1" hidden="1" customWidth="1"/>
    <col min="12998" max="13233" width="11.42578125" style="1"/>
    <col min="13234" max="13234" width="0" style="1" hidden="1" customWidth="1"/>
    <col min="13235" max="13235" width="1.5703125" style="1" customWidth="1"/>
    <col min="13236" max="13236" width="10.85546875" style="1" customWidth="1"/>
    <col min="13237" max="13237" width="40.42578125" style="1" customWidth="1"/>
    <col min="13238" max="13238" width="7.7109375" style="1" customWidth="1"/>
    <col min="13239" max="13239" width="14.28515625" style="1" customWidth="1"/>
    <col min="13240" max="13240" width="14.5703125" style="1" customWidth="1"/>
    <col min="13241" max="13241" width="13.5703125" style="1" customWidth="1"/>
    <col min="13242" max="13242" width="17.140625" style="1" customWidth="1"/>
    <col min="13243" max="13243" width="17.7109375" style="1" customWidth="1"/>
    <col min="13244" max="13253" width="0" style="1" hidden="1" customWidth="1"/>
    <col min="13254" max="13489" width="11.42578125" style="1"/>
    <col min="13490" max="13490" width="0" style="1" hidden="1" customWidth="1"/>
    <col min="13491" max="13491" width="1.5703125" style="1" customWidth="1"/>
    <col min="13492" max="13492" width="10.85546875" style="1" customWidth="1"/>
    <col min="13493" max="13493" width="40.42578125" style="1" customWidth="1"/>
    <col min="13494" max="13494" width="7.7109375" style="1" customWidth="1"/>
    <col min="13495" max="13495" width="14.28515625" style="1" customWidth="1"/>
    <col min="13496" max="13496" width="14.5703125" style="1" customWidth="1"/>
    <col min="13497" max="13497" width="13.5703125" style="1" customWidth="1"/>
    <col min="13498" max="13498" width="17.140625" style="1" customWidth="1"/>
    <col min="13499" max="13499" width="17.7109375" style="1" customWidth="1"/>
    <col min="13500" max="13509" width="0" style="1" hidden="1" customWidth="1"/>
    <col min="13510" max="13745" width="11.42578125" style="1"/>
    <col min="13746" max="13746" width="0" style="1" hidden="1" customWidth="1"/>
    <col min="13747" max="13747" width="1.5703125" style="1" customWidth="1"/>
    <col min="13748" max="13748" width="10.85546875" style="1" customWidth="1"/>
    <col min="13749" max="13749" width="40.42578125" style="1" customWidth="1"/>
    <col min="13750" max="13750" width="7.7109375" style="1" customWidth="1"/>
    <col min="13751" max="13751" width="14.28515625" style="1" customWidth="1"/>
    <col min="13752" max="13752" width="14.5703125" style="1" customWidth="1"/>
    <col min="13753" max="13753" width="13.5703125" style="1" customWidth="1"/>
    <col min="13754" max="13754" width="17.140625" style="1" customWidth="1"/>
    <col min="13755" max="13755" width="17.7109375" style="1" customWidth="1"/>
    <col min="13756" max="13765" width="0" style="1" hidden="1" customWidth="1"/>
    <col min="13766" max="14001" width="11.42578125" style="1"/>
    <col min="14002" max="14002" width="0" style="1" hidden="1" customWidth="1"/>
    <col min="14003" max="14003" width="1.5703125" style="1" customWidth="1"/>
    <col min="14004" max="14004" width="10.85546875" style="1" customWidth="1"/>
    <col min="14005" max="14005" width="40.42578125" style="1" customWidth="1"/>
    <col min="14006" max="14006" width="7.7109375" style="1" customWidth="1"/>
    <col min="14007" max="14007" width="14.28515625" style="1" customWidth="1"/>
    <col min="14008" max="14008" width="14.5703125" style="1" customWidth="1"/>
    <col min="14009" max="14009" width="13.5703125" style="1" customWidth="1"/>
    <col min="14010" max="14010" width="17.140625" style="1" customWidth="1"/>
    <col min="14011" max="14011" width="17.7109375" style="1" customWidth="1"/>
    <col min="14012" max="14021" width="0" style="1" hidden="1" customWidth="1"/>
    <col min="14022" max="14257" width="11.42578125" style="1"/>
    <col min="14258" max="14258" width="0" style="1" hidden="1" customWidth="1"/>
    <col min="14259" max="14259" width="1.5703125" style="1" customWidth="1"/>
    <col min="14260" max="14260" width="10.85546875" style="1" customWidth="1"/>
    <col min="14261" max="14261" width="40.42578125" style="1" customWidth="1"/>
    <col min="14262" max="14262" width="7.7109375" style="1" customWidth="1"/>
    <col min="14263" max="14263" width="14.28515625" style="1" customWidth="1"/>
    <col min="14264" max="14264" width="14.5703125" style="1" customWidth="1"/>
    <col min="14265" max="14265" width="13.5703125" style="1" customWidth="1"/>
    <col min="14266" max="14266" width="17.140625" style="1" customWidth="1"/>
    <col min="14267" max="14267" width="17.7109375" style="1" customWidth="1"/>
    <col min="14268" max="14277" width="0" style="1" hidden="1" customWidth="1"/>
    <col min="14278" max="14513" width="11.42578125" style="1"/>
    <col min="14514" max="14514" width="0" style="1" hidden="1" customWidth="1"/>
    <col min="14515" max="14515" width="1.5703125" style="1" customWidth="1"/>
    <col min="14516" max="14516" width="10.85546875" style="1" customWidth="1"/>
    <col min="14517" max="14517" width="40.42578125" style="1" customWidth="1"/>
    <col min="14518" max="14518" width="7.7109375" style="1" customWidth="1"/>
    <col min="14519" max="14519" width="14.28515625" style="1" customWidth="1"/>
    <col min="14520" max="14520" width="14.5703125" style="1" customWidth="1"/>
    <col min="14521" max="14521" width="13.5703125" style="1" customWidth="1"/>
    <col min="14522" max="14522" width="17.140625" style="1" customWidth="1"/>
    <col min="14523" max="14523" width="17.7109375" style="1" customWidth="1"/>
    <col min="14524" max="14533" width="0" style="1" hidden="1" customWidth="1"/>
    <col min="14534" max="14769" width="11.42578125" style="1"/>
    <col min="14770" max="14770" width="0" style="1" hidden="1" customWidth="1"/>
    <col min="14771" max="14771" width="1.5703125" style="1" customWidth="1"/>
    <col min="14772" max="14772" width="10.85546875" style="1" customWidth="1"/>
    <col min="14773" max="14773" width="40.42578125" style="1" customWidth="1"/>
    <col min="14774" max="14774" width="7.7109375" style="1" customWidth="1"/>
    <col min="14775" max="14775" width="14.28515625" style="1" customWidth="1"/>
    <col min="14776" max="14776" width="14.5703125" style="1" customWidth="1"/>
    <col min="14777" max="14777" width="13.5703125" style="1" customWidth="1"/>
    <col min="14778" max="14778" width="17.140625" style="1" customWidth="1"/>
    <col min="14779" max="14779" width="17.7109375" style="1" customWidth="1"/>
    <col min="14780" max="14789" width="0" style="1" hidden="1" customWidth="1"/>
    <col min="14790" max="15025" width="11.42578125" style="1"/>
    <col min="15026" max="15026" width="0" style="1" hidden="1" customWidth="1"/>
    <col min="15027" max="15027" width="1.5703125" style="1" customWidth="1"/>
    <col min="15028" max="15028" width="10.85546875" style="1" customWidth="1"/>
    <col min="15029" max="15029" width="40.42578125" style="1" customWidth="1"/>
    <col min="15030" max="15030" width="7.7109375" style="1" customWidth="1"/>
    <col min="15031" max="15031" width="14.28515625" style="1" customWidth="1"/>
    <col min="15032" max="15032" width="14.5703125" style="1" customWidth="1"/>
    <col min="15033" max="15033" width="13.5703125" style="1" customWidth="1"/>
    <col min="15034" max="15034" width="17.140625" style="1" customWidth="1"/>
    <col min="15035" max="15035" width="17.7109375" style="1" customWidth="1"/>
    <col min="15036" max="15045" width="0" style="1" hidden="1" customWidth="1"/>
    <col min="15046" max="15281" width="11.42578125" style="1"/>
    <col min="15282" max="15282" width="0" style="1" hidden="1" customWidth="1"/>
    <col min="15283" max="15283" width="1.5703125" style="1" customWidth="1"/>
    <col min="15284" max="15284" width="10.85546875" style="1" customWidth="1"/>
    <col min="15285" max="15285" width="40.42578125" style="1" customWidth="1"/>
    <col min="15286" max="15286" width="7.7109375" style="1" customWidth="1"/>
    <col min="15287" max="15287" width="14.28515625" style="1" customWidth="1"/>
    <col min="15288" max="15288" width="14.5703125" style="1" customWidth="1"/>
    <col min="15289" max="15289" width="13.5703125" style="1" customWidth="1"/>
    <col min="15290" max="15290" width="17.140625" style="1" customWidth="1"/>
    <col min="15291" max="15291" width="17.7109375" style="1" customWidth="1"/>
    <col min="15292" max="15301" width="0" style="1" hidden="1" customWidth="1"/>
    <col min="15302" max="15537" width="11.42578125" style="1"/>
    <col min="15538" max="15538" width="0" style="1" hidden="1" customWidth="1"/>
    <col min="15539" max="15539" width="1.5703125" style="1" customWidth="1"/>
    <col min="15540" max="15540" width="10.85546875" style="1" customWidth="1"/>
    <col min="15541" max="15541" width="40.42578125" style="1" customWidth="1"/>
    <col min="15542" max="15542" width="7.7109375" style="1" customWidth="1"/>
    <col min="15543" max="15543" width="14.28515625" style="1" customWidth="1"/>
    <col min="15544" max="15544" width="14.5703125" style="1" customWidth="1"/>
    <col min="15545" max="15545" width="13.5703125" style="1" customWidth="1"/>
    <col min="15546" max="15546" width="17.140625" style="1" customWidth="1"/>
    <col min="15547" max="15547" width="17.7109375" style="1" customWidth="1"/>
    <col min="15548" max="15557" width="0" style="1" hidden="1" customWidth="1"/>
    <col min="15558" max="15793" width="11.42578125" style="1"/>
    <col min="15794" max="15794" width="0" style="1" hidden="1" customWidth="1"/>
    <col min="15795" max="15795" width="1.5703125" style="1" customWidth="1"/>
    <col min="15796" max="15796" width="10.85546875" style="1" customWidth="1"/>
    <col min="15797" max="15797" width="40.42578125" style="1" customWidth="1"/>
    <col min="15798" max="15798" width="7.7109375" style="1" customWidth="1"/>
    <col min="15799" max="15799" width="14.28515625" style="1" customWidth="1"/>
    <col min="15800" max="15800" width="14.5703125" style="1" customWidth="1"/>
    <col min="15801" max="15801" width="13.5703125" style="1" customWidth="1"/>
    <col min="15802" max="15802" width="17.140625" style="1" customWidth="1"/>
    <col min="15803" max="15803" width="17.7109375" style="1" customWidth="1"/>
    <col min="15804" max="15813" width="0" style="1" hidden="1" customWidth="1"/>
    <col min="15814" max="16049" width="11.42578125" style="1"/>
    <col min="16050" max="16050" width="0" style="1" hidden="1" customWidth="1"/>
    <col min="16051" max="16051" width="1.5703125" style="1" customWidth="1"/>
    <col min="16052" max="16052" width="10.85546875" style="1" customWidth="1"/>
    <col min="16053" max="16053" width="40.42578125" style="1" customWidth="1"/>
    <col min="16054" max="16054" width="7.7109375" style="1" customWidth="1"/>
    <col min="16055" max="16055" width="14.28515625" style="1" customWidth="1"/>
    <col min="16056" max="16056" width="14.5703125" style="1" customWidth="1"/>
    <col min="16057" max="16057" width="13.5703125" style="1" customWidth="1"/>
    <col min="16058" max="16058" width="17.140625" style="1" customWidth="1"/>
    <col min="16059" max="16059" width="17.7109375" style="1" customWidth="1"/>
    <col min="16060" max="16069" width="0" style="1" hidden="1" customWidth="1"/>
    <col min="16070" max="16384" width="11.42578125" style="1"/>
  </cols>
  <sheetData>
    <row r="1" spans="1:24" s="22" customFormat="1" ht="15.75" customHeight="1" x14ac:dyDescent="0.25">
      <c r="A1" s="80" t="s">
        <v>35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</row>
    <row r="2" spans="1:24" s="22" customFormat="1" ht="17.25" customHeight="1" x14ac:dyDescent="0.25">
      <c r="A2" s="81" t="s">
        <v>41</v>
      </c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</row>
    <row r="3" spans="1:24" s="32" customFormat="1" ht="27" customHeight="1" x14ac:dyDescent="0.25">
      <c r="A3" s="84" t="s">
        <v>42</v>
      </c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84"/>
    </row>
    <row r="4" spans="1:24" ht="32.25" customHeight="1" x14ac:dyDescent="0.25">
      <c r="A4" s="83" t="s">
        <v>40</v>
      </c>
      <c r="B4" s="83"/>
      <c r="C4" s="83"/>
      <c r="D4" s="83"/>
      <c r="E4" s="87" t="s">
        <v>0</v>
      </c>
      <c r="F4" s="83" t="s">
        <v>1</v>
      </c>
      <c r="G4" s="88" t="s">
        <v>9</v>
      </c>
      <c r="H4" s="90" t="s">
        <v>2</v>
      </c>
      <c r="I4" s="76" t="s">
        <v>17</v>
      </c>
      <c r="J4" s="76"/>
      <c r="K4" s="76" t="s">
        <v>16</v>
      </c>
      <c r="L4" s="76"/>
      <c r="M4" s="85" t="s">
        <v>3</v>
      </c>
      <c r="N4" s="86" t="s">
        <v>7</v>
      </c>
    </row>
    <row r="5" spans="1:24" ht="29.25" customHeight="1" x14ac:dyDescent="0.25">
      <c r="A5" s="33" t="s">
        <v>20</v>
      </c>
      <c r="B5" s="33" t="s">
        <v>21</v>
      </c>
      <c r="C5" s="33" t="s">
        <v>22</v>
      </c>
      <c r="D5" s="33" t="s">
        <v>23</v>
      </c>
      <c r="E5" s="87"/>
      <c r="F5" s="83"/>
      <c r="G5" s="89"/>
      <c r="H5" s="90"/>
      <c r="I5" s="35" t="s">
        <v>4</v>
      </c>
      <c r="J5" s="35" t="s">
        <v>5</v>
      </c>
      <c r="K5" s="35" t="s">
        <v>4</v>
      </c>
      <c r="L5" s="36" t="s">
        <v>5</v>
      </c>
      <c r="M5" s="85"/>
      <c r="N5" s="86"/>
    </row>
    <row r="6" spans="1:24" ht="18" customHeight="1" x14ac:dyDescent="0.25">
      <c r="A6" s="82" t="s">
        <v>31</v>
      </c>
      <c r="B6" s="82"/>
      <c r="C6" s="82"/>
      <c r="D6" s="82"/>
      <c r="E6" s="82"/>
      <c r="F6" s="82"/>
      <c r="G6" s="82"/>
      <c r="H6" s="23"/>
      <c r="I6" s="23"/>
      <c r="J6" s="24">
        <f>+J7</f>
        <v>5109244</v>
      </c>
      <c r="K6" s="24"/>
      <c r="L6" s="30">
        <f>+L7</f>
        <v>6642016</v>
      </c>
      <c r="M6" s="46">
        <f>+M7</f>
        <v>5875630</v>
      </c>
      <c r="N6" s="55">
        <f>+N7</f>
        <v>6991999.6999999993</v>
      </c>
      <c r="T6" s="1">
        <v>6996907</v>
      </c>
    </row>
    <row r="7" spans="1:24" ht="55.5" customHeight="1" x14ac:dyDescent="0.25">
      <c r="A7" s="61">
        <v>3611101</v>
      </c>
      <c r="B7" s="43" t="s">
        <v>26</v>
      </c>
      <c r="C7" s="44" t="s">
        <v>27</v>
      </c>
      <c r="D7" s="10">
        <v>2120201003</v>
      </c>
      <c r="E7" s="12">
        <v>25172504</v>
      </c>
      <c r="F7" s="13" t="s">
        <v>10</v>
      </c>
      <c r="G7" s="14" t="s">
        <v>11</v>
      </c>
      <c r="H7" s="25">
        <v>4</v>
      </c>
      <c r="I7" s="28">
        <v>1277311</v>
      </c>
      <c r="J7" s="27">
        <f>+H7*I7</f>
        <v>5109244</v>
      </c>
      <c r="K7" s="28">
        <v>1660504</v>
      </c>
      <c r="L7" s="29">
        <f>+H7*K7</f>
        <v>6642016</v>
      </c>
      <c r="M7" s="47">
        <f>(J7+L7)/2</f>
        <v>5875630</v>
      </c>
      <c r="N7" s="56">
        <f>+M7*1.19</f>
        <v>6991999.6999999993</v>
      </c>
      <c r="T7" s="1">
        <v>22520413</v>
      </c>
    </row>
    <row r="8" spans="1:24" ht="18" customHeight="1" x14ac:dyDescent="0.25">
      <c r="A8" s="82" t="s">
        <v>18</v>
      </c>
      <c r="B8" s="82"/>
      <c r="C8" s="82"/>
      <c r="D8" s="82"/>
      <c r="E8" s="82"/>
      <c r="F8" s="82"/>
      <c r="G8" s="82"/>
      <c r="H8" s="26"/>
      <c r="I8" s="26"/>
      <c r="J8" s="24">
        <f>SUM(J9:J13)</f>
        <v>4725798</v>
      </c>
      <c r="K8" s="24"/>
      <c r="L8" s="30">
        <f>SUM(L9:L13)</f>
        <v>5561988</v>
      </c>
      <c r="M8" s="46">
        <f>SUM(M9:M13)</f>
        <v>5143893</v>
      </c>
      <c r="N8" s="46">
        <f>SUM(N9:N13)</f>
        <v>6121232.6699999999</v>
      </c>
      <c r="R8" s="1">
        <v>28000000</v>
      </c>
      <c r="T8" s="1">
        <f>SUM(T6:T7)</f>
        <v>29517320</v>
      </c>
    </row>
    <row r="9" spans="1:24" ht="42" customHeight="1" x14ac:dyDescent="0.25">
      <c r="A9" s="60">
        <v>8714102</v>
      </c>
      <c r="B9" s="15" t="s">
        <v>24</v>
      </c>
      <c r="C9" s="15" t="s">
        <v>25</v>
      </c>
      <c r="D9" s="9">
        <v>212020200807</v>
      </c>
      <c r="E9" s="19" t="s">
        <v>13</v>
      </c>
      <c r="F9" s="20" t="s">
        <v>28</v>
      </c>
      <c r="G9" s="18" t="s">
        <v>11</v>
      </c>
      <c r="H9" s="25">
        <v>1</v>
      </c>
      <c r="I9" s="28">
        <v>628992</v>
      </c>
      <c r="J9" s="27">
        <f t="shared" ref="J9:J13" si="0">+H9*I9</f>
        <v>628992</v>
      </c>
      <c r="K9" s="27">
        <v>786240</v>
      </c>
      <c r="L9" s="31">
        <f t="shared" ref="L9:L13" si="1">+H9*K9</f>
        <v>786240</v>
      </c>
      <c r="M9" s="47">
        <f t="shared" ref="M9:M13" si="2">(J9+L9)/2</f>
        <v>707616</v>
      </c>
      <c r="N9" s="56">
        <f t="shared" ref="N9:N11" si="3">+M9*1.19</f>
        <v>842063.03999999992</v>
      </c>
    </row>
    <row r="10" spans="1:24" ht="38.25" customHeight="1" x14ac:dyDescent="0.25">
      <c r="A10" s="61">
        <v>8714102</v>
      </c>
      <c r="B10" s="45" t="s">
        <v>24</v>
      </c>
      <c r="C10" s="45" t="s">
        <v>25</v>
      </c>
      <c r="D10" s="9">
        <v>212020200807</v>
      </c>
      <c r="E10" s="19" t="s">
        <v>12</v>
      </c>
      <c r="F10" s="21" t="s">
        <v>29</v>
      </c>
      <c r="G10" s="18" t="s">
        <v>11</v>
      </c>
      <c r="H10" s="25">
        <v>2</v>
      </c>
      <c r="I10" s="28">
        <v>995798</v>
      </c>
      <c r="J10" s="27">
        <f t="shared" si="0"/>
        <v>1991596</v>
      </c>
      <c r="K10" s="27">
        <v>1155126</v>
      </c>
      <c r="L10" s="31">
        <f t="shared" si="1"/>
        <v>2310252</v>
      </c>
      <c r="M10" s="47">
        <f t="shared" si="2"/>
        <v>2150924</v>
      </c>
      <c r="N10" s="56">
        <f t="shared" si="3"/>
        <v>2559599.56</v>
      </c>
    </row>
    <row r="11" spans="1:24" ht="39" customHeight="1" x14ac:dyDescent="0.25">
      <c r="A11" s="61">
        <v>8714102</v>
      </c>
      <c r="B11" s="45" t="s">
        <v>24</v>
      </c>
      <c r="C11" s="45" t="s">
        <v>25</v>
      </c>
      <c r="D11" s="9">
        <v>212020200807</v>
      </c>
      <c r="E11" s="19" t="s">
        <v>12</v>
      </c>
      <c r="F11" s="21" t="s">
        <v>30</v>
      </c>
      <c r="G11" s="18" t="s">
        <v>11</v>
      </c>
      <c r="H11" s="25">
        <v>2</v>
      </c>
      <c r="I11" s="28">
        <v>1012605</v>
      </c>
      <c r="J11" s="27">
        <f t="shared" si="0"/>
        <v>2025210</v>
      </c>
      <c r="K11" s="27">
        <v>1184748</v>
      </c>
      <c r="L11" s="31">
        <f t="shared" si="1"/>
        <v>2369496</v>
      </c>
      <c r="M11" s="47">
        <f t="shared" si="2"/>
        <v>2197353</v>
      </c>
      <c r="N11" s="56">
        <f t="shared" si="3"/>
        <v>2614850.0699999998</v>
      </c>
    </row>
    <row r="12" spans="1:24" ht="39.75" customHeight="1" x14ac:dyDescent="0.25">
      <c r="A12" s="61">
        <v>8714102</v>
      </c>
      <c r="B12" s="45" t="s">
        <v>24</v>
      </c>
      <c r="C12" s="45" t="s">
        <v>25</v>
      </c>
      <c r="D12" s="9">
        <v>212020200807</v>
      </c>
      <c r="E12" s="19">
        <v>78181500</v>
      </c>
      <c r="F12" s="20" t="s">
        <v>14</v>
      </c>
      <c r="G12" s="18" t="s">
        <v>11</v>
      </c>
      <c r="H12" s="25">
        <v>1</v>
      </c>
      <c r="I12" s="28">
        <v>40000</v>
      </c>
      <c r="J12" s="27">
        <f t="shared" si="0"/>
        <v>40000</v>
      </c>
      <c r="K12" s="27">
        <v>44400</v>
      </c>
      <c r="L12" s="31">
        <f t="shared" si="1"/>
        <v>44400</v>
      </c>
      <c r="M12" s="47">
        <f t="shared" si="2"/>
        <v>42200</v>
      </c>
      <c r="N12" s="56">
        <f>+M12*1.19</f>
        <v>50218</v>
      </c>
      <c r="P12" s="1" t="e">
        <f>#REF!-#REF!</f>
        <v>#REF!</v>
      </c>
    </row>
    <row r="13" spans="1:24" ht="39.75" customHeight="1" x14ac:dyDescent="0.25">
      <c r="A13" s="61">
        <v>8714102</v>
      </c>
      <c r="B13" s="45" t="s">
        <v>24</v>
      </c>
      <c r="C13" s="45" t="s">
        <v>25</v>
      </c>
      <c r="D13" s="9">
        <v>212020200807</v>
      </c>
      <c r="E13" s="19">
        <v>78181500</v>
      </c>
      <c r="F13" s="21" t="s">
        <v>15</v>
      </c>
      <c r="G13" s="18" t="s">
        <v>11</v>
      </c>
      <c r="H13" s="25">
        <v>4</v>
      </c>
      <c r="I13" s="28">
        <v>10000</v>
      </c>
      <c r="J13" s="27">
        <f t="shared" si="0"/>
        <v>40000</v>
      </c>
      <c r="K13" s="27">
        <v>12900</v>
      </c>
      <c r="L13" s="31">
        <f t="shared" si="1"/>
        <v>51600</v>
      </c>
      <c r="M13" s="47">
        <f t="shared" si="2"/>
        <v>45800</v>
      </c>
      <c r="N13" s="56">
        <f t="shared" ref="N13" si="4">+M13*1.19</f>
        <v>54502</v>
      </c>
    </row>
    <row r="14" spans="1:24" ht="15.75" customHeight="1" x14ac:dyDescent="0.25">
      <c r="A14" s="91" t="s">
        <v>6</v>
      </c>
      <c r="B14" s="91"/>
      <c r="C14" s="91"/>
      <c r="D14" s="91"/>
      <c r="E14" s="91"/>
      <c r="F14" s="91"/>
      <c r="G14" s="91"/>
      <c r="H14" s="91"/>
      <c r="I14" s="91"/>
      <c r="J14" s="91"/>
      <c r="K14" s="91"/>
      <c r="L14" s="92"/>
      <c r="M14" s="48">
        <f>+M8+M6</f>
        <v>11019523</v>
      </c>
      <c r="N14" s="49">
        <f>+N8+N6</f>
        <v>13113232.369999999</v>
      </c>
      <c r="V14" s="1">
        <v>28000000</v>
      </c>
      <c r="W14" s="1">
        <v>5000000</v>
      </c>
      <c r="X14" s="1">
        <f>+V14+W14</f>
        <v>33000000</v>
      </c>
    </row>
    <row r="15" spans="1:24" ht="16.5" customHeight="1" x14ac:dyDescent="0.25">
      <c r="A15" s="91" t="s">
        <v>8</v>
      </c>
      <c r="B15" s="91"/>
      <c r="C15" s="91"/>
      <c r="D15" s="91"/>
      <c r="E15" s="91"/>
      <c r="F15" s="91"/>
      <c r="G15" s="91"/>
      <c r="H15" s="91"/>
      <c r="I15" s="91"/>
      <c r="J15" s="91"/>
      <c r="K15" s="91"/>
      <c r="L15" s="92"/>
      <c r="M15" s="48">
        <f>(M14)*19%</f>
        <v>2093709.37</v>
      </c>
      <c r="N15" s="57"/>
      <c r="V15" s="1">
        <f>+V14-N14</f>
        <v>14886767.630000001</v>
      </c>
    </row>
    <row r="16" spans="1:24" ht="16.5" customHeight="1" x14ac:dyDescent="0.25">
      <c r="A16" s="93" t="s">
        <v>37</v>
      </c>
      <c r="B16" s="93"/>
      <c r="C16" s="93"/>
      <c r="D16" s="93"/>
      <c r="E16" s="93"/>
      <c r="F16" s="93"/>
      <c r="G16" s="93"/>
      <c r="H16" s="93"/>
      <c r="I16" s="93"/>
      <c r="J16" s="93"/>
      <c r="K16" s="93"/>
      <c r="L16" s="93"/>
      <c r="M16" s="49">
        <f>SUM(M14:M15)</f>
        <v>13113232.370000001</v>
      </c>
      <c r="N16" s="58"/>
      <c r="V16" s="1">
        <f>SUM(V14:V15)</f>
        <v>42886767.630000003</v>
      </c>
    </row>
    <row r="17" spans="1:24" ht="12" customHeight="1" x14ac:dyDescent="0.25">
      <c r="I17" s="6"/>
      <c r="J17" s="39">
        <f>+J8+J6</f>
        <v>9835042</v>
      </c>
      <c r="K17" s="40"/>
      <c r="L17" s="40">
        <f>+L8+L6</f>
        <v>12204004</v>
      </c>
      <c r="M17" s="50"/>
    </row>
    <row r="18" spans="1:24" ht="12" customHeight="1" x14ac:dyDescent="0.25">
      <c r="I18" s="6"/>
      <c r="J18" s="39">
        <f>(J17)*19%</f>
        <v>1868657.98</v>
      </c>
      <c r="K18" s="40"/>
      <c r="L18" s="40">
        <f>(L17)*19%</f>
        <v>2318760.7600000002</v>
      </c>
      <c r="M18" s="50"/>
    </row>
    <row r="19" spans="1:24" ht="23.25" customHeight="1" x14ac:dyDescent="0.25">
      <c r="I19" s="7"/>
      <c r="J19" s="41">
        <f>SUM(J17:J18)</f>
        <v>11703699.98</v>
      </c>
      <c r="K19" s="42">
        <f>(J19+L19)/2</f>
        <v>13113232.370000001</v>
      </c>
      <c r="L19" s="42">
        <f>SUM(L17:L18)</f>
        <v>14522764.76</v>
      </c>
      <c r="M19" s="51"/>
    </row>
    <row r="20" spans="1:24" ht="12" hidden="1" customHeight="1" x14ac:dyDescent="0.25">
      <c r="I20" s="7"/>
      <c r="J20" s="7"/>
      <c r="K20" s="8">
        <f>(J19+L19)/2</f>
        <v>13113232.370000001</v>
      </c>
      <c r="L20" s="8"/>
      <c r="M20" s="51"/>
    </row>
    <row r="21" spans="1:24" ht="12" hidden="1" customHeight="1" x14ac:dyDescent="0.25">
      <c r="I21" s="7"/>
      <c r="J21" s="7"/>
      <c r="K21" s="8"/>
      <c r="L21" s="8"/>
      <c r="M21" s="51"/>
    </row>
    <row r="22" spans="1:24" ht="25.5" hidden="1" customHeight="1" x14ac:dyDescent="0.25">
      <c r="A22" s="94" t="s">
        <v>36</v>
      </c>
      <c r="B22" s="95"/>
      <c r="C22" s="95"/>
      <c r="D22" s="95"/>
      <c r="E22" s="95"/>
      <c r="F22" s="95"/>
      <c r="G22" s="95"/>
      <c r="H22" s="95"/>
      <c r="I22" s="95"/>
      <c r="J22" s="95"/>
      <c r="K22" s="95"/>
      <c r="L22" s="95"/>
      <c r="M22" s="95"/>
      <c r="N22" s="96"/>
    </row>
    <row r="23" spans="1:24" ht="32.25" hidden="1" customHeight="1" x14ac:dyDescent="0.25">
      <c r="A23" s="83" t="s">
        <v>19</v>
      </c>
      <c r="B23" s="83"/>
      <c r="C23" s="83"/>
      <c r="D23" s="83"/>
      <c r="E23" s="87" t="s">
        <v>0</v>
      </c>
      <c r="F23" s="83" t="s">
        <v>1</v>
      </c>
      <c r="G23" s="88" t="s">
        <v>9</v>
      </c>
      <c r="H23" s="90" t="s">
        <v>2</v>
      </c>
      <c r="I23" s="76" t="s">
        <v>16</v>
      </c>
      <c r="J23" s="76"/>
      <c r="K23" s="78" t="s">
        <v>17</v>
      </c>
      <c r="L23" s="79"/>
      <c r="M23" s="85" t="s">
        <v>3</v>
      </c>
      <c r="N23" s="86" t="s">
        <v>7</v>
      </c>
    </row>
    <row r="24" spans="1:24" ht="29.25" hidden="1" customHeight="1" x14ac:dyDescent="0.25">
      <c r="A24" s="33" t="s">
        <v>20</v>
      </c>
      <c r="B24" s="33" t="s">
        <v>21</v>
      </c>
      <c r="C24" s="33" t="s">
        <v>22</v>
      </c>
      <c r="D24" s="34" t="s">
        <v>23</v>
      </c>
      <c r="E24" s="87"/>
      <c r="F24" s="83"/>
      <c r="G24" s="89"/>
      <c r="H24" s="90"/>
      <c r="I24" s="35" t="s">
        <v>4</v>
      </c>
      <c r="J24" s="35" t="s">
        <v>5</v>
      </c>
      <c r="K24" s="35" t="s">
        <v>4</v>
      </c>
      <c r="L24" s="36" t="s">
        <v>5</v>
      </c>
      <c r="M24" s="85"/>
      <c r="N24" s="86"/>
    </row>
    <row r="25" spans="1:24" ht="18" hidden="1" customHeight="1" x14ac:dyDescent="0.25">
      <c r="A25" s="82" t="s">
        <v>18</v>
      </c>
      <c r="B25" s="82"/>
      <c r="C25" s="82"/>
      <c r="D25" s="82"/>
      <c r="E25" s="82"/>
      <c r="F25" s="82"/>
      <c r="G25" s="82"/>
      <c r="H25" s="26"/>
      <c r="I25" s="26"/>
      <c r="J25" s="24">
        <f>SUM(J26:J53)</f>
        <v>0</v>
      </c>
      <c r="K25" s="24"/>
      <c r="L25" s="30">
        <f>SUM(L26:L53)</f>
        <v>0</v>
      </c>
      <c r="M25" s="46">
        <f>SUM(M26:M31)</f>
        <v>0</v>
      </c>
      <c r="N25" s="46">
        <f>SUM(N26:N31)</f>
        <v>0</v>
      </c>
      <c r="R25" s="1">
        <v>28000000</v>
      </c>
      <c r="T25" s="1" t="e">
        <f>SUM(#REF!)</f>
        <v>#REF!</v>
      </c>
    </row>
    <row r="26" spans="1:24" ht="51" hidden="1" customHeight="1" x14ac:dyDescent="0.25">
      <c r="A26" s="11">
        <v>8714102</v>
      </c>
      <c r="B26" s="15" t="s">
        <v>24</v>
      </c>
      <c r="C26" s="15" t="s">
        <v>25</v>
      </c>
      <c r="D26" s="9">
        <v>212020200807</v>
      </c>
      <c r="E26" s="16"/>
      <c r="F26" s="17"/>
      <c r="G26" s="18" t="s">
        <v>11</v>
      </c>
      <c r="H26" s="25"/>
      <c r="I26" s="28"/>
      <c r="J26" s="27">
        <f>+H26*I26</f>
        <v>0</v>
      </c>
      <c r="K26" s="27"/>
      <c r="L26" s="29">
        <f t="shared" ref="L26:L31" si="5">+H26*K26</f>
        <v>0</v>
      </c>
      <c r="M26" s="47">
        <f t="shared" ref="M26:M31" si="6">(J26+L26)/2</f>
        <v>0</v>
      </c>
      <c r="N26" s="56">
        <f t="shared" ref="N26:N31" si="7">+M26*1.19</f>
        <v>0</v>
      </c>
    </row>
    <row r="27" spans="1:24" ht="36" hidden="1" customHeight="1" x14ac:dyDescent="0.25">
      <c r="A27" s="11">
        <v>8714102</v>
      </c>
      <c r="B27" s="15" t="s">
        <v>24</v>
      </c>
      <c r="C27" s="15" t="s">
        <v>25</v>
      </c>
      <c r="D27" s="9">
        <v>212020200807</v>
      </c>
      <c r="E27" s="16"/>
      <c r="F27" s="17"/>
      <c r="G27" s="18" t="s">
        <v>11</v>
      </c>
      <c r="H27" s="25"/>
      <c r="I27" s="28"/>
      <c r="J27" s="27">
        <f>+H27*I27</f>
        <v>0</v>
      </c>
      <c r="K27" s="27"/>
      <c r="L27" s="29">
        <f t="shared" si="5"/>
        <v>0</v>
      </c>
      <c r="M27" s="47">
        <f t="shared" si="6"/>
        <v>0</v>
      </c>
      <c r="N27" s="56">
        <f t="shared" si="7"/>
        <v>0</v>
      </c>
    </row>
    <row r="28" spans="1:24" ht="48.75" hidden="1" customHeight="1" x14ac:dyDescent="0.25">
      <c r="A28" s="11">
        <v>8714102</v>
      </c>
      <c r="B28" s="15" t="s">
        <v>24</v>
      </c>
      <c r="C28" s="15" t="s">
        <v>25</v>
      </c>
      <c r="D28" s="9">
        <v>212020200807</v>
      </c>
      <c r="E28" s="19"/>
      <c r="F28" s="20"/>
      <c r="G28" s="18" t="s">
        <v>11</v>
      </c>
      <c r="H28" s="25"/>
      <c r="I28" s="28"/>
      <c r="J28" s="27">
        <f t="shared" ref="J28:J31" si="8">+H28*I28</f>
        <v>0</v>
      </c>
      <c r="K28" s="27"/>
      <c r="L28" s="31">
        <f t="shared" si="5"/>
        <v>0</v>
      </c>
      <c r="M28" s="47">
        <f t="shared" si="6"/>
        <v>0</v>
      </c>
      <c r="N28" s="56">
        <f t="shared" si="7"/>
        <v>0</v>
      </c>
    </row>
    <row r="29" spans="1:24" ht="51.75" hidden="1" customHeight="1" x14ac:dyDescent="0.25">
      <c r="A29" s="11">
        <v>8714102</v>
      </c>
      <c r="B29" s="15" t="s">
        <v>24</v>
      </c>
      <c r="C29" s="15" t="s">
        <v>25</v>
      </c>
      <c r="D29" s="9">
        <v>212020200807</v>
      </c>
      <c r="E29" s="19"/>
      <c r="F29" s="20"/>
      <c r="G29" s="18" t="s">
        <v>11</v>
      </c>
      <c r="H29" s="25"/>
      <c r="I29" s="28"/>
      <c r="J29" s="27">
        <f t="shared" si="8"/>
        <v>0</v>
      </c>
      <c r="K29" s="27"/>
      <c r="L29" s="31">
        <f t="shared" si="5"/>
        <v>0</v>
      </c>
      <c r="M29" s="47">
        <f t="shared" si="6"/>
        <v>0</v>
      </c>
      <c r="N29" s="56">
        <f t="shared" si="7"/>
        <v>0</v>
      </c>
    </row>
    <row r="30" spans="1:24" ht="42" hidden="1" customHeight="1" x14ac:dyDescent="0.25">
      <c r="A30" s="11">
        <v>8714102</v>
      </c>
      <c r="B30" s="15" t="s">
        <v>24</v>
      </c>
      <c r="C30" s="15" t="s">
        <v>25</v>
      </c>
      <c r="D30" s="9">
        <v>212020200807</v>
      </c>
      <c r="E30" s="19"/>
      <c r="F30" s="20"/>
      <c r="G30" s="18" t="s">
        <v>11</v>
      </c>
      <c r="H30" s="25"/>
      <c r="I30" s="28"/>
      <c r="J30" s="27">
        <f t="shared" si="8"/>
        <v>0</v>
      </c>
      <c r="K30" s="27"/>
      <c r="L30" s="31">
        <f t="shared" si="5"/>
        <v>0</v>
      </c>
      <c r="M30" s="47">
        <f t="shared" si="6"/>
        <v>0</v>
      </c>
      <c r="N30" s="56">
        <f t="shared" si="7"/>
        <v>0</v>
      </c>
    </row>
    <row r="31" spans="1:24" ht="39.75" hidden="1" customHeight="1" x14ac:dyDescent="0.25">
      <c r="A31" s="11">
        <v>8714102</v>
      </c>
      <c r="B31" s="15" t="s">
        <v>24</v>
      </c>
      <c r="C31" s="15" t="s">
        <v>25</v>
      </c>
      <c r="D31" s="9">
        <v>212020200807</v>
      </c>
      <c r="E31" s="19"/>
      <c r="F31" s="20"/>
      <c r="G31" s="18" t="s">
        <v>11</v>
      </c>
      <c r="H31" s="25"/>
      <c r="I31" s="28"/>
      <c r="J31" s="27">
        <f t="shared" si="8"/>
        <v>0</v>
      </c>
      <c r="K31" s="27"/>
      <c r="L31" s="31">
        <f t="shared" si="5"/>
        <v>0</v>
      </c>
      <c r="M31" s="47">
        <f t="shared" si="6"/>
        <v>0</v>
      </c>
      <c r="N31" s="56">
        <f t="shared" si="7"/>
        <v>0</v>
      </c>
    </row>
    <row r="32" spans="1:24" ht="15.75" hidden="1" customHeight="1" x14ac:dyDescent="0.25">
      <c r="A32" s="91" t="s">
        <v>6</v>
      </c>
      <c r="B32" s="91"/>
      <c r="C32" s="91"/>
      <c r="D32" s="91"/>
      <c r="E32" s="91"/>
      <c r="F32" s="91"/>
      <c r="G32" s="91"/>
      <c r="H32" s="91"/>
      <c r="I32" s="91"/>
      <c r="J32" s="91"/>
      <c r="K32" s="91"/>
      <c r="L32" s="92"/>
      <c r="M32" s="48"/>
      <c r="N32" s="49">
        <f>SUM(N26:N31)</f>
        <v>0</v>
      </c>
      <c r="V32" s="1">
        <v>28000000</v>
      </c>
      <c r="W32" s="1">
        <v>5000000</v>
      </c>
      <c r="X32" s="1">
        <f>+V32+W32</f>
        <v>33000000</v>
      </c>
    </row>
    <row r="33" spans="1:22" ht="16.5" hidden="1" customHeight="1" x14ac:dyDescent="0.25">
      <c r="A33" s="91" t="s">
        <v>8</v>
      </c>
      <c r="B33" s="91"/>
      <c r="C33" s="91"/>
      <c r="D33" s="91"/>
      <c r="E33" s="91"/>
      <c r="F33" s="91"/>
      <c r="G33" s="91"/>
      <c r="H33" s="91"/>
      <c r="I33" s="91"/>
      <c r="J33" s="91"/>
      <c r="K33" s="91"/>
      <c r="L33" s="92"/>
      <c r="M33" s="48">
        <f>M32*19%</f>
        <v>0</v>
      </c>
      <c r="N33" s="57"/>
      <c r="V33" s="1">
        <f>+V32-N32</f>
        <v>28000000</v>
      </c>
    </row>
    <row r="34" spans="1:22" ht="16.5" hidden="1" customHeight="1" x14ac:dyDescent="0.25">
      <c r="A34" s="93" t="s">
        <v>38</v>
      </c>
      <c r="B34" s="93"/>
      <c r="C34" s="93"/>
      <c r="D34" s="93"/>
      <c r="E34" s="93"/>
      <c r="F34" s="93"/>
      <c r="G34" s="93"/>
      <c r="H34" s="93"/>
      <c r="I34" s="93"/>
      <c r="J34" s="93"/>
      <c r="K34" s="93"/>
      <c r="L34" s="93"/>
      <c r="M34" s="49">
        <f>SUM(M32:M33)</f>
        <v>0</v>
      </c>
      <c r="N34" s="58"/>
      <c r="V34" s="1">
        <f>SUM(V32:V33)</f>
        <v>56000000</v>
      </c>
    </row>
    <row r="35" spans="1:22" ht="25.5" hidden="1" customHeight="1" x14ac:dyDescent="0.25">
      <c r="A35" s="38"/>
      <c r="B35" s="38"/>
      <c r="C35" s="38"/>
      <c r="D35" s="38"/>
      <c r="E35" s="38"/>
      <c r="F35" s="38"/>
      <c r="G35" s="38"/>
      <c r="H35" s="38"/>
      <c r="I35" s="38"/>
      <c r="J35" s="38"/>
      <c r="K35" s="38"/>
      <c r="L35" s="38"/>
      <c r="M35" s="52"/>
      <c r="N35" s="52"/>
    </row>
    <row r="36" spans="1:22" ht="25.5" hidden="1" customHeight="1" x14ac:dyDescent="0.25">
      <c r="A36" s="38"/>
      <c r="B36" s="38"/>
      <c r="C36" s="38"/>
      <c r="D36" s="38"/>
      <c r="E36" s="38"/>
      <c r="F36" s="38"/>
      <c r="G36" s="38"/>
      <c r="H36" s="38"/>
      <c r="I36" s="38"/>
      <c r="J36" s="38"/>
      <c r="K36" s="38"/>
      <c r="L36" s="38"/>
      <c r="M36" s="52"/>
      <c r="N36" s="52"/>
    </row>
    <row r="37" spans="1:22" ht="25.5" hidden="1" customHeight="1" x14ac:dyDescent="0.25">
      <c r="A37" s="38"/>
      <c r="B37" s="38"/>
      <c r="C37" s="38"/>
      <c r="D37" s="38"/>
      <c r="E37" s="38"/>
      <c r="F37" s="38"/>
      <c r="G37" s="38"/>
      <c r="H37" s="38"/>
      <c r="I37" s="38"/>
      <c r="J37" s="38"/>
      <c r="K37" s="38"/>
      <c r="L37" s="38"/>
      <c r="M37" s="52"/>
      <c r="N37" s="52"/>
    </row>
    <row r="38" spans="1:22" ht="25.5" hidden="1" customHeight="1" x14ac:dyDescent="0.25">
      <c r="A38" s="38"/>
      <c r="B38" s="38"/>
      <c r="C38" s="38"/>
      <c r="D38" s="38"/>
      <c r="E38" s="38"/>
      <c r="F38" s="38"/>
      <c r="G38" s="38"/>
      <c r="H38" s="38"/>
      <c r="I38" s="38"/>
      <c r="J38" s="38"/>
      <c r="K38" s="38"/>
      <c r="L38" s="38"/>
      <c r="M38" s="52"/>
      <c r="N38" s="52"/>
    </row>
    <row r="39" spans="1:22" ht="25.5" hidden="1" customHeight="1" x14ac:dyDescent="0.25">
      <c r="A39" s="38"/>
      <c r="B39" s="38"/>
      <c r="C39" s="38"/>
      <c r="D39" s="38"/>
      <c r="E39" s="38"/>
      <c r="F39" s="38"/>
      <c r="G39" s="38"/>
      <c r="H39" s="38"/>
      <c r="I39" s="38"/>
      <c r="J39" s="38"/>
      <c r="K39" s="38"/>
      <c r="L39" s="38"/>
      <c r="M39" s="52"/>
      <c r="N39" s="52"/>
    </row>
    <row r="40" spans="1:22" ht="25.5" hidden="1" customHeight="1" x14ac:dyDescent="0.25">
      <c r="A40" s="38"/>
      <c r="B40" s="38"/>
      <c r="C40" s="38"/>
      <c r="D40" s="38"/>
      <c r="E40" s="38"/>
      <c r="F40" s="38"/>
      <c r="G40" s="38"/>
      <c r="H40" s="38"/>
      <c r="I40" s="38"/>
      <c r="J40" s="38"/>
      <c r="K40" s="38"/>
      <c r="L40" s="38"/>
      <c r="M40" s="52"/>
      <c r="N40" s="52"/>
    </row>
    <row r="41" spans="1:22" ht="25.5" hidden="1" customHeight="1" x14ac:dyDescent="0.25">
      <c r="A41" s="38"/>
      <c r="B41" s="38"/>
      <c r="C41" s="38"/>
      <c r="D41" s="38"/>
      <c r="E41" s="38"/>
      <c r="F41" s="38"/>
      <c r="G41" s="38"/>
      <c r="H41" s="38"/>
      <c r="I41" s="38"/>
      <c r="J41" s="38"/>
      <c r="K41" s="38"/>
      <c r="L41" s="38"/>
      <c r="M41" s="52"/>
      <c r="N41" s="52"/>
    </row>
    <row r="42" spans="1:22" ht="25.5" hidden="1" customHeight="1" x14ac:dyDescent="0.25">
      <c r="A42" s="38"/>
      <c r="B42" s="38"/>
      <c r="C42" s="38"/>
      <c r="D42" s="38"/>
      <c r="E42" s="38"/>
      <c r="F42" s="38"/>
      <c r="G42" s="38"/>
      <c r="H42" s="38"/>
      <c r="I42" s="38"/>
      <c r="J42" s="38"/>
      <c r="K42" s="38"/>
      <c r="L42" s="38"/>
      <c r="M42" s="52"/>
      <c r="N42" s="52"/>
    </row>
    <row r="43" spans="1:22" ht="25.5" hidden="1" customHeight="1" x14ac:dyDescent="0.25">
      <c r="A43" s="38"/>
      <c r="B43" s="38"/>
      <c r="C43" s="38"/>
      <c r="D43" s="38"/>
      <c r="E43" s="38"/>
      <c r="F43" s="38"/>
      <c r="G43" s="38"/>
      <c r="H43" s="38"/>
      <c r="I43" s="38"/>
      <c r="J43" s="38"/>
      <c r="K43" s="38"/>
      <c r="L43" s="38"/>
      <c r="M43" s="52"/>
      <c r="N43" s="52"/>
    </row>
    <row r="44" spans="1:22" ht="25.5" hidden="1" customHeight="1" x14ac:dyDescent="0.25">
      <c r="A44" s="38"/>
      <c r="B44" s="38"/>
      <c r="C44" s="38"/>
      <c r="D44" s="38"/>
      <c r="E44" s="38"/>
      <c r="F44" s="38"/>
      <c r="G44" s="38"/>
      <c r="H44" s="38"/>
      <c r="I44" s="38"/>
      <c r="J44" s="38"/>
      <c r="K44" s="38"/>
      <c r="L44" s="38"/>
      <c r="M44" s="52"/>
      <c r="N44" s="52"/>
    </row>
    <row r="45" spans="1:22" ht="25.5" hidden="1" customHeight="1" x14ac:dyDescent="0.25">
      <c r="A45" s="38"/>
      <c r="B45" s="38"/>
      <c r="C45" s="38"/>
      <c r="D45" s="38"/>
      <c r="E45" s="38"/>
      <c r="F45" s="38"/>
      <c r="G45" s="38"/>
      <c r="H45" s="38"/>
      <c r="I45" s="38"/>
      <c r="J45" s="38"/>
      <c r="K45" s="38"/>
      <c r="L45" s="38"/>
      <c r="M45" s="52"/>
      <c r="N45" s="52"/>
    </row>
    <row r="46" spans="1:22" ht="25.5" hidden="1" customHeight="1" x14ac:dyDescent="0.25">
      <c r="A46" s="38"/>
      <c r="B46" s="38"/>
      <c r="C46" s="38"/>
      <c r="D46" s="38"/>
      <c r="E46" s="38"/>
      <c r="F46" s="38"/>
      <c r="G46" s="38"/>
      <c r="H46" s="38"/>
      <c r="I46" s="38"/>
      <c r="J46" s="38"/>
      <c r="K46" s="38"/>
      <c r="L46" s="38"/>
      <c r="M46" s="52"/>
      <c r="N46" s="52"/>
    </row>
    <row r="47" spans="1:22" ht="25.5" hidden="1" customHeight="1" x14ac:dyDescent="0.25">
      <c r="A47" s="38"/>
      <c r="B47" s="38"/>
      <c r="C47" s="38"/>
      <c r="D47" s="38"/>
      <c r="E47" s="38"/>
      <c r="F47" s="38"/>
      <c r="G47" s="38"/>
      <c r="H47" s="38"/>
      <c r="I47" s="38"/>
      <c r="J47" s="38"/>
      <c r="K47" s="38"/>
      <c r="L47" s="38"/>
      <c r="M47" s="52"/>
      <c r="N47" s="52"/>
    </row>
    <row r="48" spans="1:22" ht="25.5" hidden="1" customHeight="1" x14ac:dyDescent="0.25">
      <c r="A48" s="38"/>
      <c r="B48" s="38"/>
      <c r="C48" s="38"/>
      <c r="D48" s="38"/>
      <c r="E48" s="38"/>
      <c r="F48" s="38"/>
      <c r="G48" s="38"/>
      <c r="H48" s="38"/>
      <c r="I48" s="38"/>
      <c r="J48" s="38"/>
      <c r="K48" s="38"/>
      <c r="L48" s="38"/>
      <c r="M48" s="52"/>
      <c r="N48" s="52"/>
    </row>
    <row r="49" spans="1:14" ht="25.5" hidden="1" customHeight="1" x14ac:dyDescent="0.25">
      <c r="A49" s="38"/>
      <c r="B49" s="38"/>
      <c r="C49" s="38"/>
      <c r="D49" s="38"/>
      <c r="E49" s="38"/>
      <c r="F49" s="38"/>
      <c r="G49" s="38"/>
      <c r="H49" s="38"/>
      <c r="I49" s="38"/>
      <c r="J49" s="38"/>
      <c r="K49" s="38"/>
      <c r="L49" s="38"/>
      <c r="M49" s="52"/>
      <c r="N49" s="52"/>
    </row>
    <row r="50" spans="1:14" ht="25.5" hidden="1" customHeight="1" x14ac:dyDescent="0.25">
      <c r="A50" s="38"/>
      <c r="B50" s="38"/>
      <c r="C50" s="38"/>
      <c r="D50" s="38"/>
      <c r="E50" s="38"/>
      <c r="F50" s="38"/>
      <c r="G50" s="38"/>
      <c r="H50" s="38"/>
      <c r="I50" s="38"/>
      <c r="J50" s="38"/>
      <c r="K50" s="38"/>
      <c r="L50" s="38"/>
      <c r="M50" s="52"/>
      <c r="N50" s="52"/>
    </row>
    <row r="51" spans="1:14" ht="25.5" hidden="1" customHeight="1" x14ac:dyDescent="0.25">
      <c r="A51" s="38"/>
      <c r="B51" s="38"/>
      <c r="C51" s="38"/>
      <c r="D51" s="38"/>
      <c r="E51" s="38"/>
      <c r="F51" s="38"/>
      <c r="G51" s="38"/>
      <c r="H51" s="38"/>
      <c r="I51" s="38"/>
      <c r="J51" s="38"/>
      <c r="K51" s="38"/>
      <c r="L51" s="38"/>
      <c r="M51" s="52"/>
      <c r="N51" s="52"/>
    </row>
    <row r="52" spans="1:14" ht="25.5" hidden="1" customHeight="1" x14ac:dyDescent="0.25">
      <c r="A52" s="38"/>
      <c r="B52" s="38"/>
      <c r="C52" s="38"/>
      <c r="D52" s="38"/>
      <c r="E52" s="38"/>
      <c r="F52" s="38"/>
      <c r="G52" s="38"/>
      <c r="H52" s="38"/>
      <c r="I52" s="38"/>
      <c r="J52" s="38"/>
      <c r="K52" s="38"/>
      <c r="L52" s="38"/>
      <c r="M52" s="52"/>
      <c r="N52" s="52"/>
    </row>
    <row r="53" spans="1:14" ht="25.5" hidden="1" customHeight="1" x14ac:dyDescent="0.25">
      <c r="A53" s="38"/>
      <c r="B53" s="38"/>
      <c r="C53" s="38"/>
      <c r="D53" s="38"/>
      <c r="E53" s="38"/>
      <c r="F53" s="38"/>
      <c r="G53" s="38"/>
      <c r="H53" s="38"/>
      <c r="I53" s="38"/>
      <c r="J53" s="38"/>
      <c r="K53" s="38"/>
      <c r="L53" s="38"/>
      <c r="M53" s="52"/>
      <c r="N53" s="52"/>
    </row>
    <row r="54" spans="1:14" ht="25.5" hidden="1" customHeight="1" x14ac:dyDescent="0.25">
      <c r="A54" s="38"/>
      <c r="B54" s="38"/>
      <c r="C54" s="38"/>
      <c r="D54" s="38"/>
      <c r="E54" s="38"/>
      <c r="F54" s="38"/>
      <c r="G54" s="38"/>
      <c r="H54" s="38"/>
      <c r="I54" s="38"/>
      <c r="J54" s="38"/>
      <c r="K54" s="38"/>
      <c r="L54" s="38"/>
      <c r="M54" s="52"/>
      <c r="N54" s="52"/>
    </row>
    <row r="55" spans="1:14" ht="25.5" hidden="1" customHeight="1" x14ac:dyDescent="0.25">
      <c r="A55" s="38"/>
      <c r="B55" s="38"/>
      <c r="C55" s="38"/>
      <c r="D55" s="38"/>
      <c r="E55" s="38"/>
      <c r="F55" s="38"/>
      <c r="G55" s="38"/>
      <c r="H55" s="38"/>
      <c r="I55" s="38"/>
      <c r="J55" s="38"/>
      <c r="K55" s="38"/>
      <c r="L55" s="38"/>
      <c r="M55" s="52"/>
      <c r="N55" s="52"/>
    </row>
    <row r="56" spans="1:14" ht="25.5" hidden="1" customHeight="1" x14ac:dyDescent="0.25">
      <c r="A56" s="38"/>
      <c r="B56" s="38"/>
      <c r="C56" s="38"/>
      <c r="D56" s="38"/>
      <c r="E56" s="38"/>
      <c r="F56" s="38"/>
      <c r="G56" s="38"/>
      <c r="H56" s="38"/>
      <c r="I56" s="38"/>
      <c r="J56" s="38"/>
      <c r="K56" s="38"/>
      <c r="L56" s="38"/>
      <c r="M56" s="52"/>
      <c r="N56" s="52"/>
    </row>
    <row r="57" spans="1:14" ht="25.5" hidden="1" customHeight="1" x14ac:dyDescent="0.25">
      <c r="A57" s="38"/>
      <c r="B57" s="38"/>
      <c r="C57" s="38"/>
      <c r="D57" s="38"/>
      <c r="E57" s="38"/>
      <c r="F57" s="38"/>
      <c r="G57" s="38"/>
      <c r="H57" s="38"/>
      <c r="I57" s="38"/>
      <c r="J57" s="38"/>
      <c r="K57" s="38"/>
      <c r="L57" s="38"/>
      <c r="M57" s="52"/>
      <c r="N57" s="52"/>
    </row>
    <row r="58" spans="1:14" ht="25.5" hidden="1" customHeight="1" x14ac:dyDescent="0.25">
      <c r="A58" s="38"/>
      <c r="B58" s="38"/>
      <c r="C58" s="38"/>
      <c r="D58" s="38"/>
      <c r="E58" s="38"/>
      <c r="F58" s="38"/>
      <c r="G58" s="38"/>
      <c r="H58" s="38"/>
      <c r="I58" s="38"/>
      <c r="J58" s="38"/>
      <c r="K58" s="38"/>
      <c r="L58" s="38"/>
      <c r="M58" s="52"/>
      <c r="N58" s="52"/>
    </row>
    <row r="59" spans="1:14" ht="25.5" hidden="1" customHeight="1" x14ac:dyDescent="0.25">
      <c r="A59" s="38"/>
      <c r="B59" s="38"/>
      <c r="C59" s="38"/>
      <c r="D59" s="38"/>
      <c r="E59" s="38"/>
      <c r="F59" s="38"/>
      <c r="G59" s="38"/>
      <c r="H59" s="38"/>
      <c r="I59" s="38"/>
      <c r="J59" s="38"/>
      <c r="K59" s="38"/>
      <c r="L59" s="38"/>
      <c r="M59" s="52"/>
      <c r="N59" s="52"/>
    </row>
    <row r="60" spans="1:14" ht="25.5" hidden="1" customHeight="1" x14ac:dyDescent="0.25">
      <c r="A60" s="38"/>
      <c r="B60" s="38"/>
      <c r="C60" s="38"/>
      <c r="D60" s="38"/>
      <c r="E60" s="38"/>
      <c r="F60" s="38"/>
      <c r="G60" s="38"/>
      <c r="H60" s="38"/>
      <c r="I60" s="38"/>
      <c r="J60" s="38"/>
      <c r="K60" s="38"/>
      <c r="L60" s="38"/>
      <c r="M60" s="52"/>
      <c r="N60" s="52"/>
    </row>
    <row r="61" spans="1:14" ht="25.5" hidden="1" customHeight="1" x14ac:dyDescent="0.25">
      <c r="A61" s="38"/>
      <c r="B61" s="38"/>
      <c r="C61" s="38"/>
      <c r="D61" s="38"/>
      <c r="E61" s="38"/>
      <c r="F61" s="38"/>
      <c r="G61" s="38"/>
      <c r="H61" s="38"/>
      <c r="I61" s="38"/>
      <c r="J61" s="38"/>
      <c r="K61" s="38"/>
      <c r="L61" s="38"/>
      <c r="M61" s="52"/>
      <c r="N61" s="52"/>
    </row>
    <row r="62" spans="1:14" ht="25.5" hidden="1" customHeight="1" x14ac:dyDescent="0.25">
      <c r="A62" s="38"/>
      <c r="B62" s="38"/>
      <c r="C62" s="38"/>
      <c r="D62" s="38"/>
      <c r="E62" s="38"/>
      <c r="F62" s="38"/>
      <c r="G62" s="38"/>
      <c r="H62" s="38"/>
      <c r="I62" s="38"/>
      <c r="J62" s="38"/>
      <c r="K62" s="38"/>
      <c r="L62" s="38"/>
      <c r="M62" s="52"/>
      <c r="N62" s="52"/>
    </row>
    <row r="63" spans="1:14" ht="25.5" hidden="1" customHeight="1" x14ac:dyDescent="0.25">
      <c r="A63" s="38"/>
      <c r="B63" s="38"/>
      <c r="C63" s="38"/>
      <c r="D63" s="38"/>
      <c r="E63" s="38"/>
      <c r="F63" s="38"/>
      <c r="G63" s="38"/>
      <c r="H63" s="38"/>
      <c r="I63" s="38"/>
      <c r="J63" s="38"/>
      <c r="K63" s="38"/>
      <c r="L63" s="38"/>
      <c r="M63" s="52"/>
      <c r="N63" s="52"/>
    </row>
    <row r="64" spans="1:14" ht="25.5" hidden="1" customHeight="1" x14ac:dyDescent="0.25">
      <c r="A64" s="38"/>
      <c r="B64" s="38"/>
      <c r="C64" s="38"/>
      <c r="D64" s="38"/>
      <c r="E64" s="38"/>
      <c r="F64" s="38"/>
      <c r="G64" s="38"/>
      <c r="H64" s="38"/>
      <c r="I64" s="38"/>
      <c r="J64" s="38"/>
      <c r="K64" s="38"/>
      <c r="L64" s="38"/>
      <c r="M64" s="52"/>
      <c r="N64" s="52"/>
    </row>
    <row r="65" spans="1:14" ht="25.5" hidden="1" customHeight="1" x14ac:dyDescent="0.25">
      <c r="A65" s="38"/>
      <c r="B65" s="38"/>
      <c r="C65" s="38"/>
      <c r="D65" s="38"/>
      <c r="E65" s="38"/>
      <c r="F65" s="38"/>
      <c r="G65" s="38"/>
      <c r="H65" s="38"/>
      <c r="I65" s="38"/>
      <c r="J65" s="38"/>
      <c r="K65" s="38"/>
      <c r="L65" s="38"/>
      <c r="M65" s="52"/>
      <c r="N65" s="52"/>
    </row>
    <row r="66" spans="1:14" ht="25.5" hidden="1" customHeight="1" x14ac:dyDescent="0.25">
      <c r="A66" s="38"/>
      <c r="B66" s="38"/>
      <c r="C66" s="38"/>
      <c r="D66" s="38"/>
      <c r="E66" s="38"/>
      <c r="F66" s="38"/>
      <c r="G66" s="38"/>
      <c r="H66" s="38"/>
      <c r="I66" s="38"/>
      <c r="J66" s="38"/>
      <c r="K66" s="38"/>
      <c r="L66" s="38"/>
      <c r="M66" s="52"/>
      <c r="N66" s="52"/>
    </row>
    <row r="67" spans="1:14" ht="25.5" hidden="1" customHeight="1" x14ac:dyDescent="0.25">
      <c r="A67" s="38"/>
      <c r="B67" s="38"/>
      <c r="C67" s="38"/>
      <c r="D67" s="38"/>
      <c r="E67" s="38"/>
      <c r="F67" s="38"/>
      <c r="G67" s="38"/>
      <c r="H67" s="38"/>
      <c r="I67" s="38"/>
      <c r="J67" s="38"/>
      <c r="K67" s="38"/>
      <c r="L67" s="38"/>
      <c r="M67" s="52"/>
      <c r="N67" s="52"/>
    </row>
    <row r="68" spans="1:14" ht="25.5" hidden="1" customHeight="1" x14ac:dyDescent="0.25">
      <c r="A68" s="38"/>
      <c r="B68" s="38"/>
      <c r="C68" s="38"/>
      <c r="D68" s="38"/>
      <c r="E68" s="38"/>
      <c r="F68" s="38"/>
      <c r="G68" s="38"/>
      <c r="H68" s="38"/>
      <c r="I68" s="38"/>
      <c r="J68" s="38"/>
      <c r="K68" s="38"/>
      <c r="L68" s="38"/>
      <c r="M68" s="52"/>
      <c r="N68" s="52"/>
    </row>
    <row r="69" spans="1:14" ht="25.5" hidden="1" customHeight="1" x14ac:dyDescent="0.25">
      <c r="A69" s="38"/>
      <c r="B69" s="38"/>
      <c r="C69" s="38"/>
      <c r="D69" s="38"/>
      <c r="E69" s="38"/>
      <c r="F69" s="38"/>
      <c r="G69" s="38"/>
      <c r="H69" s="38"/>
      <c r="I69" s="38"/>
      <c r="J69" s="38"/>
      <c r="K69" s="38"/>
      <c r="L69" s="38"/>
      <c r="M69" s="52"/>
      <c r="N69" s="52"/>
    </row>
    <row r="70" spans="1:14" ht="25.5" hidden="1" customHeight="1" x14ac:dyDescent="0.25">
      <c r="A70" s="38"/>
      <c r="B70" s="38"/>
      <c r="C70" s="38"/>
      <c r="D70" s="38"/>
      <c r="E70" s="38"/>
      <c r="F70" s="38"/>
      <c r="G70" s="38"/>
      <c r="H70" s="38"/>
      <c r="I70" s="38"/>
      <c r="J70" s="38"/>
      <c r="K70" s="38"/>
      <c r="L70" s="38"/>
      <c r="M70" s="52"/>
      <c r="N70" s="52"/>
    </row>
    <row r="71" spans="1:14" ht="25.5" hidden="1" customHeight="1" x14ac:dyDescent="0.25">
      <c r="A71" s="38"/>
      <c r="B71" s="38"/>
      <c r="C71" s="38"/>
      <c r="D71" s="38"/>
      <c r="E71" s="38"/>
      <c r="F71" s="38"/>
      <c r="G71" s="38"/>
      <c r="H71" s="38"/>
      <c r="I71" s="38"/>
      <c r="J71" s="38"/>
      <c r="K71" s="38"/>
      <c r="L71" s="38"/>
      <c r="M71" s="52"/>
      <c r="N71" s="52"/>
    </row>
    <row r="72" spans="1:14" ht="25.5" hidden="1" customHeight="1" x14ac:dyDescent="0.25">
      <c r="A72" s="38"/>
      <c r="B72" s="38"/>
      <c r="C72" s="38"/>
      <c r="D72" s="38"/>
      <c r="E72" s="38"/>
      <c r="F72" s="38"/>
      <c r="G72" s="38"/>
      <c r="H72" s="38"/>
      <c r="I72" s="38"/>
      <c r="J72" s="38"/>
      <c r="K72" s="38"/>
      <c r="L72" s="38"/>
      <c r="M72" s="52"/>
      <c r="N72" s="52"/>
    </row>
    <row r="73" spans="1:14" ht="25.5" hidden="1" customHeight="1" x14ac:dyDescent="0.25">
      <c r="A73" s="38"/>
      <c r="B73" s="38"/>
      <c r="C73" s="38"/>
      <c r="D73" s="38"/>
      <c r="E73" s="38"/>
      <c r="F73" s="38"/>
      <c r="G73" s="38"/>
      <c r="H73" s="38"/>
      <c r="I73" s="38"/>
      <c r="J73" s="38"/>
      <c r="K73" s="38"/>
      <c r="L73" s="38"/>
      <c r="M73" s="52"/>
      <c r="N73" s="52"/>
    </row>
    <row r="74" spans="1:14" ht="25.5" hidden="1" customHeight="1" x14ac:dyDescent="0.25">
      <c r="A74" s="38"/>
      <c r="B74" s="38"/>
      <c r="C74" s="38"/>
      <c r="D74" s="38"/>
      <c r="E74" s="38"/>
      <c r="F74" s="38"/>
      <c r="G74" s="38"/>
      <c r="H74" s="38"/>
      <c r="I74" s="38"/>
      <c r="J74" s="38"/>
      <c r="K74" s="38"/>
      <c r="L74" s="38"/>
      <c r="M74" s="52"/>
      <c r="N74" s="52"/>
    </row>
    <row r="75" spans="1:14" ht="25.5" hidden="1" customHeight="1" x14ac:dyDescent="0.25">
      <c r="A75" s="38"/>
      <c r="B75" s="38"/>
      <c r="C75" s="38"/>
      <c r="D75" s="38"/>
      <c r="E75" s="38"/>
      <c r="F75" s="38"/>
      <c r="G75" s="38"/>
      <c r="H75" s="38"/>
      <c r="I75" s="38"/>
      <c r="J75" s="38"/>
      <c r="K75" s="38"/>
      <c r="L75" s="38"/>
      <c r="M75" s="52"/>
      <c r="N75" s="52"/>
    </row>
    <row r="76" spans="1:14" ht="25.5" hidden="1" customHeight="1" x14ac:dyDescent="0.25">
      <c r="A76" s="38"/>
      <c r="B76" s="38"/>
      <c r="C76" s="38"/>
      <c r="D76" s="38"/>
      <c r="E76" s="38"/>
      <c r="F76" s="38"/>
      <c r="G76" s="38"/>
      <c r="H76" s="38"/>
      <c r="I76" s="38"/>
      <c r="J76" s="38"/>
      <c r="K76" s="38"/>
      <c r="L76" s="38"/>
      <c r="M76" s="52"/>
      <c r="N76" s="52"/>
    </row>
    <row r="77" spans="1:14" ht="25.5" hidden="1" customHeight="1" x14ac:dyDescent="0.25">
      <c r="A77" s="38"/>
      <c r="B77" s="38"/>
      <c r="C77" s="38"/>
      <c r="D77" s="38"/>
      <c r="E77" s="38"/>
      <c r="F77" s="38"/>
      <c r="G77" s="38"/>
      <c r="H77" s="38"/>
      <c r="I77" s="38"/>
      <c r="J77" s="38"/>
      <c r="K77" s="38"/>
      <c r="L77" s="38"/>
      <c r="M77" s="52"/>
      <c r="N77" s="52"/>
    </row>
    <row r="78" spans="1:14" ht="25.5" hidden="1" customHeight="1" x14ac:dyDescent="0.25">
      <c r="A78" s="38"/>
      <c r="B78" s="38"/>
      <c r="C78" s="38"/>
      <c r="D78" s="38"/>
      <c r="E78" s="38"/>
      <c r="F78" s="38"/>
      <c r="G78" s="38"/>
      <c r="H78" s="38"/>
      <c r="I78" s="38"/>
      <c r="J78" s="38"/>
      <c r="K78" s="38"/>
      <c r="L78" s="38"/>
      <c r="M78" s="52"/>
      <c r="N78" s="52"/>
    </row>
    <row r="79" spans="1:14" ht="25.5" hidden="1" customHeight="1" x14ac:dyDescent="0.25">
      <c r="A79" s="38"/>
      <c r="B79" s="38"/>
      <c r="C79" s="38"/>
      <c r="D79" s="38"/>
      <c r="E79" s="38"/>
      <c r="F79" s="38"/>
      <c r="G79" s="38"/>
      <c r="H79" s="38"/>
      <c r="I79" s="38"/>
      <c r="J79" s="38"/>
      <c r="K79" s="38"/>
      <c r="L79" s="38"/>
      <c r="M79" s="52"/>
      <c r="N79" s="52"/>
    </row>
    <row r="80" spans="1:14" ht="25.5" hidden="1" customHeight="1" x14ac:dyDescent="0.25">
      <c r="A80" s="38"/>
      <c r="B80" s="38"/>
      <c r="C80" s="38"/>
      <c r="D80" s="38"/>
      <c r="E80" s="38"/>
      <c r="F80" s="38"/>
      <c r="G80" s="38"/>
      <c r="H80" s="38"/>
      <c r="I80" s="38"/>
      <c r="J80" s="38"/>
      <c r="K80" s="38"/>
      <c r="L80" s="38"/>
      <c r="M80" s="52"/>
      <c r="N80" s="52"/>
    </row>
    <row r="81" spans="1:14" ht="25.5" hidden="1" customHeight="1" x14ac:dyDescent="0.25">
      <c r="A81" s="38"/>
      <c r="B81" s="38"/>
      <c r="C81" s="38"/>
      <c r="D81" s="38"/>
      <c r="E81" s="38"/>
      <c r="F81" s="38"/>
      <c r="G81" s="38"/>
      <c r="H81" s="38"/>
      <c r="I81" s="38"/>
      <c r="J81" s="38"/>
      <c r="K81" s="38"/>
      <c r="L81" s="38"/>
      <c r="M81" s="52"/>
      <c r="N81" s="52"/>
    </row>
    <row r="82" spans="1:14" ht="25.5" hidden="1" customHeight="1" x14ac:dyDescent="0.25">
      <c r="A82" s="38"/>
      <c r="B82" s="38"/>
      <c r="C82" s="38"/>
      <c r="D82" s="38"/>
      <c r="E82" s="38"/>
      <c r="F82" s="38"/>
      <c r="G82" s="38"/>
      <c r="H82" s="38"/>
      <c r="I82" s="38"/>
      <c r="J82" s="38"/>
      <c r="K82" s="38"/>
      <c r="L82" s="38"/>
      <c r="M82" s="52"/>
      <c r="N82" s="52"/>
    </row>
    <row r="83" spans="1:14" ht="25.5" hidden="1" customHeight="1" x14ac:dyDescent="0.25">
      <c r="A83" s="38"/>
      <c r="B83" s="38"/>
      <c r="C83" s="38"/>
      <c r="D83" s="38"/>
      <c r="E83" s="38"/>
      <c r="F83" s="38"/>
      <c r="G83" s="38"/>
      <c r="H83" s="38"/>
      <c r="I83" s="38"/>
      <c r="J83" s="38"/>
      <c r="K83" s="38"/>
      <c r="L83" s="38"/>
      <c r="M83" s="52"/>
      <c r="N83" s="52"/>
    </row>
    <row r="84" spans="1:14" ht="25.5" hidden="1" customHeight="1" x14ac:dyDescent="0.25">
      <c r="A84" s="38"/>
      <c r="B84" s="38"/>
      <c r="C84" s="38"/>
      <c r="D84" s="38"/>
      <c r="E84" s="38"/>
      <c r="F84" s="38"/>
      <c r="G84" s="38"/>
      <c r="H84" s="38"/>
      <c r="I84" s="38"/>
      <c r="J84" s="38"/>
      <c r="K84" s="38"/>
      <c r="L84" s="38"/>
      <c r="M84" s="52"/>
      <c r="N84" s="52"/>
    </row>
    <row r="85" spans="1:14" ht="25.5" hidden="1" customHeight="1" x14ac:dyDescent="0.25">
      <c r="A85" s="38"/>
      <c r="B85" s="38"/>
      <c r="C85" s="38"/>
      <c r="D85" s="38"/>
      <c r="E85" s="38"/>
      <c r="F85" s="38"/>
      <c r="G85" s="38"/>
      <c r="H85" s="38"/>
      <c r="I85" s="38"/>
      <c r="J85" s="38"/>
      <c r="K85" s="38"/>
      <c r="L85" s="38"/>
      <c r="M85" s="52"/>
      <c r="N85" s="52"/>
    </row>
    <row r="86" spans="1:14" ht="25.5" hidden="1" customHeight="1" x14ac:dyDescent="0.25">
      <c r="A86" s="38"/>
      <c r="B86" s="38"/>
      <c r="C86" s="38"/>
      <c r="D86" s="38"/>
      <c r="E86" s="38"/>
      <c r="F86" s="38"/>
      <c r="G86" s="38"/>
      <c r="H86" s="38"/>
      <c r="I86" s="38"/>
      <c r="J86" s="38"/>
      <c r="K86" s="38"/>
      <c r="L86" s="38"/>
      <c r="M86" s="52"/>
      <c r="N86" s="52"/>
    </row>
    <row r="87" spans="1:14" ht="25.5" hidden="1" customHeight="1" x14ac:dyDescent="0.25">
      <c r="A87" s="38"/>
      <c r="B87" s="38"/>
      <c r="C87" s="38"/>
      <c r="D87" s="38"/>
      <c r="E87" s="38"/>
      <c r="F87" s="38"/>
      <c r="G87" s="38"/>
      <c r="H87" s="38"/>
      <c r="I87" s="38"/>
      <c r="J87" s="38"/>
      <c r="K87" s="38"/>
      <c r="L87" s="38"/>
      <c r="M87" s="52"/>
      <c r="N87" s="52"/>
    </row>
    <row r="88" spans="1:14" ht="25.5" hidden="1" customHeight="1" x14ac:dyDescent="0.25">
      <c r="A88" s="38"/>
      <c r="B88" s="38"/>
      <c r="C88" s="38"/>
      <c r="D88" s="38"/>
      <c r="E88" s="38"/>
      <c r="F88" s="38"/>
      <c r="G88" s="38"/>
      <c r="H88" s="38"/>
      <c r="I88" s="38"/>
      <c r="J88" s="38"/>
      <c r="K88" s="38"/>
      <c r="L88" s="38"/>
      <c r="M88" s="52"/>
      <c r="N88" s="52"/>
    </row>
    <row r="89" spans="1:14" ht="25.5" hidden="1" customHeight="1" x14ac:dyDescent="0.25">
      <c r="A89" s="38"/>
      <c r="B89" s="38"/>
      <c r="C89" s="38"/>
      <c r="D89" s="38"/>
      <c r="E89" s="38"/>
      <c r="F89" s="38"/>
      <c r="G89" s="38"/>
      <c r="H89" s="38"/>
      <c r="I89" s="38"/>
      <c r="J89" s="38"/>
      <c r="K89" s="38"/>
      <c r="L89" s="38"/>
      <c r="M89" s="52"/>
      <c r="N89" s="52"/>
    </row>
    <row r="90" spans="1:14" ht="25.5" hidden="1" customHeight="1" x14ac:dyDescent="0.25">
      <c r="A90" s="38"/>
      <c r="B90" s="38"/>
      <c r="C90" s="38"/>
      <c r="D90" s="38"/>
      <c r="E90" s="38"/>
      <c r="F90" s="38"/>
      <c r="G90" s="38"/>
      <c r="H90" s="38"/>
      <c r="I90" s="38"/>
      <c r="J90" s="38"/>
      <c r="K90" s="38"/>
      <c r="L90" s="38"/>
      <c r="M90" s="52"/>
      <c r="N90" s="52"/>
    </row>
    <row r="91" spans="1:14" ht="25.5" hidden="1" customHeight="1" x14ac:dyDescent="0.25">
      <c r="A91" s="38"/>
      <c r="B91" s="38"/>
      <c r="C91" s="38"/>
      <c r="D91" s="38"/>
      <c r="E91" s="38"/>
      <c r="F91" s="38"/>
      <c r="G91" s="38"/>
      <c r="H91" s="38"/>
      <c r="I91" s="38"/>
      <c r="J91" s="38"/>
      <c r="K91" s="38"/>
      <c r="L91" s="38"/>
      <c r="M91" s="52"/>
      <c r="N91" s="52"/>
    </row>
    <row r="92" spans="1:14" ht="18" customHeight="1" x14ac:dyDescent="0.25">
      <c r="A92" s="77" t="s">
        <v>39</v>
      </c>
      <c r="B92" s="77"/>
      <c r="C92" s="77"/>
      <c r="D92" s="38"/>
      <c r="E92" s="38"/>
      <c r="F92" s="38"/>
      <c r="G92" s="38"/>
      <c r="H92" s="38"/>
      <c r="I92" s="38"/>
      <c r="J92" s="38"/>
      <c r="K92" s="38"/>
      <c r="L92" s="38"/>
      <c r="M92" s="52"/>
      <c r="N92" s="52"/>
    </row>
    <row r="93" spans="1:14" ht="10.5" customHeight="1" x14ac:dyDescent="0.25">
      <c r="A93" s="77" t="s">
        <v>33</v>
      </c>
      <c r="B93" s="77"/>
      <c r="C93" s="77"/>
      <c r="D93" s="38"/>
      <c r="E93" s="38"/>
      <c r="F93" s="38"/>
      <c r="G93" s="38"/>
      <c r="H93" s="38"/>
      <c r="I93" s="38"/>
      <c r="J93" s="38"/>
      <c r="K93" s="38"/>
      <c r="L93" s="38"/>
      <c r="M93" s="52"/>
      <c r="N93" s="52"/>
    </row>
    <row r="94" spans="1:14" ht="25.5" customHeight="1" x14ac:dyDescent="0.25">
      <c r="A94" s="38"/>
      <c r="B94" s="38"/>
      <c r="C94" s="38"/>
      <c r="D94" s="38"/>
      <c r="E94" s="38"/>
      <c r="F94" s="38"/>
      <c r="G94" s="38"/>
      <c r="H94" s="38"/>
      <c r="I94" s="38"/>
      <c r="J94" s="38"/>
      <c r="K94" s="38"/>
      <c r="L94" s="38"/>
      <c r="M94" s="52"/>
      <c r="N94" s="52"/>
    </row>
    <row r="95" spans="1:14" ht="25.5" customHeight="1" x14ac:dyDescent="0.25">
      <c r="A95" s="38"/>
      <c r="B95" s="38"/>
      <c r="C95" s="38"/>
      <c r="D95" s="38"/>
      <c r="E95" s="38"/>
      <c r="F95" s="38"/>
      <c r="G95" s="38"/>
      <c r="H95" s="38"/>
      <c r="I95" s="38"/>
      <c r="J95" s="38"/>
      <c r="K95" s="38"/>
      <c r="L95" s="38"/>
      <c r="M95" s="52"/>
      <c r="N95" s="52"/>
    </row>
    <row r="96" spans="1:14" ht="25.5" customHeight="1" x14ac:dyDescent="0.25">
      <c r="A96" s="38"/>
      <c r="B96" s="38"/>
      <c r="C96" s="38"/>
      <c r="D96" s="38"/>
      <c r="E96" s="38"/>
      <c r="F96" s="38"/>
      <c r="G96" s="38"/>
      <c r="H96" s="38"/>
      <c r="I96" s="38"/>
      <c r="J96" s="38"/>
      <c r="K96" s="38"/>
      <c r="L96" s="38"/>
      <c r="M96" s="52"/>
      <c r="N96" s="52"/>
    </row>
    <row r="97" spans="1:14" ht="25.5" customHeight="1" x14ac:dyDescent="0.25">
      <c r="A97" s="38"/>
      <c r="B97" s="38"/>
      <c r="C97" s="38"/>
      <c r="D97" s="38"/>
      <c r="E97" s="38"/>
      <c r="F97" s="38"/>
      <c r="G97" s="38"/>
      <c r="H97" s="38"/>
      <c r="I97" s="38"/>
      <c r="J97" s="38"/>
      <c r="K97" s="38"/>
      <c r="L97" s="38"/>
      <c r="M97" s="52"/>
      <c r="N97" s="52"/>
    </row>
    <row r="98" spans="1:14" ht="25.5" customHeight="1" x14ac:dyDescent="0.25">
      <c r="A98" s="38"/>
      <c r="B98" s="38"/>
      <c r="C98" s="38"/>
      <c r="D98" s="38"/>
      <c r="E98" s="38"/>
      <c r="F98" s="38"/>
      <c r="G98" s="38"/>
      <c r="H98" s="38"/>
      <c r="I98" s="38"/>
      <c r="J98" s="38"/>
      <c r="K98" s="38"/>
      <c r="L98" s="38"/>
      <c r="M98" s="52"/>
      <c r="N98" s="52"/>
    </row>
    <row r="99" spans="1:14" ht="25.5" customHeight="1" x14ac:dyDescent="0.25">
      <c r="A99" s="38"/>
      <c r="B99" s="38"/>
      <c r="C99" s="38"/>
      <c r="D99" s="38"/>
      <c r="E99" s="38"/>
      <c r="F99" s="38"/>
      <c r="G99" s="38"/>
      <c r="H99" s="38"/>
      <c r="I99" s="38"/>
      <c r="J99" s="38"/>
      <c r="K99" s="38"/>
      <c r="L99" s="38"/>
      <c r="M99" s="52"/>
      <c r="N99" s="52"/>
    </row>
    <row r="100" spans="1:14" ht="25.5" customHeight="1" x14ac:dyDescent="0.25">
      <c r="A100" s="38"/>
      <c r="B100" s="38"/>
      <c r="C100" s="38"/>
      <c r="D100" s="38"/>
      <c r="E100" s="38"/>
      <c r="F100" s="38"/>
      <c r="G100" s="38"/>
      <c r="H100" s="38"/>
      <c r="I100" s="38"/>
      <c r="J100" s="38"/>
      <c r="K100" s="38"/>
      <c r="L100" s="38"/>
      <c r="M100" s="52"/>
      <c r="N100" s="52"/>
    </row>
    <row r="101" spans="1:14" ht="25.5" customHeight="1" x14ac:dyDescent="0.25">
      <c r="A101" s="38"/>
      <c r="B101" s="38"/>
      <c r="C101" s="38"/>
      <c r="D101" s="38"/>
      <c r="E101" s="38"/>
      <c r="F101" s="38"/>
      <c r="G101" s="38"/>
      <c r="H101" s="38"/>
      <c r="I101" s="38"/>
      <c r="J101" s="38"/>
      <c r="K101" s="38"/>
      <c r="L101" s="38"/>
      <c r="M101" s="52"/>
      <c r="N101" s="52"/>
    </row>
    <row r="102" spans="1:14" ht="25.5" customHeight="1" x14ac:dyDescent="0.25">
      <c r="A102" s="38"/>
      <c r="B102" s="38"/>
      <c r="C102" s="38"/>
      <c r="D102" s="38"/>
      <c r="E102" s="38"/>
      <c r="F102" s="38"/>
      <c r="G102" s="38"/>
      <c r="H102" s="38"/>
      <c r="I102" s="38"/>
      <c r="J102" s="38"/>
      <c r="K102" s="38"/>
      <c r="L102" s="38"/>
      <c r="M102" s="52"/>
      <c r="N102" s="52"/>
    </row>
    <row r="103" spans="1:14" ht="25.5" customHeight="1" x14ac:dyDescent="0.25">
      <c r="A103" s="38"/>
      <c r="B103" s="38"/>
      <c r="C103" s="38"/>
      <c r="D103" s="38"/>
      <c r="E103" s="38"/>
      <c r="F103" s="38"/>
      <c r="G103" s="38"/>
      <c r="H103" s="38"/>
      <c r="I103" s="38"/>
      <c r="J103" s="38"/>
      <c r="K103" s="38"/>
      <c r="L103" s="38"/>
      <c r="M103" s="52"/>
      <c r="N103" s="52"/>
    </row>
    <row r="104" spans="1:14" ht="25.5" customHeight="1" x14ac:dyDescent="0.25">
      <c r="A104" s="38"/>
      <c r="B104" s="38"/>
      <c r="C104" s="38"/>
      <c r="D104" s="38"/>
      <c r="E104" s="38"/>
      <c r="F104" s="38"/>
      <c r="G104" s="38"/>
      <c r="H104" s="38"/>
      <c r="I104" s="38"/>
      <c r="J104" s="38"/>
      <c r="K104" s="38"/>
      <c r="L104" s="38"/>
      <c r="M104" s="52"/>
      <c r="N104" s="52"/>
    </row>
    <row r="105" spans="1:14" ht="25.5" customHeight="1" x14ac:dyDescent="0.25">
      <c r="A105" s="38"/>
      <c r="B105" s="38"/>
      <c r="C105" s="38"/>
      <c r="D105" s="38"/>
      <c r="E105" s="38"/>
      <c r="F105" s="38"/>
      <c r="G105" s="38"/>
      <c r="H105" s="38"/>
      <c r="I105" s="38"/>
      <c r="J105" s="38"/>
      <c r="K105" s="38"/>
      <c r="L105" s="38"/>
      <c r="M105" s="52"/>
      <c r="N105" s="52"/>
    </row>
    <row r="106" spans="1:14" ht="25.5" customHeight="1" x14ac:dyDescent="0.25">
      <c r="A106" s="38"/>
      <c r="B106" s="38"/>
      <c r="C106" s="38"/>
      <c r="D106" s="38"/>
      <c r="E106" s="38"/>
      <c r="F106" s="38"/>
      <c r="G106" s="38"/>
      <c r="H106" s="38"/>
      <c r="I106" s="38"/>
      <c r="J106" s="38"/>
      <c r="K106" s="38"/>
      <c r="L106" s="38"/>
      <c r="M106" s="52"/>
      <c r="N106" s="52"/>
    </row>
    <row r="107" spans="1:14" ht="25.5" customHeight="1" x14ac:dyDescent="0.25">
      <c r="A107" s="38"/>
      <c r="B107" s="38"/>
      <c r="C107" s="38"/>
      <c r="D107" s="38"/>
      <c r="E107" s="38"/>
      <c r="F107" s="38"/>
      <c r="G107" s="38"/>
      <c r="H107" s="38"/>
      <c r="I107" s="38"/>
      <c r="J107" s="38"/>
      <c r="K107" s="38"/>
      <c r="L107" s="38"/>
      <c r="M107" s="52"/>
      <c r="N107" s="52"/>
    </row>
    <row r="108" spans="1:14" ht="25.5" customHeight="1" x14ac:dyDescent="0.25">
      <c r="A108" s="38"/>
      <c r="B108" s="38"/>
      <c r="C108" s="38"/>
      <c r="D108" s="38"/>
      <c r="E108" s="38"/>
      <c r="F108" s="38"/>
      <c r="G108" s="38"/>
      <c r="H108" s="38"/>
      <c r="I108" s="38"/>
      <c r="J108" s="38"/>
      <c r="K108" s="38"/>
      <c r="L108" s="38"/>
      <c r="M108" s="52"/>
      <c r="N108" s="52"/>
    </row>
    <row r="109" spans="1:14" ht="25.5" customHeight="1" x14ac:dyDescent="0.25">
      <c r="A109" s="38"/>
      <c r="B109" s="38"/>
      <c r="C109" s="38"/>
      <c r="D109" s="38"/>
      <c r="E109" s="38"/>
      <c r="F109" s="38"/>
      <c r="G109" s="38"/>
      <c r="H109" s="38"/>
      <c r="I109" s="38"/>
      <c r="J109" s="38"/>
      <c r="K109" s="38"/>
      <c r="L109" s="38"/>
      <c r="M109" s="52"/>
      <c r="N109" s="52"/>
    </row>
    <row r="110" spans="1:14" ht="25.5" customHeight="1" x14ac:dyDescent="0.25">
      <c r="A110" s="38"/>
      <c r="B110" s="38"/>
      <c r="C110" s="38"/>
      <c r="D110" s="38"/>
      <c r="E110" s="38"/>
      <c r="F110" s="38"/>
      <c r="G110" s="38"/>
      <c r="H110" s="38"/>
      <c r="I110" s="38"/>
      <c r="J110" s="38"/>
      <c r="K110" s="38"/>
      <c r="L110" s="38"/>
      <c r="M110" s="52"/>
      <c r="N110" s="52"/>
    </row>
    <row r="111" spans="1:14" ht="25.5" customHeight="1" x14ac:dyDescent="0.25">
      <c r="A111" s="38"/>
      <c r="B111" s="38"/>
      <c r="C111" s="38"/>
      <c r="D111" s="38"/>
      <c r="E111" s="38"/>
      <c r="F111" s="38"/>
      <c r="G111" s="38"/>
      <c r="H111" s="38"/>
      <c r="I111" s="38"/>
      <c r="J111" s="38"/>
      <c r="K111" s="38"/>
      <c r="L111" s="38"/>
      <c r="M111" s="52"/>
      <c r="N111" s="52"/>
    </row>
    <row r="112" spans="1:14" ht="25.5" customHeight="1" x14ac:dyDescent="0.25">
      <c r="A112" s="38"/>
      <c r="B112" s="38"/>
      <c r="C112" s="38"/>
      <c r="D112" s="38"/>
      <c r="E112" s="38"/>
      <c r="F112" s="38"/>
      <c r="G112" s="38"/>
      <c r="H112" s="38"/>
      <c r="I112" s="38"/>
      <c r="J112" s="38"/>
      <c r="K112" s="38"/>
      <c r="L112" s="38"/>
      <c r="M112" s="52"/>
      <c r="N112" s="52"/>
    </row>
    <row r="113" spans="1:14" ht="25.5" customHeight="1" x14ac:dyDescent="0.25">
      <c r="A113" s="38"/>
      <c r="B113" s="38"/>
      <c r="C113" s="38"/>
      <c r="D113" s="38"/>
      <c r="E113" s="38"/>
      <c r="F113" s="38"/>
      <c r="G113" s="38"/>
      <c r="H113" s="38"/>
      <c r="I113" s="38"/>
      <c r="J113" s="38"/>
      <c r="K113" s="38"/>
      <c r="L113" s="38"/>
      <c r="M113" s="52"/>
      <c r="N113" s="52"/>
    </row>
    <row r="114" spans="1:14" ht="25.5" customHeight="1" x14ac:dyDescent="0.25">
      <c r="A114" s="38"/>
      <c r="B114" s="38"/>
      <c r="C114" s="38"/>
      <c r="D114" s="38"/>
      <c r="E114" s="38"/>
      <c r="F114" s="38"/>
      <c r="G114" s="38"/>
      <c r="H114" s="38"/>
      <c r="I114" s="38"/>
      <c r="J114" s="38"/>
      <c r="K114" s="38"/>
      <c r="L114" s="38"/>
      <c r="M114" s="52"/>
      <c r="N114" s="52"/>
    </row>
    <row r="115" spans="1:14" ht="25.5" customHeight="1" x14ac:dyDescent="0.25">
      <c r="A115" s="38"/>
      <c r="B115" s="38"/>
      <c r="C115" s="38"/>
      <c r="D115" s="38"/>
      <c r="E115" s="38"/>
      <c r="F115" s="38"/>
      <c r="G115" s="38"/>
      <c r="H115" s="38"/>
      <c r="I115" s="38"/>
      <c r="J115" s="38"/>
      <c r="K115" s="38"/>
      <c r="L115" s="38"/>
      <c r="M115" s="52"/>
      <c r="N115" s="52"/>
    </row>
    <row r="116" spans="1:14" ht="25.5" customHeight="1" x14ac:dyDescent="0.25">
      <c r="A116" s="38"/>
      <c r="B116" s="38"/>
      <c r="C116" s="38"/>
      <c r="D116" s="38"/>
      <c r="E116" s="38"/>
      <c r="F116" s="38"/>
      <c r="G116" s="38"/>
      <c r="H116" s="38"/>
      <c r="I116" s="38"/>
      <c r="J116" s="38"/>
      <c r="K116" s="38"/>
      <c r="L116" s="38"/>
      <c r="M116" s="52"/>
      <c r="N116" s="52"/>
    </row>
    <row r="117" spans="1:14" ht="25.5" customHeight="1" x14ac:dyDescent="0.25">
      <c r="A117" s="38"/>
      <c r="B117" s="38"/>
      <c r="C117" s="38"/>
      <c r="D117" s="38"/>
      <c r="E117" s="38"/>
      <c r="F117" s="38"/>
      <c r="G117" s="38"/>
      <c r="H117" s="38"/>
      <c r="I117" s="38"/>
      <c r="J117" s="38"/>
      <c r="K117" s="38"/>
      <c r="L117" s="38"/>
      <c r="M117" s="52"/>
      <c r="N117" s="52"/>
    </row>
    <row r="118" spans="1:14" ht="25.5" customHeight="1" x14ac:dyDescent="0.25">
      <c r="A118" s="38"/>
      <c r="B118" s="38"/>
      <c r="C118" s="38"/>
      <c r="D118" s="38"/>
      <c r="E118" s="38"/>
      <c r="F118" s="38"/>
      <c r="G118" s="38"/>
      <c r="H118" s="38"/>
      <c r="I118" s="38"/>
      <c r="J118" s="38"/>
      <c r="K118" s="38"/>
      <c r="L118" s="38"/>
      <c r="M118" s="52"/>
      <c r="N118" s="52"/>
    </row>
    <row r="119" spans="1:14" ht="25.5" customHeight="1" x14ac:dyDescent="0.25">
      <c r="A119" s="38"/>
      <c r="B119" s="38"/>
      <c r="C119" s="38"/>
      <c r="D119" s="38"/>
      <c r="E119" s="38"/>
      <c r="F119" s="38"/>
      <c r="G119" s="38"/>
      <c r="H119" s="38"/>
      <c r="I119" s="38"/>
      <c r="J119" s="38"/>
      <c r="K119" s="38"/>
      <c r="L119" s="38"/>
      <c r="M119" s="52"/>
      <c r="N119" s="52"/>
    </row>
    <row r="120" spans="1:14" ht="25.5" customHeight="1" x14ac:dyDescent="0.25">
      <c r="A120" s="38"/>
      <c r="B120" s="38"/>
      <c r="C120" s="38"/>
      <c r="D120" s="38"/>
      <c r="E120" s="38"/>
      <c r="F120" s="38"/>
      <c r="G120" s="38"/>
      <c r="H120" s="38"/>
      <c r="I120" s="38"/>
      <c r="J120" s="38"/>
      <c r="K120" s="38"/>
      <c r="L120" s="38"/>
      <c r="M120" s="52"/>
      <c r="N120" s="52"/>
    </row>
    <row r="121" spans="1:14" ht="25.5" customHeight="1" x14ac:dyDescent="0.25">
      <c r="A121" s="38"/>
      <c r="B121" s="38"/>
      <c r="C121" s="38"/>
      <c r="D121" s="38"/>
      <c r="E121" s="38"/>
      <c r="F121" s="38"/>
      <c r="G121" s="38"/>
      <c r="H121" s="38"/>
      <c r="I121" s="38"/>
      <c r="J121" s="38"/>
      <c r="K121" s="38"/>
      <c r="L121" s="38"/>
      <c r="M121" s="52"/>
      <c r="N121" s="52"/>
    </row>
    <row r="122" spans="1:14" ht="25.5" customHeight="1" x14ac:dyDescent="0.25">
      <c r="A122" s="38"/>
      <c r="B122" s="38"/>
      <c r="C122" s="38"/>
      <c r="D122" s="38"/>
      <c r="E122" s="38"/>
      <c r="F122" s="38"/>
      <c r="G122" s="38"/>
      <c r="H122" s="38"/>
      <c r="I122" s="38"/>
      <c r="J122" s="38"/>
      <c r="K122" s="38"/>
      <c r="L122" s="38"/>
      <c r="M122" s="52"/>
      <c r="N122" s="52"/>
    </row>
    <row r="123" spans="1:14" ht="25.5" customHeight="1" x14ac:dyDescent="0.25">
      <c r="A123" s="38"/>
      <c r="B123" s="38"/>
      <c r="C123" s="38"/>
      <c r="D123" s="38"/>
      <c r="E123" s="38"/>
      <c r="F123" s="38"/>
      <c r="G123" s="38"/>
      <c r="H123" s="38"/>
      <c r="I123" s="38"/>
      <c r="J123" s="38"/>
      <c r="K123" s="38"/>
      <c r="L123" s="38"/>
      <c r="M123" s="52"/>
      <c r="N123" s="52"/>
    </row>
    <row r="124" spans="1:14" ht="25.5" customHeight="1" x14ac:dyDescent="0.25">
      <c r="A124" s="38"/>
      <c r="B124" s="38"/>
      <c r="C124" s="38"/>
      <c r="D124" s="38"/>
      <c r="E124" s="38"/>
      <c r="F124" s="38"/>
      <c r="G124" s="38"/>
      <c r="H124" s="38"/>
      <c r="I124" s="38"/>
      <c r="J124" s="38"/>
      <c r="K124" s="38"/>
      <c r="L124" s="38"/>
      <c r="M124" s="52"/>
      <c r="N124" s="52"/>
    </row>
    <row r="125" spans="1:14" ht="25.5" customHeight="1" x14ac:dyDescent="0.25">
      <c r="A125" s="38"/>
      <c r="B125" s="38"/>
      <c r="C125" s="38"/>
      <c r="D125" s="38"/>
      <c r="E125" s="38"/>
      <c r="F125" s="38"/>
      <c r="G125" s="38"/>
      <c r="H125" s="38"/>
      <c r="I125" s="38"/>
      <c r="J125" s="38"/>
      <c r="K125" s="38"/>
      <c r="L125" s="38"/>
      <c r="M125" s="52"/>
      <c r="N125" s="52"/>
    </row>
    <row r="126" spans="1:14" ht="25.5" customHeight="1" x14ac:dyDescent="0.25">
      <c r="A126" s="38"/>
      <c r="B126" s="38"/>
      <c r="C126" s="38"/>
      <c r="D126" s="38"/>
      <c r="E126" s="38"/>
      <c r="F126" s="38"/>
      <c r="G126" s="38"/>
      <c r="H126" s="38"/>
      <c r="I126" s="38"/>
      <c r="J126" s="38"/>
      <c r="K126" s="38"/>
      <c r="L126" s="38"/>
      <c r="M126" s="52"/>
      <c r="N126" s="52"/>
    </row>
    <row r="127" spans="1:14" ht="25.5" customHeight="1" x14ac:dyDescent="0.25">
      <c r="A127" s="38"/>
      <c r="B127" s="38"/>
      <c r="C127" s="38"/>
      <c r="D127" s="38"/>
      <c r="E127" s="38"/>
      <c r="F127" s="38"/>
      <c r="G127" s="38"/>
      <c r="H127" s="38"/>
      <c r="I127" s="38"/>
      <c r="J127" s="38"/>
      <c r="K127" s="38"/>
      <c r="L127" s="38"/>
      <c r="M127" s="52"/>
      <c r="N127" s="52"/>
    </row>
    <row r="128" spans="1:14" ht="25.5" customHeight="1" x14ac:dyDescent="0.25">
      <c r="A128" s="38"/>
      <c r="B128" s="38"/>
      <c r="C128" s="38"/>
      <c r="D128" s="38"/>
      <c r="E128" s="38"/>
      <c r="F128" s="38"/>
      <c r="G128" s="38"/>
      <c r="H128" s="38"/>
      <c r="I128" s="38"/>
      <c r="J128" s="38"/>
      <c r="K128" s="38"/>
      <c r="L128" s="38"/>
      <c r="M128" s="52"/>
      <c r="N128" s="52"/>
    </row>
    <row r="129" spans="1:14" ht="25.5" customHeight="1" x14ac:dyDescent="0.25">
      <c r="A129" s="38"/>
      <c r="B129" s="38"/>
      <c r="C129" s="38"/>
      <c r="D129" s="38"/>
      <c r="E129" s="38"/>
      <c r="F129" s="38"/>
      <c r="G129" s="38"/>
      <c r="H129" s="38"/>
      <c r="I129" s="38"/>
      <c r="J129" s="38"/>
      <c r="K129" s="38"/>
      <c r="L129" s="38"/>
      <c r="M129" s="52"/>
      <c r="N129" s="52"/>
    </row>
    <row r="130" spans="1:14" ht="25.5" customHeight="1" x14ac:dyDescent="0.25">
      <c r="A130" s="38"/>
      <c r="B130" s="38"/>
      <c r="C130" s="38"/>
      <c r="D130" s="38"/>
      <c r="E130" s="38"/>
      <c r="F130" s="38"/>
      <c r="G130" s="38"/>
      <c r="H130" s="38"/>
      <c r="I130" s="38"/>
      <c r="J130" s="38"/>
      <c r="K130" s="38"/>
      <c r="L130" s="38"/>
      <c r="M130" s="52"/>
      <c r="N130" s="52"/>
    </row>
    <row r="131" spans="1:14" ht="25.5" customHeight="1" x14ac:dyDescent="0.25">
      <c r="A131" s="38"/>
      <c r="B131" s="38"/>
      <c r="C131" s="38"/>
      <c r="D131" s="38"/>
      <c r="E131" s="38"/>
      <c r="F131" s="38"/>
      <c r="G131" s="38"/>
      <c r="H131" s="38"/>
      <c r="I131" s="38"/>
      <c r="J131" s="38"/>
      <c r="K131" s="38"/>
      <c r="L131" s="38"/>
      <c r="M131" s="52"/>
      <c r="N131" s="52"/>
    </row>
    <row r="132" spans="1:14" ht="25.5" customHeight="1" x14ac:dyDescent="0.25">
      <c r="A132" s="38"/>
      <c r="B132" s="38"/>
      <c r="C132" s="38"/>
      <c r="D132" s="38"/>
      <c r="E132" s="38"/>
      <c r="F132" s="38"/>
      <c r="G132" s="38"/>
      <c r="H132" s="38"/>
      <c r="I132" s="38"/>
      <c r="J132" s="38"/>
      <c r="K132" s="38"/>
      <c r="L132" s="38"/>
      <c r="M132" s="52"/>
      <c r="N132" s="52"/>
    </row>
    <row r="133" spans="1:14" ht="25.5" customHeight="1" x14ac:dyDescent="0.25">
      <c r="A133" s="38"/>
      <c r="B133" s="38"/>
      <c r="C133" s="38"/>
      <c r="D133" s="38"/>
      <c r="E133" s="38"/>
      <c r="F133" s="38"/>
      <c r="G133" s="38"/>
      <c r="H133" s="38"/>
      <c r="I133" s="38"/>
      <c r="J133" s="38"/>
      <c r="K133" s="38"/>
      <c r="L133" s="38"/>
      <c r="M133" s="52"/>
      <c r="N133" s="52"/>
    </row>
    <row r="134" spans="1:14" ht="25.5" customHeight="1" x14ac:dyDescent="0.25">
      <c r="A134" s="38"/>
      <c r="B134" s="38"/>
      <c r="C134" s="38"/>
      <c r="D134" s="38"/>
      <c r="E134" s="38"/>
      <c r="F134" s="38"/>
      <c r="G134" s="38"/>
      <c r="H134" s="38"/>
      <c r="I134" s="38"/>
      <c r="J134" s="38"/>
      <c r="K134" s="38"/>
      <c r="L134" s="38"/>
      <c r="M134" s="52"/>
      <c r="N134" s="52"/>
    </row>
    <row r="135" spans="1:14" ht="25.5" customHeight="1" x14ac:dyDescent="0.25">
      <c r="A135" s="38"/>
      <c r="B135" s="38"/>
      <c r="C135" s="38"/>
      <c r="D135" s="38"/>
      <c r="E135" s="38"/>
      <c r="F135" s="38"/>
      <c r="G135" s="38"/>
      <c r="H135" s="38"/>
      <c r="I135" s="38"/>
      <c r="J135" s="38"/>
      <c r="K135" s="38"/>
      <c r="L135" s="38"/>
      <c r="M135" s="52"/>
      <c r="N135" s="52"/>
    </row>
    <row r="136" spans="1:14" ht="25.5" customHeight="1" x14ac:dyDescent="0.25">
      <c r="A136" s="38"/>
      <c r="B136" s="38"/>
      <c r="C136" s="38"/>
      <c r="D136" s="38"/>
      <c r="E136" s="38"/>
      <c r="F136" s="38"/>
      <c r="G136" s="38"/>
      <c r="H136" s="38"/>
      <c r="I136" s="38"/>
      <c r="J136" s="38"/>
      <c r="K136" s="38"/>
      <c r="L136" s="38"/>
      <c r="M136" s="52"/>
      <c r="N136" s="52"/>
    </row>
    <row r="137" spans="1:14" ht="25.5" customHeight="1" x14ac:dyDescent="0.25">
      <c r="A137" s="38"/>
      <c r="B137" s="38"/>
      <c r="C137" s="38"/>
      <c r="D137" s="38"/>
      <c r="E137" s="38"/>
      <c r="F137" s="38"/>
      <c r="G137" s="38"/>
      <c r="H137" s="38"/>
      <c r="I137" s="38"/>
      <c r="J137" s="38"/>
      <c r="K137" s="38"/>
      <c r="L137" s="38"/>
      <c r="M137" s="52"/>
      <c r="N137" s="52"/>
    </row>
    <row r="138" spans="1:14" ht="25.5" customHeight="1" x14ac:dyDescent="0.25">
      <c r="A138" s="38"/>
      <c r="B138" s="38"/>
      <c r="C138" s="38"/>
      <c r="D138" s="38"/>
      <c r="E138" s="38"/>
      <c r="F138" s="38"/>
      <c r="G138" s="38"/>
      <c r="H138" s="38"/>
      <c r="I138" s="38"/>
      <c r="J138" s="38"/>
      <c r="K138" s="38"/>
      <c r="L138" s="38"/>
      <c r="M138" s="52"/>
      <c r="N138" s="52"/>
    </row>
    <row r="139" spans="1:14" ht="25.5" customHeight="1" x14ac:dyDescent="0.25">
      <c r="A139" s="38"/>
      <c r="B139" s="38"/>
      <c r="C139" s="38"/>
      <c r="D139" s="38"/>
      <c r="E139" s="38"/>
      <c r="F139" s="38"/>
      <c r="G139" s="38"/>
      <c r="H139" s="38"/>
      <c r="I139" s="38"/>
      <c r="J139" s="38"/>
      <c r="K139" s="38"/>
      <c r="L139" s="38"/>
      <c r="M139" s="52"/>
      <c r="N139" s="52"/>
    </row>
    <row r="140" spans="1:14" ht="25.5" customHeight="1" x14ac:dyDescent="0.25">
      <c r="A140" s="38"/>
      <c r="B140" s="38"/>
      <c r="C140" s="38"/>
      <c r="D140" s="38"/>
      <c r="E140" s="38"/>
      <c r="F140" s="38"/>
      <c r="G140" s="38"/>
      <c r="H140" s="38"/>
      <c r="I140" s="38"/>
      <c r="J140" s="38"/>
      <c r="K140" s="38"/>
      <c r="L140" s="38"/>
      <c r="M140" s="52"/>
      <c r="N140" s="52"/>
    </row>
    <row r="141" spans="1:14" ht="25.5" customHeight="1" x14ac:dyDescent="0.25">
      <c r="A141" s="38"/>
      <c r="B141" s="38"/>
      <c r="C141" s="38"/>
      <c r="D141" s="38"/>
      <c r="E141" s="38"/>
      <c r="F141" s="38"/>
      <c r="G141" s="38"/>
      <c r="H141" s="38"/>
      <c r="I141" s="38"/>
      <c r="J141" s="38"/>
      <c r="K141" s="38"/>
      <c r="L141" s="38"/>
      <c r="M141" s="52"/>
      <c r="N141" s="52"/>
    </row>
    <row r="142" spans="1:14" ht="25.5" customHeight="1" x14ac:dyDescent="0.25">
      <c r="A142" s="38"/>
      <c r="B142" s="38"/>
      <c r="C142" s="38"/>
      <c r="D142" s="38"/>
      <c r="E142" s="38"/>
      <c r="F142" s="38"/>
      <c r="G142" s="38"/>
      <c r="H142" s="38"/>
      <c r="I142" s="38"/>
      <c r="J142" s="38"/>
      <c r="K142" s="38"/>
      <c r="L142" s="38"/>
      <c r="M142" s="52"/>
      <c r="N142" s="52"/>
    </row>
    <row r="143" spans="1:14" ht="25.5" customHeight="1" x14ac:dyDescent="0.25">
      <c r="A143" s="38"/>
      <c r="B143" s="38"/>
      <c r="C143" s="38"/>
      <c r="D143" s="38"/>
      <c r="E143" s="38"/>
      <c r="F143" s="38"/>
      <c r="G143" s="38"/>
      <c r="H143" s="38"/>
      <c r="I143" s="38"/>
      <c r="J143" s="38"/>
      <c r="K143" s="38"/>
      <c r="L143" s="38"/>
      <c r="M143" s="52"/>
      <c r="N143" s="52"/>
    </row>
    <row r="144" spans="1:14" ht="25.5" customHeight="1" x14ac:dyDescent="0.25">
      <c r="A144" s="38"/>
      <c r="B144" s="38"/>
      <c r="C144" s="38"/>
      <c r="D144" s="38"/>
      <c r="E144" s="38"/>
      <c r="F144" s="38"/>
      <c r="G144" s="38"/>
      <c r="H144" s="38"/>
      <c r="I144" s="38"/>
      <c r="J144" s="38"/>
      <c r="K144" s="38"/>
      <c r="L144" s="38"/>
      <c r="M144" s="52"/>
      <c r="N144" s="52"/>
    </row>
    <row r="145" spans="1:14" ht="25.5" customHeight="1" x14ac:dyDescent="0.25">
      <c r="A145" s="38"/>
      <c r="B145" s="38"/>
      <c r="C145" s="38"/>
      <c r="D145" s="38"/>
      <c r="E145" s="38"/>
      <c r="F145" s="38"/>
      <c r="G145" s="38"/>
      <c r="H145" s="38"/>
      <c r="I145" s="38"/>
      <c r="J145" s="38"/>
      <c r="K145" s="38"/>
      <c r="L145" s="38"/>
      <c r="M145" s="52"/>
      <c r="N145" s="52"/>
    </row>
    <row r="146" spans="1:14" ht="25.5" customHeight="1" x14ac:dyDescent="0.25">
      <c r="A146" s="38"/>
      <c r="B146" s="38"/>
      <c r="C146" s="38"/>
      <c r="D146" s="38"/>
      <c r="E146" s="38"/>
      <c r="F146" s="38"/>
      <c r="G146" s="38"/>
      <c r="H146" s="38"/>
      <c r="I146" s="38"/>
      <c r="J146" s="38"/>
      <c r="K146" s="38"/>
      <c r="L146" s="38"/>
      <c r="M146" s="52"/>
      <c r="N146" s="52"/>
    </row>
    <row r="147" spans="1:14" ht="25.5" customHeight="1" x14ac:dyDescent="0.25">
      <c r="A147" s="38"/>
      <c r="B147" s="38"/>
      <c r="C147" s="38"/>
      <c r="D147" s="38"/>
      <c r="E147" s="38"/>
      <c r="F147" s="38"/>
      <c r="G147" s="38"/>
      <c r="H147" s="38"/>
      <c r="I147" s="38"/>
      <c r="J147" s="38"/>
      <c r="K147" s="38"/>
      <c r="L147" s="38"/>
      <c r="M147" s="52"/>
      <c r="N147" s="52"/>
    </row>
    <row r="148" spans="1:14" ht="25.5" customHeight="1" x14ac:dyDescent="0.25">
      <c r="A148" s="38"/>
      <c r="B148" s="38"/>
      <c r="C148" s="38"/>
      <c r="D148" s="38"/>
      <c r="E148" s="38"/>
      <c r="F148" s="38"/>
      <c r="G148" s="38"/>
      <c r="H148" s="38"/>
      <c r="I148" s="38"/>
      <c r="J148" s="38"/>
      <c r="K148" s="38"/>
      <c r="L148" s="38"/>
      <c r="M148" s="52"/>
      <c r="N148" s="52"/>
    </row>
    <row r="149" spans="1:14" ht="25.5" customHeight="1" x14ac:dyDescent="0.25">
      <c r="A149" s="38"/>
      <c r="B149" s="38"/>
      <c r="C149" s="38"/>
      <c r="D149" s="38"/>
      <c r="E149" s="38"/>
      <c r="F149" s="38"/>
      <c r="G149" s="38"/>
      <c r="H149" s="38"/>
      <c r="I149" s="38"/>
      <c r="J149" s="38"/>
      <c r="K149" s="38"/>
      <c r="L149" s="38"/>
      <c r="M149" s="52"/>
      <c r="N149" s="52"/>
    </row>
    <row r="150" spans="1:14" ht="25.5" customHeight="1" x14ac:dyDescent="0.25">
      <c r="A150" s="38"/>
      <c r="B150" s="38"/>
      <c r="C150" s="38"/>
      <c r="D150" s="38"/>
      <c r="E150" s="38"/>
      <c r="F150" s="38"/>
      <c r="G150" s="38"/>
      <c r="H150" s="38"/>
      <c r="I150" s="38"/>
      <c r="J150" s="38"/>
      <c r="K150" s="38"/>
      <c r="L150" s="38"/>
      <c r="M150" s="52"/>
      <c r="N150" s="52"/>
    </row>
    <row r="151" spans="1:14" ht="25.5" customHeight="1" x14ac:dyDescent="0.25">
      <c r="A151" s="38"/>
      <c r="B151" s="38"/>
      <c r="C151" s="38"/>
      <c r="D151" s="38"/>
      <c r="E151" s="38"/>
      <c r="F151" s="38"/>
      <c r="G151" s="38"/>
      <c r="H151" s="38"/>
      <c r="I151" s="38"/>
      <c r="J151" s="38"/>
      <c r="K151" s="38"/>
      <c r="L151" s="38"/>
      <c r="M151" s="52"/>
      <c r="N151" s="52"/>
    </row>
    <row r="152" spans="1:14" ht="25.5" customHeight="1" x14ac:dyDescent="0.25">
      <c r="A152" s="38"/>
      <c r="B152" s="38"/>
      <c r="C152" s="38"/>
      <c r="D152" s="38"/>
      <c r="E152" s="38"/>
      <c r="F152" s="38"/>
      <c r="G152" s="38"/>
      <c r="H152" s="38"/>
      <c r="I152" s="38"/>
      <c r="J152" s="38"/>
      <c r="K152" s="38"/>
      <c r="L152" s="38"/>
      <c r="M152" s="52"/>
      <c r="N152" s="52"/>
    </row>
    <row r="153" spans="1:14" ht="25.5" customHeight="1" x14ac:dyDescent="0.25">
      <c r="A153" s="38"/>
      <c r="B153" s="38"/>
      <c r="C153" s="38"/>
      <c r="D153" s="38"/>
      <c r="E153" s="38"/>
      <c r="F153" s="38"/>
      <c r="G153" s="38"/>
      <c r="H153" s="38"/>
      <c r="I153" s="38"/>
      <c r="J153" s="38"/>
      <c r="K153" s="38"/>
      <c r="L153" s="38"/>
      <c r="M153" s="52"/>
      <c r="N153" s="52"/>
    </row>
    <row r="154" spans="1:14" ht="25.5" customHeight="1" x14ac:dyDescent="0.25">
      <c r="A154" s="38"/>
      <c r="B154" s="38"/>
      <c r="C154" s="38"/>
      <c r="D154" s="38"/>
      <c r="E154" s="38"/>
      <c r="F154" s="38"/>
      <c r="G154" s="38"/>
      <c r="H154" s="38"/>
      <c r="I154" s="38"/>
      <c r="J154" s="38"/>
      <c r="K154" s="38"/>
      <c r="L154" s="38"/>
      <c r="M154" s="52"/>
      <c r="N154" s="52"/>
    </row>
    <row r="155" spans="1:14" ht="25.5" customHeight="1" x14ac:dyDescent="0.25">
      <c r="A155" s="38"/>
      <c r="B155" s="38"/>
      <c r="C155" s="38"/>
      <c r="D155" s="38"/>
      <c r="E155" s="38"/>
      <c r="F155" s="38"/>
      <c r="G155" s="38"/>
      <c r="H155" s="38"/>
      <c r="I155" s="38"/>
      <c r="J155" s="38"/>
      <c r="K155" s="38"/>
      <c r="L155" s="38"/>
      <c r="M155" s="52"/>
      <c r="N155" s="52"/>
    </row>
    <row r="156" spans="1:14" ht="25.5" customHeight="1" x14ac:dyDescent="0.25">
      <c r="A156" s="38"/>
      <c r="B156" s="38"/>
      <c r="C156" s="38"/>
      <c r="D156" s="38"/>
      <c r="E156" s="38"/>
      <c r="F156" s="38"/>
      <c r="G156" s="38"/>
      <c r="H156" s="38"/>
      <c r="I156" s="38"/>
      <c r="J156" s="38"/>
      <c r="K156" s="38"/>
      <c r="L156" s="38"/>
      <c r="M156" s="52"/>
      <c r="N156" s="52"/>
    </row>
    <row r="157" spans="1:14" ht="25.5" customHeight="1" x14ac:dyDescent="0.25">
      <c r="A157" s="38"/>
      <c r="B157" s="38"/>
      <c r="C157" s="38"/>
      <c r="D157" s="38"/>
      <c r="E157" s="38"/>
      <c r="F157" s="38"/>
      <c r="G157" s="38"/>
      <c r="H157" s="38"/>
      <c r="I157" s="38"/>
      <c r="J157" s="38"/>
      <c r="K157" s="38"/>
      <c r="L157" s="38"/>
      <c r="M157" s="52"/>
      <c r="N157" s="52"/>
    </row>
    <row r="158" spans="1:14" ht="25.5" customHeight="1" x14ac:dyDescent="0.25">
      <c r="A158" s="38"/>
      <c r="B158" s="38"/>
      <c r="C158" s="38"/>
      <c r="D158" s="38"/>
      <c r="E158" s="38"/>
      <c r="F158" s="38"/>
      <c r="G158" s="38"/>
      <c r="H158" s="38"/>
      <c r="I158" s="38"/>
      <c r="J158" s="38"/>
      <c r="K158" s="38"/>
      <c r="L158" s="38"/>
      <c r="M158" s="52"/>
      <c r="N158" s="52"/>
    </row>
    <row r="159" spans="1:14" ht="25.5" customHeight="1" x14ac:dyDescent="0.25">
      <c r="A159" s="38"/>
      <c r="B159" s="38"/>
      <c r="C159" s="38"/>
      <c r="D159" s="38"/>
      <c r="E159" s="38"/>
      <c r="F159" s="38"/>
      <c r="G159" s="38"/>
      <c r="H159" s="38"/>
      <c r="I159" s="38"/>
      <c r="J159" s="38"/>
      <c r="K159" s="38"/>
      <c r="L159" s="38"/>
      <c r="M159" s="52"/>
      <c r="N159" s="52"/>
    </row>
    <row r="160" spans="1:14" ht="25.5" customHeight="1" x14ac:dyDescent="0.25">
      <c r="A160" s="38"/>
      <c r="B160" s="38"/>
      <c r="C160" s="38"/>
      <c r="D160" s="38"/>
      <c r="E160" s="38"/>
      <c r="F160" s="38"/>
      <c r="G160" s="38"/>
      <c r="H160" s="38"/>
      <c r="I160" s="38"/>
      <c r="J160" s="38"/>
      <c r="K160" s="38"/>
      <c r="L160" s="38"/>
      <c r="M160" s="52"/>
      <c r="N160" s="52"/>
    </row>
    <row r="161" spans="1:14" ht="25.5" customHeight="1" x14ac:dyDescent="0.25">
      <c r="A161" s="38"/>
      <c r="B161" s="38"/>
      <c r="C161" s="38"/>
      <c r="D161" s="38"/>
      <c r="E161" s="38"/>
      <c r="F161" s="38"/>
      <c r="G161" s="38"/>
      <c r="H161" s="38"/>
      <c r="I161" s="38"/>
      <c r="J161" s="38"/>
      <c r="K161" s="38"/>
      <c r="L161" s="38"/>
      <c r="M161" s="52"/>
      <c r="N161" s="52"/>
    </row>
    <row r="162" spans="1:14" ht="25.5" customHeight="1" x14ac:dyDescent="0.25">
      <c r="A162" s="38"/>
      <c r="B162" s="38"/>
      <c r="C162" s="38"/>
      <c r="D162" s="38"/>
      <c r="E162" s="38"/>
      <c r="F162" s="38"/>
      <c r="G162" s="38"/>
      <c r="H162" s="38"/>
      <c r="I162" s="38"/>
      <c r="J162" s="38"/>
      <c r="K162" s="38"/>
      <c r="L162" s="38"/>
      <c r="M162" s="52"/>
      <c r="N162" s="52"/>
    </row>
    <row r="163" spans="1:14" ht="25.5" customHeight="1" x14ac:dyDescent="0.25">
      <c r="A163" s="38"/>
      <c r="B163" s="38"/>
      <c r="C163" s="38"/>
      <c r="D163" s="38"/>
      <c r="E163" s="38"/>
      <c r="F163" s="38"/>
      <c r="G163" s="38"/>
      <c r="H163" s="38"/>
      <c r="I163" s="38"/>
      <c r="J163" s="38"/>
      <c r="K163" s="38"/>
      <c r="L163" s="38"/>
      <c r="M163" s="52"/>
      <c r="N163" s="52"/>
    </row>
    <row r="164" spans="1:14" ht="25.5" customHeight="1" x14ac:dyDescent="0.25">
      <c r="A164" s="38"/>
      <c r="B164" s="38"/>
      <c r="C164" s="38"/>
      <c r="D164" s="38"/>
      <c r="E164" s="38"/>
      <c r="F164" s="38"/>
      <c r="G164" s="38"/>
      <c r="H164" s="38"/>
      <c r="I164" s="38"/>
      <c r="J164" s="38"/>
      <c r="K164" s="38"/>
      <c r="L164" s="38"/>
      <c r="M164" s="52"/>
      <c r="N164" s="52"/>
    </row>
    <row r="165" spans="1:14" ht="25.5" customHeight="1" x14ac:dyDescent="0.25">
      <c r="A165" s="38"/>
      <c r="B165" s="38"/>
      <c r="C165" s="38"/>
      <c r="D165" s="38"/>
      <c r="E165" s="38"/>
      <c r="F165" s="38"/>
      <c r="G165" s="38"/>
      <c r="H165" s="38"/>
      <c r="I165" s="38"/>
      <c r="J165" s="38"/>
      <c r="K165" s="38"/>
      <c r="L165" s="38"/>
      <c r="M165" s="52"/>
      <c r="N165" s="52"/>
    </row>
    <row r="166" spans="1:14" ht="25.5" customHeight="1" x14ac:dyDescent="0.25">
      <c r="A166" s="38"/>
      <c r="B166" s="38"/>
      <c r="C166" s="38"/>
      <c r="D166" s="38"/>
      <c r="E166" s="38"/>
      <c r="F166" s="38"/>
      <c r="G166" s="38"/>
      <c r="H166" s="38"/>
      <c r="I166" s="38"/>
      <c r="J166" s="38"/>
      <c r="K166" s="38"/>
      <c r="L166" s="38"/>
      <c r="M166" s="52"/>
      <c r="N166" s="52"/>
    </row>
    <row r="167" spans="1:14" ht="25.5" customHeight="1" x14ac:dyDescent="0.25">
      <c r="A167" s="38"/>
      <c r="B167" s="38"/>
      <c r="C167" s="38"/>
      <c r="D167" s="38"/>
      <c r="E167" s="38"/>
      <c r="F167" s="38"/>
      <c r="G167" s="38"/>
      <c r="H167" s="38"/>
      <c r="I167" s="38"/>
      <c r="J167" s="38"/>
      <c r="K167" s="38"/>
      <c r="L167" s="38"/>
      <c r="M167" s="52"/>
      <c r="N167" s="52"/>
    </row>
    <row r="168" spans="1:14" ht="25.5" customHeight="1" x14ac:dyDescent="0.25">
      <c r="A168" s="38"/>
      <c r="B168" s="38"/>
      <c r="C168" s="38"/>
      <c r="D168" s="38"/>
      <c r="E168" s="38"/>
      <c r="F168" s="38"/>
      <c r="G168" s="38"/>
      <c r="H168" s="38"/>
      <c r="I168" s="38"/>
      <c r="J168" s="38"/>
      <c r="K168" s="38"/>
      <c r="L168" s="38"/>
      <c r="M168" s="52"/>
      <c r="N168" s="52"/>
    </row>
    <row r="169" spans="1:14" ht="25.5" customHeight="1" x14ac:dyDescent="0.25">
      <c r="A169" s="38"/>
      <c r="B169" s="38"/>
      <c r="C169" s="38"/>
      <c r="D169" s="38"/>
      <c r="E169" s="38"/>
      <c r="F169" s="38"/>
      <c r="G169" s="38"/>
      <c r="H169" s="38"/>
      <c r="I169" s="38"/>
      <c r="J169" s="38"/>
      <c r="K169" s="38"/>
      <c r="L169" s="38"/>
      <c r="M169" s="52"/>
      <c r="N169" s="52"/>
    </row>
    <row r="170" spans="1:14" ht="25.5" customHeight="1" x14ac:dyDescent="0.25">
      <c r="A170" s="38"/>
      <c r="B170" s="38"/>
      <c r="C170" s="38"/>
      <c r="D170" s="38"/>
      <c r="E170" s="38"/>
      <c r="F170" s="38"/>
      <c r="G170" s="38"/>
      <c r="H170" s="38"/>
      <c r="I170" s="38"/>
      <c r="J170" s="38"/>
      <c r="K170" s="38"/>
      <c r="L170" s="38"/>
      <c r="M170" s="52"/>
      <c r="N170" s="52"/>
    </row>
    <row r="171" spans="1:14" ht="25.5" customHeight="1" x14ac:dyDescent="0.25">
      <c r="A171" s="38"/>
      <c r="B171" s="38"/>
      <c r="C171" s="38"/>
      <c r="D171" s="38"/>
      <c r="E171" s="38"/>
      <c r="F171" s="38"/>
      <c r="G171" s="38"/>
      <c r="H171" s="38"/>
      <c r="I171" s="38"/>
      <c r="J171" s="38"/>
      <c r="K171" s="38"/>
      <c r="L171" s="38"/>
      <c r="M171" s="52"/>
      <c r="N171" s="52"/>
    </row>
    <row r="172" spans="1:14" ht="25.5" customHeight="1" x14ac:dyDescent="0.25">
      <c r="A172" s="38"/>
      <c r="B172" s="38"/>
      <c r="C172" s="38"/>
      <c r="D172" s="38"/>
      <c r="E172" s="38"/>
      <c r="F172" s="38"/>
      <c r="G172" s="38"/>
      <c r="H172" s="38"/>
      <c r="I172" s="38"/>
      <c r="J172" s="38"/>
      <c r="K172" s="38"/>
      <c r="L172" s="38"/>
      <c r="M172" s="52"/>
      <c r="N172" s="52"/>
    </row>
    <row r="173" spans="1:14" ht="25.5" customHeight="1" x14ac:dyDescent="0.25">
      <c r="A173" s="38"/>
      <c r="B173" s="38"/>
      <c r="C173" s="38"/>
      <c r="D173" s="38"/>
      <c r="E173" s="38"/>
      <c r="F173" s="38"/>
      <c r="G173" s="38"/>
      <c r="H173" s="38"/>
      <c r="I173" s="38"/>
      <c r="J173" s="38"/>
      <c r="K173" s="38"/>
      <c r="L173" s="38"/>
      <c r="M173" s="52"/>
      <c r="N173" s="52"/>
    </row>
    <row r="174" spans="1:14" ht="25.5" customHeight="1" x14ac:dyDescent="0.25">
      <c r="A174" s="38"/>
      <c r="B174" s="38"/>
      <c r="C174" s="38"/>
      <c r="D174" s="38"/>
      <c r="E174" s="38"/>
      <c r="F174" s="38"/>
      <c r="G174" s="38"/>
      <c r="H174" s="38"/>
      <c r="I174" s="38"/>
      <c r="J174" s="38"/>
      <c r="K174" s="38"/>
      <c r="L174" s="38"/>
      <c r="M174" s="52"/>
      <c r="N174" s="52"/>
    </row>
    <row r="175" spans="1:14" ht="25.5" customHeight="1" x14ac:dyDescent="0.25">
      <c r="A175" s="38"/>
      <c r="B175" s="38"/>
      <c r="C175" s="38"/>
      <c r="D175" s="38"/>
      <c r="E175" s="38"/>
      <c r="F175" s="38"/>
      <c r="G175" s="38"/>
      <c r="H175" s="38"/>
      <c r="I175" s="38"/>
      <c r="J175" s="38"/>
      <c r="K175" s="38"/>
      <c r="L175" s="38"/>
      <c r="M175" s="52"/>
      <c r="N175" s="52"/>
    </row>
    <row r="176" spans="1:14" ht="25.5" customHeight="1" x14ac:dyDescent="0.25">
      <c r="A176" s="38"/>
      <c r="B176" s="38"/>
      <c r="C176" s="38"/>
      <c r="D176" s="38"/>
      <c r="E176" s="38"/>
      <c r="F176" s="38"/>
      <c r="G176" s="38"/>
      <c r="H176" s="38"/>
      <c r="I176" s="38"/>
      <c r="J176" s="38"/>
      <c r="K176" s="38"/>
      <c r="L176" s="38"/>
      <c r="M176" s="52"/>
      <c r="N176" s="52"/>
    </row>
    <row r="177" spans="1:14" ht="25.5" customHeight="1" x14ac:dyDescent="0.25">
      <c r="A177" s="38"/>
      <c r="B177" s="38"/>
      <c r="C177" s="38"/>
      <c r="D177" s="38"/>
      <c r="E177" s="38"/>
      <c r="F177" s="38"/>
      <c r="G177" s="38"/>
      <c r="H177" s="38"/>
      <c r="I177" s="38"/>
      <c r="J177" s="38"/>
      <c r="K177" s="38"/>
      <c r="L177" s="38"/>
      <c r="M177" s="52"/>
      <c r="N177" s="52"/>
    </row>
    <row r="178" spans="1:14" ht="25.5" customHeight="1" x14ac:dyDescent="0.25">
      <c r="A178" s="38"/>
      <c r="B178" s="38"/>
      <c r="C178" s="38"/>
      <c r="D178" s="38"/>
      <c r="E178" s="38"/>
      <c r="F178" s="38"/>
      <c r="G178" s="38"/>
      <c r="H178" s="38"/>
      <c r="I178" s="38"/>
      <c r="J178" s="38"/>
      <c r="K178" s="38"/>
      <c r="L178" s="38"/>
      <c r="M178" s="52"/>
      <c r="N178" s="52"/>
    </row>
    <row r="179" spans="1:14" ht="25.5" customHeight="1" x14ac:dyDescent="0.25">
      <c r="A179" s="38"/>
      <c r="B179" s="38"/>
      <c r="C179" s="38"/>
      <c r="D179" s="38"/>
      <c r="E179" s="38"/>
      <c r="F179" s="38"/>
      <c r="G179" s="38"/>
      <c r="H179" s="38"/>
      <c r="I179" s="38"/>
      <c r="J179" s="38"/>
      <c r="K179" s="38"/>
      <c r="L179" s="38"/>
      <c r="M179" s="52"/>
      <c r="N179" s="52"/>
    </row>
    <row r="180" spans="1:14" ht="25.5" customHeight="1" x14ac:dyDescent="0.25">
      <c r="A180" s="38"/>
      <c r="B180" s="38"/>
      <c r="C180" s="38"/>
      <c r="D180" s="38"/>
      <c r="E180" s="38"/>
      <c r="F180" s="38"/>
      <c r="G180" s="38"/>
      <c r="H180" s="38"/>
      <c r="I180" s="38"/>
      <c r="J180" s="38"/>
      <c r="K180" s="38"/>
      <c r="L180" s="38"/>
      <c r="M180" s="52"/>
      <c r="N180" s="52"/>
    </row>
    <row r="181" spans="1:14" ht="25.5" customHeight="1" x14ac:dyDescent="0.25">
      <c r="A181" s="38"/>
      <c r="B181" s="38"/>
      <c r="C181" s="38"/>
      <c r="D181" s="38"/>
      <c r="E181" s="38"/>
      <c r="F181" s="38"/>
      <c r="G181" s="38"/>
      <c r="H181" s="38"/>
      <c r="I181" s="38"/>
      <c r="J181" s="38"/>
      <c r="K181" s="38"/>
      <c r="L181" s="38"/>
      <c r="M181" s="52"/>
      <c r="N181" s="52"/>
    </row>
    <row r="182" spans="1:14" ht="25.5" customHeight="1" x14ac:dyDescent="0.25">
      <c r="A182" s="38"/>
      <c r="B182" s="38"/>
      <c r="C182" s="38"/>
      <c r="D182" s="38"/>
      <c r="E182" s="38"/>
      <c r="F182" s="38"/>
      <c r="G182" s="38"/>
      <c r="H182" s="38"/>
      <c r="I182" s="38"/>
      <c r="J182" s="38"/>
      <c r="K182" s="38"/>
      <c r="L182" s="38"/>
      <c r="M182" s="52"/>
      <c r="N182" s="52"/>
    </row>
    <row r="183" spans="1:14" ht="25.5" customHeight="1" x14ac:dyDescent="0.25">
      <c r="A183" s="38"/>
      <c r="B183" s="38"/>
      <c r="C183" s="38"/>
      <c r="D183" s="38"/>
      <c r="E183" s="38"/>
      <c r="F183" s="38"/>
      <c r="G183" s="38"/>
      <c r="H183" s="38"/>
      <c r="I183" s="38"/>
      <c r="J183" s="38"/>
      <c r="K183" s="38"/>
      <c r="L183" s="38"/>
      <c r="M183" s="52"/>
      <c r="N183" s="52"/>
    </row>
    <row r="184" spans="1:14" ht="25.5" customHeight="1" x14ac:dyDescent="0.25">
      <c r="A184" s="38"/>
      <c r="B184" s="38"/>
      <c r="C184" s="38"/>
      <c r="D184" s="38"/>
      <c r="E184" s="38"/>
      <c r="F184" s="38"/>
      <c r="G184" s="38"/>
      <c r="H184" s="38"/>
      <c r="I184" s="38"/>
      <c r="J184" s="38"/>
      <c r="K184" s="38"/>
      <c r="L184" s="38"/>
      <c r="M184" s="52"/>
      <c r="N184" s="52"/>
    </row>
    <row r="185" spans="1:14" ht="25.5" customHeight="1" x14ac:dyDescent="0.25">
      <c r="A185" s="38"/>
      <c r="B185" s="38"/>
      <c r="C185" s="38"/>
      <c r="D185" s="38"/>
      <c r="E185" s="38"/>
      <c r="F185" s="38"/>
      <c r="G185" s="38"/>
      <c r="H185" s="38"/>
      <c r="I185" s="38"/>
      <c r="J185" s="38"/>
      <c r="K185" s="38"/>
      <c r="L185" s="38"/>
      <c r="M185" s="52"/>
      <c r="N185" s="52"/>
    </row>
    <row r="186" spans="1:14" ht="25.5" customHeight="1" x14ac:dyDescent="0.25">
      <c r="A186" s="38"/>
      <c r="B186" s="38"/>
      <c r="C186" s="38"/>
      <c r="D186" s="38"/>
      <c r="E186" s="38"/>
      <c r="F186" s="38"/>
      <c r="G186" s="38"/>
      <c r="H186" s="38"/>
      <c r="I186" s="38"/>
      <c r="J186" s="38"/>
      <c r="K186" s="38"/>
      <c r="L186" s="38"/>
      <c r="M186" s="52"/>
      <c r="N186" s="52"/>
    </row>
    <row r="187" spans="1:14" ht="25.5" customHeight="1" x14ac:dyDescent="0.25">
      <c r="A187" s="38"/>
      <c r="B187" s="38"/>
      <c r="C187" s="38"/>
      <c r="D187" s="38"/>
      <c r="E187" s="38"/>
      <c r="F187" s="38"/>
      <c r="G187" s="38"/>
      <c r="H187" s="38"/>
      <c r="I187" s="38"/>
      <c r="J187" s="38"/>
      <c r="K187" s="38"/>
      <c r="L187" s="38"/>
      <c r="M187" s="52"/>
      <c r="N187" s="52"/>
    </row>
    <row r="188" spans="1:14" ht="25.5" customHeight="1" x14ac:dyDescent="0.25">
      <c r="A188" s="38"/>
      <c r="B188" s="38"/>
      <c r="C188" s="38"/>
      <c r="D188" s="38"/>
      <c r="E188" s="38"/>
      <c r="F188" s="38"/>
      <c r="G188" s="38"/>
      <c r="H188" s="38"/>
      <c r="I188" s="38"/>
      <c r="J188" s="38"/>
      <c r="K188" s="38"/>
      <c r="L188" s="38"/>
      <c r="M188" s="52"/>
      <c r="N188" s="52"/>
    </row>
    <row r="189" spans="1:14" ht="25.5" customHeight="1" x14ac:dyDescent="0.25">
      <c r="A189" s="38"/>
      <c r="B189" s="38"/>
      <c r="C189" s="38"/>
      <c r="D189" s="38"/>
      <c r="E189" s="38"/>
      <c r="F189" s="38"/>
      <c r="G189" s="38"/>
      <c r="H189" s="38"/>
      <c r="I189" s="38"/>
      <c r="J189" s="38"/>
      <c r="K189" s="38"/>
      <c r="L189" s="38"/>
      <c r="M189" s="52"/>
      <c r="N189" s="52"/>
    </row>
    <row r="190" spans="1:14" ht="25.5" customHeight="1" x14ac:dyDescent="0.25">
      <c r="A190" s="38"/>
      <c r="B190" s="38"/>
      <c r="C190" s="38"/>
      <c r="D190" s="38"/>
      <c r="E190" s="38"/>
      <c r="F190" s="38"/>
      <c r="G190" s="38"/>
      <c r="H190" s="38"/>
      <c r="I190" s="38"/>
      <c r="J190" s="38"/>
      <c r="K190" s="38"/>
      <c r="L190" s="38"/>
      <c r="M190" s="52"/>
      <c r="N190" s="52"/>
    </row>
    <row r="191" spans="1:14" ht="25.5" customHeight="1" x14ac:dyDescent="0.25">
      <c r="A191" s="38"/>
      <c r="B191" s="38"/>
      <c r="C191" s="38"/>
      <c r="D191" s="38"/>
      <c r="E191" s="38"/>
      <c r="F191" s="38"/>
      <c r="G191" s="38"/>
      <c r="H191" s="38"/>
      <c r="I191" s="38"/>
      <c r="J191" s="38"/>
      <c r="K191" s="38"/>
      <c r="L191" s="38"/>
      <c r="M191" s="52"/>
      <c r="N191" s="52"/>
    </row>
    <row r="192" spans="1:14" ht="25.5" customHeight="1" x14ac:dyDescent="0.25">
      <c r="A192" s="38"/>
      <c r="B192" s="38"/>
      <c r="C192" s="38"/>
      <c r="D192" s="38"/>
      <c r="E192" s="38"/>
      <c r="F192" s="38"/>
      <c r="G192" s="38"/>
      <c r="H192" s="38"/>
      <c r="I192" s="38"/>
      <c r="J192" s="38"/>
      <c r="K192" s="38"/>
      <c r="L192" s="38"/>
      <c r="M192" s="52"/>
      <c r="N192" s="52"/>
    </row>
    <row r="193" spans="1:14" ht="25.5" customHeight="1" x14ac:dyDescent="0.25">
      <c r="A193" s="38"/>
      <c r="B193" s="38"/>
      <c r="C193" s="38"/>
      <c r="D193" s="38"/>
      <c r="E193" s="38"/>
      <c r="F193" s="38"/>
      <c r="G193" s="38"/>
      <c r="H193" s="38"/>
      <c r="I193" s="38"/>
      <c r="J193" s="38"/>
      <c r="K193" s="38"/>
      <c r="L193" s="38"/>
      <c r="M193" s="52"/>
      <c r="N193" s="52"/>
    </row>
    <row r="194" spans="1:14" ht="25.5" customHeight="1" x14ac:dyDescent="0.25">
      <c r="A194" s="38"/>
      <c r="B194" s="38"/>
      <c r="C194" s="38"/>
      <c r="D194" s="38"/>
      <c r="E194" s="38"/>
      <c r="F194" s="38"/>
      <c r="G194" s="38"/>
      <c r="H194" s="38"/>
      <c r="I194" s="38"/>
      <c r="J194" s="38"/>
      <c r="K194" s="38"/>
      <c r="L194" s="38"/>
      <c r="M194" s="52"/>
      <c r="N194" s="52"/>
    </row>
    <row r="195" spans="1:14" ht="25.5" customHeight="1" x14ac:dyDescent="0.25">
      <c r="A195" s="38"/>
      <c r="B195" s="38"/>
      <c r="C195" s="38"/>
      <c r="D195" s="38"/>
      <c r="E195" s="38"/>
      <c r="F195" s="38"/>
      <c r="G195" s="38"/>
      <c r="H195" s="38"/>
      <c r="I195" s="38"/>
      <c r="J195" s="38"/>
      <c r="K195" s="38"/>
      <c r="L195" s="38"/>
      <c r="M195" s="52"/>
      <c r="N195" s="52"/>
    </row>
    <row r="196" spans="1:14" ht="25.5" customHeight="1" x14ac:dyDescent="0.25">
      <c r="A196" s="38"/>
      <c r="B196" s="38"/>
      <c r="C196" s="38"/>
      <c r="D196" s="38"/>
      <c r="E196" s="38"/>
      <c r="F196" s="38"/>
      <c r="G196" s="38"/>
      <c r="H196" s="38"/>
      <c r="I196" s="38"/>
      <c r="J196" s="38"/>
      <c r="K196" s="38"/>
      <c r="L196" s="38"/>
      <c r="M196" s="52"/>
      <c r="N196" s="52"/>
    </row>
    <row r="197" spans="1:14" ht="25.5" customHeight="1" x14ac:dyDescent="0.25">
      <c r="A197" s="38"/>
      <c r="B197" s="38"/>
      <c r="C197" s="38"/>
      <c r="D197" s="38"/>
      <c r="E197" s="38"/>
      <c r="F197" s="38"/>
      <c r="G197" s="38"/>
      <c r="H197" s="38"/>
      <c r="I197" s="38"/>
      <c r="J197" s="38"/>
      <c r="K197" s="38"/>
      <c r="L197" s="38"/>
      <c r="M197" s="52"/>
      <c r="N197" s="52"/>
    </row>
    <row r="198" spans="1:14" ht="25.5" customHeight="1" x14ac:dyDescent="0.25">
      <c r="A198" s="38"/>
      <c r="B198" s="38"/>
      <c r="C198" s="38"/>
      <c r="D198" s="38"/>
      <c r="E198" s="38"/>
      <c r="F198" s="38"/>
      <c r="G198" s="38"/>
      <c r="H198" s="38"/>
      <c r="I198" s="38"/>
      <c r="J198" s="38"/>
      <c r="K198" s="38"/>
      <c r="L198" s="38"/>
      <c r="M198" s="52"/>
      <c r="N198" s="52"/>
    </row>
    <row r="199" spans="1:14" ht="25.5" customHeight="1" x14ac:dyDescent="0.25">
      <c r="A199" s="38"/>
      <c r="B199" s="38"/>
      <c r="C199" s="38"/>
      <c r="D199" s="38"/>
      <c r="E199" s="38"/>
      <c r="F199" s="38"/>
      <c r="G199" s="38"/>
      <c r="H199" s="38"/>
      <c r="I199" s="38"/>
      <c r="J199" s="38"/>
      <c r="K199" s="38"/>
      <c r="L199" s="38"/>
      <c r="M199" s="52"/>
      <c r="N199" s="52"/>
    </row>
    <row r="200" spans="1:14" ht="25.5" customHeight="1" x14ac:dyDescent="0.25">
      <c r="A200" s="38"/>
      <c r="B200" s="38"/>
      <c r="C200" s="38"/>
      <c r="D200" s="38"/>
      <c r="E200" s="38"/>
      <c r="F200" s="38"/>
      <c r="G200" s="38"/>
      <c r="H200" s="38"/>
      <c r="I200" s="38"/>
      <c r="J200" s="38"/>
      <c r="K200" s="38"/>
      <c r="L200" s="38"/>
      <c r="M200" s="52"/>
      <c r="N200" s="52"/>
    </row>
    <row r="201" spans="1:14" ht="25.5" customHeight="1" x14ac:dyDescent="0.25">
      <c r="A201" s="38"/>
      <c r="B201" s="38"/>
      <c r="C201" s="38"/>
      <c r="D201" s="38"/>
      <c r="E201" s="38"/>
      <c r="F201" s="38"/>
      <c r="G201" s="38"/>
      <c r="H201" s="38"/>
      <c r="I201" s="38"/>
      <c r="J201" s="38"/>
      <c r="K201" s="38"/>
      <c r="L201" s="38"/>
      <c r="M201" s="52"/>
      <c r="N201" s="52"/>
    </row>
    <row r="202" spans="1:14" ht="25.5" customHeight="1" x14ac:dyDescent="0.25">
      <c r="A202" s="38"/>
      <c r="B202" s="38"/>
      <c r="C202" s="38"/>
      <c r="D202" s="38"/>
      <c r="E202" s="38"/>
      <c r="F202" s="38"/>
      <c r="G202" s="38"/>
      <c r="H202" s="38"/>
      <c r="I202" s="38"/>
      <c r="J202" s="38"/>
      <c r="K202" s="38"/>
      <c r="L202" s="38"/>
      <c r="M202" s="52"/>
      <c r="N202" s="52"/>
    </row>
    <row r="203" spans="1:14" ht="25.5" customHeight="1" x14ac:dyDescent="0.25">
      <c r="A203" s="38"/>
      <c r="B203" s="38"/>
      <c r="C203" s="38"/>
      <c r="D203" s="38"/>
      <c r="E203" s="38"/>
      <c r="F203" s="38"/>
      <c r="G203" s="38"/>
      <c r="H203" s="38"/>
      <c r="I203" s="38"/>
      <c r="J203" s="38"/>
      <c r="K203" s="38"/>
      <c r="L203" s="38"/>
      <c r="M203" s="52"/>
      <c r="N203" s="52"/>
    </row>
    <row r="204" spans="1:14" ht="25.5" customHeight="1" x14ac:dyDescent="0.25">
      <c r="A204" s="38"/>
      <c r="B204" s="38"/>
      <c r="C204" s="38"/>
      <c r="D204" s="38"/>
      <c r="E204" s="38"/>
      <c r="F204" s="38"/>
      <c r="G204" s="38"/>
      <c r="H204" s="38"/>
      <c r="I204" s="38"/>
      <c r="J204" s="38"/>
      <c r="K204" s="38"/>
      <c r="L204" s="38"/>
      <c r="M204" s="52"/>
      <c r="N204" s="52"/>
    </row>
    <row r="205" spans="1:14" ht="25.5" customHeight="1" x14ac:dyDescent="0.25">
      <c r="A205" s="38"/>
      <c r="B205" s="38"/>
      <c r="C205" s="38"/>
      <c r="D205" s="38"/>
      <c r="E205" s="38"/>
      <c r="F205" s="38"/>
      <c r="G205" s="38"/>
      <c r="H205" s="38"/>
      <c r="I205" s="38"/>
      <c r="J205" s="38"/>
      <c r="K205" s="38"/>
      <c r="L205" s="38"/>
      <c r="M205" s="52"/>
      <c r="N205" s="52"/>
    </row>
    <row r="206" spans="1:14" ht="25.5" customHeight="1" x14ac:dyDescent="0.25">
      <c r="A206" s="38"/>
      <c r="B206" s="38"/>
      <c r="C206" s="38"/>
      <c r="D206" s="38"/>
      <c r="E206" s="38"/>
      <c r="F206" s="38"/>
      <c r="G206" s="38"/>
      <c r="H206" s="38"/>
      <c r="I206" s="38"/>
      <c r="J206" s="38"/>
      <c r="K206" s="38"/>
      <c r="L206" s="38"/>
      <c r="M206" s="52"/>
      <c r="N206" s="52"/>
    </row>
    <row r="207" spans="1:14" ht="25.5" customHeight="1" x14ac:dyDescent="0.25">
      <c r="A207" s="38"/>
      <c r="B207" s="38"/>
      <c r="C207" s="38"/>
      <c r="D207" s="38"/>
      <c r="E207" s="38"/>
      <c r="F207" s="38"/>
      <c r="G207" s="38"/>
      <c r="H207" s="38"/>
      <c r="I207" s="38"/>
      <c r="J207" s="38"/>
      <c r="K207" s="38"/>
      <c r="L207" s="38"/>
      <c r="M207" s="52"/>
      <c r="N207" s="52"/>
    </row>
    <row r="208" spans="1:14" ht="25.5" customHeight="1" x14ac:dyDescent="0.25">
      <c r="A208" s="38"/>
      <c r="B208" s="38"/>
      <c r="C208" s="38"/>
      <c r="D208" s="38"/>
      <c r="E208" s="38"/>
      <c r="F208" s="38"/>
      <c r="G208" s="38"/>
      <c r="H208" s="38"/>
      <c r="I208" s="38"/>
      <c r="J208" s="38"/>
      <c r="K208" s="38"/>
      <c r="L208" s="38"/>
      <c r="M208" s="52"/>
      <c r="N208" s="52"/>
    </row>
    <row r="209" spans="1:14" ht="25.5" customHeight="1" x14ac:dyDescent="0.25">
      <c r="A209" s="38"/>
      <c r="B209" s="38"/>
      <c r="C209" s="38"/>
      <c r="D209" s="38"/>
      <c r="E209" s="38"/>
      <c r="F209" s="38"/>
      <c r="G209" s="38"/>
      <c r="H209" s="38"/>
      <c r="I209" s="38"/>
      <c r="J209" s="38"/>
      <c r="K209" s="38"/>
      <c r="L209" s="38"/>
      <c r="M209" s="52"/>
      <c r="N209" s="52"/>
    </row>
    <row r="210" spans="1:14" ht="25.5" customHeight="1" x14ac:dyDescent="0.25">
      <c r="A210" s="38"/>
      <c r="B210" s="38"/>
      <c r="C210" s="38"/>
      <c r="D210" s="38"/>
      <c r="E210" s="38"/>
      <c r="F210" s="38"/>
      <c r="G210" s="38"/>
      <c r="H210" s="38"/>
      <c r="I210" s="38"/>
      <c r="J210" s="38"/>
      <c r="K210" s="38"/>
      <c r="L210" s="38"/>
      <c r="M210" s="52"/>
      <c r="N210" s="52"/>
    </row>
    <row r="211" spans="1:14" ht="25.5" customHeight="1" x14ac:dyDescent="0.25">
      <c r="A211" s="38"/>
      <c r="B211" s="38"/>
      <c r="C211" s="38"/>
      <c r="D211" s="38"/>
      <c r="E211" s="38"/>
      <c r="F211" s="38"/>
      <c r="G211" s="38"/>
      <c r="H211" s="38"/>
      <c r="I211" s="38"/>
      <c r="J211" s="38"/>
      <c r="K211" s="38"/>
      <c r="L211" s="38"/>
      <c r="M211" s="52"/>
      <c r="N211" s="52"/>
    </row>
    <row r="212" spans="1:14" ht="25.5" customHeight="1" x14ac:dyDescent="0.25">
      <c r="A212" s="38"/>
      <c r="B212" s="38"/>
      <c r="C212" s="38"/>
      <c r="D212" s="38"/>
      <c r="E212" s="38"/>
      <c r="F212" s="38"/>
      <c r="G212" s="38"/>
      <c r="H212" s="38"/>
      <c r="I212" s="38"/>
      <c r="J212" s="38"/>
      <c r="K212" s="38"/>
      <c r="L212" s="38"/>
      <c r="M212" s="52"/>
      <c r="N212" s="52"/>
    </row>
    <row r="213" spans="1:14" ht="25.5" customHeight="1" x14ac:dyDescent="0.25">
      <c r="A213" s="38"/>
      <c r="B213" s="38"/>
      <c r="C213" s="38"/>
      <c r="D213" s="38"/>
      <c r="E213" s="38"/>
      <c r="F213" s="38"/>
      <c r="G213" s="38"/>
      <c r="H213" s="38"/>
      <c r="I213" s="38"/>
      <c r="J213" s="38"/>
      <c r="K213" s="38"/>
      <c r="L213" s="38"/>
      <c r="M213" s="52"/>
      <c r="N213" s="52"/>
    </row>
    <row r="214" spans="1:14" ht="25.5" customHeight="1" x14ac:dyDescent="0.25">
      <c r="A214" s="38"/>
      <c r="B214" s="38"/>
      <c r="C214" s="38"/>
      <c r="D214" s="38"/>
      <c r="E214" s="38"/>
      <c r="F214" s="38"/>
      <c r="G214" s="38"/>
      <c r="H214" s="38"/>
      <c r="I214" s="38"/>
      <c r="J214" s="38"/>
      <c r="K214" s="38"/>
      <c r="L214" s="38"/>
      <c r="M214" s="52"/>
      <c r="N214" s="52"/>
    </row>
    <row r="215" spans="1:14" ht="25.5" customHeight="1" x14ac:dyDescent="0.25">
      <c r="A215" s="38"/>
      <c r="B215" s="38"/>
      <c r="C215" s="38"/>
      <c r="D215" s="38"/>
      <c r="E215" s="38"/>
      <c r="F215" s="38"/>
      <c r="G215" s="38"/>
      <c r="H215" s="38"/>
      <c r="I215" s="38"/>
      <c r="J215" s="38"/>
      <c r="K215" s="38"/>
      <c r="L215" s="38"/>
      <c r="M215" s="52"/>
      <c r="N215" s="52"/>
    </row>
    <row r="216" spans="1:14" ht="25.5" customHeight="1" x14ac:dyDescent="0.25">
      <c r="A216" s="38"/>
      <c r="B216" s="38"/>
      <c r="C216" s="38"/>
      <c r="D216" s="38"/>
      <c r="E216" s="38"/>
      <c r="F216" s="38"/>
      <c r="G216" s="38"/>
      <c r="H216" s="38"/>
      <c r="I216" s="38"/>
      <c r="J216" s="38"/>
      <c r="K216" s="38"/>
      <c r="L216" s="38"/>
      <c r="M216" s="52"/>
      <c r="N216" s="52"/>
    </row>
    <row r="217" spans="1:14" ht="25.5" customHeight="1" x14ac:dyDescent="0.25">
      <c r="A217" s="38"/>
      <c r="B217" s="38"/>
      <c r="C217" s="38"/>
      <c r="D217" s="38"/>
      <c r="E217" s="38"/>
      <c r="F217" s="38"/>
      <c r="G217" s="38"/>
      <c r="H217" s="38"/>
      <c r="I217" s="38"/>
      <c r="J217" s="38"/>
      <c r="K217" s="38"/>
      <c r="L217" s="38"/>
      <c r="M217" s="52"/>
      <c r="N217" s="52"/>
    </row>
    <row r="218" spans="1:14" ht="25.5" customHeight="1" x14ac:dyDescent="0.25">
      <c r="A218" s="38"/>
      <c r="B218" s="38"/>
      <c r="C218" s="38"/>
      <c r="D218" s="38"/>
      <c r="E218" s="38"/>
      <c r="F218" s="38"/>
      <c r="G218" s="38"/>
      <c r="H218" s="38"/>
      <c r="I218" s="38"/>
      <c r="J218" s="38"/>
      <c r="K218" s="38"/>
      <c r="L218" s="38"/>
      <c r="M218" s="52"/>
      <c r="N218" s="52"/>
    </row>
    <row r="219" spans="1:14" ht="25.5" customHeight="1" x14ac:dyDescent="0.25">
      <c r="A219" s="38"/>
      <c r="B219" s="38"/>
      <c r="C219" s="38"/>
      <c r="D219" s="38"/>
      <c r="E219" s="38"/>
      <c r="F219" s="38"/>
      <c r="G219" s="38"/>
      <c r="H219" s="38"/>
      <c r="I219" s="38"/>
      <c r="J219" s="38"/>
      <c r="K219" s="38"/>
      <c r="L219" s="38"/>
      <c r="M219" s="52"/>
      <c r="N219" s="52"/>
    </row>
    <row r="220" spans="1:14" ht="25.5" customHeight="1" x14ac:dyDescent="0.25">
      <c r="A220" s="38"/>
      <c r="B220" s="38"/>
      <c r="C220" s="38"/>
      <c r="D220" s="38"/>
      <c r="E220" s="38"/>
      <c r="F220" s="38"/>
      <c r="G220" s="38"/>
      <c r="H220" s="38"/>
      <c r="I220" s="38"/>
      <c r="J220" s="38"/>
      <c r="K220" s="38"/>
      <c r="L220" s="38"/>
      <c r="M220" s="52"/>
      <c r="N220" s="52"/>
    </row>
    <row r="221" spans="1:14" ht="25.5" customHeight="1" x14ac:dyDescent="0.25">
      <c r="A221" s="38"/>
      <c r="B221" s="38"/>
      <c r="C221" s="38"/>
      <c r="D221" s="38"/>
      <c r="E221" s="38"/>
      <c r="F221" s="38"/>
      <c r="G221" s="38"/>
      <c r="H221" s="38"/>
      <c r="I221" s="38"/>
      <c r="J221" s="38"/>
      <c r="K221" s="38"/>
      <c r="L221" s="38"/>
      <c r="M221" s="52"/>
      <c r="N221" s="52"/>
    </row>
    <row r="222" spans="1:14" ht="25.5" customHeight="1" x14ac:dyDescent="0.25">
      <c r="A222" s="38"/>
      <c r="B222" s="38"/>
      <c r="C222" s="38"/>
      <c r="D222" s="38"/>
      <c r="E222" s="38"/>
      <c r="F222" s="38"/>
      <c r="G222" s="38"/>
      <c r="H222" s="38"/>
      <c r="I222" s="38"/>
      <c r="J222" s="38"/>
      <c r="K222" s="38"/>
      <c r="L222" s="38"/>
      <c r="M222" s="52"/>
      <c r="N222" s="52"/>
    </row>
    <row r="223" spans="1:14" ht="25.5" customHeight="1" x14ac:dyDescent="0.25">
      <c r="A223" s="38"/>
      <c r="B223" s="38"/>
      <c r="C223" s="38"/>
      <c r="D223" s="38"/>
      <c r="E223" s="38"/>
      <c r="F223" s="38"/>
      <c r="G223" s="38"/>
      <c r="H223" s="38"/>
      <c r="I223" s="38"/>
      <c r="J223" s="38"/>
      <c r="K223" s="38"/>
      <c r="L223" s="38"/>
      <c r="M223" s="52"/>
      <c r="N223" s="52"/>
    </row>
    <row r="224" spans="1:14" ht="25.5" customHeight="1" x14ac:dyDescent="0.25">
      <c r="A224" s="38"/>
      <c r="B224" s="38"/>
      <c r="C224" s="38"/>
      <c r="D224" s="38"/>
      <c r="E224" s="38"/>
      <c r="F224" s="38"/>
      <c r="G224" s="38"/>
      <c r="H224" s="38"/>
      <c r="I224" s="38"/>
      <c r="J224" s="38"/>
      <c r="K224" s="38"/>
      <c r="L224" s="38"/>
      <c r="M224" s="52"/>
      <c r="N224" s="52"/>
    </row>
    <row r="225" spans="1:14" ht="25.5" customHeight="1" x14ac:dyDescent="0.25">
      <c r="A225" s="38"/>
      <c r="B225" s="38"/>
      <c r="C225" s="38"/>
      <c r="D225" s="38"/>
      <c r="E225" s="38"/>
      <c r="F225" s="38"/>
      <c r="G225" s="38"/>
      <c r="H225" s="38"/>
      <c r="I225" s="38"/>
      <c r="J225" s="38"/>
      <c r="K225" s="38"/>
      <c r="L225" s="38"/>
      <c r="M225" s="52"/>
      <c r="N225" s="52"/>
    </row>
    <row r="226" spans="1:14" ht="25.5" customHeight="1" x14ac:dyDescent="0.25">
      <c r="A226" s="38"/>
      <c r="B226" s="38"/>
      <c r="C226" s="38"/>
      <c r="D226" s="38"/>
      <c r="E226" s="38"/>
      <c r="F226" s="38"/>
      <c r="G226" s="38"/>
      <c r="H226" s="38"/>
      <c r="I226" s="38"/>
      <c r="J226" s="38"/>
      <c r="K226" s="38"/>
      <c r="L226" s="38"/>
      <c r="M226" s="52"/>
      <c r="N226" s="52"/>
    </row>
    <row r="227" spans="1:14" ht="25.5" customHeight="1" x14ac:dyDescent="0.25">
      <c r="A227" s="38"/>
      <c r="B227" s="38"/>
      <c r="C227" s="38"/>
      <c r="D227" s="38"/>
      <c r="E227" s="38"/>
      <c r="F227" s="38"/>
      <c r="G227" s="38"/>
      <c r="H227" s="38"/>
      <c r="I227" s="38"/>
      <c r="J227" s="38"/>
      <c r="K227" s="38"/>
      <c r="L227" s="38"/>
      <c r="M227" s="52"/>
      <c r="N227" s="52"/>
    </row>
    <row r="228" spans="1:14" ht="25.5" customHeight="1" x14ac:dyDescent="0.25">
      <c r="A228" s="38"/>
      <c r="B228" s="38"/>
      <c r="C228" s="38"/>
      <c r="D228" s="38"/>
      <c r="E228" s="38"/>
      <c r="F228" s="38"/>
      <c r="G228" s="38"/>
      <c r="H228" s="38"/>
      <c r="I228" s="38"/>
      <c r="J228" s="38"/>
      <c r="K228" s="38"/>
      <c r="L228" s="38"/>
      <c r="M228" s="52"/>
      <c r="N228" s="52"/>
    </row>
    <row r="229" spans="1:14" ht="25.5" customHeight="1" x14ac:dyDescent="0.25">
      <c r="A229" s="38"/>
      <c r="B229" s="38"/>
      <c r="C229" s="38"/>
      <c r="D229" s="38"/>
      <c r="E229" s="38"/>
      <c r="F229" s="38"/>
      <c r="G229" s="38"/>
      <c r="H229" s="38"/>
      <c r="I229" s="38"/>
      <c r="J229" s="38"/>
      <c r="K229" s="38"/>
      <c r="L229" s="38"/>
      <c r="M229" s="52"/>
      <c r="N229" s="52"/>
    </row>
    <row r="230" spans="1:14" ht="25.5" customHeight="1" x14ac:dyDescent="0.25">
      <c r="A230" s="38"/>
      <c r="B230" s="38"/>
      <c r="C230" s="38"/>
      <c r="D230" s="38"/>
      <c r="E230" s="38"/>
      <c r="F230" s="38"/>
      <c r="G230" s="38"/>
      <c r="H230" s="38"/>
      <c r="I230" s="38"/>
      <c r="J230" s="38"/>
      <c r="K230" s="38"/>
      <c r="L230" s="38"/>
      <c r="M230" s="52"/>
      <c r="N230" s="52"/>
    </row>
    <row r="231" spans="1:14" ht="25.5" customHeight="1" x14ac:dyDescent="0.25">
      <c r="A231" s="38"/>
      <c r="B231" s="38"/>
      <c r="C231" s="38"/>
      <c r="D231" s="38"/>
      <c r="E231" s="38"/>
      <c r="F231" s="38"/>
      <c r="G231" s="38"/>
      <c r="H231" s="38"/>
      <c r="I231" s="38"/>
      <c r="J231" s="38"/>
      <c r="K231" s="38"/>
      <c r="L231" s="38"/>
      <c r="M231" s="52"/>
      <c r="N231" s="52"/>
    </row>
    <row r="232" spans="1:14" ht="25.5" customHeight="1" x14ac:dyDescent="0.25">
      <c r="A232" s="38"/>
      <c r="B232" s="38"/>
      <c r="C232" s="38"/>
      <c r="D232" s="38"/>
      <c r="E232" s="38"/>
      <c r="F232" s="38"/>
      <c r="G232" s="38"/>
      <c r="H232" s="38"/>
      <c r="I232" s="38"/>
      <c r="J232" s="38"/>
      <c r="K232" s="38"/>
      <c r="L232" s="38"/>
      <c r="M232" s="52"/>
      <c r="N232" s="52"/>
    </row>
    <row r="233" spans="1:14" ht="25.5" customHeight="1" x14ac:dyDescent="0.25">
      <c r="A233" s="38"/>
      <c r="B233" s="38"/>
      <c r="C233" s="38"/>
      <c r="D233" s="38"/>
      <c r="E233" s="38"/>
      <c r="F233" s="38"/>
      <c r="G233" s="38"/>
      <c r="H233" s="38"/>
      <c r="I233" s="38"/>
      <c r="J233" s="38"/>
      <c r="K233" s="38"/>
      <c r="L233" s="38"/>
      <c r="M233" s="52"/>
      <c r="N233" s="52"/>
    </row>
    <row r="234" spans="1:14" x14ac:dyDescent="0.25">
      <c r="I234" s="7"/>
      <c r="J234" s="7"/>
      <c r="K234" s="8"/>
      <c r="L234" s="8"/>
      <c r="M234" s="53"/>
    </row>
    <row r="235" spans="1:14" ht="15" x14ac:dyDescent="0.25">
      <c r="A235" s="37" t="s">
        <v>32</v>
      </c>
      <c r="I235" s="7"/>
      <c r="J235" s="7"/>
      <c r="K235" s="8"/>
      <c r="L235" s="8"/>
      <c r="M235" s="53"/>
    </row>
    <row r="236" spans="1:14" x14ac:dyDescent="0.25">
      <c r="A236" s="4" t="s">
        <v>33</v>
      </c>
      <c r="I236" s="7"/>
      <c r="J236" s="7"/>
      <c r="K236" s="7"/>
      <c r="L236" s="8"/>
    </row>
    <row r="237" spans="1:14" x14ac:dyDescent="0.25">
      <c r="A237" s="4" t="s">
        <v>34</v>
      </c>
    </row>
  </sheetData>
  <mergeCells count="33">
    <mergeCell ref="A93:C93"/>
    <mergeCell ref="A14:L14"/>
    <mergeCell ref="A15:L15"/>
    <mergeCell ref="A16:L16"/>
    <mergeCell ref="A25:G25"/>
    <mergeCell ref="A32:L32"/>
    <mergeCell ref="A22:N22"/>
    <mergeCell ref="A23:D23"/>
    <mergeCell ref="E23:E24"/>
    <mergeCell ref="F23:F24"/>
    <mergeCell ref="G23:G24"/>
    <mergeCell ref="H23:H24"/>
    <mergeCell ref="M23:M24"/>
    <mergeCell ref="N23:N24"/>
    <mergeCell ref="A33:L33"/>
    <mergeCell ref="A34:L34"/>
    <mergeCell ref="A1:N1"/>
    <mergeCell ref="A2:N2"/>
    <mergeCell ref="A8:G8"/>
    <mergeCell ref="A6:G6"/>
    <mergeCell ref="A4:D4"/>
    <mergeCell ref="A3:N3"/>
    <mergeCell ref="M4:M5"/>
    <mergeCell ref="N4:N5"/>
    <mergeCell ref="E4:E5"/>
    <mergeCell ref="F4:F5"/>
    <mergeCell ref="G4:G5"/>
    <mergeCell ref="H4:H5"/>
    <mergeCell ref="K4:L4"/>
    <mergeCell ref="I4:J4"/>
    <mergeCell ref="A92:C92"/>
    <mergeCell ref="I23:J23"/>
    <mergeCell ref="K23:L23"/>
  </mergeCells>
  <pageMargins left="0.7" right="0.7" top="0.75" bottom="0.75" header="0.3" footer="0.3"/>
  <pageSetup scale="6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08CC18-09F5-4103-A8F6-958905C98E66}">
  <dimension ref="A1:Z253"/>
  <sheetViews>
    <sheetView tabSelected="1" topLeftCell="A22" workbookViewId="0">
      <selection activeCell="L33" sqref="L33:L35"/>
    </sheetView>
  </sheetViews>
  <sheetFormatPr baseColWidth="10" defaultRowHeight="12.75" x14ac:dyDescent="0.25"/>
  <cols>
    <col min="1" max="1" width="8.28515625" style="1" customWidth="1"/>
    <col min="2" max="2" width="11.28515625" style="1" customWidth="1"/>
    <col min="3" max="3" width="16.28515625" style="1" customWidth="1"/>
    <col min="4" max="4" width="10.42578125" style="1" customWidth="1"/>
    <col min="5" max="5" width="10.85546875" style="1" customWidth="1"/>
    <col min="6" max="6" width="26.28515625" style="3" customWidth="1"/>
    <col min="7" max="7" width="8.5703125" style="3" customWidth="1"/>
    <col min="8" max="8" width="7.7109375" style="2" customWidth="1"/>
    <col min="9" max="9" width="9.85546875" style="1" customWidth="1"/>
    <col min="10" max="10" width="11.5703125" style="1" customWidth="1"/>
    <col min="11" max="11" width="11.140625" style="1" customWidth="1"/>
    <col min="12" max="12" width="12" style="5" customWidth="1"/>
    <col min="13" max="13" width="11.85546875" style="72" customWidth="1"/>
    <col min="14" max="14" width="11.7109375" style="69" customWidth="1"/>
    <col min="15" max="26" width="0" style="1" hidden="1" customWidth="1"/>
    <col min="27" max="177" width="11.42578125" style="1"/>
    <col min="178" max="178" width="0" style="1" hidden="1" customWidth="1"/>
    <col min="179" max="179" width="1.5703125" style="1" customWidth="1"/>
    <col min="180" max="180" width="10.85546875" style="1" customWidth="1"/>
    <col min="181" max="181" width="40.42578125" style="1" customWidth="1"/>
    <col min="182" max="182" width="7.7109375" style="1" customWidth="1"/>
    <col min="183" max="183" width="14.28515625" style="1" customWidth="1"/>
    <col min="184" max="184" width="14.5703125" style="1" customWidth="1"/>
    <col min="185" max="185" width="13.5703125" style="1" customWidth="1"/>
    <col min="186" max="186" width="17.140625" style="1" customWidth="1"/>
    <col min="187" max="187" width="17.7109375" style="1" customWidth="1"/>
    <col min="188" max="197" width="0" style="1" hidden="1" customWidth="1"/>
    <col min="198" max="433" width="11.42578125" style="1"/>
    <col min="434" max="434" width="0" style="1" hidden="1" customWidth="1"/>
    <col min="435" max="435" width="1.5703125" style="1" customWidth="1"/>
    <col min="436" max="436" width="10.85546875" style="1" customWidth="1"/>
    <col min="437" max="437" width="40.42578125" style="1" customWidth="1"/>
    <col min="438" max="438" width="7.7109375" style="1" customWidth="1"/>
    <col min="439" max="439" width="14.28515625" style="1" customWidth="1"/>
    <col min="440" max="440" width="14.5703125" style="1" customWidth="1"/>
    <col min="441" max="441" width="13.5703125" style="1" customWidth="1"/>
    <col min="442" max="442" width="17.140625" style="1" customWidth="1"/>
    <col min="443" max="443" width="17.7109375" style="1" customWidth="1"/>
    <col min="444" max="453" width="0" style="1" hidden="1" customWidth="1"/>
    <col min="454" max="689" width="11.42578125" style="1"/>
    <col min="690" max="690" width="0" style="1" hidden="1" customWidth="1"/>
    <col min="691" max="691" width="1.5703125" style="1" customWidth="1"/>
    <col min="692" max="692" width="10.85546875" style="1" customWidth="1"/>
    <col min="693" max="693" width="40.42578125" style="1" customWidth="1"/>
    <col min="694" max="694" width="7.7109375" style="1" customWidth="1"/>
    <col min="695" max="695" width="14.28515625" style="1" customWidth="1"/>
    <col min="696" max="696" width="14.5703125" style="1" customWidth="1"/>
    <col min="697" max="697" width="13.5703125" style="1" customWidth="1"/>
    <col min="698" max="698" width="17.140625" style="1" customWidth="1"/>
    <col min="699" max="699" width="17.7109375" style="1" customWidth="1"/>
    <col min="700" max="709" width="0" style="1" hidden="1" customWidth="1"/>
    <col min="710" max="945" width="11.42578125" style="1"/>
    <col min="946" max="946" width="0" style="1" hidden="1" customWidth="1"/>
    <col min="947" max="947" width="1.5703125" style="1" customWidth="1"/>
    <col min="948" max="948" width="10.85546875" style="1" customWidth="1"/>
    <col min="949" max="949" width="40.42578125" style="1" customWidth="1"/>
    <col min="950" max="950" width="7.7109375" style="1" customWidth="1"/>
    <col min="951" max="951" width="14.28515625" style="1" customWidth="1"/>
    <col min="952" max="952" width="14.5703125" style="1" customWidth="1"/>
    <col min="953" max="953" width="13.5703125" style="1" customWidth="1"/>
    <col min="954" max="954" width="17.140625" style="1" customWidth="1"/>
    <col min="955" max="955" width="17.7109375" style="1" customWidth="1"/>
    <col min="956" max="965" width="0" style="1" hidden="1" customWidth="1"/>
    <col min="966" max="1201" width="11.42578125" style="1"/>
    <col min="1202" max="1202" width="0" style="1" hidden="1" customWidth="1"/>
    <col min="1203" max="1203" width="1.5703125" style="1" customWidth="1"/>
    <col min="1204" max="1204" width="10.85546875" style="1" customWidth="1"/>
    <col min="1205" max="1205" width="40.42578125" style="1" customWidth="1"/>
    <col min="1206" max="1206" width="7.7109375" style="1" customWidth="1"/>
    <col min="1207" max="1207" width="14.28515625" style="1" customWidth="1"/>
    <col min="1208" max="1208" width="14.5703125" style="1" customWidth="1"/>
    <col min="1209" max="1209" width="13.5703125" style="1" customWidth="1"/>
    <col min="1210" max="1210" width="17.140625" style="1" customWidth="1"/>
    <col min="1211" max="1211" width="17.7109375" style="1" customWidth="1"/>
    <col min="1212" max="1221" width="0" style="1" hidden="1" customWidth="1"/>
    <col min="1222" max="1457" width="11.42578125" style="1"/>
    <col min="1458" max="1458" width="0" style="1" hidden="1" customWidth="1"/>
    <col min="1459" max="1459" width="1.5703125" style="1" customWidth="1"/>
    <col min="1460" max="1460" width="10.85546875" style="1" customWidth="1"/>
    <col min="1461" max="1461" width="40.42578125" style="1" customWidth="1"/>
    <col min="1462" max="1462" width="7.7109375" style="1" customWidth="1"/>
    <col min="1463" max="1463" width="14.28515625" style="1" customWidth="1"/>
    <col min="1464" max="1464" width="14.5703125" style="1" customWidth="1"/>
    <col min="1465" max="1465" width="13.5703125" style="1" customWidth="1"/>
    <col min="1466" max="1466" width="17.140625" style="1" customWidth="1"/>
    <col min="1467" max="1467" width="17.7109375" style="1" customWidth="1"/>
    <col min="1468" max="1477" width="0" style="1" hidden="1" customWidth="1"/>
    <col min="1478" max="1713" width="11.42578125" style="1"/>
    <col min="1714" max="1714" width="0" style="1" hidden="1" customWidth="1"/>
    <col min="1715" max="1715" width="1.5703125" style="1" customWidth="1"/>
    <col min="1716" max="1716" width="10.85546875" style="1" customWidth="1"/>
    <col min="1717" max="1717" width="40.42578125" style="1" customWidth="1"/>
    <col min="1718" max="1718" width="7.7109375" style="1" customWidth="1"/>
    <col min="1719" max="1719" width="14.28515625" style="1" customWidth="1"/>
    <col min="1720" max="1720" width="14.5703125" style="1" customWidth="1"/>
    <col min="1721" max="1721" width="13.5703125" style="1" customWidth="1"/>
    <col min="1722" max="1722" width="17.140625" style="1" customWidth="1"/>
    <col min="1723" max="1723" width="17.7109375" style="1" customWidth="1"/>
    <col min="1724" max="1733" width="0" style="1" hidden="1" customWidth="1"/>
    <col min="1734" max="1969" width="11.42578125" style="1"/>
    <col min="1970" max="1970" width="0" style="1" hidden="1" customWidth="1"/>
    <col min="1971" max="1971" width="1.5703125" style="1" customWidth="1"/>
    <col min="1972" max="1972" width="10.85546875" style="1" customWidth="1"/>
    <col min="1973" max="1973" width="40.42578125" style="1" customWidth="1"/>
    <col min="1974" max="1974" width="7.7109375" style="1" customWidth="1"/>
    <col min="1975" max="1975" width="14.28515625" style="1" customWidth="1"/>
    <col min="1976" max="1976" width="14.5703125" style="1" customWidth="1"/>
    <col min="1977" max="1977" width="13.5703125" style="1" customWidth="1"/>
    <col min="1978" max="1978" width="17.140625" style="1" customWidth="1"/>
    <col min="1979" max="1979" width="17.7109375" style="1" customWidth="1"/>
    <col min="1980" max="1989" width="0" style="1" hidden="1" customWidth="1"/>
    <col min="1990" max="2225" width="11.42578125" style="1"/>
    <col min="2226" max="2226" width="0" style="1" hidden="1" customWidth="1"/>
    <col min="2227" max="2227" width="1.5703125" style="1" customWidth="1"/>
    <col min="2228" max="2228" width="10.85546875" style="1" customWidth="1"/>
    <col min="2229" max="2229" width="40.42578125" style="1" customWidth="1"/>
    <col min="2230" max="2230" width="7.7109375" style="1" customWidth="1"/>
    <col min="2231" max="2231" width="14.28515625" style="1" customWidth="1"/>
    <col min="2232" max="2232" width="14.5703125" style="1" customWidth="1"/>
    <col min="2233" max="2233" width="13.5703125" style="1" customWidth="1"/>
    <col min="2234" max="2234" width="17.140625" style="1" customWidth="1"/>
    <col min="2235" max="2235" width="17.7109375" style="1" customWidth="1"/>
    <col min="2236" max="2245" width="0" style="1" hidden="1" customWidth="1"/>
    <col min="2246" max="2481" width="11.42578125" style="1"/>
    <col min="2482" max="2482" width="0" style="1" hidden="1" customWidth="1"/>
    <col min="2483" max="2483" width="1.5703125" style="1" customWidth="1"/>
    <col min="2484" max="2484" width="10.85546875" style="1" customWidth="1"/>
    <col min="2485" max="2485" width="40.42578125" style="1" customWidth="1"/>
    <col min="2486" max="2486" width="7.7109375" style="1" customWidth="1"/>
    <col min="2487" max="2487" width="14.28515625" style="1" customWidth="1"/>
    <col min="2488" max="2488" width="14.5703125" style="1" customWidth="1"/>
    <col min="2489" max="2489" width="13.5703125" style="1" customWidth="1"/>
    <col min="2490" max="2490" width="17.140625" style="1" customWidth="1"/>
    <col min="2491" max="2491" width="17.7109375" style="1" customWidth="1"/>
    <col min="2492" max="2501" width="0" style="1" hidden="1" customWidth="1"/>
    <col min="2502" max="2737" width="11.42578125" style="1"/>
    <col min="2738" max="2738" width="0" style="1" hidden="1" customWidth="1"/>
    <col min="2739" max="2739" width="1.5703125" style="1" customWidth="1"/>
    <col min="2740" max="2740" width="10.85546875" style="1" customWidth="1"/>
    <col min="2741" max="2741" width="40.42578125" style="1" customWidth="1"/>
    <col min="2742" max="2742" width="7.7109375" style="1" customWidth="1"/>
    <col min="2743" max="2743" width="14.28515625" style="1" customWidth="1"/>
    <col min="2744" max="2744" width="14.5703125" style="1" customWidth="1"/>
    <col min="2745" max="2745" width="13.5703125" style="1" customWidth="1"/>
    <col min="2746" max="2746" width="17.140625" style="1" customWidth="1"/>
    <col min="2747" max="2747" width="17.7109375" style="1" customWidth="1"/>
    <col min="2748" max="2757" width="0" style="1" hidden="1" customWidth="1"/>
    <col min="2758" max="2993" width="11.42578125" style="1"/>
    <col min="2994" max="2994" width="0" style="1" hidden="1" customWidth="1"/>
    <col min="2995" max="2995" width="1.5703125" style="1" customWidth="1"/>
    <col min="2996" max="2996" width="10.85546875" style="1" customWidth="1"/>
    <col min="2997" max="2997" width="40.42578125" style="1" customWidth="1"/>
    <col min="2998" max="2998" width="7.7109375" style="1" customWidth="1"/>
    <col min="2999" max="2999" width="14.28515625" style="1" customWidth="1"/>
    <col min="3000" max="3000" width="14.5703125" style="1" customWidth="1"/>
    <col min="3001" max="3001" width="13.5703125" style="1" customWidth="1"/>
    <col min="3002" max="3002" width="17.140625" style="1" customWidth="1"/>
    <col min="3003" max="3003" width="17.7109375" style="1" customWidth="1"/>
    <col min="3004" max="3013" width="0" style="1" hidden="1" customWidth="1"/>
    <col min="3014" max="3249" width="11.42578125" style="1"/>
    <col min="3250" max="3250" width="0" style="1" hidden="1" customWidth="1"/>
    <col min="3251" max="3251" width="1.5703125" style="1" customWidth="1"/>
    <col min="3252" max="3252" width="10.85546875" style="1" customWidth="1"/>
    <col min="3253" max="3253" width="40.42578125" style="1" customWidth="1"/>
    <col min="3254" max="3254" width="7.7109375" style="1" customWidth="1"/>
    <col min="3255" max="3255" width="14.28515625" style="1" customWidth="1"/>
    <col min="3256" max="3256" width="14.5703125" style="1" customWidth="1"/>
    <col min="3257" max="3257" width="13.5703125" style="1" customWidth="1"/>
    <col min="3258" max="3258" width="17.140625" style="1" customWidth="1"/>
    <col min="3259" max="3259" width="17.7109375" style="1" customWidth="1"/>
    <col min="3260" max="3269" width="0" style="1" hidden="1" customWidth="1"/>
    <col min="3270" max="3505" width="11.42578125" style="1"/>
    <col min="3506" max="3506" width="0" style="1" hidden="1" customWidth="1"/>
    <col min="3507" max="3507" width="1.5703125" style="1" customWidth="1"/>
    <col min="3508" max="3508" width="10.85546875" style="1" customWidth="1"/>
    <col min="3509" max="3509" width="40.42578125" style="1" customWidth="1"/>
    <col min="3510" max="3510" width="7.7109375" style="1" customWidth="1"/>
    <col min="3511" max="3511" width="14.28515625" style="1" customWidth="1"/>
    <col min="3512" max="3512" width="14.5703125" style="1" customWidth="1"/>
    <col min="3513" max="3513" width="13.5703125" style="1" customWidth="1"/>
    <col min="3514" max="3514" width="17.140625" style="1" customWidth="1"/>
    <col min="3515" max="3515" width="17.7109375" style="1" customWidth="1"/>
    <col min="3516" max="3525" width="0" style="1" hidden="1" customWidth="1"/>
    <col min="3526" max="3761" width="11.42578125" style="1"/>
    <col min="3762" max="3762" width="0" style="1" hidden="1" customWidth="1"/>
    <col min="3763" max="3763" width="1.5703125" style="1" customWidth="1"/>
    <col min="3764" max="3764" width="10.85546875" style="1" customWidth="1"/>
    <col min="3765" max="3765" width="40.42578125" style="1" customWidth="1"/>
    <col min="3766" max="3766" width="7.7109375" style="1" customWidth="1"/>
    <col min="3767" max="3767" width="14.28515625" style="1" customWidth="1"/>
    <col min="3768" max="3768" width="14.5703125" style="1" customWidth="1"/>
    <col min="3769" max="3769" width="13.5703125" style="1" customWidth="1"/>
    <col min="3770" max="3770" width="17.140625" style="1" customWidth="1"/>
    <col min="3771" max="3771" width="17.7109375" style="1" customWidth="1"/>
    <col min="3772" max="3781" width="0" style="1" hidden="1" customWidth="1"/>
    <col min="3782" max="4017" width="11.42578125" style="1"/>
    <col min="4018" max="4018" width="0" style="1" hidden="1" customWidth="1"/>
    <col min="4019" max="4019" width="1.5703125" style="1" customWidth="1"/>
    <col min="4020" max="4020" width="10.85546875" style="1" customWidth="1"/>
    <col min="4021" max="4021" width="40.42578125" style="1" customWidth="1"/>
    <col min="4022" max="4022" width="7.7109375" style="1" customWidth="1"/>
    <col min="4023" max="4023" width="14.28515625" style="1" customWidth="1"/>
    <col min="4024" max="4024" width="14.5703125" style="1" customWidth="1"/>
    <col min="4025" max="4025" width="13.5703125" style="1" customWidth="1"/>
    <col min="4026" max="4026" width="17.140625" style="1" customWidth="1"/>
    <col min="4027" max="4027" width="17.7109375" style="1" customWidth="1"/>
    <col min="4028" max="4037" width="0" style="1" hidden="1" customWidth="1"/>
    <col min="4038" max="4273" width="11.42578125" style="1"/>
    <col min="4274" max="4274" width="0" style="1" hidden="1" customWidth="1"/>
    <col min="4275" max="4275" width="1.5703125" style="1" customWidth="1"/>
    <col min="4276" max="4276" width="10.85546875" style="1" customWidth="1"/>
    <col min="4277" max="4277" width="40.42578125" style="1" customWidth="1"/>
    <col min="4278" max="4278" width="7.7109375" style="1" customWidth="1"/>
    <col min="4279" max="4279" width="14.28515625" style="1" customWidth="1"/>
    <col min="4280" max="4280" width="14.5703125" style="1" customWidth="1"/>
    <col min="4281" max="4281" width="13.5703125" style="1" customWidth="1"/>
    <col min="4282" max="4282" width="17.140625" style="1" customWidth="1"/>
    <col min="4283" max="4283" width="17.7109375" style="1" customWidth="1"/>
    <col min="4284" max="4293" width="0" style="1" hidden="1" customWidth="1"/>
    <col min="4294" max="4529" width="11.42578125" style="1"/>
    <col min="4530" max="4530" width="0" style="1" hidden="1" customWidth="1"/>
    <col min="4531" max="4531" width="1.5703125" style="1" customWidth="1"/>
    <col min="4532" max="4532" width="10.85546875" style="1" customWidth="1"/>
    <col min="4533" max="4533" width="40.42578125" style="1" customWidth="1"/>
    <col min="4534" max="4534" width="7.7109375" style="1" customWidth="1"/>
    <col min="4535" max="4535" width="14.28515625" style="1" customWidth="1"/>
    <col min="4536" max="4536" width="14.5703125" style="1" customWidth="1"/>
    <col min="4537" max="4537" width="13.5703125" style="1" customWidth="1"/>
    <col min="4538" max="4538" width="17.140625" style="1" customWidth="1"/>
    <col min="4539" max="4539" width="17.7109375" style="1" customWidth="1"/>
    <col min="4540" max="4549" width="0" style="1" hidden="1" customWidth="1"/>
    <col min="4550" max="4785" width="11.42578125" style="1"/>
    <col min="4786" max="4786" width="0" style="1" hidden="1" customWidth="1"/>
    <col min="4787" max="4787" width="1.5703125" style="1" customWidth="1"/>
    <col min="4788" max="4788" width="10.85546875" style="1" customWidth="1"/>
    <col min="4789" max="4789" width="40.42578125" style="1" customWidth="1"/>
    <col min="4790" max="4790" width="7.7109375" style="1" customWidth="1"/>
    <col min="4791" max="4791" width="14.28515625" style="1" customWidth="1"/>
    <col min="4792" max="4792" width="14.5703125" style="1" customWidth="1"/>
    <col min="4793" max="4793" width="13.5703125" style="1" customWidth="1"/>
    <col min="4794" max="4794" width="17.140625" style="1" customWidth="1"/>
    <col min="4795" max="4795" width="17.7109375" style="1" customWidth="1"/>
    <col min="4796" max="4805" width="0" style="1" hidden="1" customWidth="1"/>
    <col min="4806" max="5041" width="11.42578125" style="1"/>
    <col min="5042" max="5042" width="0" style="1" hidden="1" customWidth="1"/>
    <col min="5043" max="5043" width="1.5703125" style="1" customWidth="1"/>
    <col min="5044" max="5044" width="10.85546875" style="1" customWidth="1"/>
    <col min="5045" max="5045" width="40.42578125" style="1" customWidth="1"/>
    <col min="5046" max="5046" width="7.7109375" style="1" customWidth="1"/>
    <col min="5047" max="5047" width="14.28515625" style="1" customWidth="1"/>
    <col min="5048" max="5048" width="14.5703125" style="1" customWidth="1"/>
    <col min="5049" max="5049" width="13.5703125" style="1" customWidth="1"/>
    <col min="5050" max="5050" width="17.140625" style="1" customWidth="1"/>
    <col min="5051" max="5051" width="17.7109375" style="1" customWidth="1"/>
    <col min="5052" max="5061" width="0" style="1" hidden="1" customWidth="1"/>
    <col min="5062" max="5297" width="11.42578125" style="1"/>
    <col min="5298" max="5298" width="0" style="1" hidden="1" customWidth="1"/>
    <col min="5299" max="5299" width="1.5703125" style="1" customWidth="1"/>
    <col min="5300" max="5300" width="10.85546875" style="1" customWidth="1"/>
    <col min="5301" max="5301" width="40.42578125" style="1" customWidth="1"/>
    <col min="5302" max="5302" width="7.7109375" style="1" customWidth="1"/>
    <col min="5303" max="5303" width="14.28515625" style="1" customWidth="1"/>
    <col min="5304" max="5304" width="14.5703125" style="1" customWidth="1"/>
    <col min="5305" max="5305" width="13.5703125" style="1" customWidth="1"/>
    <col min="5306" max="5306" width="17.140625" style="1" customWidth="1"/>
    <col min="5307" max="5307" width="17.7109375" style="1" customWidth="1"/>
    <col min="5308" max="5317" width="0" style="1" hidden="1" customWidth="1"/>
    <col min="5318" max="5553" width="11.42578125" style="1"/>
    <col min="5554" max="5554" width="0" style="1" hidden="1" customWidth="1"/>
    <col min="5555" max="5555" width="1.5703125" style="1" customWidth="1"/>
    <col min="5556" max="5556" width="10.85546875" style="1" customWidth="1"/>
    <col min="5557" max="5557" width="40.42578125" style="1" customWidth="1"/>
    <col min="5558" max="5558" width="7.7109375" style="1" customWidth="1"/>
    <col min="5559" max="5559" width="14.28515625" style="1" customWidth="1"/>
    <col min="5560" max="5560" width="14.5703125" style="1" customWidth="1"/>
    <col min="5561" max="5561" width="13.5703125" style="1" customWidth="1"/>
    <col min="5562" max="5562" width="17.140625" style="1" customWidth="1"/>
    <col min="5563" max="5563" width="17.7109375" style="1" customWidth="1"/>
    <col min="5564" max="5573" width="0" style="1" hidden="1" customWidth="1"/>
    <col min="5574" max="5809" width="11.42578125" style="1"/>
    <col min="5810" max="5810" width="0" style="1" hidden="1" customWidth="1"/>
    <col min="5811" max="5811" width="1.5703125" style="1" customWidth="1"/>
    <col min="5812" max="5812" width="10.85546875" style="1" customWidth="1"/>
    <col min="5813" max="5813" width="40.42578125" style="1" customWidth="1"/>
    <col min="5814" max="5814" width="7.7109375" style="1" customWidth="1"/>
    <col min="5815" max="5815" width="14.28515625" style="1" customWidth="1"/>
    <col min="5816" max="5816" width="14.5703125" style="1" customWidth="1"/>
    <col min="5817" max="5817" width="13.5703125" style="1" customWidth="1"/>
    <col min="5818" max="5818" width="17.140625" style="1" customWidth="1"/>
    <col min="5819" max="5819" width="17.7109375" style="1" customWidth="1"/>
    <col min="5820" max="5829" width="0" style="1" hidden="1" customWidth="1"/>
    <col min="5830" max="6065" width="11.42578125" style="1"/>
    <col min="6066" max="6066" width="0" style="1" hidden="1" customWidth="1"/>
    <col min="6067" max="6067" width="1.5703125" style="1" customWidth="1"/>
    <col min="6068" max="6068" width="10.85546875" style="1" customWidth="1"/>
    <col min="6069" max="6069" width="40.42578125" style="1" customWidth="1"/>
    <col min="6070" max="6070" width="7.7109375" style="1" customWidth="1"/>
    <col min="6071" max="6071" width="14.28515625" style="1" customWidth="1"/>
    <col min="6072" max="6072" width="14.5703125" style="1" customWidth="1"/>
    <col min="6073" max="6073" width="13.5703125" style="1" customWidth="1"/>
    <col min="6074" max="6074" width="17.140625" style="1" customWidth="1"/>
    <col min="6075" max="6075" width="17.7109375" style="1" customWidth="1"/>
    <col min="6076" max="6085" width="0" style="1" hidden="1" customWidth="1"/>
    <col min="6086" max="6321" width="11.42578125" style="1"/>
    <col min="6322" max="6322" width="0" style="1" hidden="1" customWidth="1"/>
    <col min="6323" max="6323" width="1.5703125" style="1" customWidth="1"/>
    <col min="6324" max="6324" width="10.85546875" style="1" customWidth="1"/>
    <col min="6325" max="6325" width="40.42578125" style="1" customWidth="1"/>
    <col min="6326" max="6326" width="7.7109375" style="1" customWidth="1"/>
    <col min="6327" max="6327" width="14.28515625" style="1" customWidth="1"/>
    <col min="6328" max="6328" width="14.5703125" style="1" customWidth="1"/>
    <col min="6329" max="6329" width="13.5703125" style="1" customWidth="1"/>
    <col min="6330" max="6330" width="17.140625" style="1" customWidth="1"/>
    <col min="6331" max="6331" width="17.7109375" style="1" customWidth="1"/>
    <col min="6332" max="6341" width="0" style="1" hidden="1" customWidth="1"/>
    <col min="6342" max="6577" width="11.42578125" style="1"/>
    <col min="6578" max="6578" width="0" style="1" hidden="1" customWidth="1"/>
    <col min="6579" max="6579" width="1.5703125" style="1" customWidth="1"/>
    <col min="6580" max="6580" width="10.85546875" style="1" customWidth="1"/>
    <col min="6581" max="6581" width="40.42578125" style="1" customWidth="1"/>
    <col min="6582" max="6582" width="7.7109375" style="1" customWidth="1"/>
    <col min="6583" max="6583" width="14.28515625" style="1" customWidth="1"/>
    <col min="6584" max="6584" width="14.5703125" style="1" customWidth="1"/>
    <col min="6585" max="6585" width="13.5703125" style="1" customWidth="1"/>
    <col min="6586" max="6586" width="17.140625" style="1" customWidth="1"/>
    <col min="6587" max="6587" width="17.7109375" style="1" customWidth="1"/>
    <col min="6588" max="6597" width="0" style="1" hidden="1" customWidth="1"/>
    <col min="6598" max="6833" width="11.42578125" style="1"/>
    <col min="6834" max="6834" width="0" style="1" hidden="1" customWidth="1"/>
    <col min="6835" max="6835" width="1.5703125" style="1" customWidth="1"/>
    <col min="6836" max="6836" width="10.85546875" style="1" customWidth="1"/>
    <col min="6837" max="6837" width="40.42578125" style="1" customWidth="1"/>
    <col min="6838" max="6838" width="7.7109375" style="1" customWidth="1"/>
    <col min="6839" max="6839" width="14.28515625" style="1" customWidth="1"/>
    <col min="6840" max="6840" width="14.5703125" style="1" customWidth="1"/>
    <col min="6841" max="6841" width="13.5703125" style="1" customWidth="1"/>
    <col min="6842" max="6842" width="17.140625" style="1" customWidth="1"/>
    <col min="6843" max="6843" width="17.7109375" style="1" customWidth="1"/>
    <col min="6844" max="6853" width="0" style="1" hidden="1" customWidth="1"/>
    <col min="6854" max="7089" width="11.42578125" style="1"/>
    <col min="7090" max="7090" width="0" style="1" hidden="1" customWidth="1"/>
    <col min="7091" max="7091" width="1.5703125" style="1" customWidth="1"/>
    <col min="7092" max="7092" width="10.85546875" style="1" customWidth="1"/>
    <col min="7093" max="7093" width="40.42578125" style="1" customWidth="1"/>
    <col min="7094" max="7094" width="7.7109375" style="1" customWidth="1"/>
    <col min="7095" max="7095" width="14.28515625" style="1" customWidth="1"/>
    <col min="7096" max="7096" width="14.5703125" style="1" customWidth="1"/>
    <col min="7097" max="7097" width="13.5703125" style="1" customWidth="1"/>
    <col min="7098" max="7098" width="17.140625" style="1" customWidth="1"/>
    <col min="7099" max="7099" width="17.7109375" style="1" customWidth="1"/>
    <col min="7100" max="7109" width="0" style="1" hidden="1" customWidth="1"/>
    <col min="7110" max="7345" width="11.42578125" style="1"/>
    <col min="7346" max="7346" width="0" style="1" hidden="1" customWidth="1"/>
    <col min="7347" max="7347" width="1.5703125" style="1" customWidth="1"/>
    <col min="7348" max="7348" width="10.85546875" style="1" customWidth="1"/>
    <col min="7349" max="7349" width="40.42578125" style="1" customWidth="1"/>
    <col min="7350" max="7350" width="7.7109375" style="1" customWidth="1"/>
    <col min="7351" max="7351" width="14.28515625" style="1" customWidth="1"/>
    <col min="7352" max="7352" width="14.5703125" style="1" customWidth="1"/>
    <col min="7353" max="7353" width="13.5703125" style="1" customWidth="1"/>
    <col min="7354" max="7354" width="17.140625" style="1" customWidth="1"/>
    <col min="7355" max="7355" width="17.7109375" style="1" customWidth="1"/>
    <col min="7356" max="7365" width="0" style="1" hidden="1" customWidth="1"/>
    <col min="7366" max="7601" width="11.42578125" style="1"/>
    <col min="7602" max="7602" width="0" style="1" hidden="1" customWidth="1"/>
    <col min="7603" max="7603" width="1.5703125" style="1" customWidth="1"/>
    <col min="7604" max="7604" width="10.85546875" style="1" customWidth="1"/>
    <col min="7605" max="7605" width="40.42578125" style="1" customWidth="1"/>
    <col min="7606" max="7606" width="7.7109375" style="1" customWidth="1"/>
    <col min="7607" max="7607" width="14.28515625" style="1" customWidth="1"/>
    <col min="7608" max="7608" width="14.5703125" style="1" customWidth="1"/>
    <col min="7609" max="7609" width="13.5703125" style="1" customWidth="1"/>
    <col min="7610" max="7610" width="17.140625" style="1" customWidth="1"/>
    <col min="7611" max="7611" width="17.7109375" style="1" customWidth="1"/>
    <col min="7612" max="7621" width="0" style="1" hidden="1" customWidth="1"/>
    <col min="7622" max="7857" width="11.42578125" style="1"/>
    <col min="7858" max="7858" width="0" style="1" hidden="1" customWidth="1"/>
    <col min="7859" max="7859" width="1.5703125" style="1" customWidth="1"/>
    <col min="7860" max="7860" width="10.85546875" style="1" customWidth="1"/>
    <col min="7861" max="7861" width="40.42578125" style="1" customWidth="1"/>
    <col min="7862" max="7862" width="7.7109375" style="1" customWidth="1"/>
    <col min="7863" max="7863" width="14.28515625" style="1" customWidth="1"/>
    <col min="7864" max="7864" width="14.5703125" style="1" customWidth="1"/>
    <col min="7865" max="7865" width="13.5703125" style="1" customWidth="1"/>
    <col min="7866" max="7866" width="17.140625" style="1" customWidth="1"/>
    <col min="7867" max="7867" width="17.7109375" style="1" customWidth="1"/>
    <col min="7868" max="7877" width="0" style="1" hidden="1" customWidth="1"/>
    <col min="7878" max="8113" width="11.42578125" style="1"/>
    <col min="8114" max="8114" width="0" style="1" hidden="1" customWidth="1"/>
    <col min="8115" max="8115" width="1.5703125" style="1" customWidth="1"/>
    <col min="8116" max="8116" width="10.85546875" style="1" customWidth="1"/>
    <col min="8117" max="8117" width="40.42578125" style="1" customWidth="1"/>
    <col min="8118" max="8118" width="7.7109375" style="1" customWidth="1"/>
    <col min="8119" max="8119" width="14.28515625" style="1" customWidth="1"/>
    <col min="8120" max="8120" width="14.5703125" style="1" customWidth="1"/>
    <col min="8121" max="8121" width="13.5703125" style="1" customWidth="1"/>
    <col min="8122" max="8122" width="17.140625" style="1" customWidth="1"/>
    <col min="8123" max="8123" width="17.7109375" style="1" customWidth="1"/>
    <col min="8124" max="8133" width="0" style="1" hidden="1" customWidth="1"/>
    <col min="8134" max="8369" width="11.42578125" style="1"/>
    <col min="8370" max="8370" width="0" style="1" hidden="1" customWidth="1"/>
    <col min="8371" max="8371" width="1.5703125" style="1" customWidth="1"/>
    <col min="8372" max="8372" width="10.85546875" style="1" customWidth="1"/>
    <col min="8373" max="8373" width="40.42578125" style="1" customWidth="1"/>
    <col min="8374" max="8374" width="7.7109375" style="1" customWidth="1"/>
    <col min="8375" max="8375" width="14.28515625" style="1" customWidth="1"/>
    <col min="8376" max="8376" width="14.5703125" style="1" customWidth="1"/>
    <col min="8377" max="8377" width="13.5703125" style="1" customWidth="1"/>
    <col min="8378" max="8378" width="17.140625" style="1" customWidth="1"/>
    <col min="8379" max="8379" width="17.7109375" style="1" customWidth="1"/>
    <col min="8380" max="8389" width="0" style="1" hidden="1" customWidth="1"/>
    <col min="8390" max="8625" width="11.42578125" style="1"/>
    <col min="8626" max="8626" width="0" style="1" hidden="1" customWidth="1"/>
    <col min="8627" max="8627" width="1.5703125" style="1" customWidth="1"/>
    <col min="8628" max="8628" width="10.85546875" style="1" customWidth="1"/>
    <col min="8629" max="8629" width="40.42578125" style="1" customWidth="1"/>
    <col min="8630" max="8630" width="7.7109375" style="1" customWidth="1"/>
    <col min="8631" max="8631" width="14.28515625" style="1" customWidth="1"/>
    <col min="8632" max="8632" width="14.5703125" style="1" customWidth="1"/>
    <col min="8633" max="8633" width="13.5703125" style="1" customWidth="1"/>
    <col min="8634" max="8634" width="17.140625" style="1" customWidth="1"/>
    <col min="8635" max="8635" width="17.7109375" style="1" customWidth="1"/>
    <col min="8636" max="8645" width="0" style="1" hidden="1" customWidth="1"/>
    <col min="8646" max="8881" width="11.42578125" style="1"/>
    <col min="8882" max="8882" width="0" style="1" hidden="1" customWidth="1"/>
    <col min="8883" max="8883" width="1.5703125" style="1" customWidth="1"/>
    <col min="8884" max="8884" width="10.85546875" style="1" customWidth="1"/>
    <col min="8885" max="8885" width="40.42578125" style="1" customWidth="1"/>
    <col min="8886" max="8886" width="7.7109375" style="1" customWidth="1"/>
    <col min="8887" max="8887" width="14.28515625" style="1" customWidth="1"/>
    <col min="8888" max="8888" width="14.5703125" style="1" customWidth="1"/>
    <col min="8889" max="8889" width="13.5703125" style="1" customWidth="1"/>
    <col min="8890" max="8890" width="17.140625" style="1" customWidth="1"/>
    <col min="8891" max="8891" width="17.7109375" style="1" customWidth="1"/>
    <col min="8892" max="8901" width="0" style="1" hidden="1" customWidth="1"/>
    <col min="8902" max="9137" width="11.42578125" style="1"/>
    <col min="9138" max="9138" width="0" style="1" hidden="1" customWidth="1"/>
    <col min="9139" max="9139" width="1.5703125" style="1" customWidth="1"/>
    <col min="9140" max="9140" width="10.85546875" style="1" customWidth="1"/>
    <col min="9141" max="9141" width="40.42578125" style="1" customWidth="1"/>
    <col min="9142" max="9142" width="7.7109375" style="1" customWidth="1"/>
    <col min="9143" max="9143" width="14.28515625" style="1" customWidth="1"/>
    <col min="9144" max="9144" width="14.5703125" style="1" customWidth="1"/>
    <col min="9145" max="9145" width="13.5703125" style="1" customWidth="1"/>
    <col min="9146" max="9146" width="17.140625" style="1" customWidth="1"/>
    <col min="9147" max="9147" width="17.7109375" style="1" customWidth="1"/>
    <col min="9148" max="9157" width="0" style="1" hidden="1" customWidth="1"/>
    <col min="9158" max="9393" width="11.42578125" style="1"/>
    <col min="9394" max="9394" width="0" style="1" hidden="1" customWidth="1"/>
    <col min="9395" max="9395" width="1.5703125" style="1" customWidth="1"/>
    <col min="9396" max="9396" width="10.85546875" style="1" customWidth="1"/>
    <col min="9397" max="9397" width="40.42578125" style="1" customWidth="1"/>
    <col min="9398" max="9398" width="7.7109375" style="1" customWidth="1"/>
    <col min="9399" max="9399" width="14.28515625" style="1" customWidth="1"/>
    <col min="9400" max="9400" width="14.5703125" style="1" customWidth="1"/>
    <col min="9401" max="9401" width="13.5703125" style="1" customWidth="1"/>
    <col min="9402" max="9402" width="17.140625" style="1" customWidth="1"/>
    <col min="9403" max="9403" width="17.7109375" style="1" customWidth="1"/>
    <col min="9404" max="9413" width="0" style="1" hidden="1" customWidth="1"/>
    <col min="9414" max="9649" width="11.42578125" style="1"/>
    <col min="9650" max="9650" width="0" style="1" hidden="1" customWidth="1"/>
    <col min="9651" max="9651" width="1.5703125" style="1" customWidth="1"/>
    <col min="9652" max="9652" width="10.85546875" style="1" customWidth="1"/>
    <col min="9653" max="9653" width="40.42578125" style="1" customWidth="1"/>
    <col min="9654" max="9654" width="7.7109375" style="1" customWidth="1"/>
    <col min="9655" max="9655" width="14.28515625" style="1" customWidth="1"/>
    <col min="9656" max="9656" width="14.5703125" style="1" customWidth="1"/>
    <col min="9657" max="9657" width="13.5703125" style="1" customWidth="1"/>
    <col min="9658" max="9658" width="17.140625" style="1" customWidth="1"/>
    <col min="9659" max="9659" width="17.7109375" style="1" customWidth="1"/>
    <col min="9660" max="9669" width="0" style="1" hidden="1" customWidth="1"/>
    <col min="9670" max="9905" width="11.42578125" style="1"/>
    <col min="9906" max="9906" width="0" style="1" hidden="1" customWidth="1"/>
    <col min="9907" max="9907" width="1.5703125" style="1" customWidth="1"/>
    <col min="9908" max="9908" width="10.85546875" style="1" customWidth="1"/>
    <col min="9909" max="9909" width="40.42578125" style="1" customWidth="1"/>
    <col min="9910" max="9910" width="7.7109375" style="1" customWidth="1"/>
    <col min="9911" max="9911" width="14.28515625" style="1" customWidth="1"/>
    <col min="9912" max="9912" width="14.5703125" style="1" customWidth="1"/>
    <col min="9913" max="9913" width="13.5703125" style="1" customWidth="1"/>
    <col min="9914" max="9914" width="17.140625" style="1" customWidth="1"/>
    <col min="9915" max="9915" width="17.7109375" style="1" customWidth="1"/>
    <col min="9916" max="9925" width="0" style="1" hidden="1" customWidth="1"/>
    <col min="9926" max="10161" width="11.42578125" style="1"/>
    <col min="10162" max="10162" width="0" style="1" hidden="1" customWidth="1"/>
    <col min="10163" max="10163" width="1.5703125" style="1" customWidth="1"/>
    <col min="10164" max="10164" width="10.85546875" style="1" customWidth="1"/>
    <col min="10165" max="10165" width="40.42578125" style="1" customWidth="1"/>
    <col min="10166" max="10166" width="7.7109375" style="1" customWidth="1"/>
    <col min="10167" max="10167" width="14.28515625" style="1" customWidth="1"/>
    <col min="10168" max="10168" width="14.5703125" style="1" customWidth="1"/>
    <col min="10169" max="10169" width="13.5703125" style="1" customWidth="1"/>
    <col min="10170" max="10170" width="17.140625" style="1" customWidth="1"/>
    <col min="10171" max="10171" width="17.7109375" style="1" customWidth="1"/>
    <col min="10172" max="10181" width="0" style="1" hidden="1" customWidth="1"/>
    <col min="10182" max="10417" width="11.42578125" style="1"/>
    <col min="10418" max="10418" width="0" style="1" hidden="1" customWidth="1"/>
    <col min="10419" max="10419" width="1.5703125" style="1" customWidth="1"/>
    <col min="10420" max="10420" width="10.85546875" style="1" customWidth="1"/>
    <col min="10421" max="10421" width="40.42578125" style="1" customWidth="1"/>
    <col min="10422" max="10422" width="7.7109375" style="1" customWidth="1"/>
    <col min="10423" max="10423" width="14.28515625" style="1" customWidth="1"/>
    <col min="10424" max="10424" width="14.5703125" style="1" customWidth="1"/>
    <col min="10425" max="10425" width="13.5703125" style="1" customWidth="1"/>
    <col min="10426" max="10426" width="17.140625" style="1" customWidth="1"/>
    <col min="10427" max="10427" width="17.7109375" style="1" customWidth="1"/>
    <col min="10428" max="10437" width="0" style="1" hidden="1" customWidth="1"/>
    <col min="10438" max="10673" width="11.42578125" style="1"/>
    <col min="10674" max="10674" width="0" style="1" hidden="1" customWidth="1"/>
    <col min="10675" max="10675" width="1.5703125" style="1" customWidth="1"/>
    <col min="10676" max="10676" width="10.85546875" style="1" customWidth="1"/>
    <col min="10677" max="10677" width="40.42578125" style="1" customWidth="1"/>
    <col min="10678" max="10678" width="7.7109375" style="1" customWidth="1"/>
    <col min="10679" max="10679" width="14.28515625" style="1" customWidth="1"/>
    <col min="10680" max="10680" width="14.5703125" style="1" customWidth="1"/>
    <col min="10681" max="10681" width="13.5703125" style="1" customWidth="1"/>
    <col min="10682" max="10682" width="17.140625" style="1" customWidth="1"/>
    <col min="10683" max="10683" width="17.7109375" style="1" customWidth="1"/>
    <col min="10684" max="10693" width="0" style="1" hidden="1" customWidth="1"/>
    <col min="10694" max="10929" width="11.42578125" style="1"/>
    <col min="10930" max="10930" width="0" style="1" hidden="1" customWidth="1"/>
    <col min="10931" max="10931" width="1.5703125" style="1" customWidth="1"/>
    <col min="10932" max="10932" width="10.85546875" style="1" customWidth="1"/>
    <col min="10933" max="10933" width="40.42578125" style="1" customWidth="1"/>
    <col min="10934" max="10934" width="7.7109375" style="1" customWidth="1"/>
    <col min="10935" max="10935" width="14.28515625" style="1" customWidth="1"/>
    <col min="10936" max="10936" width="14.5703125" style="1" customWidth="1"/>
    <col min="10937" max="10937" width="13.5703125" style="1" customWidth="1"/>
    <col min="10938" max="10938" width="17.140625" style="1" customWidth="1"/>
    <col min="10939" max="10939" width="17.7109375" style="1" customWidth="1"/>
    <col min="10940" max="10949" width="0" style="1" hidden="1" customWidth="1"/>
    <col min="10950" max="11185" width="11.42578125" style="1"/>
    <col min="11186" max="11186" width="0" style="1" hidden="1" customWidth="1"/>
    <col min="11187" max="11187" width="1.5703125" style="1" customWidth="1"/>
    <col min="11188" max="11188" width="10.85546875" style="1" customWidth="1"/>
    <col min="11189" max="11189" width="40.42578125" style="1" customWidth="1"/>
    <col min="11190" max="11190" width="7.7109375" style="1" customWidth="1"/>
    <col min="11191" max="11191" width="14.28515625" style="1" customWidth="1"/>
    <col min="11192" max="11192" width="14.5703125" style="1" customWidth="1"/>
    <col min="11193" max="11193" width="13.5703125" style="1" customWidth="1"/>
    <col min="11194" max="11194" width="17.140625" style="1" customWidth="1"/>
    <col min="11195" max="11195" width="17.7109375" style="1" customWidth="1"/>
    <col min="11196" max="11205" width="0" style="1" hidden="1" customWidth="1"/>
    <col min="11206" max="11441" width="11.42578125" style="1"/>
    <col min="11442" max="11442" width="0" style="1" hidden="1" customWidth="1"/>
    <col min="11443" max="11443" width="1.5703125" style="1" customWidth="1"/>
    <col min="11444" max="11444" width="10.85546875" style="1" customWidth="1"/>
    <col min="11445" max="11445" width="40.42578125" style="1" customWidth="1"/>
    <col min="11446" max="11446" width="7.7109375" style="1" customWidth="1"/>
    <col min="11447" max="11447" width="14.28515625" style="1" customWidth="1"/>
    <col min="11448" max="11448" width="14.5703125" style="1" customWidth="1"/>
    <col min="11449" max="11449" width="13.5703125" style="1" customWidth="1"/>
    <col min="11450" max="11450" width="17.140625" style="1" customWidth="1"/>
    <col min="11451" max="11451" width="17.7109375" style="1" customWidth="1"/>
    <col min="11452" max="11461" width="0" style="1" hidden="1" customWidth="1"/>
    <col min="11462" max="11697" width="11.42578125" style="1"/>
    <col min="11698" max="11698" width="0" style="1" hidden="1" customWidth="1"/>
    <col min="11699" max="11699" width="1.5703125" style="1" customWidth="1"/>
    <col min="11700" max="11700" width="10.85546875" style="1" customWidth="1"/>
    <col min="11701" max="11701" width="40.42578125" style="1" customWidth="1"/>
    <col min="11702" max="11702" width="7.7109375" style="1" customWidth="1"/>
    <col min="11703" max="11703" width="14.28515625" style="1" customWidth="1"/>
    <col min="11704" max="11704" width="14.5703125" style="1" customWidth="1"/>
    <col min="11705" max="11705" width="13.5703125" style="1" customWidth="1"/>
    <col min="11706" max="11706" width="17.140625" style="1" customWidth="1"/>
    <col min="11707" max="11707" width="17.7109375" style="1" customWidth="1"/>
    <col min="11708" max="11717" width="0" style="1" hidden="1" customWidth="1"/>
    <col min="11718" max="11953" width="11.42578125" style="1"/>
    <col min="11954" max="11954" width="0" style="1" hidden="1" customWidth="1"/>
    <col min="11955" max="11955" width="1.5703125" style="1" customWidth="1"/>
    <col min="11956" max="11956" width="10.85546875" style="1" customWidth="1"/>
    <col min="11957" max="11957" width="40.42578125" style="1" customWidth="1"/>
    <col min="11958" max="11958" width="7.7109375" style="1" customWidth="1"/>
    <col min="11959" max="11959" width="14.28515625" style="1" customWidth="1"/>
    <col min="11960" max="11960" width="14.5703125" style="1" customWidth="1"/>
    <col min="11961" max="11961" width="13.5703125" style="1" customWidth="1"/>
    <col min="11962" max="11962" width="17.140625" style="1" customWidth="1"/>
    <col min="11963" max="11963" width="17.7109375" style="1" customWidth="1"/>
    <col min="11964" max="11973" width="0" style="1" hidden="1" customWidth="1"/>
    <col min="11974" max="12209" width="11.42578125" style="1"/>
    <col min="12210" max="12210" width="0" style="1" hidden="1" customWidth="1"/>
    <col min="12211" max="12211" width="1.5703125" style="1" customWidth="1"/>
    <col min="12212" max="12212" width="10.85546875" style="1" customWidth="1"/>
    <col min="12213" max="12213" width="40.42578125" style="1" customWidth="1"/>
    <col min="12214" max="12214" width="7.7109375" style="1" customWidth="1"/>
    <col min="12215" max="12215" width="14.28515625" style="1" customWidth="1"/>
    <col min="12216" max="12216" width="14.5703125" style="1" customWidth="1"/>
    <col min="12217" max="12217" width="13.5703125" style="1" customWidth="1"/>
    <col min="12218" max="12218" width="17.140625" style="1" customWidth="1"/>
    <col min="12219" max="12219" width="17.7109375" style="1" customWidth="1"/>
    <col min="12220" max="12229" width="0" style="1" hidden="1" customWidth="1"/>
    <col min="12230" max="12465" width="11.42578125" style="1"/>
    <col min="12466" max="12466" width="0" style="1" hidden="1" customWidth="1"/>
    <col min="12467" max="12467" width="1.5703125" style="1" customWidth="1"/>
    <col min="12468" max="12468" width="10.85546875" style="1" customWidth="1"/>
    <col min="12469" max="12469" width="40.42578125" style="1" customWidth="1"/>
    <col min="12470" max="12470" width="7.7109375" style="1" customWidth="1"/>
    <col min="12471" max="12471" width="14.28515625" style="1" customWidth="1"/>
    <col min="12472" max="12472" width="14.5703125" style="1" customWidth="1"/>
    <col min="12473" max="12473" width="13.5703125" style="1" customWidth="1"/>
    <col min="12474" max="12474" width="17.140625" style="1" customWidth="1"/>
    <col min="12475" max="12475" width="17.7109375" style="1" customWidth="1"/>
    <col min="12476" max="12485" width="0" style="1" hidden="1" customWidth="1"/>
    <col min="12486" max="12721" width="11.42578125" style="1"/>
    <col min="12722" max="12722" width="0" style="1" hidden="1" customWidth="1"/>
    <col min="12723" max="12723" width="1.5703125" style="1" customWidth="1"/>
    <col min="12724" max="12724" width="10.85546875" style="1" customWidth="1"/>
    <col min="12725" max="12725" width="40.42578125" style="1" customWidth="1"/>
    <col min="12726" max="12726" width="7.7109375" style="1" customWidth="1"/>
    <col min="12727" max="12727" width="14.28515625" style="1" customWidth="1"/>
    <col min="12728" max="12728" width="14.5703125" style="1" customWidth="1"/>
    <col min="12729" max="12729" width="13.5703125" style="1" customWidth="1"/>
    <col min="12730" max="12730" width="17.140625" style="1" customWidth="1"/>
    <col min="12731" max="12731" width="17.7109375" style="1" customWidth="1"/>
    <col min="12732" max="12741" width="0" style="1" hidden="1" customWidth="1"/>
    <col min="12742" max="12977" width="11.42578125" style="1"/>
    <col min="12978" max="12978" width="0" style="1" hidden="1" customWidth="1"/>
    <col min="12979" max="12979" width="1.5703125" style="1" customWidth="1"/>
    <col min="12980" max="12980" width="10.85546875" style="1" customWidth="1"/>
    <col min="12981" max="12981" width="40.42578125" style="1" customWidth="1"/>
    <col min="12982" max="12982" width="7.7109375" style="1" customWidth="1"/>
    <col min="12983" max="12983" width="14.28515625" style="1" customWidth="1"/>
    <col min="12984" max="12984" width="14.5703125" style="1" customWidth="1"/>
    <col min="12985" max="12985" width="13.5703125" style="1" customWidth="1"/>
    <col min="12986" max="12986" width="17.140625" style="1" customWidth="1"/>
    <col min="12987" max="12987" width="17.7109375" style="1" customWidth="1"/>
    <col min="12988" max="12997" width="0" style="1" hidden="1" customWidth="1"/>
    <col min="12998" max="13233" width="11.42578125" style="1"/>
    <col min="13234" max="13234" width="0" style="1" hidden="1" customWidth="1"/>
    <col min="13235" max="13235" width="1.5703125" style="1" customWidth="1"/>
    <col min="13236" max="13236" width="10.85546875" style="1" customWidth="1"/>
    <col min="13237" max="13237" width="40.42578125" style="1" customWidth="1"/>
    <col min="13238" max="13238" width="7.7109375" style="1" customWidth="1"/>
    <col min="13239" max="13239" width="14.28515625" style="1" customWidth="1"/>
    <col min="13240" max="13240" width="14.5703125" style="1" customWidth="1"/>
    <col min="13241" max="13241" width="13.5703125" style="1" customWidth="1"/>
    <col min="13242" max="13242" width="17.140625" style="1" customWidth="1"/>
    <col min="13243" max="13243" width="17.7109375" style="1" customWidth="1"/>
    <col min="13244" max="13253" width="0" style="1" hidden="1" customWidth="1"/>
    <col min="13254" max="13489" width="11.42578125" style="1"/>
    <col min="13490" max="13490" width="0" style="1" hidden="1" customWidth="1"/>
    <col min="13491" max="13491" width="1.5703125" style="1" customWidth="1"/>
    <col min="13492" max="13492" width="10.85546875" style="1" customWidth="1"/>
    <col min="13493" max="13493" width="40.42578125" style="1" customWidth="1"/>
    <col min="13494" max="13494" width="7.7109375" style="1" customWidth="1"/>
    <col min="13495" max="13495" width="14.28515625" style="1" customWidth="1"/>
    <col min="13496" max="13496" width="14.5703125" style="1" customWidth="1"/>
    <col min="13497" max="13497" width="13.5703125" style="1" customWidth="1"/>
    <col min="13498" max="13498" width="17.140625" style="1" customWidth="1"/>
    <col min="13499" max="13499" width="17.7109375" style="1" customWidth="1"/>
    <col min="13500" max="13509" width="0" style="1" hidden="1" customWidth="1"/>
    <col min="13510" max="13745" width="11.42578125" style="1"/>
    <col min="13746" max="13746" width="0" style="1" hidden="1" customWidth="1"/>
    <col min="13747" max="13747" width="1.5703125" style="1" customWidth="1"/>
    <col min="13748" max="13748" width="10.85546875" style="1" customWidth="1"/>
    <col min="13749" max="13749" width="40.42578125" style="1" customWidth="1"/>
    <col min="13750" max="13750" width="7.7109375" style="1" customWidth="1"/>
    <col min="13751" max="13751" width="14.28515625" style="1" customWidth="1"/>
    <col min="13752" max="13752" width="14.5703125" style="1" customWidth="1"/>
    <col min="13753" max="13753" width="13.5703125" style="1" customWidth="1"/>
    <col min="13754" max="13754" width="17.140625" style="1" customWidth="1"/>
    <col min="13755" max="13755" width="17.7109375" style="1" customWidth="1"/>
    <col min="13756" max="13765" width="0" style="1" hidden="1" customWidth="1"/>
    <col min="13766" max="14001" width="11.42578125" style="1"/>
    <col min="14002" max="14002" width="0" style="1" hidden="1" customWidth="1"/>
    <col min="14003" max="14003" width="1.5703125" style="1" customWidth="1"/>
    <col min="14004" max="14004" width="10.85546875" style="1" customWidth="1"/>
    <col min="14005" max="14005" width="40.42578125" style="1" customWidth="1"/>
    <col min="14006" max="14006" width="7.7109375" style="1" customWidth="1"/>
    <col min="14007" max="14007" width="14.28515625" style="1" customWidth="1"/>
    <col min="14008" max="14008" width="14.5703125" style="1" customWidth="1"/>
    <col min="14009" max="14009" width="13.5703125" style="1" customWidth="1"/>
    <col min="14010" max="14010" width="17.140625" style="1" customWidth="1"/>
    <col min="14011" max="14011" width="17.7109375" style="1" customWidth="1"/>
    <col min="14012" max="14021" width="0" style="1" hidden="1" customWidth="1"/>
    <col min="14022" max="14257" width="11.42578125" style="1"/>
    <col min="14258" max="14258" width="0" style="1" hidden="1" customWidth="1"/>
    <col min="14259" max="14259" width="1.5703125" style="1" customWidth="1"/>
    <col min="14260" max="14260" width="10.85546875" style="1" customWidth="1"/>
    <col min="14261" max="14261" width="40.42578125" style="1" customWidth="1"/>
    <col min="14262" max="14262" width="7.7109375" style="1" customWidth="1"/>
    <col min="14263" max="14263" width="14.28515625" style="1" customWidth="1"/>
    <col min="14264" max="14264" width="14.5703125" style="1" customWidth="1"/>
    <col min="14265" max="14265" width="13.5703125" style="1" customWidth="1"/>
    <col min="14266" max="14266" width="17.140625" style="1" customWidth="1"/>
    <col min="14267" max="14267" width="17.7109375" style="1" customWidth="1"/>
    <col min="14268" max="14277" width="0" style="1" hidden="1" customWidth="1"/>
    <col min="14278" max="14513" width="11.42578125" style="1"/>
    <col min="14514" max="14514" width="0" style="1" hidden="1" customWidth="1"/>
    <col min="14515" max="14515" width="1.5703125" style="1" customWidth="1"/>
    <col min="14516" max="14516" width="10.85546875" style="1" customWidth="1"/>
    <col min="14517" max="14517" width="40.42578125" style="1" customWidth="1"/>
    <col min="14518" max="14518" width="7.7109375" style="1" customWidth="1"/>
    <col min="14519" max="14519" width="14.28515625" style="1" customWidth="1"/>
    <col min="14520" max="14520" width="14.5703125" style="1" customWidth="1"/>
    <col min="14521" max="14521" width="13.5703125" style="1" customWidth="1"/>
    <col min="14522" max="14522" width="17.140625" style="1" customWidth="1"/>
    <col min="14523" max="14523" width="17.7109375" style="1" customWidth="1"/>
    <col min="14524" max="14533" width="0" style="1" hidden="1" customWidth="1"/>
    <col min="14534" max="14769" width="11.42578125" style="1"/>
    <col min="14770" max="14770" width="0" style="1" hidden="1" customWidth="1"/>
    <col min="14771" max="14771" width="1.5703125" style="1" customWidth="1"/>
    <col min="14772" max="14772" width="10.85546875" style="1" customWidth="1"/>
    <col min="14773" max="14773" width="40.42578125" style="1" customWidth="1"/>
    <col min="14774" max="14774" width="7.7109375" style="1" customWidth="1"/>
    <col min="14775" max="14775" width="14.28515625" style="1" customWidth="1"/>
    <col min="14776" max="14776" width="14.5703125" style="1" customWidth="1"/>
    <col min="14777" max="14777" width="13.5703125" style="1" customWidth="1"/>
    <col min="14778" max="14778" width="17.140625" style="1" customWidth="1"/>
    <col min="14779" max="14779" width="17.7109375" style="1" customWidth="1"/>
    <col min="14780" max="14789" width="0" style="1" hidden="1" customWidth="1"/>
    <col min="14790" max="15025" width="11.42578125" style="1"/>
    <col min="15026" max="15026" width="0" style="1" hidden="1" customWidth="1"/>
    <col min="15027" max="15027" width="1.5703125" style="1" customWidth="1"/>
    <col min="15028" max="15028" width="10.85546875" style="1" customWidth="1"/>
    <col min="15029" max="15029" width="40.42578125" style="1" customWidth="1"/>
    <col min="15030" max="15030" width="7.7109375" style="1" customWidth="1"/>
    <col min="15031" max="15031" width="14.28515625" style="1" customWidth="1"/>
    <col min="15032" max="15032" width="14.5703125" style="1" customWidth="1"/>
    <col min="15033" max="15033" width="13.5703125" style="1" customWidth="1"/>
    <col min="15034" max="15034" width="17.140625" style="1" customWidth="1"/>
    <col min="15035" max="15035" width="17.7109375" style="1" customWidth="1"/>
    <col min="15036" max="15045" width="0" style="1" hidden="1" customWidth="1"/>
    <col min="15046" max="15281" width="11.42578125" style="1"/>
    <col min="15282" max="15282" width="0" style="1" hidden="1" customWidth="1"/>
    <col min="15283" max="15283" width="1.5703125" style="1" customWidth="1"/>
    <col min="15284" max="15284" width="10.85546875" style="1" customWidth="1"/>
    <col min="15285" max="15285" width="40.42578125" style="1" customWidth="1"/>
    <col min="15286" max="15286" width="7.7109375" style="1" customWidth="1"/>
    <col min="15287" max="15287" width="14.28515625" style="1" customWidth="1"/>
    <col min="15288" max="15288" width="14.5703125" style="1" customWidth="1"/>
    <col min="15289" max="15289" width="13.5703125" style="1" customWidth="1"/>
    <col min="15290" max="15290" width="17.140625" style="1" customWidth="1"/>
    <col min="15291" max="15291" width="17.7109375" style="1" customWidth="1"/>
    <col min="15292" max="15301" width="0" style="1" hidden="1" customWidth="1"/>
    <col min="15302" max="15537" width="11.42578125" style="1"/>
    <col min="15538" max="15538" width="0" style="1" hidden="1" customWidth="1"/>
    <col min="15539" max="15539" width="1.5703125" style="1" customWidth="1"/>
    <col min="15540" max="15540" width="10.85546875" style="1" customWidth="1"/>
    <col min="15541" max="15541" width="40.42578125" style="1" customWidth="1"/>
    <col min="15542" max="15542" width="7.7109375" style="1" customWidth="1"/>
    <col min="15543" max="15543" width="14.28515625" style="1" customWidth="1"/>
    <col min="15544" max="15544" width="14.5703125" style="1" customWidth="1"/>
    <col min="15545" max="15545" width="13.5703125" style="1" customWidth="1"/>
    <col min="15546" max="15546" width="17.140625" style="1" customWidth="1"/>
    <col min="15547" max="15547" width="17.7109375" style="1" customWidth="1"/>
    <col min="15548" max="15557" width="0" style="1" hidden="1" customWidth="1"/>
    <col min="15558" max="15793" width="11.42578125" style="1"/>
    <col min="15794" max="15794" width="0" style="1" hidden="1" customWidth="1"/>
    <col min="15795" max="15795" width="1.5703125" style="1" customWidth="1"/>
    <col min="15796" max="15796" width="10.85546875" style="1" customWidth="1"/>
    <col min="15797" max="15797" width="40.42578125" style="1" customWidth="1"/>
    <col min="15798" max="15798" width="7.7109375" style="1" customWidth="1"/>
    <col min="15799" max="15799" width="14.28515625" style="1" customWidth="1"/>
    <col min="15800" max="15800" width="14.5703125" style="1" customWidth="1"/>
    <col min="15801" max="15801" width="13.5703125" style="1" customWidth="1"/>
    <col min="15802" max="15802" width="17.140625" style="1" customWidth="1"/>
    <col min="15803" max="15803" width="17.7109375" style="1" customWidth="1"/>
    <col min="15804" max="15813" width="0" style="1" hidden="1" customWidth="1"/>
    <col min="15814" max="16049" width="11.42578125" style="1"/>
    <col min="16050" max="16050" width="0" style="1" hidden="1" customWidth="1"/>
    <col min="16051" max="16051" width="1.5703125" style="1" customWidth="1"/>
    <col min="16052" max="16052" width="10.85546875" style="1" customWidth="1"/>
    <col min="16053" max="16053" width="40.42578125" style="1" customWidth="1"/>
    <col min="16054" max="16054" width="7.7109375" style="1" customWidth="1"/>
    <col min="16055" max="16055" width="14.28515625" style="1" customWidth="1"/>
    <col min="16056" max="16056" width="14.5703125" style="1" customWidth="1"/>
    <col min="16057" max="16057" width="13.5703125" style="1" customWidth="1"/>
    <col min="16058" max="16058" width="17.140625" style="1" customWidth="1"/>
    <col min="16059" max="16059" width="17.7109375" style="1" customWidth="1"/>
    <col min="16060" max="16069" width="0" style="1" hidden="1" customWidth="1"/>
    <col min="16070" max="16384" width="11.42578125" style="1"/>
  </cols>
  <sheetData>
    <row r="1" spans="1:26" s="22" customFormat="1" ht="15.75" customHeight="1" x14ac:dyDescent="0.25">
      <c r="A1" s="80" t="s">
        <v>35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</row>
    <row r="2" spans="1:26" s="22" customFormat="1" ht="17.25" customHeight="1" x14ac:dyDescent="0.25">
      <c r="A2" s="81" t="s">
        <v>41</v>
      </c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</row>
    <row r="3" spans="1:26" s="32" customFormat="1" ht="27" customHeight="1" x14ac:dyDescent="0.25">
      <c r="A3" s="84" t="s">
        <v>42</v>
      </c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84"/>
    </row>
    <row r="4" spans="1:26" s="32" customFormat="1" ht="27" customHeight="1" x14ac:dyDescent="0.25">
      <c r="A4" s="99" t="s">
        <v>43</v>
      </c>
      <c r="B4" s="100"/>
      <c r="C4" s="100"/>
      <c r="D4" s="100"/>
      <c r="E4" s="100"/>
      <c r="F4" s="100"/>
      <c r="G4" s="100"/>
      <c r="H4" s="100"/>
      <c r="I4" s="100"/>
      <c r="J4" s="100"/>
      <c r="K4" s="100"/>
      <c r="L4" s="100"/>
      <c r="M4" s="100"/>
      <c r="N4" s="101"/>
    </row>
    <row r="5" spans="1:26" ht="32.25" customHeight="1" x14ac:dyDescent="0.25">
      <c r="A5" s="83" t="s">
        <v>19</v>
      </c>
      <c r="B5" s="83"/>
      <c r="C5" s="83"/>
      <c r="D5" s="83"/>
      <c r="E5" s="87" t="s">
        <v>0</v>
      </c>
      <c r="F5" s="83" t="s">
        <v>1</v>
      </c>
      <c r="G5" s="88" t="s">
        <v>9</v>
      </c>
      <c r="H5" s="90" t="s">
        <v>2</v>
      </c>
      <c r="I5" s="76" t="s">
        <v>16</v>
      </c>
      <c r="J5" s="76"/>
      <c r="K5" s="78" t="s">
        <v>17</v>
      </c>
      <c r="L5" s="79"/>
      <c r="M5" s="97" t="s">
        <v>3</v>
      </c>
      <c r="N5" s="98" t="s">
        <v>7</v>
      </c>
    </row>
    <row r="6" spans="1:26" ht="29.25" customHeight="1" x14ac:dyDescent="0.25">
      <c r="A6" s="33" t="s">
        <v>20</v>
      </c>
      <c r="B6" s="33" t="s">
        <v>21</v>
      </c>
      <c r="C6" s="33" t="s">
        <v>22</v>
      </c>
      <c r="D6" s="33" t="s">
        <v>23</v>
      </c>
      <c r="E6" s="87"/>
      <c r="F6" s="83"/>
      <c r="G6" s="89"/>
      <c r="H6" s="90"/>
      <c r="I6" s="35" t="s">
        <v>4</v>
      </c>
      <c r="J6" s="35" t="s">
        <v>5</v>
      </c>
      <c r="K6" s="35" t="s">
        <v>4</v>
      </c>
      <c r="L6" s="36" t="s">
        <v>5</v>
      </c>
      <c r="M6" s="97"/>
      <c r="N6" s="98"/>
    </row>
    <row r="7" spans="1:26" ht="18" customHeight="1" x14ac:dyDescent="0.25">
      <c r="A7" s="82" t="s">
        <v>31</v>
      </c>
      <c r="B7" s="82"/>
      <c r="C7" s="82"/>
      <c r="D7" s="82"/>
      <c r="E7" s="82"/>
      <c r="F7" s="82"/>
      <c r="G7" s="82"/>
      <c r="H7" s="23"/>
      <c r="I7" s="23"/>
      <c r="J7" s="24">
        <f>+J8</f>
        <v>6642016</v>
      </c>
      <c r="K7" s="24"/>
      <c r="L7" s="30">
        <f>+L8</f>
        <v>5109244</v>
      </c>
      <c r="M7" s="30">
        <f>+M8</f>
        <v>5875630</v>
      </c>
      <c r="N7" s="62">
        <f>+N8</f>
        <v>6991999.6999999993</v>
      </c>
      <c r="T7" s="1">
        <v>6996907</v>
      </c>
    </row>
    <row r="8" spans="1:26" ht="55.5" customHeight="1" x14ac:dyDescent="0.25">
      <c r="A8" s="11">
        <v>3611101</v>
      </c>
      <c r="B8" s="11" t="s">
        <v>26</v>
      </c>
      <c r="C8" s="63" t="s">
        <v>27</v>
      </c>
      <c r="D8" s="10">
        <v>2120201003</v>
      </c>
      <c r="E8" s="12">
        <v>25172504</v>
      </c>
      <c r="F8" s="13" t="s">
        <v>10</v>
      </c>
      <c r="G8" s="14" t="s">
        <v>11</v>
      </c>
      <c r="H8" s="25">
        <v>4</v>
      </c>
      <c r="I8" s="28">
        <v>1660504</v>
      </c>
      <c r="J8" s="27">
        <f>+H8*I8</f>
        <v>6642016</v>
      </c>
      <c r="K8" s="28">
        <v>1277311</v>
      </c>
      <c r="L8" s="29">
        <f>+H8*K8</f>
        <v>5109244</v>
      </c>
      <c r="M8" s="29">
        <f>(J8+L8)/2</f>
        <v>5875630</v>
      </c>
      <c r="N8" s="31">
        <f>+M8*1.19</f>
        <v>6991999.6999999993</v>
      </c>
      <c r="T8" s="1">
        <v>22520413</v>
      </c>
    </row>
    <row r="9" spans="1:26" ht="18" customHeight="1" x14ac:dyDescent="0.25">
      <c r="A9" s="82" t="s">
        <v>18</v>
      </c>
      <c r="B9" s="82"/>
      <c r="C9" s="82"/>
      <c r="D9" s="82"/>
      <c r="E9" s="82"/>
      <c r="F9" s="82"/>
      <c r="G9" s="82"/>
      <c r="H9" s="26"/>
      <c r="I9" s="26"/>
      <c r="J9" s="30">
        <f>SUM(J10:J29)</f>
        <v>17528835</v>
      </c>
      <c r="K9" s="24"/>
      <c r="L9" s="30">
        <f>SUM(L10:L29)</f>
        <v>14711923</v>
      </c>
      <c r="M9" s="30">
        <f>SUM(M10:M29)</f>
        <v>16120379</v>
      </c>
      <c r="N9" s="24">
        <f>SUM(N10:N29)</f>
        <v>18661587.010000002</v>
      </c>
      <c r="R9" s="1">
        <v>28000000</v>
      </c>
      <c r="T9" s="1">
        <f>SUM(T7:T8)</f>
        <v>29517320</v>
      </c>
      <c r="Y9" s="73">
        <v>11556624</v>
      </c>
      <c r="Z9" s="1">
        <f>+Y9-N9</f>
        <v>-7104963.0100000016</v>
      </c>
    </row>
    <row r="10" spans="1:26" ht="38.25" customHeight="1" x14ac:dyDescent="0.25">
      <c r="A10" s="43">
        <v>8714102</v>
      </c>
      <c r="B10" s="45" t="s">
        <v>24</v>
      </c>
      <c r="C10" s="74" t="s">
        <v>25</v>
      </c>
      <c r="D10" s="9">
        <v>212020200807</v>
      </c>
      <c r="E10" s="19" t="s">
        <v>12</v>
      </c>
      <c r="F10" s="20" t="s">
        <v>29</v>
      </c>
      <c r="G10" s="18" t="s">
        <v>11</v>
      </c>
      <c r="H10" s="25">
        <v>2</v>
      </c>
      <c r="I10" s="28">
        <v>1155126</v>
      </c>
      <c r="J10" s="27">
        <f t="shared" ref="J10:J28" si="0">+H10*I10</f>
        <v>2310252</v>
      </c>
      <c r="K10" s="27">
        <v>995798</v>
      </c>
      <c r="L10" s="31">
        <f t="shared" ref="L10:L28" si="1">+H10*K10</f>
        <v>1991596</v>
      </c>
      <c r="M10" s="29">
        <f t="shared" ref="M10:M28" si="2">(J10+L10)/2</f>
        <v>2150924</v>
      </c>
      <c r="N10" s="31">
        <f>+M10*1.19</f>
        <v>2559599.56</v>
      </c>
    </row>
    <row r="11" spans="1:26" ht="39" customHeight="1" x14ac:dyDescent="0.25">
      <c r="A11" s="43">
        <v>8714102</v>
      </c>
      <c r="B11" s="45" t="s">
        <v>24</v>
      </c>
      <c r="C11" s="74" t="s">
        <v>25</v>
      </c>
      <c r="D11" s="9">
        <v>212020200807</v>
      </c>
      <c r="E11" s="19" t="s">
        <v>12</v>
      </c>
      <c r="F11" s="20" t="s">
        <v>30</v>
      </c>
      <c r="G11" s="18" t="s">
        <v>11</v>
      </c>
      <c r="H11" s="25">
        <v>2</v>
      </c>
      <c r="I11" s="28">
        <v>1184748</v>
      </c>
      <c r="J11" s="27">
        <f t="shared" si="0"/>
        <v>2369496</v>
      </c>
      <c r="K11" s="27">
        <v>1012605</v>
      </c>
      <c r="L11" s="31">
        <f t="shared" si="1"/>
        <v>2025210</v>
      </c>
      <c r="M11" s="29">
        <f t="shared" si="2"/>
        <v>2197353</v>
      </c>
      <c r="N11" s="31">
        <f>+M11*1.19</f>
        <v>2614850.0699999998</v>
      </c>
    </row>
    <row r="12" spans="1:26" ht="39" customHeight="1" x14ac:dyDescent="0.25">
      <c r="A12" s="11">
        <v>8714102</v>
      </c>
      <c r="B12" s="15" t="s">
        <v>24</v>
      </c>
      <c r="C12" s="75" t="s">
        <v>25</v>
      </c>
      <c r="D12" s="9">
        <v>212020200807</v>
      </c>
      <c r="E12" s="19" t="s">
        <v>51</v>
      </c>
      <c r="F12" s="20" t="s">
        <v>66</v>
      </c>
      <c r="G12" s="18" t="s">
        <v>52</v>
      </c>
      <c r="H12" s="25">
        <v>48</v>
      </c>
      <c r="I12" s="28">
        <v>62400</v>
      </c>
      <c r="J12" s="27">
        <f t="shared" si="0"/>
        <v>2995200</v>
      </c>
      <c r="K12" s="27">
        <v>52000</v>
      </c>
      <c r="L12" s="31">
        <f t="shared" si="1"/>
        <v>2496000</v>
      </c>
      <c r="M12" s="29">
        <f t="shared" si="2"/>
        <v>2745600</v>
      </c>
      <c r="N12" s="31">
        <f>+M12</f>
        <v>2745600</v>
      </c>
      <c r="O12" s="1">
        <f>M32</f>
        <v>25653586.710000001</v>
      </c>
      <c r="P12" s="1">
        <v>18376746</v>
      </c>
    </row>
    <row r="13" spans="1:26" ht="39" customHeight="1" x14ac:dyDescent="0.25">
      <c r="A13" s="11">
        <v>8714102</v>
      </c>
      <c r="B13" s="15" t="s">
        <v>24</v>
      </c>
      <c r="C13" s="75" t="s">
        <v>25</v>
      </c>
      <c r="D13" s="9">
        <v>212020200807</v>
      </c>
      <c r="E13" s="19" t="s">
        <v>48</v>
      </c>
      <c r="F13" s="20" t="s">
        <v>59</v>
      </c>
      <c r="G13" s="18" t="s">
        <v>11</v>
      </c>
      <c r="H13" s="25">
        <v>8</v>
      </c>
      <c r="I13" s="28">
        <v>68277</v>
      </c>
      <c r="J13" s="27">
        <f t="shared" si="0"/>
        <v>546216</v>
      </c>
      <c r="K13" s="27">
        <v>37815</v>
      </c>
      <c r="L13" s="31">
        <f t="shared" si="1"/>
        <v>302520</v>
      </c>
      <c r="M13" s="29">
        <f t="shared" si="2"/>
        <v>424368</v>
      </c>
      <c r="N13" s="31">
        <f t="shared" ref="N13:N25" si="3">+M13*1.19</f>
        <v>504997.92</v>
      </c>
    </row>
    <row r="14" spans="1:26" ht="39" customHeight="1" x14ac:dyDescent="0.25">
      <c r="A14" s="11">
        <v>8714102</v>
      </c>
      <c r="B14" s="15" t="s">
        <v>24</v>
      </c>
      <c r="C14" s="75" t="s">
        <v>25</v>
      </c>
      <c r="D14" s="9">
        <v>212020200807</v>
      </c>
      <c r="E14" s="19" t="s">
        <v>49</v>
      </c>
      <c r="F14" s="20" t="s">
        <v>50</v>
      </c>
      <c r="G14" s="18" t="s">
        <v>11</v>
      </c>
      <c r="H14" s="25">
        <v>8</v>
      </c>
      <c r="I14" s="28">
        <v>63025</v>
      </c>
      <c r="J14" s="27">
        <f t="shared" si="0"/>
        <v>504200</v>
      </c>
      <c r="K14" s="27">
        <v>50420</v>
      </c>
      <c r="L14" s="31">
        <f t="shared" si="1"/>
        <v>403360</v>
      </c>
      <c r="M14" s="29">
        <f t="shared" si="2"/>
        <v>453780</v>
      </c>
      <c r="N14" s="31">
        <f t="shared" si="3"/>
        <v>539998.19999999995</v>
      </c>
    </row>
    <row r="15" spans="1:26" ht="39" customHeight="1" x14ac:dyDescent="0.25">
      <c r="A15" s="11">
        <v>8714102</v>
      </c>
      <c r="B15" s="15" t="s">
        <v>24</v>
      </c>
      <c r="C15" s="75" t="s">
        <v>25</v>
      </c>
      <c r="D15" s="9">
        <v>212020200807</v>
      </c>
      <c r="E15" s="19" t="s">
        <v>48</v>
      </c>
      <c r="F15" s="20" t="s">
        <v>58</v>
      </c>
      <c r="G15" s="18" t="s">
        <v>11</v>
      </c>
      <c r="H15" s="25">
        <v>8</v>
      </c>
      <c r="I15" s="28">
        <v>43866</v>
      </c>
      <c r="J15" s="27">
        <f t="shared" si="0"/>
        <v>350928</v>
      </c>
      <c r="K15" s="27">
        <v>54622</v>
      </c>
      <c r="L15" s="31">
        <f t="shared" si="1"/>
        <v>436976</v>
      </c>
      <c r="M15" s="29">
        <f t="shared" si="2"/>
        <v>393952</v>
      </c>
      <c r="N15" s="31">
        <f t="shared" si="3"/>
        <v>468802.88</v>
      </c>
      <c r="O15" s="1">
        <f>H12/H14</f>
        <v>6</v>
      </c>
    </row>
    <row r="16" spans="1:26" ht="48.75" customHeight="1" x14ac:dyDescent="0.25">
      <c r="A16" s="11">
        <v>8714102</v>
      </c>
      <c r="B16" s="15" t="s">
        <v>24</v>
      </c>
      <c r="C16" s="75" t="s">
        <v>25</v>
      </c>
      <c r="D16" s="9">
        <v>212020200807</v>
      </c>
      <c r="E16" s="19" t="s">
        <v>44</v>
      </c>
      <c r="F16" s="20" t="s">
        <v>57</v>
      </c>
      <c r="G16" s="18" t="s">
        <v>11</v>
      </c>
      <c r="H16" s="25">
        <v>2</v>
      </c>
      <c r="I16" s="28">
        <v>242017</v>
      </c>
      <c r="J16" s="27">
        <f t="shared" si="0"/>
        <v>484034</v>
      </c>
      <c r="K16" s="27">
        <v>189076</v>
      </c>
      <c r="L16" s="31">
        <f t="shared" si="1"/>
        <v>378152</v>
      </c>
      <c r="M16" s="29">
        <f t="shared" si="2"/>
        <v>431093</v>
      </c>
      <c r="N16" s="31">
        <f t="shared" si="3"/>
        <v>513000.67</v>
      </c>
    </row>
    <row r="17" spans="1:24" ht="51.75" customHeight="1" x14ac:dyDescent="0.25">
      <c r="A17" s="11">
        <v>8714102</v>
      </c>
      <c r="B17" s="15" t="s">
        <v>24</v>
      </c>
      <c r="C17" s="75" t="s">
        <v>25</v>
      </c>
      <c r="D17" s="9">
        <v>212020200807</v>
      </c>
      <c r="E17" s="19" t="s">
        <v>44</v>
      </c>
      <c r="F17" s="20" t="s">
        <v>56</v>
      </c>
      <c r="G17" s="18" t="s">
        <v>11</v>
      </c>
      <c r="H17" s="25">
        <v>2</v>
      </c>
      <c r="I17" s="28">
        <v>382462</v>
      </c>
      <c r="J17" s="27">
        <f t="shared" si="0"/>
        <v>764924</v>
      </c>
      <c r="K17" s="27">
        <v>326891</v>
      </c>
      <c r="L17" s="31">
        <f t="shared" si="1"/>
        <v>653782</v>
      </c>
      <c r="M17" s="29">
        <f t="shared" si="2"/>
        <v>709353</v>
      </c>
      <c r="N17" s="31">
        <f t="shared" si="3"/>
        <v>844130.07</v>
      </c>
    </row>
    <row r="18" spans="1:24" ht="39.75" customHeight="1" x14ac:dyDescent="0.25">
      <c r="A18" s="43">
        <v>8714102</v>
      </c>
      <c r="B18" s="45" t="s">
        <v>24</v>
      </c>
      <c r="C18" s="74" t="s">
        <v>25</v>
      </c>
      <c r="D18" s="9">
        <v>212020200807</v>
      </c>
      <c r="E18" s="19" t="s">
        <v>12</v>
      </c>
      <c r="F18" s="20" t="s">
        <v>60</v>
      </c>
      <c r="G18" s="18" t="s">
        <v>11</v>
      </c>
      <c r="H18" s="25">
        <v>1</v>
      </c>
      <c r="I18" s="28">
        <v>853672</v>
      </c>
      <c r="J18" s="27">
        <f t="shared" si="0"/>
        <v>853672</v>
      </c>
      <c r="K18" s="27">
        <v>755462</v>
      </c>
      <c r="L18" s="31">
        <f t="shared" si="1"/>
        <v>755462</v>
      </c>
      <c r="M18" s="29">
        <f t="shared" si="2"/>
        <v>804567</v>
      </c>
      <c r="N18" s="31">
        <f t="shared" si="3"/>
        <v>957434.73</v>
      </c>
    </row>
    <row r="19" spans="1:24" ht="43.5" customHeight="1" x14ac:dyDescent="0.25">
      <c r="A19" s="43">
        <v>8714102</v>
      </c>
      <c r="B19" s="45" t="s">
        <v>24</v>
      </c>
      <c r="C19" s="74" t="s">
        <v>25</v>
      </c>
      <c r="D19" s="9">
        <v>212020200807</v>
      </c>
      <c r="E19" s="19" t="s">
        <v>12</v>
      </c>
      <c r="F19" s="20" t="s">
        <v>61</v>
      </c>
      <c r="G19" s="18" t="s">
        <v>11</v>
      </c>
      <c r="H19" s="25">
        <v>1</v>
      </c>
      <c r="I19" s="28">
        <v>677912</v>
      </c>
      <c r="J19" s="27">
        <f t="shared" si="0"/>
        <v>677912</v>
      </c>
      <c r="K19" s="27">
        <v>579412</v>
      </c>
      <c r="L19" s="31">
        <f t="shared" si="1"/>
        <v>579412</v>
      </c>
      <c r="M19" s="29">
        <f t="shared" si="2"/>
        <v>628662</v>
      </c>
      <c r="N19" s="31">
        <f t="shared" si="3"/>
        <v>748107.77999999991</v>
      </c>
    </row>
    <row r="20" spans="1:24" ht="42" customHeight="1" x14ac:dyDescent="0.25">
      <c r="A20" s="43">
        <v>8714102</v>
      </c>
      <c r="B20" s="45" t="s">
        <v>24</v>
      </c>
      <c r="C20" s="74" t="s">
        <v>25</v>
      </c>
      <c r="D20" s="9">
        <v>212020200807</v>
      </c>
      <c r="E20" s="19" t="s">
        <v>12</v>
      </c>
      <c r="F20" s="20" t="s">
        <v>62</v>
      </c>
      <c r="G20" s="18" t="s">
        <v>11</v>
      </c>
      <c r="H20" s="25">
        <v>1</v>
      </c>
      <c r="I20" s="28">
        <v>979059</v>
      </c>
      <c r="J20" s="27">
        <f t="shared" si="0"/>
        <v>979059</v>
      </c>
      <c r="K20" s="27">
        <v>858823</v>
      </c>
      <c r="L20" s="31">
        <f t="shared" si="1"/>
        <v>858823</v>
      </c>
      <c r="M20" s="29">
        <f t="shared" si="2"/>
        <v>918941</v>
      </c>
      <c r="N20" s="31">
        <f t="shared" si="3"/>
        <v>1093539.79</v>
      </c>
    </row>
    <row r="21" spans="1:24" ht="36" customHeight="1" x14ac:dyDescent="0.25">
      <c r="A21" s="11">
        <v>8714102</v>
      </c>
      <c r="B21" s="15" t="s">
        <v>24</v>
      </c>
      <c r="C21" s="75" t="s">
        <v>25</v>
      </c>
      <c r="D21" s="9">
        <v>212020200807</v>
      </c>
      <c r="E21" s="16">
        <v>24131513</v>
      </c>
      <c r="F21" s="17" t="s">
        <v>63</v>
      </c>
      <c r="G21" s="18" t="s">
        <v>11</v>
      </c>
      <c r="H21" s="25">
        <v>2</v>
      </c>
      <c r="I21" s="28">
        <v>28941</v>
      </c>
      <c r="J21" s="27">
        <f t="shared" si="0"/>
        <v>57882</v>
      </c>
      <c r="K21" s="27">
        <v>23529</v>
      </c>
      <c r="L21" s="29">
        <f t="shared" si="1"/>
        <v>47058</v>
      </c>
      <c r="M21" s="29">
        <f t="shared" si="2"/>
        <v>52470</v>
      </c>
      <c r="N21" s="31">
        <f t="shared" si="3"/>
        <v>62439.299999999996</v>
      </c>
    </row>
    <row r="22" spans="1:24" ht="39.75" customHeight="1" x14ac:dyDescent="0.25">
      <c r="A22" s="43">
        <v>8714102</v>
      </c>
      <c r="B22" s="45" t="s">
        <v>24</v>
      </c>
      <c r="C22" s="74" t="s">
        <v>25</v>
      </c>
      <c r="D22" s="9">
        <v>212020200807</v>
      </c>
      <c r="E22" s="19">
        <v>78181500</v>
      </c>
      <c r="F22" s="20" t="s">
        <v>15</v>
      </c>
      <c r="G22" s="18" t="s">
        <v>11</v>
      </c>
      <c r="H22" s="25">
        <v>4</v>
      </c>
      <c r="I22" s="28">
        <v>12900</v>
      </c>
      <c r="J22" s="27">
        <f t="shared" si="0"/>
        <v>51600</v>
      </c>
      <c r="K22" s="27">
        <v>10000</v>
      </c>
      <c r="L22" s="31">
        <f t="shared" si="1"/>
        <v>40000</v>
      </c>
      <c r="M22" s="29">
        <f t="shared" si="2"/>
        <v>45800</v>
      </c>
      <c r="N22" s="31">
        <f t="shared" si="3"/>
        <v>54502</v>
      </c>
    </row>
    <row r="23" spans="1:24" ht="39.75" customHeight="1" x14ac:dyDescent="0.25">
      <c r="A23" s="43">
        <v>8714102</v>
      </c>
      <c r="B23" s="45" t="s">
        <v>24</v>
      </c>
      <c r="C23" s="74" t="s">
        <v>25</v>
      </c>
      <c r="D23" s="9">
        <v>212020200807</v>
      </c>
      <c r="E23" s="19">
        <v>78181500</v>
      </c>
      <c r="F23" s="20" t="s">
        <v>14</v>
      </c>
      <c r="G23" s="18" t="s">
        <v>11</v>
      </c>
      <c r="H23" s="25">
        <v>1</v>
      </c>
      <c r="I23" s="28">
        <v>44400</v>
      </c>
      <c r="J23" s="27">
        <f t="shared" si="0"/>
        <v>44400</v>
      </c>
      <c r="K23" s="27">
        <v>40000</v>
      </c>
      <c r="L23" s="31">
        <f t="shared" si="1"/>
        <v>40000</v>
      </c>
      <c r="M23" s="29">
        <f t="shared" si="2"/>
        <v>42200</v>
      </c>
      <c r="N23" s="31">
        <f t="shared" si="3"/>
        <v>50218</v>
      </c>
      <c r="P23" s="1">
        <f>O12-P12</f>
        <v>7276840.7100000009</v>
      </c>
    </row>
    <row r="24" spans="1:24" ht="39.75" customHeight="1" x14ac:dyDescent="0.25">
      <c r="A24" s="43">
        <v>8714102</v>
      </c>
      <c r="B24" s="45" t="s">
        <v>24</v>
      </c>
      <c r="C24" s="74" t="s">
        <v>25</v>
      </c>
      <c r="D24" s="9">
        <v>212020200807</v>
      </c>
      <c r="E24" s="19"/>
      <c r="F24" s="20" t="s">
        <v>67</v>
      </c>
      <c r="G24" s="18" t="s">
        <v>11</v>
      </c>
      <c r="H24" s="25">
        <v>2</v>
      </c>
      <c r="I24" s="28">
        <v>43697</v>
      </c>
      <c r="J24" s="27">
        <f t="shared" si="0"/>
        <v>87394</v>
      </c>
      <c r="K24" s="27">
        <v>33613</v>
      </c>
      <c r="L24" s="31">
        <f t="shared" si="1"/>
        <v>67226</v>
      </c>
      <c r="M24" s="29">
        <f t="shared" si="2"/>
        <v>77310</v>
      </c>
      <c r="N24" s="31">
        <f t="shared" si="3"/>
        <v>91998.9</v>
      </c>
    </row>
    <row r="25" spans="1:24" ht="39" customHeight="1" x14ac:dyDescent="0.25">
      <c r="A25" s="11">
        <v>8714102</v>
      </c>
      <c r="B25" s="15" t="s">
        <v>24</v>
      </c>
      <c r="C25" s="75" t="s">
        <v>25</v>
      </c>
      <c r="D25" s="9">
        <v>212020200807</v>
      </c>
      <c r="E25" s="19" t="s">
        <v>45</v>
      </c>
      <c r="F25" s="20" t="s">
        <v>64</v>
      </c>
      <c r="G25" s="18" t="s">
        <v>46</v>
      </c>
      <c r="H25" s="25">
        <v>1</v>
      </c>
      <c r="I25" s="28">
        <v>67731</v>
      </c>
      <c r="J25" s="27">
        <f t="shared" si="0"/>
        <v>67731</v>
      </c>
      <c r="K25" s="27">
        <v>52101</v>
      </c>
      <c r="L25" s="31">
        <f t="shared" si="1"/>
        <v>52101</v>
      </c>
      <c r="M25" s="29">
        <f t="shared" si="2"/>
        <v>59916</v>
      </c>
      <c r="N25" s="31">
        <f t="shared" si="3"/>
        <v>71300.039999999994</v>
      </c>
    </row>
    <row r="26" spans="1:24" ht="39" customHeight="1" x14ac:dyDescent="0.25">
      <c r="A26" s="11">
        <v>8714102</v>
      </c>
      <c r="B26" s="15" t="s">
        <v>24</v>
      </c>
      <c r="C26" s="75" t="s">
        <v>25</v>
      </c>
      <c r="D26" s="9">
        <v>212020200807</v>
      </c>
      <c r="E26" s="19" t="s">
        <v>47</v>
      </c>
      <c r="F26" s="20" t="s">
        <v>65</v>
      </c>
      <c r="G26" s="18" t="s">
        <v>11</v>
      </c>
      <c r="H26" s="25">
        <v>5</v>
      </c>
      <c r="I26" s="28">
        <v>310787</v>
      </c>
      <c r="J26" s="27">
        <f t="shared" si="0"/>
        <v>1553935</v>
      </c>
      <c r="K26" s="27">
        <v>256849</v>
      </c>
      <c r="L26" s="31">
        <f t="shared" si="1"/>
        <v>1284245</v>
      </c>
      <c r="M26" s="29">
        <f t="shared" si="2"/>
        <v>1419090</v>
      </c>
      <c r="N26" s="31">
        <f t="shared" ref="N26" si="4">+M26*1.19</f>
        <v>1688717.0999999999</v>
      </c>
    </row>
    <row r="27" spans="1:24" ht="39.75" customHeight="1" x14ac:dyDescent="0.25">
      <c r="A27" s="11">
        <v>8714102</v>
      </c>
      <c r="B27" s="15" t="s">
        <v>24</v>
      </c>
      <c r="C27" s="75" t="s">
        <v>25</v>
      </c>
      <c r="D27" s="9">
        <v>212020200807</v>
      </c>
      <c r="E27" s="19">
        <v>78181500</v>
      </c>
      <c r="F27" s="20" t="s">
        <v>55</v>
      </c>
      <c r="G27" s="18" t="s">
        <v>11</v>
      </c>
      <c r="H27" s="25">
        <v>8</v>
      </c>
      <c r="I27" s="28">
        <v>130000</v>
      </c>
      <c r="J27" s="27">
        <f t="shared" si="0"/>
        <v>1040000</v>
      </c>
      <c r="K27" s="27">
        <v>100000</v>
      </c>
      <c r="L27" s="31">
        <f t="shared" si="1"/>
        <v>800000</v>
      </c>
      <c r="M27" s="29">
        <f t="shared" si="2"/>
        <v>920000</v>
      </c>
      <c r="N27" s="31">
        <f>+M27*1.19</f>
        <v>1094800</v>
      </c>
    </row>
    <row r="28" spans="1:24" ht="39.75" customHeight="1" x14ac:dyDescent="0.25">
      <c r="A28" s="11">
        <v>8714102</v>
      </c>
      <c r="B28" s="15" t="s">
        <v>24</v>
      </c>
      <c r="C28" s="75" t="s">
        <v>25</v>
      </c>
      <c r="D28" s="9">
        <v>212020200807</v>
      </c>
      <c r="E28" s="19">
        <v>78181500</v>
      </c>
      <c r="F28" s="20" t="s">
        <v>53</v>
      </c>
      <c r="G28" s="18" t="s">
        <v>11</v>
      </c>
      <c r="H28" s="25">
        <v>1</v>
      </c>
      <c r="I28" s="28">
        <v>1200000</v>
      </c>
      <c r="J28" s="27">
        <f t="shared" si="0"/>
        <v>1200000</v>
      </c>
      <c r="K28" s="27">
        <v>1000000</v>
      </c>
      <c r="L28" s="31">
        <f t="shared" si="1"/>
        <v>1000000</v>
      </c>
      <c r="M28" s="29">
        <f t="shared" si="2"/>
        <v>1100000</v>
      </c>
      <c r="N28" s="31">
        <f>+M28*1.19</f>
        <v>1309000</v>
      </c>
    </row>
    <row r="29" spans="1:24" ht="39.75" customHeight="1" x14ac:dyDescent="0.25">
      <c r="A29" s="11">
        <v>8714102</v>
      </c>
      <c r="B29" s="15" t="s">
        <v>24</v>
      </c>
      <c r="C29" s="75" t="s">
        <v>25</v>
      </c>
      <c r="D29" s="9">
        <v>212020200807</v>
      </c>
      <c r="E29" s="19">
        <v>78181500</v>
      </c>
      <c r="F29" s="20" t="s">
        <v>54</v>
      </c>
      <c r="G29" s="18" t="s">
        <v>11</v>
      </c>
      <c r="H29" s="25">
        <v>1</v>
      </c>
      <c r="I29" s="28">
        <v>590000</v>
      </c>
      <c r="J29" s="27">
        <f t="shared" ref="J29" si="5">+H29*I29</f>
        <v>590000</v>
      </c>
      <c r="K29" s="27">
        <v>500000</v>
      </c>
      <c r="L29" s="31">
        <f t="shared" ref="L29" si="6">+H29*K29</f>
        <v>500000</v>
      </c>
      <c r="M29" s="29">
        <f t="shared" ref="M29" si="7">(J29+L29)/2</f>
        <v>545000</v>
      </c>
      <c r="N29" s="31">
        <f t="shared" ref="N29" si="8">+M29*1.19</f>
        <v>648550</v>
      </c>
    </row>
    <row r="30" spans="1:24" ht="15.75" customHeight="1" x14ac:dyDescent="0.25">
      <c r="A30" s="91" t="s">
        <v>6</v>
      </c>
      <c r="B30" s="91"/>
      <c r="C30" s="91"/>
      <c r="D30" s="91"/>
      <c r="E30" s="91"/>
      <c r="F30" s="91"/>
      <c r="G30" s="91"/>
      <c r="H30" s="91"/>
      <c r="I30" s="91"/>
      <c r="J30" s="91"/>
      <c r="K30" s="91"/>
      <c r="L30" s="92"/>
      <c r="M30" s="64">
        <f>+M9+M7</f>
        <v>21996009</v>
      </c>
      <c r="N30" s="65">
        <f>+N9+N7</f>
        <v>25653586.710000001</v>
      </c>
      <c r="V30" s="1">
        <v>28000000</v>
      </c>
      <c r="W30" s="1">
        <v>5000000</v>
      </c>
      <c r="X30" s="1">
        <f>+V30+W30</f>
        <v>33000000</v>
      </c>
    </row>
    <row r="31" spans="1:24" ht="16.5" customHeight="1" x14ac:dyDescent="0.25">
      <c r="A31" s="91" t="s">
        <v>8</v>
      </c>
      <c r="B31" s="91"/>
      <c r="C31" s="91"/>
      <c r="D31" s="91"/>
      <c r="E31" s="91"/>
      <c r="F31" s="91"/>
      <c r="G31" s="91"/>
      <c r="H31" s="91"/>
      <c r="I31" s="91"/>
      <c r="J31" s="91"/>
      <c r="K31" s="91"/>
      <c r="L31" s="92"/>
      <c r="M31" s="64">
        <f>(M30-M12)*19%</f>
        <v>3657577.71</v>
      </c>
      <c r="N31" s="66"/>
      <c r="V31" s="1">
        <f>+V30-N30</f>
        <v>2346413.2899999991</v>
      </c>
    </row>
    <row r="32" spans="1:24" ht="16.5" customHeight="1" x14ac:dyDescent="0.25">
      <c r="A32" s="93" t="s">
        <v>37</v>
      </c>
      <c r="B32" s="93"/>
      <c r="C32" s="93"/>
      <c r="D32" s="93"/>
      <c r="E32" s="93"/>
      <c r="F32" s="93"/>
      <c r="G32" s="93"/>
      <c r="H32" s="93"/>
      <c r="I32" s="93"/>
      <c r="J32" s="93"/>
      <c r="K32" s="93"/>
      <c r="L32" s="93"/>
      <c r="M32" s="65">
        <f>SUM(M30:M31)</f>
        <v>25653586.710000001</v>
      </c>
      <c r="N32" s="67"/>
      <c r="V32" s="1">
        <f>SUM(V30:V31)</f>
        <v>30346413.289999999</v>
      </c>
    </row>
    <row r="33" spans="1:24" ht="12" customHeight="1" x14ac:dyDescent="0.25">
      <c r="I33" s="6"/>
      <c r="J33" s="6">
        <f>+J9+J7</f>
        <v>24170851</v>
      </c>
      <c r="K33" s="102"/>
      <c r="L33" s="102">
        <f>+L9+L7</f>
        <v>19821167</v>
      </c>
      <c r="M33" s="68"/>
    </row>
    <row r="34" spans="1:24" ht="12" customHeight="1" x14ac:dyDescent="0.25">
      <c r="I34" s="6"/>
      <c r="J34" s="6">
        <f>(J33-J12)*19%</f>
        <v>4023373.69</v>
      </c>
      <c r="K34" s="102"/>
      <c r="L34" s="102">
        <f>(L33-L12)*19%</f>
        <v>3291781.73</v>
      </c>
      <c r="M34" s="68"/>
    </row>
    <row r="35" spans="1:24" ht="12" customHeight="1" x14ac:dyDescent="0.25">
      <c r="I35" s="7"/>
      <c r="J35" s="7">
        <f>SUM(J33:J34)</f>
        <v>28194224.690000001</v>
      </c>
      <c r="K35" s="8">
        <f>(J35+L35)/2</f>
        <v>25653586.710000001</v>
      </c>
      <c r="L35" s="8">
        <f>SUM(L33:L34)</f>
        <v>23112948.73</v>
      </c>
      <c r="M35" s="70"/>
    </row>
    <row r="36" spans="1:24" ht="12" hidden="1" customHeight="1" x14ac:dyDescent="0.25">
      <c r="I36" s="7"/>
      <c r="J36" s="7"/>
      <c r="K36" s="8">
        <f>(J35+L35)/2</f>
        <v>25653586.710000001</v>
      </c>
      <c r="L36" s="8"/>
      <c r="M36" s="70"/>
    </row>
    <row r="37" spans="1:24" ht="12" hidden="1" customHeight="1" x14ac:dyDescent="0.25">
      <c r="I37" s="7"/>
      <c r="J37" s="7"/>
      <c r="K37" s="8"/>
      <c r="L37" s="8"/>
      <c r="M37" s="70"/>
    </row>
    <row r="38" spans="1:24" ht="25.5" hidden="1" customHeight="1" x14ac:dyDescent="0.25">
      <c r="A38" s="94" t="s">
        <v>36</v>
      </c>
      <c r="B38" s="95"/>
      <c r="C38" s="95"/>
      <c r="D38" s="95"/>
      <c r="E38" s="95"/>
      <c r="F38" s="95"/>
      <c r="G38" s="95"/>
      <c r="H38" s="95"/>
      <c r="I38" s="95"/>
      <c r="J38" s="95"/>
      <c r="K38" s="95"/>
      <c r="L38" s="95"/>
      <c r="M38" s="95"/>
      <c r="N38" s="96"/>
    </row>
    <row r="39" spans="1:24" ht="32.25" hidden="1" customHeight="1" x14ac:dyDescent="0.25">
      <c r="A39" s="83" t="s">
        <v>19</v>
      </c>
      <c r="B39" s="83"/>
      <c r="C39" s="83"/>
      <c r="D39" s="83"/>
      <c r="E39" s="87" t="s">
        <v>0</v>
      </c>
      <c r="F39" s="83" t="s">
        <v>1</v>
      </c>
      <c r="G39" s="88" t="s">
        <v>9</v>
      </c>
      <c r="H39" s="90" t="s">
        <v>2</v>
      </c>
      <c r="I39" s="76" t="s">
        <v>16</v>
      </c>
      <c r="J39" s="76"/>
      <c r="K39" s="78" t="s">
        <v>17</v>
      </c>
      <c r="L39" s="79"/>
      <c r="M39" s="97" t="s">
        <v>3</v>
      </c>
      <c r="N39" s="98" t="s">
        <v>7</v>
      </c>
    </row>
    <row r="40" spans="1:24" ht="29.25" hidden="1" customHeight="1" x14ac:dyDescent="0.25">
      <c r="A40" s="33" t="s">
        <v>20</v>
      </c>
      <c r="B40" s="33" t="s">
        <v>21</v>
      </c>
      <c r="C40" s="33" t="s">
        <v>22</v>
      </c>
      <c r="D40" s="34" t="s">
        <v>23</v>
      </c>
      <c r="E40" s="87"/>
      <c r="F40" s="83"/>
      <c r="G40" s="89"/>
      <c r="H40" s="90"/>
      <c r="I40" s="35" t="s">
        <v>4</v>
      </c>
      <c r="J40" s="35" t="s">
        <v>5</v>
      </c>
      <c r="K40" s="35" t="s">
        <v>4</v>
      </c>
      <c r="L40" s="36" t="s">
        <v>5</v>
      </c>
      <c r="M40" s="97"/>
      <c r="N40" s="98"/>
    </row>
    <row r="41" spans="1:24" ht="18" hidden="1" customHeight="1" x14ac:dyDescent="0.25">
      <c r="A41" s="82" t="s">
        <v>18</v>
      </c>
      <c r="B41" s="82"/>
      <c r="C41" s="82"/>
      <c r="D41" s="82"/>
      <c r="E41" s="82"/>
      <c r="F41" s="82"/>
      <c r="G41" s="82"/>
      <c r="H41" s="26"/>
      <c r="I41" s="26"/>
      <c r="J41" s="24">
        <f>SUM(J42:J69)</f>
        <v>0</v>
      </c>
      <c r="K41" s="24"/>
      <c r="L41" s="30">
        <f>SUM(L42:L69)</f>
        <v>0</v>
      </c>
      <c r="M41" s="30">
        <f>SUM(M42:M47)</f>
        <v>0</v>
      </c>
      <c r="N41" s="30">
        <f>SUM(N42:N47)</f>
        <v>0</v>
      </c>
      <c r="R41" s="1">
        <v>28000000</v>
      </c>
      <c r="T41" s="1" t="e">
        <f>SUM(#REF!)</f>
        <v>#REF!</v>
      </c>
    </row>
    <row r="42" spans="1:24" ht="51" hidden="1" customHeight="1" x14ac:dyDescent="0.25">
      <c r="A42" s="11">
        <v>8714102</v>
      </c>
      <c r="B42" s="15" t="s">
        <v>24</v>
      </c>
      <c r="C42" s="15" t="s">
        <v>25</v>
      </c>
      <c r="D42" s="9">
        <v>212020200807</v>
      </c>
      <c r="E42" s="16"/>
      <c r="F42" s="17"/>
      <c r="G42" s="18" t="s">
        <v>11</v>
      </c>
      <c r="H42" s="25"/>
      <c r="I42" s="28"/>
      <c r="J42" s="27">
        <f>+H42*I42</f>
        <v>0</v>
      </c>
      <c r="K42" s="27"/>
      <c r="L42" s="29">
        <f t="shared" ref="L42:L47" si="9">+H42*K42</f>
        <v>0</v>
      </c>
      <c r="M42" s="29">
        <f t="shared" ref="M42:M47" si="10">(J42+L42)/2</f>
        <v>0</v>
      </c>
      <c r="N42" s="31">
        <f t="shared" ref="N42:N47" si="11">+M42*1.19</f>
        <v>0</v>
      </c>
    </row>
    <row r="43" spans="1:24" ht="36" hidden="1" customHeight="1" x14ac:dyDescent="0.25">
      <c r="A43" s="11">
        <v>8714102</v>
      </c>
      <c r="B43" s="15" t="s">
        <v>24</v>
      </c>
      <c r="C43" s="15" t="s">
        <v>25</v>
      </c>
      <c r="D43" s="9">
        <v>212020200807</v>
      </c>
      <c r="E43" s="16"/>
      <c r="F43" s="17"/>
      <c r="G43" s="18" t="s">
        <v>11</v>
      </c>
      <c r="H43" s="25"/>
      <c r="I43" s="28"/>
      <c r="J43" s="27">
        <f>+H43*I43</f>
        <v>0</v>
      </c>
      <c r="K43" s="27"/>
      <c r="L43" s="29">
        <f t="shared" si="9"/>
        <v>0</v>
      </c>
      <c r="M43" s="29">
        <f t="shared" si="10"/>
        <v>0</v>
      </c>
      <c r="N43" s="31">
        <f t="shared" si="11"/>
        <v>0</v>
      </c>
    </row>
    <row r="44" spans="1:24" ht="48.75" hidden="1" customHeight="1" x14ac:dyDescent="0.25">
      <c r="A44" s="11">
        <v>8714102</v>
      </c>
      <c r="B44" s="15" t="s">
        <v>24</v>
      </c>
      <c r="C44" s="15" t="s">
        <v>25</v>
      </c>
      <c r="D44" s="9">
        <v>212020200807</v>
      </c>
      <c r="E44" s="19"/>
      <c r="F44" s="20"/>
      <c r="G44" s="18" t="s">
        <v>11</v>
      </c>
      <c r="H44" s="25"/>
      <c r="I44" s="28"/>
      <c r="J44" s="27">
        <f t="shared" ref="J44:J47" si="12">+H44*I44</f>
        <v>0</v>
      </c>
      <c r="K44" s="27"/>
      <c r="L44" s="31">
        <f t="shared" si="9"/>
        <v>0</v>
      </c>
      <c r="M44" s="29">
        <f t="shared" si="10"/>
        <v>0</v>
      </c>
      <c r="N44" s="31">
        <f t="shared" si="11"/>
        <v>0</v>
      </c>
    </row>
    <row r="45" spans="1:24" ht="51.75" hidden="1" customHeight="1" x14ac:dyDescent="0.25">
      <c r="A45" s="11">
        <v>8714102</v>
      </c>
      <c r="B45" s="15" t="s">
        <v>24</v>
      </c>
      <c r="C45" s="15" t="s">
        <v>25</v>
      </c>
      <c r="D45" s="9">
        <v>212020200807</v>
      </c>
      <c r="E45" s="19"/>
      <c r="F45" s="20"/>
      <c r="G45" s="18" t="s">
        <v>11</v>
      </c>
      <c r="H45" s="25"/>
      <c r="I45" s="28"/>
      <c r="J45" s="27">
        <f t="shared" si="12"/>
        <v>0</v>
      </c>
      <c r="K45" s="27"/>
      <c r="L45" s="31">
        <f t="shared" si="9"/>
        <v>0</v>
      </c>
      <c r="M45" s="29">
        <f t="shared" si="10"/>
        <v>0</v>
      </c>
      <c r="N45" s="31">
        <f t="shared" si="11"/>
        <v>0</v>
      </c>
    </row>
    <row r="46" spans="1:24" ht="42" hidden="1" customHeight="1" x14ac:dyDescent="0.25">
      <c r="A46" s="11">
        <v>8714102</v>
      </c>
      <c r="B46" s="15" t="s">
        <v>24</v>
      </c>
      <c r="C46" s="15" t="s">
        <v>25</v>
      </c>
      <c r="D46" s="9">
        <v>212020200807</v>
      </c>
      <c r="E46" s="19"/>
      <c r="F46" s="20"/>
      <c r="G46" s="18" t="s">
        <v>11</v>
      </c>
      <c r="H46" s="25"/>
      <c r="I46" s="28"/>
      <c r="J46" s="27">
        <f t="shared" si="12"/>
        <v>0</v>
      </c>
      <c r="K46" s="27"/>
      <c r="L46" s="31">
        <f t="shared" si="9"/>
        <v>0</v>
      </c>
      <c r="M46" s="29">
        <f t="shared" si="10"/>
        <v>0</v>
      </c>
      <c r="N46" s="31">
        <f t="shared" si="11"/>
        <v>0</v>
      </c>
    </row>
    <row r="47" spans="1:24" ht="39.75" hidden="1" customHeight="1" x14ac:dyDescent="0.25">
      <c r="A47" s="11">
        <v>8714102</v>
      </c>
      <c r="B47" s="15" t="s">
        <v>24</v>
      </c>
      <c r="C47" s="15" t="s">
        <v>25</v>
      </c>
      <c r="D47" s="9">
        <v>212020200807</v>
      </c>
      <c r="E47" s="19"/>
      <c r="F47" s="20"/>
      <c r="G47" s="18" t="s">
        <v>11</v>
      </c>
      <c r="H47" s="25"/>
      <c r="I47" s="28"/>
      <c r="J47" s="27">
        <f t="shared" si="12"/>
        <v>0</v>
      </c>
      <c r="K47" s="27"/>
      <c r="L47" s="31">
        <f t="shared" si="9"/>
        <v>0</v>
      </c>
      <c r="M47" s="29">
        <f t="shared" si="10"/>
        <v>0</v>
      </c>
      <c r="N47" s="31">
        <f t="shared" si="11"/>
        <v>0</v>
      </c>
    </row>
    <row r="48" spans="1:24" ht="15.75" hidden="1" customHeight="1" x14ac:dyDescent="0.25">
      <c r="A48" s="91" t="s">
        <v>6</v>
      </c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2"/>
      <c r="M48" s="64"/>
      <c r="N48" s="65">
        <f>SUM(N42:N47)</f>
        <v>0</v>
      </c>
      <c r="V48" s="1">
        <v>28000000</v>
      </c>
      <c r="W48" s="1">
        <v>5000000</v>
      </c>
      <c r="X48" s="1">
        <f>+V48+W48</f>
        <v>33000000</v>
      </c>
    </row>
    <row r="49" spans="1:22" ht="16.5" hidden="1" customHeight="1" x14ac:dyDescent="0.25">
      <c r="A49" s="91" t="s">
        <v>8</v>
      </c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2"/>
      <c r="M49" s="64">
        <f>M48*19%</f>
        <v>0</v>
      </c>
      <c r="N49" s="66"/>
      <c r="V49" s="1">
        <f>+V48-N48</f>
        <v>28000000</v>
      </c>
    </row>
    <row r="50" spans="1:22" ht="16.5" hidden="1" customHeight="1" x14ac:dyDescent="0.25">
      <c r="A50" s="93" t="s">
        <v>38</v>
      </c>
      <c r="B50" s="93"/>
      <c r="C50" s="93"/>
      <c r="D50" s="93"/>
      <c r="E50" s="93"/>
      <c r="F50" s="93"/>
      <c r="G50" s="93"/>
      <c r="H50" s="93"/>
      <c r="I50" s="93"/>
      <c r="J50" s="93"/>
      <c r="K50" s="93"/>
      <c r="L50" s="93"/>
      <c r="M50" s="65">
        <f>SUM(M48:M49)</f>
        <v>0</v>
      </c>
      <c r="N50" s="67"/>
      <c r="V50" s="1">
        <f>SUM(V48:V49)</f>
        <v>56000000</v>
      </c>
    </row>
    <row r="51" spans="1:22" ht="25.5" hidden="1" customHeight="1" x14ac:dyDescent="0.25">
      <c r="A51" s="38"/>
      <c r="B51" s="38"/>
      <c r="C51" s="38"/>
      <c r="D51" s="38"/>
      <c r="E51" s="38"/>
      <c r="F51" s="38"/>
      <c r="G51" s="38"/>
      <c r="H51" s="38"/>
      <c r="I51" s="38"/>
      <c r="J51" s="38"/>
      <c r="K51" s="38"/>
      <c r="L51" s="38"/>
      <c r="M51" s="38"/>
      <c r="N51" s="38"/>
    </row>
    <row r="52" spans="1:22" ht="25.5" hidden="1" customHeight="1" x14ac:dyDescent="0.25">
      <c r="A52" s="38"/>
      <c r="B52" s="38"/>
      <c r="C52" s="38"/>
      <c r="D52" s="38"/>
      <c r="E52" s="38"/>
      <c r="F52" s="38"/>
      <c r="G52" s="38"/>
      <c r="H52" s="38"/>
      <c r="I52" s="38"/>
      <c r="J52" s="38"/>
      <c r="K52" s="38"/>
      <c r="L52" s="38"/>
      <c r="M52" s="38"/>
      <c r="N52" s="38"/>
    </row>
    <row r="53" spans="1:22" ht="25.5" hidden="1" customHeight="1" x14ac:dyDescent="0.25">
      <c r="A53" s="38"/>
      <c r="B53" s="38"/>
      <c r="C53" s="38"/>
      <c r="D53" s="38"/>
      <c r="E53" s="38"/>
      <c r="F53" s="38"/>
      <c r="G53" s="38"/>
      <c r="H53" s="38"/>
      <c r="I53" s="38"/>
      <c r="J53" s="38"/>
      <c r="K53" s="38"/>
      <c r="L53" s="38"/>
      <c r="M53" s="38"/>
      <c r="N53" s="38"/>
    </row>
    <row r="54" spans="1:22" ht="25.5" hidden="1" customHeight="1" x14ac:dyDescent="0.25">
      <c r="A54" s="38"/>
      <c r="B54" s="38"/>
      <c r="C54" s="38"/>
      <c r="D54" s="38"/>
      <c r="E54" s="38"/>
      <c r="F54" s="38"/>
      <c r="G54" s="38"/>
      <c r="H54" s="38"/>
      <c r="I54" s="38"/>
      <c r="J54" s="38"/>
      <c r="K54" s="38"/>
      <c r="L54" s="38"/>
      <c r="M54" s="38"/>
      <c r="N54" s="38"/>
    </row>
    <row r="55" spans="1:22" ht="25.5" hidden="1" customHeight="1" x14ac:dyDescent="0.25">
      <c r="A55" s="38"/>
      <c r="B55" s="38"/>
      <c r="C55" s="38"/>
      <c r="D55" s="38"/>
      <c r="E55" s="38"/>
      <c r="F55" s="38"/>
      <c r="G55" s="38"/>
      <c r="H55" s="38"/>
      <c r="I55" s="38"/>
      <c r="J55" s="38"/>
      <c r="K55" s="38"/>
      <c r="L55" s="38"/>
      <c r="M55" s="38"/>
      <c r="N55" s="38"/>
    </row>
    <row r="56" spans="1:22" ht="25.5" hidden="1" customHeight="1" x14ac:dyDescent="0.25">
      <c r="A56" s="38"/>
      <c r="B56" s="38"/>
      <c r="C56" s="38"/>
      <c r="D56" s="38"/>
      <c r="E56" s="38"/>
      <c r="F56" s="38"/>
      <c r="G56" s="38"/>
      <c r="H56" s="38"/>
      <c r="I56" s="38"/>
      <c r="J56" s="38"/>
      <c r="K56" s="38"/>
      <c r="L56" s="38"/>
      <c r="M56" s="38"/>
      <c r="N56" s="38"/>
    </row>
    <row r="57" spans="1:22" ht="25.5" hidden="1" customHeight="1" x14ac:dyDescent="0.25">
      <c r="A57" s="38"/>
      <c r="B57" s="38"/>
      <c r="C57" s="38"/>
      <c r="D57" s="38"/>
      <c r="E57" s="38"/>
      <c r="F57" s="38"/>
      <c r="G57" s="38"/>
      <c r="H57" s="38"/>
      <c r="I57" s="38"/>
      <c r="J57" s="38"/>
      <c r="K57" s="38"/>
      <c r="L57" s="38"/>
      <c r="M57" s="38"/>
      <c r="N57" s="38"/>
    </row>
    <row r="58" spans="1:22" ht="25.5" hidden="1" customHeight="1" x14ac:dyDescent="0.25">
      <c r="A58" s="38"/>
      <c r="B58" s="38"/>
      <c r="C58" s="38"/>
      <c r="D58" s="38"/>
      <c r="E58" s="38"/>
      <c r="F58" s="38"/>
      <c r="G58" s="38"/>
      <c r="H58" s="38"/>
      <c r="I58" s="38"/>
      <c r="J58" s="38"/>
      <c r="K58" s="38"/>
      <c r="L58" s="38"/>
      <c r="M58" s="38"/>
      <c r="N58" s="38"/>
    </row>
    <row r="59" spans="1:22" ht="25.5" hidden="1" customHeight="1" x14ac:dyDescent="0.25">
      <c r="A59" s="38"/>
      <c r="B59" s="38"/>
      <c r="C59" s="38"/>
      <c r="D59" s="38"/>
      <c r="E59" s="38"/>
      <c r="F59" s="38"/>
      <c r="G59" s="38"/>
      <c r="H59" s="38"/>
      <c r="I59" s="38"/>
      <c r="J59" s="38"/>
      <c r="K59" s="38"/>
      <c r="L59" s="38"/>
      <c r="M59" s="38"/>
      <c r="N59" s="38"/>
    </row>
    <row r="60" spans="1:22" ht="25.5" hidden="1" customHeight="1" x14ac:dyDescent="0.25">
      <c r="A60" s="38"/>
      <c r="B60" s="38"/>
      <c r="C60" s="38"/>
      <c r="D60" s="38"/>
      <c r="E60" s="38"/>
      <c r="F60" s="38"/>
      <c r="G60" s="38"/>
      <c r="H60" s="38"/>
      <c r="I60" s="38"/>
      <c r="J60" s="38"/>
      <c r="K60" s="38"/>
      <c r="L60" s="38"/>
      <c r="M60" s="38"/>
      <c r="N60" s="38"/>
    </row>
    <row r="61" spans="1:22" ht="25.5" hidden="1" customHeight="1" x14ac:dyDescent="0.25">
      <c r="A61" s="38"/>
      <c r="B61" s="38"/>
      <c r="C61" s="38"/>
      <c r="D61" s="38"/>
      <c r="E61" s="38"/>
      <c r="F61" s="38"/>
      <c r="G61" s="38"/>
      <c r="H61" s="38"/>
      <c r="I61" s="38"/>
      <c r="J61" s="38"/>
      <c r="K61" s="38"/>
      <c r="L61" s="38"/>
      <c r="M61" s="38"/>
      <c r="N61" s="38"/>
    </row>
    <row r="62" spans="1:22" ht="25.5" hidden="1" customHeight="1" x14ac:dyDescent="0.25">
      <c r="A62" s="38"/>
      <c r="B62" s="38"/>
      <c r="C62" s="38"/>
      <c r="D62" s="38"/>
      <c r="E62" s="38"/>
      <c r="F62" s="38"/>
      <c r="G62" s="38"/>
      <c r="H62" s="38"/>
      <c r="I62" s="38"/>
      <c r="J62" s="38"/>
      <c r="K62" s="38"/>
      <c r="L62" s="38"/>
      <c r="M62" s="38"/>
      <c r="N62" s="38"/>
    </row>
    <row r="63" spans="1:22" ht="25.5" hidden="1" customHeight="1" x14ac:dyDescent="0.25">
      <c r="A63" s="38"/>
      <c r="B63" s="38"/>
      <c r="C63" s="38"/>
      <c r="D63" s="38"/>
      <c r="E63" s="38"/>
      <c r="F63" s="38"/>
      <c r="G63" s="38"/>
      <c r="H63" s="38"/>
      <c r="I63" s="38"/>
      <c r="J63" s="38"/>
      <c r="K63" s="38"/>
      <c r="L63" s="38"/>
      <c r="M63" s="38"/>
      <c r="N63" s="38"/>
    </row>
    <row r="64" spans="1:22" ht="25.5" hidden="1" customHeight="1" x14ac:dyDescent="0.25">
      <c r="A64" s="38"/>
      <c r="B64" s="38"/>
      <c r="C64" s="38"/>
      <c r="D64" s="38"/>
      <c r="E64" s="38"/>
      <c r="F64" s="38"/>
      <c r="G64" s="38"/>
      <c r="H64" s="38"/>
      <c r="I64" s="38"/>
      <c r="J64" s="38"/>
      <c r="K64" s="38"/>
      <c r="L64" s="38"/>
      <c r="M64" s="38"/>
      <c r="N64" s="38"/>
    </row>
    <row r="65" spans="1:14" ht="25.5" hidden="1" customHeight="1" x14ac:dyDescent="0.25">
      <c r="A65" s="38"/>
      <c r="B65" s="38"/>
      <c r="C65" s="38"/>
      <c r="D65" s="38"/>
      <c r="E65" s="38"/>
      <c r="F65" s="38"/>
      <c r="G65" s="38"/>
      <c r="H65" s="38"/>
      <c r="I65" s="38"/>
      <c r="J65" s="38"/>
      <c r="K65" s="38"/>
      <c r="L65" s="38"/>
      <c r="M65" s="38"/>
      <c r="N65" s="38"/>
    </row>
    <row r="66" spans="1:14" ht="25.5" hidden="1" customHeight="1" x14ac:dyDescent="0.25">
      <c r="A66" s="38"/>
      <c r="B66" s="38"/>
      <c r="C66" s="38"/>
      <c r="D66" s="38"/>
      <c r="E66" s="38"/>
      <c r="F66" s="38"/>
      <c r="G66" s="38"/>
      <c r="H66" s="38"/>
      <c r="I66" s="38"/>
      <c r="J66" s="38"/>
      <c r="K66" s="38"/>
      <c r="L66" s="38"/>
      <c r="M66" s="38"/>
      <c r="N66" s="38"/>
    </row>
    <row r="67" spans="1:14" ht="25.5" hidden="1" customHeight="1" x14ac:dyDescent="0.25">
      <c r="A67" s="38"/>
      <c r="B67" s="38"/>
      <c r="C67" s="38"/>
      <c r="D67" s="38"/>
      <c r="E67" s="38"/>
      <c r="F67" s="38"/>
      <c r="G67" s="38"/>
      <c r="H67" s="38"/>
      <c r="I67" s="38"/>
      <c r="J67" s="38"/>
      <c r="K67" s="38"/>
      <c r="L67" s="38"/>
      <c r="M67" s="38"/>
      <c r="N67" s="38"/>
    </row>
    <row r="68" spans="1:14" ht="25.5" hidden="1" customHeight="1" x14ac:dyDescent="0.25">
      <c r="A68" s="38"/>
      <c r="B68" s="38"/>
      <c r="C68" s="38"/>
      <c r="D68" s="38"/>
      <c r="E68" s="38"/>
      <c r="F68" s="38"/>
      <c r="G68" s="38"/>
      <c r="H68" s="38"/>
      <c r="I68" s="38"/>
      <c r="J68" s="38"/>
      <c r="K68" s="38"/>
      <c r="L68" s="38"/>
      <c r="M68" s="38"/>
      <c r="N68" s="38"/>
    </row>
    <row r="69" spans="1:14" ht="25.5" hidden="1" customHeight="1" x14ac:dyDescent="0.25">
      <c r="A69" s="38"/>
      <c r="B69" s="38"/>
      <c r="C69" s="38"/>
      <c r="D69" s="38"/>
      <c r="E69" s="38"/>
      <c r="F69" s="38"/>
      <c r="G69" s="38"/>
      <c r="H69" s="38"/>
      <c r="I69" s="38"/>
      <c r="J69" s="38"/>
      <c r="K69" s="38"/>
      <c r="L69" s="38"/>
      <c r="M69" s="38"/>
      <c r="N69" s="38"/>
    </row>
    <row r="70" spans="1:14" ht="25.5" hidden="1" customHeight="1" x14ac:dyDescent="0.25">
      <c r="A70" s="38"/>
      <c r="B70" s="38"/>
      <c r="C70" s="38"/>
      <c r="D70" s="38"/>
      <c r="E70" s="38"/>
      <c r="F70" s="38"/>
      <c r="G70" s="38"/>
      <c r="H70" s="38"/>
      <c r="I70" s="38"/>
      <c r="J70" s="38"/>
      <c r="K70" s="38"/>
      <c r="L70" s="38"/>
      <c r="M70" s="38"/>
      <c r="N70" s="38"/>
    </row>
    <row r="71" spans="1:14" ht="25.5" hidden="1" customHeight="1" x14ac:dyDescent="0.25">
      <c r="A71" s="38"/>
      <c r="B71" s="38"/>
      <c r="C71" s="38"/>
      <c r="D71" s="38"/>
      <c r="E71" s="38"/>
      <c r="F71" s="38"/>
      <c r="G71" s="38"/>
      <c r="H71" s="38"/>
      <c r="I71" s="38"/>
      <c r="J71" s="38"/>
      <c r="K71" s="38"/>
      <c r="L71" s="38"/>
      <c r="M71" s="38"/>
      <c r="N71" s="38"/>
    </row>
    <row r="72" spans="1:14" ht="25.5" hidden="1" customHeight="1" x14ac:dyDescent="0.25">
      <c r="A72" s="38"/>
      <c r="B72" s="38"/>
      <c r="C72" s="38"/>
      <c r="D72" s="38"/>
      <c r="E72" s="38"/>
      <c r="F72" s="38"/>
      <c r="G72" s="38"/>
      <c r="H72" s="38"/>
      <c r="I72" s="38"/>
      <c r="J72" s="38"/>
      <c r="K72" s="38"/>
      <c r="L72" s="38"/>
      <c r="M72" s="38"/>
      <c r="N72" s="38"/>
    </row>
    <row r="73" spans="1:14" ht="25.5" hidden="1" customHeight="1" x14ac:dyDescent="0.25">
      <c r="A73" s="38"/>
      <c r="B73" s="38"/>
      <c r="C73" s="38"/>
      <c r="D73" s="38"/>
      <c r="E73" s="38"/>
      <c r="F73" s="38"/>
      <c r="G73" s="38"/>
      <c r="H73" s="38"/>
      <c r="I73" s="38"/>
      <c r="J73" s="38"/>
      <c r="K73" s="38"/>
      <c r="L73" s="38"/>
      <c r="M73" s="38"/>
      <c r="N73" s="38"/>
    </row>
    <row r="74" spans="1:14" ht="25.5" hidden="1" customHeight="1" x14ac:dyDescent="0.25">
      <c r="A74" s="38"/>
      <c r="B74" s="38"/>
      <c r="C74" s="38"/>
      <c r="D74" s="38"/>
      <c r="E74" s="38"/>
      <c r="F74" s="38"/>
      <c r="G74" s="38"/>
      <c r="H74" s="38"/>
      <c r="I74" s="38"/>
      <c r="J74" s="38"/>
      <c r="K74" s="38"/>
      <c r="L74" s="38"/>
      <c r="M74" s="38"/>
      <c r="N74" s="38"/>
    </row>
    <row r="75" spans="1:14" ht="25.5" hidden="1" customHeight="1" x14ac:dyDescent="0.25">
      <c r="A75" s="38"/>
      <c r="B75" s="38"/>
      <c r="C75" s="38"/>
      <c r="D75" s="38"/>
      <c r="E75" s="38"/>
      <c r="F75" s="38"/>
      <c r="G75" s="38"/>
      <c r="H75" s="38"/>
      <c r="I75" s="38"/>
      <c r="J75" s="38"/>
      <c r="K75" s="38"/>
      <c r="L75" s="38"/>
      <c r="M75" s="38"/>
      <c r="N75" s="38"/>
    </row>
    <row r="76" spans="1:14" ht="25.5" hidden="1" customHeight="1" x14ac:dyDescent="0.25">
      <c r="A76" s="38"/>
      <c r="B76" s="38"/>
      <c r="C76" s="38"/>
      <c r="D76" s="38"/>
      <c r="E76" s="38"/>
      <c r="F76" s="38"/>
      <c r="G76" s="38"/>
      <c r="H76" s="38"/>
      <c r="I76" s="38"/>
      <c r="J76" s="38"/>
      <c r="K76" s="38"/>
      <c r="L76" s="38"/>
      <c r="M76" s="38"/>
      <c r="N76" s="38"/>
    </row>
    <row r="77" spans="1:14" ht="25.5" hidden="1" customHeight="1" x14ac:dyDescent="0.25">
      <c r="A77" s="38"/>
      <c r="B77" s="38"/>
      <c r="C77" s="38"/>
      <c r="D77" s="38"/>
      <c r="E77" s="38"/>
      <c r="F77" s="38"/>
      <c r="G77" s="38"/>
      <c r="H77" s="38"/>
      <c r="I77" s="38"/>
      <c r="J77" s="38"/>
      <c r="K77" s="38"/>
      <c r="L77" s="38"/>
      <c r="M77" s="38"/>
      <c r="N77" s="38"/>
    </row>
    <row r="78" spans="1:14" ht="25.5" hidden="1" customHeight="1" x14ac:dyDescent="0.25">
      <c r="A78" s="38"/>
      <c r="B78" s="38"/>
      <c r="C78" s="38"/>
      <c r="D78" s="38"/>
      <c r="E78" s="38"/>
      <c r="F78" s="38"/>
      <c r="G78" s="38"/>
      <c r="H78" s="38"/>
      <c r="I78" s="38"/>
      <c r="J78" s="38"/>
      <c r="K78" s="38"/>
      <c r="L78" s="38"/>
      <c r="M78" s="38"/>
      <c r="N78" s="38"/>
    </row>
    <row r="79" spans="1:14" ht="25.5" hidden="1" customHeight="1" x14ac:dyDescent="0.25">
      <c r="A79" s="38"/>
      <c r="B79" s="38"/>
      <c r="C79" s="38"/>
      <c r="D79" s="38"/>
      <c r="E79" s="38"/>
      <c r="F79" s="38"/>
      <c r="G79" s="38"/>
      <c r="H79" s="38"/>
      <c r="I79" s="38"/>
      <c r="J79" s="38"/>
      <c r="K79" s="38"/>
      <c r="L79" s="38"/>
      <c r="M79" s="38"/>
      <c r="N79" s="38"/>
    </row>
    <row r="80" spans="1:14" ht="25.5" hidden="1" customHeight="1" x14ac:dyDescent="0.25">
      <c r="A80" s="38"/>
      <c r="B80" s="38"/>
      <c r="C80" s="38"/>
      <c r="D80" s="38"/>
      <c r="E80" s="38"/>
      <c r="F80" s="38"/>
      <c r="G80" s="38"/>
      <c r="H80" s="38"/>
      <c r="I80" s="38"/>
      <c r="J80" s="38"/>
      <c r="K80" s="38"/>
      <c r="L80" s="38"/>
      <c r="M80" s="38"/>
      <c r="N80" s="38"/>
    </row>
    <row r="81" spans="1:14" ht="25.5" hidden="1" customHeight="1" x14ac:dyDescent="0.25">
      <c r="A81" s="38"/>
      <c r="B81" s="38"/>
      <c r="C81" s="38"/>
      <c r="D81" s="38"/>
      <c r="E81" s="38"/>
      <c r="F81" s="38"/>
      <c r="G81" s="38"/>
      <c r="H81" s="38"/>
      <c r="I81" s="38"/>
      <c r="J81" s="38"/>
      <c r="K81" s="38"/>
      <c r="L81" s="38"/>
      <c r="M81" s="38"/>
      <c r="N81" s="38"/>
    </row>
    <row r="82" spans="1:14" ht="25.5" hidden="1" customHeight="1" x14ac:dyDescent="0.25">
      <c r="A82" s="38"/>
      <c r="B82" s="38"/>
      <c r="C82" s="38"/>
      <c r="D82" s="38"/>
      <c r="E82" s="38"/>
      <c r="F82" s="38"/>
      <c r="G82" s="38"/>
      <c r="H82" s="38"/>
      <c r="I82" s="38"/>
      <c r="J82" s="38"/>
      <c r="K82" s="38"/>
      <c r="L82" s="38"/>
      <c r="M82" s="38"/>
      <c r="N82" s="38"/>
    </row>
    <row r="83" spans="1:14" ht="25.5" hidden="1" customHeight="1" x14ac:dyDescent="0.25">
      <c r="A83" s="38"/>
      <c r="B83" s="38"/>
      <c r="C83" s="38"/>
      <c r="D83" s="38"/>
      <c r="E83" s="38"/>
      <c r="F83" s="38"/>
      <c r="G83" s="38"/>
      <c r="H83" s="38"/>
      <c r="I83" s="38"/>
      <c r="J83" s="38"/>
      <c r="K83" s="38"/>
      <c r="L83" s="38"/>
      <c r="M83" s="38"/>
      <c r="N83" s="38"/>
    </row>
    <row r="84" spans="1:14" ht="25.5" hidden="1" customHeight="1" x14ac:dyDescent="0.25">
      <c r="A84" s="38"/>
      <c r="B84" s="38"/>
      <c r="C84" s="38"/>
      <c r="D84" s="38"/>
      <c r="E84" s="38"/>
      <c r="F84" s="38"/>
      <c r="G84" s="38"/>
      <c r="H84" s="38"/>
      <c r="I84" s="38"/>
      <c r="J84" s="38"/>
      <c r="K84" s="38"/>
      <c r="L84" s="38"/>
      <c r="M84" s="38"/>
      <c r="N84" s="38"/>
    </row>
    <row r="85" spans="1:14" ht="25.5" hidden="1" customHeight="1" x14ac:dyDescent="0.25">
      <c r="A85" s="38"/>
      <c r="B85" s="38"/>
      <c r="C85" s="38"/>
      <c r="D85" s="38"/>
      <c r="E85" s="38"/>
      <c r="F85" s="38"/>
      <c r="G85" s="38"/>
      <c r="H85" s="38"/>
      <c r="I85" s="38"/>
      <c r="J85" s="38"/>
      <c r="K85" s="38"/>
      <c r="L85" s="38"/>
      <c r="M85" s="38"/>
      <c r="N85" s="38"/>
    </row>
    <row r="86" spans="1:14" ht="25.5" hidden="1" customHeight="1" x14ac:dyDescent="0.25">
      <c r="A86" s="38"/>
      <c r="B86" s="38"/>
      <c r="C86" s="38"/>
      <c r="D86" s="38"/>
      <c r="E86" s="38"/>
      <c r="F86" s="38"/>
      <c r="G86" s="38"/>
      <c r="H86" s="38"/>
      <c r="I86" s="38"/>
      <c r="J86" s="38"/>
      <c r="K86" s="38"/>
      <c r="L86" s="38"/>
      <c r="M86" s="38"/>
      <c r="N86" s="38"/>
    </row>
    <row r="87" spans="1:14" ht="25.5" hidden="1" customHeight="1" x14ac:dyDescent="0.25">
      <c r="A87" s="38"/>
      <c r="B87" s="38"/>
      <c r="C87" s="38"/>
      <c r="D87" s="38"/>
      <c r="E87" s="38"/>
      <c r="F87" s="38"/>
      <c r="G87" s="38"/>
      <c r="H87" s="38"/>
      <c r="I87" s="38"/>
      <c r="J87" s="38"/>
      <c r="K87" s="38"/>
      <c r="L87" s="38"/>
      <c r="M87" s="38"/>
      <c r="N87" s="38"/>
    </row>
    <row r="88" spans="1:14" ht="25.5" hidden="1" customHeight="1" x14ac:dyDescent="0.25">
      <c r="A88" s="38"/>
      <c r="B88" s="38"/>
      <c r="C88" s="38"/>
      <c r="D88" s="38"/>
      <c r="E88" s="38"/>
      <c r="F88" s="38"/>
      <c r="G88" s="38"/>
      <c r="H88" s="38"/>
      <c r="I88" s="38"/>
      <c r="J88" s="38"/>
      <c r="K88" s="38"/>
      <c r="L88" s="38"/>
      <c r="M88" s="38"/>
      <c r="N88" s="38"/>
    </row>
    <row r="89" spans="1:14" ht="25.5" hidden="1" customHeight="1" x14ac:dyDescent="0.25">
      <c r="A89" s="38"/>
      <c r="B89" s="38"/>
      <c r="C89" s="38"/>
      <c r="D89" s="38"/>
      <c r="E89" s="38"/>
      <c r="F89" s="38"/>
      <c r="G89" s="38"/>
      <c r="H89" s="38"/>
      <c r="I89" s="38"/>
      <c r="J89" s="38"/>
      <c r="K89" s="38"/>
      <c r="L89" s="38"/>
      <c r="M89" s="38"/>
      <c r="N89" s="38"/>
    </row>
    <row r="90" spans="1:14" ht="25.5" hidden="1" customHeight="1" x14ac:dyDescent="0.25">
      <c r="A90" s="38"/>
      <c r="B90" s="38"/>
      <c r="C90" s="38"/>
      <c r="D90" s="38"/>
      <c r="E90" s="38"/>
      <c r="F90" s="38"/>
      <c r="G90" s="38"/>
      <c r="H90" s="38"/>
      <c r="I90" s="38"/>
      <c r="J90" s="38"/>
      <c r="K90" s="38"/>
      <c r="L90" s="38"/>
      <c r="M90" s="38"/>
      <c r="N90" s="38"/>
    </row>
    <row r="91" spans="1:14" ht="25.5" hidden="1" customHeight="1" x14ac:dyDescent="0.25">
      <c r="A91" s="38"/>
      <c r="B91" s="38"/>
      <c r="C91" s="38"/>
      <c r="D91" s="38"/>
      <c r="E91" s="38"/>
      <c r="F91" s="38"/>
      <c r="G91" s="38"/>
      <c r="H91" s="38"/>
      <c r="I91" s="38"/>
      <c r="J91" s="38"/>
      <c r="K91" s="38"/>
      <c r="L91" s="38"/>
      <c r="M91" s="38"/>
      <c r="N91" s="38"/>
    </row>
    <row r="92" spans="1:14" ht="25.5" hidden="1" customHeight="1" x14ac:dyDescent="0.25">
      <c r="A92" s="38"/>
      <c r="B92" s="38"/>
      <c r="C92" s="38"/>
      <c r="D92" s="38"/>
      <c r="E92" s="38"/>
      <c r="F92" s="38"/>
      <c r="G92" s="38"/>
      <c r="H92" s="38"/>
      <c r="I92" s="38"/>
      <c r="J92" s="38"/>
      <c r="K92" s="38"/>
      <c r="L92" s="38"/>
      <c r="M92" s="38"/>
      <c r="N92" s="38"/>
    </row>
    <row r="93" spans="1:14" ht="25.5" hidden="1" customHeight="1" x14ac:dyDescent="0.25">
      <c r="A93" s="38"/>
      <c r="B93" s="38"/>
      <c r="C93" s="38"/>
      <c r="D93" s="38"/>
      <c r="E93" s="38"/>
      <c r="F93" s="38"/>
      <c r="G93" s="38"/>
      <c r="H93" s="38"/>
      <c r="I93" s="38"/>
      <c r="J93" s="38"/>
      <c r="K93" s="38"/>
      <c r="L93" s="38"/>
      <c r="M93" s="38"/>
      <c r="N93" s="38"/>
    </row>
    <row r="94" spans="1:14" ht="25.5" hidden="1" customHeight="1" x14ac:dyDescent="0.25">
      <c r="A94" s="38"/>
      <c r="B94" s="38"/>
      <c r="C94" s="38"/>
      <c r="D94" s="38"/>
      <c r="E94" s="38"/>
      <c r="F94" s="38"/>
      <c r="G94" s="38"/>
      <c r="H94" s="38"/>
      <c r="I94" s="38"/>
      <c r="J94" s="38"/>
      <c r="K94" s="38"/>
      <c r="L94" s="38"/>
      <c r="M94" s="38"/>
      <c r="N94" s="38"/>
    </row>
    <row r="95" spans="1:14" ht="25.5" hidden="1" customHeight="1" x14ac:dyDescent="0.25">
      <c r="A95" s="38"/>
      <c r="B95" s="38"/>
      <c r="C95" s="38"/>
      <c r="D95" s="38"/>
      <c r="E95" s="38"/>
      <c r="F95" s="38"/>
      <c r="G95" s="38"/>
      <c r="H95" s="38"/>
      <c r="I95" s="38"/>
      <c r="J95" s="38"/>
      <c r="K95" s="38"/>
      <c r="L95" s="38"/>
      <c r="M95" s="38"/>
      <c r="N95" s="38"/>
    </row>
    <row r="96" spans="1:14" ht="25.5" hidden="1" customHeight="1" x14ac:dyDescent="0.25">
      <c r="A96" s="38"/>
      <c r="B96" s="38"/>
      <c r="C96" s="38"/>
      <c r="D96" s="38"/>
      <c r="E96" s="38"/>
      <c r="F96" s="38"/>
      <c r="G96" s="38"/>
      <c r="H96" s="38"/>
      <c r="I96" s="38"/>
      <c r="J96" s="38"/>
      <c r="K96" s="38"/>
      <c r="L96" s="38"/>
      <c r="M96" s="38"/>
      <c r="N96" s="38"/>
    </row>
    <row r="97" spans="1:14" ht="25.5" hidden="1" customHeight="1" x14ac:dyDescent="0.25">
      <c r="A97" s="38"/>
      <c r="B97" s="38"/>
      <c r="C97" s="38"/>
      <c r="D97" s="38"/>
      <c r="E97" s="38"/>
      <c r="F97" s="38"/>
      <c r="G97" s="38"/>
      <c r="H97" s="38"/>
      <c r="I97" s="38"/>
      <c r="J97" s="38"/>
      <c r="K97" s="38"/>
      <c r="L97" s="38"/>
      <c r="M97" s="38"/>
      <c r="N97" s="38"/>
    </row>
    <row r="98" spans="1:14" ht="25.5" hidden="1" customHeight="1" x14ac:dyDescent="0.25">
      <c r="A98" s="38"/>
      <c r="B98" s="38"/>
      <c r="C98" s="38"/>
      <c r="D98" s="38"/>
      <c r="E98" s="38"/>
      <c r="F98" s="38"/>
      <c r="G98" s="38"/>
      <c r="H98" s="38"/>
      <c r="I98" s="38"/>
      <c r="J98" s="38"/>
      <c r="K98" s="38"/>
      <c r="L98" s="38"/>
      <c r="M98" s="38"/>
      <c r="N98" s="38"/>
    </row>
    <row r="99" spans="1:14" ht="25.5" hidden="1" customHeight="1" x14ac:dyDescent="0.25">
      <c r="A99" s="38"/>
      <c r="B99" s="38"/>
      <c r="C99" s="38"/>
      <c r="D99" s="38"/>
      <c r="E99" s="38"/>
      <c r="F99" s="38"/>
      <c r="G99" s="38"/>
      <c r="H99" s="38"/>
      <c r="I99" s="38"/>
      <c r="J99" s="38"/>
      <c r="K99" s="38"/>
      <c r="L99" s="38"/>
      <c r="M99" s="38"/>
      <c r="N99" s="38"/>
    </row>
    <row r="100" spans="1:14" ht="25.5" hidden="1" customHeight="1" x14ac:dyDescent="0.25">
      <c r="A100" s="38"/>
      <c r="B100" s="38"/>
      <c r="C100" s="38"/>
      <c r="D100" s="38"/>
      <c r="E100" s="38"/>
      <c r="F100" s="38"/>
      <c r="G100" s="38"/>
      <c r="H100" s="38"/>
      <c r="I100" s="38"/>
      <c r="J100" s="38"/>
      <c r="K100" s="38"/>
      <c r="L100" s="38"/>
      <c r="M100" s="38"/>
      <c r="N100" s="38"/>
    </row>
    <row r="101" spans="1:14" ht="25.5" hidden="1" customHeight="1" x14ac:dyDescent="0.25">
      <c r="A101" s="38"/>
      <c r="B101" s="38"/>
      <c r="C101" s="38"/>
      <c r="D101" s="38"/>
      <c r="E101" s="38"/>
      <c r="F101" s="38"/>
      <c r="G101" s="38"/>
      <c r="H101" s="38"/>
      <c r="I101" s="38"/>
      <c r="J101" s="38"/>
      <c r="K101" s="38"/>
      <c r="L101" s="38"/>
      <c r="M101" s="38"/>
      <c r="N101" s="38"/>
    </row>
    <row r="102" spans="1:14" ht="25.5" hidden="1" customHeight="1" x14ac:dyDescent="0.25">
      <c r="A102" s="38"/>
      <c r="B102" s="38"/>
      <c r="C102" s="38"/>
      <c r="D102" s="38"/>
      <c r="E102" s="38"/>
      <c r="F102" s="38"/>
      <c r="G102" s="38"/>
      <c r="H102" s="38"/>
      <c r="I102" s="38"/>
      <c r="J102" s="38"/>
      <c r="K102" s="38"/>
      <c r="L102" s="38"/>
      <c r="M102" s="38"/>
      <c r="N102" s="38"/>
    </row>
    <row r="103" spans="1:14" ht="25.5" hidden="1" customHeight="1" x14ac:dyDescent="0.25">
      <c r="A103" s="38"/>
      <c r="B103" s="38"/>
      <c r="C103" s="38"/>
      <c r="D103" s="38"/>
      <c r="E103" s="38"/>
      <c r="F103" s="38"/>
      <c r="G103" s="38"/>
      <c r="H103" s="38"/>
      <c r="I103" s="38"/>
      <c r="J103" s="38"/>
      <c r="K103" s="38"/>
      <c r="L103" s="38"/>
      <c r="M103" s="38"/>
      <c r="N103" s="38"/>
    </row>
    <row r="104" spans="1:14" ht="25.5" hidden="1" customHeight="1" x14ac:dyDescent="0.25">
      <c r="A104" s="38"/>
      <c r="B104" s="38"/>
      <c r="C104" s="38"/>
      <c r="D104" s="38"/>
      <c r="E104" s="38"/>
      <c r="F104" s="38"/>
      <c r="G104" s="38"/>
      <c r="H104" s="38"/>
      <c r="I104" s="38"/>
      <c r="J104" s="38"/>
      <c r="K104" s="38"/>
      <c r="L104" s="38"/>
      <c r="M104" s="38"/>
      <c r="N104" s="38"/>
    </row>
    <row r="105" spans="1:14" ht="25.5" hidden="1" customHeight="1" x14ac:dyDescent="0.25">
      <c r="A105" s="38"/>
      <c r="B105" s="38"/>
      <c r="C105" s="38"/>
      <c r="D105" s="38"/>
      <c r="E105" s="38"/>
      <c r="F105" s="38"/>
      <c r="G105" s="38"/>
      <c r="H105" s="38"/>
      <c r="I105" s="38"/>
      <c r="J105" s="38"/>
      <c r="K105" s="38"/>
      <c r="L105" s="38"/>
      <c r="M105" s="38"/>
      <c r="N105" s="38"/>
    </row>
    <row r="106" spans="1:14" ht="25.5" hidden="1" customHeight="1" x14ac:dyDescent="0.25">
      <c r="A106" s="38"/>
      <c r="B106" s="38"/>
      <c r="C106" s="38"/>
      <c r="D106" s="38"/>
      <c r="E106" s="38"/>
      <c r="F106" s="38"/>
      <c r="G106" s="38"/>
      <c r="H106" s="38"/>
      <c r="I106" s="38"/>
      <c r="J106" s="38"/>
      <c r="K106" s="38"/>
      <c r="L106" s="38"/>
      <c r="M106" s="38"/>
      <c r="N106" s="38"/>
    </row>
    <row r="107" spans="1:14" ht="25.5" hidden="1" customHeight="1" x14ac:dyDescent="0.25">
      <c r="A107" s="38"/>
      <c r="B107" s="38"/>
      <c r="C107" s="38"/>
      <c r="D107" s="38"/>
      <c r="E107" s="38"/>
      <c r="F107" s="38"/>
      <c r="G107" s="38"/>
      <c r="H107" s="38"/>
      <c r="I107" s="38"/>
      <c r="J107" s="38"/>
      <c r="K107" s="38"/>
      <c r="L107" s="38"/>
      <c r="M107" s="38"/>
      <c r="N107" s="38"/>
    </row>
    <row r="108" spans="1:14" ht="18" customHeight="1" x14ac:dyDescent="0.25">
      <c r="A108" s="77" t="s">
        <v>68</v>
      </c>
      <c r="B108" s="77"/>
      <c r="C108" s="77"/>
      <c r="D108" s="38"/>
      <c r="E108" s="38"/>
      <c r="F108" s="38"/>
      <c r="G108" s="38"/>
      <c r="H108" s="38"/>
      <c r="I108" s="38"/>
      <c r="J108" s="38"/>
      <c r="K108" s="38"/>
      <c r="L108" s="38"/>
      <c r="M108" s="38"/>
      <c r="N108" s="38"/>
    </row>
    <row r="109" spans="1:14" ht="10.5" customHeight="1" x14ac:dyDescent="0.25">
      <c r="A109" s="77" t="s">
        <v>69</v>
      </c>
      <c r="B109" s="77"/>
      <c r="C109" s="77"/>
      <c r="D109" s="38"/>
      <c r="E109" s="38"/>
      <c r="F109" s="38"/>
      <c r="G109" s="38"/>
      <c r="H109" s="38"/>
      <c r="I109" s="38"/>
      <c r="J109" s="38"/>
      <c r="K109" s="38"/>
      <c r="L109" s="38"/>
      <c r="M109" s="38"/>
      <c r="N109" s="38"/>
    </row>
    <row r="110" spans="1:14" ht="25.5" customHeight="1" x14ac:dyDescent="0.25">
      <c r="A110" s="38"/>
      <c r="B110" s="38"/>
      <c r="C110" s="38"/>
      <c r="D110" s="38"/>
      <c r="E110" s="38"/>
      <c r="F110" s="38"/>
      <c r="G110" s="38"/>
      <c r="H110" s="38"/>
      <c r="I110" s="38"/>
      <c r="J110" s="38"/>
      <c r="K110" s="38"/>
      <c r="L110" s="38"/>
      <c r="M110" s="38"/>
      <c r="N110" s="38"/>
    </row>
    <row r="111" spans="1:14" ht="25.5" customHeight="1" x14ac:dyDescent="0.25">
      <c r="A111" s="38"/>
      <c r="B111" s="38"/>
      <c r="C111" s="38"/>
      <c r="D111" s="38"/>
      <c r="E111" s="38"/>
      <c r="F111" s="38"/>
      <c r="G111" s="38"/>
      <c r="H111" s="38"/>
      <c r="I111" s="38"/>
      <c r="J111" s="38"/>
      <c r="K111" s="38"/>
      <c r="L111" s="38"/>
      <c r="M111" s="38"/>
      <c r="N111" s="38"/>
    </row>
    <row r="112" spans="1:14" ht="25.5" customHeight="1" x14ac:dyDescent="0.25">
      <c r="A112" s="38"/>
      <c r="B112" s="38"/>
      <c r="C112" s="38"/>
      <c r="D112" s="38"/>
      <c r="E112" s="38"/>
      <c r="F112" s="38"/>
      <c r="G112" s="38"/>
      <c r="H112" s="38"/>
      <c r="I112" s="38"/>
      <c r="J112" s="38"/>
      <c r="K112" s="38"/>
      <c r="L112" s="38"/>
      <c r="M112" s="38"/>
      <c r="N112" s="38"/>
    </row>
    <row r="113" spans="1:14" ht="25.5" customHeight="1" x14ac:dyDescent="0.25">
      <c r="A113" s="38"/>
      <c r="B113" s="38"/>
      <c r="C113" s="38"/>
      <c r="D113" s="38"/>
      <c r="E113" s="38"/>
      <c r="F113" s="38"/>
      <c r="G113" s="38"/>
      <c r="H113" s="38"/>
      <c r="I113" s="38"/>
      <c r="J113" s="38"/>
      <c r="K113" s="38"/>
      <c r="L113" s="38"/>
      <c r="M113" s="38"/>
      <c r="N113" s="38"/>
    </row>
    <row r="114" spans="1:14" ht="25.5" customHeight="1" x14ac:dyDescent="0.25">
      <c r="A114" s="38"/>
      <c r="B114" s="38"/>
      <c r="C114" s="38"/>
      <c r="D114" s="38"/>
      <c r="E114" s="38"/>
      <c r="F114" s="38"/>
      <c r="G114" s="38"/>
      <c r="H114" s="38"/>
      <c r="I114" s="38"/>
      <c r="J114" s="38"/>
      <c r="K114" s="38"/>
      <c r="L114" s="38"/>
      <c r="M114" s="38"/>
      <c r="N114" s="38"/>
    </row>
    <row r="115" spans="1:14" ht="25.5" customHeight="1" x14ac:dyDescent="0.25">
      <c r="A115" s="38"/>
      <c r="B115" s="38"/>
      <c r="C115" s="38"/>
      <c r="D115" s="38"/>
      <c r="E115" s="38"/>
      <c r="F115" s="38"/>
      <c r="G115" s="38"/>
      <c r="H115" s="38"/>
      <c r="I115" s="38"/>
      <c r="J115" s="38"/>
      <c r="K115" s="38"/>
      <c r="L115" s="38"/>
      <c r="M115" s="38"/>
      <c r="N115" s="38"/>
    </row>
    <row r="116" spans="1:14" ht="25.5" customHeight="1" x14ac:dyDescent="0.25">
      <c r="A116" s="38"/>
      <c r="B116" s="38"/>
      <c r="C116" s="38"/>
      <c r="D116" s="38"/>
      <c r="E116" s="38"/>
      <c r="F116" s="38"/>
      <c r="G116" s="38"/>
      <c r="H116" s="38"/>
      <c r="I116" s="38"/>
      <c r="J116" s="38"/>
      <c r="K116" s="38"/>
      <c r="L116" s="38"/>
      <c r="M116" s="38"/>
      <c r="N116" s="38"/>
    </row>
    <row r="117" spans="1:14" ht="25.5" customHeight="1" x14ac:dyDescent="0.25">
      <c r="A117" s="38"/>
      <c r="B117" s="38"/>
      <c r="C117" s="38"/>
      <c r="D117" s="38"/>
      <c r="E117" s="38"/>
      <c r="F117" s="38"/>
      <c r="G117" s="38"/>
      <c r="H117" s="38"/>
      <c r="I117" s="38"/>
      <c r="J117" s="38"/>
      <c r="K117" s="38"/>
      <c r="L117" s="38"/>
      <c r="M117" s="38"/>
      <c r="N117" s="38"/>
    </row>
    <row r="118" spans="1:14" ht="25.5" customHeight="1" x14ac:dyDescent="0.25">
      <c r="A118" s="38"/>
      <c r="B118" s="38"/>
      <c r="C118" s="38"/>
      <c r="D118" s="38"/>
      <c r="E118" s="38"/>
      <c r="F118" s="38"/>
      <c r="G118" s="38"/>
      <c r="H118" s="38"/>
      <c r="I118" s="38"/>
      <c r="J118" s="38"/>
      <c r="K118" s="38"/>
      <c r="L118" s="38"/>
      <c r="M118" s="38"/>
      <c r="N118" s="38"/>
    </row>
    <row r="119" spans="1:14" ht="25.5" customHeight="1" x14ac:dyDescent="0.25">
      <c r="A119" s="38"/>
      <c r="B119" s="38"/>
      <c r="C119" s="38"/>
      <c r="D119" s="38"/>
      <c r="E119" s="38"/>
      <c r="F119" s="38"/>
      <c r="G119" s="38"/>
      <c r="H119" s="38"/>
      <c r="I119" s="38"/>
      <c r="J119" s="38"/>
      <c r="K119" s="38"/>
      <c r="L119" s="38"/>
      <c r="M119" s="38"/>
      <c r="N119" s="38"/>
    </row>
    <row r="120" spans="1:14" ht="25.5" customHeight="1" x14ac:dyDescent="0.25">
      <c r="A120" s="38"/>
      <c r="B120" s="38"/>
      <c r="C120" s="38"/>
      <c r="D120" s="38"/>
      <c r="E120" s="38"/>
      <c r="F120" s="38"/>
      <c r="G120" s="38"/>
      <c r="H120" s="38"/>
      <c r="I120" s="38"/>
      <c r="J120" s="38"/>
      <c r="K120" s="38"/>
      <c r="L120" s="38"/>
      <c r="M120" s="38"/>
      <c r="N120" s="38"/>
    </row>
    <row r="121" spans="1:14" ht="25.5" customHeight="1" x14ac:dyDescent="0.25">
      <c r="A121" s="38"/>
      <c r="B121" s="38"/>
      <c r="C121" s="38"/>
      <c r="D121" s="38"/>
      <c r="E121" s="38"/>
      <c r="F121" s="38"/>
      <c r="G121" s="38"/>
      <c r="H121" s="38"/>
      <c r="I121" s="38"/>
      <c r="J121" s="38"/>
      <c r="K121" s="38"/>
      <c r="L121" s="38"/>
      <c r="M121" s="38"/>
      <c r="N121" s="38"/>
    </row>
    <row r="122" spans="1:14" ht="25.5" customHeight="1" x14ac:dyDescent="0.25">
      <c r="A122" s="38"/>
      <c r="B122" s="38"/>
      <c r="C122" s="38"/>
      <c r="D122" s="38"/>
      <c r="E122" s="38"/>
      <c r="F122" s="38"/>
      <c r="G122" s="38"/>
      <c r="H122" s="38"/>
      <c r="I122" s="38"/>
      <c r="J122" s="38"/>
      <c r="K122" s="38"/>
      <c r="L122" s="38"/>
      <c r="M122" s="38"/>
      <c r="N122" s="38"/>
    </row>
    <row r="123" spans="1:14" ht="25.5" customHeight="1" x14ac:dyDescent="0.25">
      <c r="A123" s="38"/>
      <c r="B123" s="38"/>
      <c r="C123" s="38"/>
      <c r="D123" s="38"/>
      <c r="E123" s="38"/>
      <c r="F123" s="38"/>
      <c r="G123" s="38"/>
      <c r="H123" s="38"/>
      <c r="I123" s="38"/>
      <c r="J123" s="38"/>
      <c r="K123" s="38"/>
      <c r="L123" s="38"/>
      <c r="M123" s="38"/>
      <c r="N123" s="38"/>
    </row>
    <row r="124" spans="1:14" ht="25.5" customHeight="1" x14ac:dyDescent="0.25">
      <c r="A124" s="38"/>
      <c r="B124" s="38"/>
      <c r="C124" s="38"/>
      <c r="D124" s="38"/>
      <c r="E124" s="38"/>
      <c r="F124" s="38"/>
      <c r="G124" s="38"/>
      <c r="H124" s="38"/>
      <c r="I124" s="38"/>
      <c r="J124" s="38"/>
      <c r="K124" s="38"/>
      <c r="L124" s="38"/>
      <c r="M124" s="38"/>
      <c r="N124" s="38"/>
    </row>
    <row r="125" spans="1:14" ht="25.5" customHeight="1" x14ac:dyDescent="0.25">
      <c r="A125" s="38"/>
      <c r="B125" s="38"/>
      <c r="C125" s="38"/>
      <c r="D125" s="38"/>
      <c r="E125" s="38"/>
      <c r="F125" s="38"/>
      <c r="G125" s="38"/>
      <c r="H125" s="38"/>
      <c r="I125" s="38"/>
      <c r="J125" s="38"/>
      <c r="K125" s="38"/>
      <c r="L125" s="38"/>
      <c r="M125" s="38"/>
      <c r="N125" s="38"/>
    </row>
    <row r="126" spans="1:14" ht="25.5" customHeight="1" x14ac:dyDescent="0.25">
      <c r="A126" s="38"/>
      <c r="B126" s="38"/>
      <c r="C126" s="38"/>
      <c r="D126" s="38"/>
      <c r="E126" s="38"/>
      <c r="F126" s="38"/>
      <c r="G126" s="38"/>
      <c r="H126" s="38"/>
      <c r="I126" s="38"/>
      <c r="J126" s="38"/>
      <c r="K126" s="38"/>
      <c r="L126" s="38"/>
      <c r="M126" s="38"/>
      <c r="N126" s="38"/>
    </row>
    <row r="127" spans="1:14" ht="25.5" customHeight="1" x14ac:dyDescent="0.25">
      <c r="A127" s="38"/>
      <c r="B127" s="38"/>
      <c r="C127" s="38"/>
      <c r="D127" s="38"/>
      <c r="E127" s="38"/>
      <c r="F127" s="38"/>
      <c r="G127" s="38"/>
      <c r="H127" s="38"/>
      <c r="I127" s="38"/>
      <c r="J127" s="38"/>
      <c r="K127" s="38"/>
      <c r="L127" s="38"/>
      <c r="M127" s="38"/>
      <c r="N127" s="38"/>
    </row>
    <row r="128" spans="1:14" ht="25.5" customHeight="1" x14ac:dyDescent="0.25">
      <c r="A128" s="38"/>
      <c r="B128" s="38"/>
      <c r="C128" s="38"/>
      <c r="D128" s="38"/>
      <c r="E128" s="38"/>
      <c r="F128" s="38"/>
      <c r="G128" s="38"/>
      <c r="H128" s="38"/>
      <c r="I128" s="38"/>
      <c r="J128" s="38"/>
      <c r="K128" s="38"/>
      <c r="L128" s="38"/>
      <c r="M128" s="38"/>
      <c r="N128" s="38"/>
    </row>
    <row r="129" spans="1:14" ht="25.5" customHeight="1" x14ac:dyDescent="0.25">
      <c r="A129" s="38"/>
      <c r="B129" s="38"/>
      <c r="C129" s="38"/>
      <c r="D129" s="38"/>
      <c r="E129" s="38"/>
      <c r="F129" s="38"/>
      <c r="G129" s="38"/>
      <c r="H129" s="38"/>
      <c r="I129" s="38"/>
      <c r="J129" s="38"/>
      <c r="K129" s="38"/>
      <c r="L129" s="38"/>
      <c r="M129" s="38"/>
      <c r="N129" s="38"/>
    </row>
    <row r="130" spans="1:14" ht="25.5" customHeight="1" x14ac:dyDescent="0.25">
      <c r="A130" s="38"/>
      <c r="B130" s="38"/>
      <c r="C130" s="38"/>
      <c r="D130" s="38"/>
      <c r="E130" s="38"/>
      <c r="F130" s="38"/>
      <c r="G130" s="38"/>
      <c r="H130" s="38"/>
      <c r="I130" s="38"/>
      <c r="J130" s="38"/>
      <c r="K130" s="38"/>
      <c r="L130" s="38"/>
      <c r="M130" s="38"/>
      <c r="N130" s="38"/>
    </row>
    <row r="131" spans="1:14" ht="25.5" customHeight="1" x14ac:dyDescent="0.25">
      <c r="A131" s="38"/>
      <c r="B131" s="38"/>
      <c r="C131" s="38"/>
      <c r="D131" s="38"/>
      <c r="E131" s="38"/>
      <c r="F131" s="38"/>
      <c r="G131" s="38"/>
      <c r="H131" s="38"/>
      <c r="I131" s="38"/>
      <c r="J131" s="38"/>
      <c r="K131" s="38"/>
      <c r="L131" s="38"/>
      <c r="M131" s="38"/>
      <c r="N131" s="38"/>
    </row>
    <row r="132" spans="1:14" ht="25.5" customHeight="1" x14ac:dyDescent="0.25">
      <c r="A132" s="38"/>
      <c r="B132" s="38"/>
      <c r="C132" s="38"/>
      <c r="D132" s="38"/>
      <c r="E132" s="38"/>
      <c r="F132" s="38"/>
      <c r="G132" s="38"/>
      <c r="H132" s="38"/>
      <c r="I132" s="38"/>
      <c r="J132" s="38"/>
      <c r="K132" s="38"/>
      <c r="L132" s="38"/>
      <c r="M132" s="38"/>
      <c r="N132" s="38"/>
    </row>
    <row r="133" spans="1:14" ht="25.5" customHeight="1" x14ac:dyDescent="0.25">
      <c r="A133" s="38"/>
      <c r="B133" s="38"/>
      <c r="C133" s="38"/>
      <c r="D133" s="38"/>
      <c r="E133" s="38"/>
      <c r="F133" s="38"/>
      <c r="G133" s="38"/>
      <c r="H133" s="38"/>
      <c r="I133" s="38"/>
      <c r="J133" s="38"/>
      <c r="K133" s="38"/>
      <c r="L133" s="38"/>
      <c r="M133" s="38"/>
      <c r="N133" s="38"/>
    </row>
    <row r="134" spans="1:14" ht="25.5" customHeight="1" x14ac:dyDescent="0.25">
      <c r="A134" s="38"/>
      <c r="B134" s="38"/>
      <c r="C134" s="38"/>
      <c r="D134" s="38"/>
      <c r="E134" s="38"/>
      <c r="F134" s="38"/>
      <c r="G134" s="38"/>
      <c r="H134" s="38"/>
      <c r="I134" s="38"/>
      <c r="J134" s="38"/>
      <c r="K134" s="38"/>
      <c r="L134" s="38"/>
      <c r="M134" s="38"/>
      <c r="N134" s="38"/>
    </row>
    <row r="135" spans="1:14" ht="25.5" customHeight="1" x14ac:dyDescent="0.25">
      <c r="A135" s="38"/>
      <c r="B135" s="38"/>
      <c r="C135" s="38"/>
      <c r="D135" s="38"/>
      <c r="E135" s="38"/>
      <c r="F135" s="38"/>
      <c r="G135" s="38"/>
      <c r="H135" s="38"/>
      <c r="I135" s="38"/>
      <c r="J135" s="38"/>
      <c r="K135" s="38"/>
      <c r="L135" s="38"/>
      <c r="M135" s="38"/>
      <c r="N135" s="38"/>
    </row>
    <row r="136" spans="1:14" ht="25.5" customHeight="1" x14ac:dyDescent="0.25">
      <c r="A136" s="38"/>
      <c r="B136" s="38"/>
      <c r="C136" s="38"/>
      <c r="D136" s="38"/>
      <c r="E136" s="38"/>
      <c r="F136" s="38"/>
      <c r="G136" s="38"/>
      <c r="H136" s="38"/>
      <c r="I136" s="38"/>
      <c r="J136" s="38"/>
      <c r="K136" s="38"/>
      <c r="L136" s="38"/>
      <c r="M136" s="38"/>
      <c r="N136" s="38"/>
    </row>
    <row r="137" spans="1:14" ht="25.5" customHeight="1" x14ac:dyDescent="0.25">
      <c r="A137" s="38"/>
      <c r="B137" s="38"/>
      <c r="C137" s="38"/>
      <c r="D137" s="38"/>
      <c r="E137" s="38"/>
      <c r="F137" s="38"/>
      <c r="G137" s="38"/>
      <c r="H137" s="38"/>
      <c r="I137" s="38"/>
      <c r="J137" s="38"/>
      <c r="K137" s="38"/>
      <c r="L137" s="38"/>
      <c r="M137" s="38"/>
      <c r="N137" s="38"/>
    </row>
    <row r="138" spans="1:14" ht="25.5" customHeight="1" x14ac:dyDescent="0.25">
      <c r="A138" s="38"/>
      <c r="B138" s="38"/>
      <c r="C138" s="38"/>
      <c r="D138" s="38"/>
      <c r="E138" s="38"/>
      <c r="F138" s="38"/>
      <c r="G138" s="38"/>
      <c r="H138" s="38"/>
      <c r="I138" s="38"/>
      <c r="J138" s="38"/>
      <c r="K138" s="38"/>
      <c r="L138" s="38"/>
      <c r="M138" s="38"/>
      <c r="N138" s="38"/>
    </row>
    <row r="139" spans="1:14" ht="25.5" customHeight="1" x14ac:dyDescent="0.25">
      <c r="A139" s="38"/>
      <c r="B139" s="38"/>
      <c r="C139" s="38"/>
      <c r="D139" s="38"/>
      <c r="E139" s="38"/>
      <c r="F139" s="38"/>
      <c r="G139" s="38"/>
      <c r="H139" s="38"/>
      <c r="I139" s="38"/>
      <c r="J139" s="38"/>
      <c r="K139" s="38"/>
      <c r="L139" s="38"/>
      <c r="M139" s="38"/>
      <c r="N139" s="38"/>
    </row>
    <row r="140" spans="1:14" ht="25.5" customHeight="1" x14ac:dyDescent="0.25">
      <c r="A140" s="38"/>
      <c r="B140" s="38"/>
      <c r="C140" s="38"/>
      <c r="D140" s="38"/>
      <c r="E140" s="38"/>
      <c r="F140" s="38"/>
      <c r="G140" s="38"/>
      <c r="H140" s="38"/>
      <c r="I140" s="38"/>
      <c r="J140" s="38"/>
      <c r="K140" s="38"/>
      <c r="L140" s="38"/>
      <c r="M140" s="38"/>
      <c r="N140" s="38"/>
    </row>
    <row r="141" spans="1:14" ht="25.5" customHeight="1" x14ac:dyDescent="0.25">
      <c r="A141" s="38"/>
      <c r="B141" s="38"/>
      <c r="C141" s="38"/>
      <c r="D141" s="38"/>
      <c r="E141" s="38"/>
      <c r="F141" s="38"/>
      <c r="G141" s="38"/>
      <c r="H141" s="38"/>
      <c r="I141" s="38"/>
      <c r="J141" s="38"/>
      <c r="K141" s="38"/>
      <c r="L141" s="38"/>
      <c r="M141" s="38"/>
      <c r="N141" s="38"/>
    </row>
    <row r="142" spans="1:14" ht="25.5" customHeight="1" x14ac:dyDescent="0.25">
      <c r="A142" s="38"/>
      <c r="B142" s="38"/>
      <c r="C142" s="38"/>
      <c r="D142" s="38"/>
      <c r="E142" s="38"/>
      <c r="F142" s="38"/>
      <c r="G142" s="38"/>
      <c r="H142" s="38"/>
      <c r="I142" s="38"/>
      <c r="J142" s="38"/>
      <c r="K142" s="38"/>
      <c r="L142" s="38"/>
      <c r="M142" s="38"/>
      <c r="N142" s="38"/>
    </row>
    <row r="143" spans="1:14" ht="25.5" customHeight="1" x14ac:dyDescent="0.25">
      <c r="A143" s="38"/>
      <c r="B143" s="38"/>
      <c r="C143" s="38"/>
      <c r="D143" s="38"/>
      <c r="E143" s="38"/>
      <c r="F143" s="38"/>
      <c r="G143" s="38"/>
      <c r="H143" s="38"/>
      <c r="I143" s="38"/>
      <c r="J143" s="38"/>
      <c r="K143" s="38"/>
      <c r="L143" s="38"/>
      <c r="M143" s="38"/>
      <c r="N143" s="38"/>
    </row>
    <row r="144" spans="1:14" ht="25.5" customHeight="1" x14ac:dyDescent="0.25">
      <c r="A144" s="38"/>
      <c r="B144" s="38"/>
      <c r="C144" s="38"/>
      <c r="D144" s="38"/>
      <c r="E144" s="38"/>
      <c r="F144" s="38"/>
      <c r="G144" s="38"/>
      <c r="H144" s="38"/>
      <c r="I144" s="38"/>
      <c r="J144" s="38"/>
      <c r="K144" s="38"/>
      <c r="L144" s="38"/>
      <c r="M144" s="38"/>
      <c r="N144" s="38"/>
    </row>
    <row r="145" spans="1:14" ht="25.5" customHeight="1" x14ac:dyDescent="0.25">
      <c r="A145" s="38"/>
      <c r="B145" s="38"/>
      <c r="C145" s="38"/>
      <c r="D145" s="38"/>
      <c r="E145" s="38"/>
      <c r="F145" s="38"/>
      <c r="G145" s="38"/>
      <c r="H145" s="38"/>
      <c r="I145" s="38"/>
      <c r="J145" s="38"/>
      <c r="K145" s="38"/>
      <c r="L145" s="38"/>
      <c r="M145" s="38"/>
      <c r="N145" s="38"/>
    </row>
    <row r="146" spans="1:14" ht="25.5" customHeight="1" x14ac:dyDescent="0.25">
      <c r="A146" s="38"/>
      <c r="B146" s="38"/>
      <c r="C146" s="38"/>
      <c r="D146" s="38"/>
      <c r="E146" s="38"/>
      <c r="F146" s="38"/>
      <c r="G146" s="38"/>
      <c r="H146" s="38"/>
      <c r="I146" s="38"/>
      <c r="J146" s="38"/>
      <c r="K146" s="38"/>
      <c r="L146" s="38"/>
      <c r="M146" s="38"/>
      <c r="N146" s="38"/>
    </row>
    <row r="147" spans="1:14" ht="25.5" customHeight="1" x14ac:dyDescent="0.25">
      <c r="A147" s="38"/>
      <c r="B147" s="38"/>
      <c r="C147" s="38"/>
      <c r="D147" s="38"/>
      <c r="E147" s="38"/>
      <c r="F147" s="38"/>
      <c r="G147" s="38"/>
      <c r="H147" s="38"/>
      <c r="I147" s="38"/>
      <c r="J147" s="38"/>
      <c r="K147" s="38"/>
      <c r="L147" s="38"/>
      <c r="M147" s="38"/>
      <c r="N147" s="38"/>
    </row>
    <row r="148" spans="1:14" ht="25.5" customHeight="1" x14ac:dyDescent="0.25">
      <c r="A148" s="38"/>
      <c r="B148" s="38"/>
      <c r="C148" s="38"/>
      <c r="D148" s="38"/>
      <c r="E148" s="38"/>
      <c r="F148" s="38"/>
      <c r="G148" s="38"/>
      <c r="H148" s="38"/>
      <c r="I148" s="38"/>
      <c r="J148" s="38"/>
      <c r="K148" s="38"/>
      <c r="L148" s="38"/>
      <c r="M148" s="38"/>
      <c r="N148" s="38"/>
    </row>
    <row r="149" spans="1:14" ht="25.5" customHeight="1" x14ac:dyDescent="0.25">
      <c r="A149" s="38"/>
      <c r="B149" s="38"/>
      <c r="C149" s="38"/>
      <c r="D149" s="38"/>
      <c r="E149" s="38"/>
      <c r="F149" s="38"/>
      <c r="G149" s="38"/>
      <c r="H149" s="38"/>
      <c r="I149" s="38"/>
      <c r="J149" s="38"/>
      <c r="K149" s="38"/>
      <c r="L149" s="38"/>
      <c r="M149" s="38"/>
      <c r="N149" s="38"/>
    </row>
    <row r="150" spans="1:14" ht="25.5" customHeight="1" x14ac:dyDescent="0.25">
      <c r="A150" s="38"/>
      <c r="B150" s="38"/>
      <c r="C150" s="38"/>
      <c r="D150" s="38"/>
      <c r="E150" s="38"/>
      <c r="F150" s="38"/>
      <c r="G150" s="38"/>
      <c r="H150" s="38"/>
      <c r="I150" s="38"/>
      <c r="J150" s="38"/>
      <c r="K150" s="38"/>
      <c r="L150" s="38"/>
      <c r="M150" s="38"/>
      <c r="N150" s="38"/>
    </row>
    <row r="151" spans="1:14" ht="25.5" customHeight="1" x14ac:dyDescent="0.25">
      <c r="A151" s="38"/>
      <c r="B151" s="38"/>
      <c r="C151" s="38"/>
      <c r="D151" s="38"/>
      <c r="E151" s="38"/>
      <c r="F151" s="38"/>
      <c r="G151" s="38"/>
      <c r="H151" s="38"/>
      <c r="I151" s="38"/>
      <c r="J151" s="38"/>
      <c r="K151" s="38"/>
      <c r="L151" s="38"/>
      <c r="M151" s="38"/>
      <c r="N151" s="38"/>
    </row>
    <row r="152" spans="1:14" ht="25.5" customHeight="1" x14ac:dyDescent="0.25">
      <c r="A152" s="38"/>
      <c r="B152" s="38"/>
      <c r="C152" s="38"/>
      <c r="D152" s="38"/>
      <c r="E152" s="38"/>
      <c r="F152" s="38"/>
      <c r="G152" s="38"/>
      <c r="H152" s="38"/>
      <c r="I152" s="38"/>
      <c r="J152" s="38"/>
      <c r="K152" s="38"/>
      <c r="L152" s="38"/>
      <c r="M152" s="38"/>
      <c r="N152" s="38"/>
    </row>
    <row r="153" spans="1:14" ht="25.5" customHeight="1" x14ac:dyDescent="0.25">
      <c r="A153" s="38"/>
      <c r="B153" s="38"/>
      <c r="C153" s="38"/>
      <c r="D153" s="38"/>
      <c r="E153" s="38"/>
      <c r="F153" s="38"/>
      <c r="G153" s="38"/>
      <c r="H153" s="38"/>
      <c r="I153" s="38"/>
      <c r="J153" s="38"/>
      <c r="K153" s="38"/>
      <c r="L153" s="38"/>
      <c r="M153" s="38"/>
      <c r="N153" s="38"/>
    </row>
    <row r="154" spans="1:14" ht="25.5" customHeight="1" x14ac:dyDescent="0.25">
      <c r="A154" s="38"/>
      <c r="B154" s="38"/>
      <c r="C154" s="38"/>
      <c r="D154" s="38"/>
      <c r="E154" s="38"/>
      <c r="F154" s="38"/>
      <c r="G154" s="38"/>
      <c r="H154" s="38"/>
      <c r="I154" s="38"/>
      <c r="J154" s="38"/>
      <c r="K154" s="38"/>
      <c r="L154" s="38"/>
      <c r="M154" s="38"/>
      <c r="N154" s="38"/>
    </row>
    <row r="155" spans="1:14" ht="25.5" customHeight="1" x14ac:dyDescent="0.25">
      <c r="A155" s="38"/>
      <c r="B155" s="38"/>
      <c r="C155" s="38"/>
      <c r="D155" s="38"/>
      <c r="E155" s="38"/>
      <c r="F155" s="38"/>
      <c r="G155" s="38"/>
      <c r="H155" s="38"/>
      <c r="I155" s="38"/>
      <c r="J155" s="38"/>
      <c r="K155" s="38"/>
      <c r="L155" s="38"/>
      <c r="M155" s="38"/>
      <c r="N155" s="38"/>
    </row>
    <row r="156" spans="1:14" ht="25.5" customHeight="1" x14ac:dyDescent="0.25">
      <c r="A156" s="38"/>
      <c r="B156" s="38"/>
      <c r="C156" s="38"/>
      <c r="D156" s="38"/>
      <c r="E156" s="38"/>
      <c r="F156" s="38"/>
      <c r="G156" s="38"/>
      <c r="H156" s="38"/>
      <c r="I156" s="38"/>
      <c r="J156" s="38"/>
      <c r="K156" s="38"/>
      <c r="L156" s="38"/>
      <c r="M156" s="38"/>
      <c r="N156" s="38"/>
    </row>
    <row r="157" spans="1:14" ht="25.5" customHeight="1" x14ac:dyDescent="0.25">
      <c r="A157" s="38"/>
      <c r="B157" s="38"/>
      <c r="C157" s="38"/>
      <c r="D157" s="38"/>
      <c r="E157" s="38"/>
      <c r="F157" s="38"/>
      <c r="G157" s="38"/>
      <c r="H157" s="38"/>
      <c r="I157" s="38"/>
      <c r="J157" s="38"/>
      <c r="K157" s="38"/>
      <c r="L157" s="38"/>
      <c r="M157" s="38"/>
      <c r="N157" s="38"/>
    </row>
    <row r="158" spans="1:14" ht="25.5" customHeight="1" x14ac:dyDescent="0.25">
      <c r="A158" s="38"/>
      <c r="B158" s="38"/>
      <c r="C158" s="38"/>
      <c r="D158" s="38"/>
      <c r="E158" s="38"/>
      <c r="F158" s="38"/>
      <c r="G158" s="38"/>
      <c r="H158" s="38"/>
      <c r="I158" s="38"/>
      <c r="J158" s="38"/>
      <c r="K158" s="38"/>
      <c r="L158" s="38"/>
      <c r="M158" s="38"/>
      <c r="N158" s="38"/>
    </row>
    <row r="159" spans="1:14" ht="25.5" customHeight="1" x14ac:dyDescent="0.25">
      <c r="A159" s="38"/>
      <c r="B159" s="38"/>
      <c r="C159" s="38"/>
      <c r="D159" s="38"/>
      <c r="E159" s="38"/>
      <c r="F159" s="38"/>
      <c r="G159" s="38"/>
      <c r="H159" s="38"/>
      <c r="I159" s="38"/>
      <c r="J159" s="38"/>
      <c r="K159" s="38"/>
      <c r="L159" s="38"/>
      <c r="M159" s="38"/>
      <c r="N159" s="38"/>
    </row>
    <row r="160" spans="1:14" ht="25.5" customHeight="1" x14ac:dyDescent="0.25">
      <c r="A160" s="38"/>
      <c r="B160" s="38"/>
      <c r="C160" s="38"/>
      <c r="D160" s="38"/>
      <c r="E160" s="38"/>
      <c r="F160" s="38"/>
      <c r="G160" s="38"/>
      <c r="H160" s="38"/>
      <c r="I160" s="38"/>
      <c r="J160" s="38"/>
      <c r="K160" s="38"/>
      <c r="L160" s="38"/>
      <c r="M160" s="38"/>
      <c r="N160" s="38"/>
    </row>
    <row r="161" spans="1:14" ht="25.5" customHeight="1" x14ac:dyDescent="0.25">
      <c r="A161" s="38"/>
      <c r="B161" s="38"/>
      <c r="C161" s="38"/>
      <c r="D161" s="38"/>
      <c r="E161" s="38"/>
      <c r="F161" s="38"/>
      <c r="G161" s="38"/>
      <c r="H161" s="38"/>
      <c r="I161" s="38"/>
      <c r="J161" s="38"/>
      <c r="K161" s="38"/>
      <c r="L161" s="38"/>
      <c r="M161" s="38"/>
      <c r="N161" s="38"/>
    </row>
    <row r="162" spans="1:14" ht="25.5" customHeight="1" x14ac:dyDescent="0.25">
      <c r="A162" s="38"/>
      <c r="B162" s="38"/>
      <c r="C162" s="38"/>
      <c r="D162" s="38"/>
      <c r="E162" s="38"/>
      <c r="F162" s="38"/>
      <c r="G162" s="38"/>
      <c r="H162" s="38"/>
      <c r="I162" s="38"/>
      <c r="J162" s="38"/>
      <c r="K162" s="38"/>
      <c r="L162" s="38"/>
      <c r="M162" s="38"/>
      <c r="N162" s="38"/>
    </row>
    <row r="163" spans="1:14" ht="25.5" customHeight="1" x14ac:dyDescent="0.25">
      <c r="A163" s="38"/>
      <c r="B163" s="38"/>
      <c r="C163" s="38"/>
      <c r="D163" s="38"/>
      <c r="E163" s="38"/>
      <c r="F163" s="38"/>
      <c r="G163" s="38"/>
      <c r="H163" s="38"/>
      <c r="I163" s="38"/>
      <c r="J163" s="38"/>
      <c r="K163" s="38"/>
      <c r="L163" s="38"/>
      <c r="M163" s="38"/>
      <c r="N163" s="38"/>
    </row>
    <row r="164" spans="1:14" ht="25.5" customHeight="1" x14ac:dyDescent="0.25">
      <c r="A164" s="38"/>
      <c r="B164" s="38"/>
      <c r="C164" s="38"/>
      <c r="D164" s="38"/>
      <c r="E164" s="38"/>
      <c r="F164" s="38"/>
      <c r="G164" s="38"/>
      <c r="H164" s="38"/>
      <c r="I164" s="38"/>
      <c r="J164" s="38"/>
      <c r="K164" s="38"/>
      <c r="L164" s="38"/>
      <c r="M164" s="38"/>
      <c r="N164" s="38"/>
    </row>
    <row r="165" spans="1:14" ht="25.5" customHeight="1" x14ac:dyDescent="0.25">
      <c r="A165" s="38"/>
      <c r="B165" s="38"/>
      <c r="C165" s="38"/>
      <c r="D165" s="38"/>
      <c r="E165" s="38"/>
      <c r="F165" s="38"/>
      <c r="G165" s="38"/>
      <c r="H165" s="38"/>
      <c r="I165" s="38"/>
      <c r="J165" s="38"/>
      <c r="K165" s="38"/>
      <c r="L165" s="38"/>
      <c r="M165" s="38"/>
      <c r="N165" s="38"/>
    </row>
    <row r="166" spans="1:14" ht="25.5" customHeight="1" x14ac:dyDescent="0.25">
      <c r="A166" s="38"/>
      <c r="B166" s="38"/>
      <c r="C166" s="38"/>
      <c r="D166" s="38"/>
      <c r="E166" s="38"/>
      <c r="F166" s="38"/>
      <c r="G166" s="38"/>
      <c r="H166" s="38"/>
      <c r="I166" s="38"/>
      <c r="J166" s="38"/>
      <c r="K166" s="38"/>
      <c r="L166" s="38"/>
      <c r="M166" s="38"/>
      <c r="N166" s="38"/>
    </row>
    <row r="167" spans="1:14" ht="25.5" customHeight="1" x14ac:dyDescent="0.25">
      <c r="A167" s="38"/>
      <c r="B167" s="38"/>
      <c r="C167" s="38"/>
      <c r="D167" s="38"/>
      <c r="E167" s="38"/>
      <c r="F167" s="38"/>
      <c r="G167" s="38"/>
      <c r="H167" s="38"/>
      <c r="I167" s="38"/>
      <c r="J167" s="38"/>
      <c r="K167" s="38"/>
      <c r="L167" s="38"/>
      <c r="M167" s="38"/>
      <c r="N167" s="38"/>
    </row>
    <row r="168" spans="1:14" ht="25.5" customHeight="1" x14ac:dyDescent="0.25">
      <c r="A168" s="38"/>
      <c r="B168" s="38"/>
      <c r="C168" s="38"/>
      <c r="D168" s="38"/>
      <c r="E168" s="38"/>
      <c r="F168" s="38"/>
      <c r="G168" s="38"/>
      <c r="H168" s="38"/>
      <c r="I168" s="38"/>
      <c r="J168" s="38"/>
      <c r="K168" s="38"/>
      <c r="L168" s="38"/>
      <c r="M168" s="38"/>
      <c r="N168" s="38"/>
    </row>
    <row r="169" spans="1:14" ht="25.5" customHeight="1" x14ac:dyDescent="0.25">
      <c r="A169" s="38"/>
      <c r="B169" s="38"/>
      <c r="C169" s="38"/>
      <c r="D169" s="38"/>
      <c r="E169" s="38"/>
      <c r="F169" s="38"/>
      <c r="G169" s="38"/>
      <c r="H169" s="38"/>
      <c r="I169" s="38"/>
      <c r="J169" s="38"/>
      <c r="K169" s="38"/>
      <c r="L169" s="38"/>
      <c r="M169" s="38"/>
      <c r="N169" s="38"/>
    </row>
    <row r="170" spans="1:14" ht="25.5" customHeight="1" x14ac:dyDescent="0.25">
      <c r="A170" s="38"/>
      <c r="B170" s="38"/>
      <c r="C170" s="38"/>
      <c r="D170" s="38"/>
      <c r="E170" s="38"/>
      <c r="F170" s="38"/>
      <c r="G170" s="38"/>
      <c r="H170" s="38"/>
      <c r="I170" s="38"/>
      <c r="J170" s="38"/>
      <c r="K170" s="38"/>
      <c r="L170" s="38"/>
      <c r="M170" s="38"/>
      <c r="N170" s="38"/>
    </row>
    <row r="171" spans="1:14" ht="25.5" customHeight="1" x14ac:dyDescent="0.25">
      <c r="A171" s="38"/>
      <c r="B171" s="38"/>
      <c r="C171" s="38"/>
      <c r="D171" s="38"/>
      <c r="E171" s="38"/>
      <c r="F171" s="38"/>
      <c r="G171" s="38"/>
      <c r="H171" s="38"/>
      <c r="I171" s="38"/>
      <c r="J171" s="38"/>
      <c r="K171" s="38"/>
      <c r="L171" s="38"/>
      <c r="M171" s="38"/>
      <c r="N171" s="38"/>
    </row>
    <row r="172" spans="1:14" ht="25.5" customHeight="1" x14ac:dyDescent="0.25">
      <c r="A172" s="38"/>
      <c r="B172" s="38"/>
      <c r="C172" s="38"/>
      <c r="D172" s="38"/>
      <c r="E172" s="38"/>
      <c r="F172" s="38"/>
      <c r="G172" s="38"/>
      <c r="H172" s="38"/>
      <c r="I172" s="38"/>
      <c r="J172" s="38"/>
      <c r="K172" s="38"/>
      <c r="L172" s="38"/>
      <c r="M172" s="38"/>
      <c r="N172" s="38"/>
    </row>
    <row r="173" spans="1:14" ht="25.5" customHeight="1" x14ac:dyDescent="0.25">
      <c r="A173" s="38"/>
      <c r="B173" s="38"/>
      <c r="C173" s="38"/>
      <c r="D173" s="38"/>
      <c r="E173" s="38"/>
      <c r="F173" s="38"/>
      <c r="G173" s="38"/>
      <c r="H173" s="38"/>
      <c r="I173" s="38"/>
      <c r="J173" s="38"/>
      <c r="K173" s="38"/>
      <c r="L173" s="38"/>
      <c r="M173" s="38"/>
      <c r="N173" s="38"/>
    </row>
    <row r="174" spans="1:14" ht="25.5" customHeight="1" x14ac:dyDescent="0.25">
      <c r="A174" s="38"/>
      <c r="B174" s="38"/>
      <c r="C174" s="38"/>
      <c r="D174" s="38"/>
      <c r="E174" s="38"/>
      <c r="F174" s="38"/>
      <c r="G174" s="38"/>
      <c r="H174" s="38"/>
      <c r="I174" s="38"/>
      <c r="J174" s="38"/>
      <c r="K174" s="38"/>
      <c r="L174" s="38"/>
      <c r="M174" s="38"/>
      <c r="N174" s="38"/>
    </row>
    <row r="175" spans="1:14" ht="25.5" customHeight="1" x14ac:dyDescent="0.25">
      <c r="A175" s="38"/>
      <c r="B175" s="38"/>
      <c r="C175" s="38"/>
      <c r="D175" s="38"/>
      <c r="E175" s="38"/>
      <c r="F175" s="38"/>
      <c r="G175" s="38"/>
      <c r="H175" s="38"/>
      <c r="I175" s="38"/>
      <c r="J175" s="38"/>
      <c r="K175" s="38"/>
      <c r="L175" s="38"/>
      <c r="M175" s="38"/>
      <c r="N175" s="38"/>
    </row>
    <row r="176" spans="1:14" ht="25.5" customHeight="1" x14ac:dyDescent="0.25">
      <c r="A176" s="38"/>
      <c r="B176" s="38"/>
      <c r="C176" s="38"/>
      <c r="D176" s="38"/>
      <c r="E176" s="38"/>
      <c r="F176" s="38"/>
      <c r="G176" s="38"/>
      <c r="H176" s="38"/>
      <c r="I176" s="38"/>
      <c r="J176" s="38"/>
      <c r="K176" s="38"/>
      <c r="L176" s="38"/>
      <c r="M176" s="38"/>
      <c r="N176" s="38"/>
    </row>
    <row r="177" spans="1:14" ht="25.5" customHeight="1" x14ac:dyDescent="0.25">
      <c r="A177" s="38"/>
      <c r="B177" s="38"/>
      <c r="C177" s="38"/>
      <c r="D177" s="38"/>
      <c r="E177" s="38"/>
      <c r="F177" s="38"/>
      <c r="G177" s="38"/>
      <c r="H177" s="38"/>
      <c r="I177" s="38"/>
      <c r="J177" s="38"/>
      <c r="K177" s="38"/>
      <c r="L177" s="38"/>
      <c r="M177" s="38"/>
      <c r="N177" s="38"/>
    </row>
    <row r="178" spans="1:14" ht="25.5" customHeight="1" x14ac:dyDescent="0.25">
      <c r="A178" s="38"/>
      <c r="B178" s="38"/>
      <c r="C178" s="38"/>
      <c r="D178" s="38"/>
      <c r="E178" s="38"/>
      <c r="F178" s="38"/>
      <c r="G178" s="38"/>
      <c r="H178" s="38"/>
      <c r="I178" s="38"/>
      <c r="J178" s="38"/>
      <c r="K178" s="38"/>
      <c r="L178" s="38"/>
      <c r="M178" s="38"/>
      <c r="N178" s="38"/>
    </row>
    <row r="179" spans="1:14" ht="25.5" customHeight="1" x14ac:dyDescent="0.25">
      <c r="A179" s="38"/>
      <c r="B179" s="38"/>
      <c r="C179" s="38"/>
      <c r="D179" s="38"/>
      <c r="E179" s="38"/>
      <c r="F179" s="38"/>
      <c r="G179" s="38"/>
      <c r="H179" s="38"/>
      <c r="I179" s="38"/>
      <c r="J179" s="38"/>
      <c r="K179" s="38"/>
      <c r="L179" s="38"/>
      <c r="M179" s="38"/>
      <c r="N179" s="38"/>
    </row>
    <row r="180" spans="1:14" ht="25.5" customHeight="1" x14ac:dyDescent="0.25">
      <c r="A180" s="38"/>
      <c r="B180" s="38"/>
      <c r="C180" s="38"/>
      <c r="D180" s="38"/>
      <c r="E180" s="38"/>
      <c r="F180" s="38"/>
      <c r="G180" s="38"/>
      <c r="H180" s="38"/>
      <c r="I180" s="38"/>
      <c r="J180" s="38"/>
      <c r="K180" s="38"/>
      <c r="L180" s="38"/>
      <c r="M180" s="38"/>
      <c r="N180" s="38"/>
    </row>
    <row r="181" spans="1:14" ht="25.5" customHeight="1" x14ac:dyDescent="0.25">
      <c r="A181" s="38"/>
      <c r="B181" s="38"/>
      <c r="C181" s="38"/>
      <c r="D181" s="38"/>
      <c r="E181" s="38"/>
      <c r="F181" s="38"/>
      <c r="G181" s="38"/>
      <c r="H181" s="38"/>
      <c r="I181" s="38"/>
      <c r="J181" s="38"/>
      <c r="K181" s="38"/>
      <c r="L181" s="38"/>
      <c r="M181" s="38"/>
      <c r="N181" s="38"/>
    </row>
    <row r="182" spans="1:14" ht="25.5" customHeight="1" x14ac:dyDescent="0.25">
      <c r="A182" s="38"/>
      <c r="B182" s="38"/>
      <c r="C182" s="38"/>
      <c r="D182" s="38"/>
      <c r="E182" s="38"/>
      <c r="F182" s="38"/>
      <c r="G182" s="38"/>
      <c r="H182" s="38"/>
      <c r="I182" s="38"/>
      <c r="J182" s="38"/>
      <c r="K182" s="38"/>
      <c r="L182" s="38"/>
      <c r="M182" s="38"/>
      <c r="N182" s="38"/>
    </row>
    <row r="183" spans="1:14" ht="25.5" customHeight="1" x14ac:dyDescent="0.25">
      <c r="A183" s="38"/>
      <c r="B183" s="38"/>
      <c r="C183" s="38"/>
      <c r="D183" s="38"/>
      <c r="E183" s="38"/>
      <c r="F183" s="38"/>
      <c r="G183" s="38"/>
      <c r="H183" s="38"/>
      <c r="I183" s="38"/>
      <c r="J183" s="38"/>
      <c r="K183" s="38"/>
      <c r="L183" s="38"/>
      <c r="M183" s="38"/>
      <c r="N183" s="38"/>
    </row>
    <row r="184" spans="1:14" ht="25.5" customHeight="1" x14ac:dyDescent="0.25">
      <c r="A184" s="38"/>
      <c r="B184" s="38"/>
      <c r="C184" s="38"/>
      <c r="D184" s="38"/>
      <c r="E184" s="38"/>
      <c r="F184" s="38"/>
      <c r="G184" s="38"/>
      <c r="H184" s="38"/>
      <c r="I184" s="38"/>
      <c r="J184" s="38"/>
      <c r="K184" s="38"/>
      <c r="L184" s="38"/>
      <c r="M184" s="38"/>
      <c r="N184" s="38"/>
    </row>
    <row r="185" spans="1:14" ht="25.5" customHeight="1" x14ac:dyDescent="0.25">
      <c r="A185" s="38"/>
      <c r="B185" s="38"/>
      <c r="C185" s="38"/>
      <c r="D185" s="38"/>
      <c r="E185" s="38"/>
      <c r="F185" s="38"/>
      <c r="G185" s="38"/>
      <c r="H185" s="38"/>
      <c r="I185" s="38"/>
      <c r="J185" s="38"/>
      <c r="K185" s="38"/>
      <c r="L185" s="38"/>
      <c r="M185" s="38"/>
      <c r="N185" s="38"/>
    </row>
    <row r="186" spans="1:14" ht="25.5" customHeight="1" x14ac:dyDescent="0.25">
      <c r="A186" s="38"/>
      <c r="B186" s="38"/>
      <c r="C186" s="38"/>
      <c r="D186" s="38"/>
      <c r="E186" s="38"/>
      <c r="F186" s="38"/>
      <c r="G186" s="38"/>
      <c r="H186" s="38"/>
      <c r="I186" s="38"/>
      <c r="J186" s="38"/>
      <c r="K186" s="38"/>
      <c r="L186" s="38"/>
      <c r="M186" s="38"/>
      <c r="N186" s="38"/>
    </row>
    <row r="187" spans="1:14" ht="25.5" customHeight="1" x14ac:dyDescent="0.25">
      <c r="A187" s="38"/>
      <c r="B187" s="38"/>
      <c r="C187" s="38"/>
      <c r="D187" s="38"/>
      <c r="E187" s="38"/>
      <c r="F187" s="38"/>
      <c r="G187" s="38"/>
      <c r="H187" s="38"/>
      <c r="I187" s="38"/>
      <c r="J187" s="38"/>
      <c r="K187" s="38"/>
      <c r="L187" s="38"/>
      <c r="M187" s="38"/>
      <c r="N187" s="38"/>
    </row>
    <row r="188" spans="1:14" ht="25.5" customHeight="1" x14ac:dyDescent="0.25">
      <c r="A188" s="38"/>
      <c r="B188" s="38"/>
      <c r="C188" s="38"/>
      <c r="D188" s="38"/>
      <c r="E188" s="38"/>
      <c r="F188" s="38"/>
      <c r="G188" s="38"/>
      <c r="H188" s="38"/>
      <c r="I188" s="38"/>
      <c r="J188" s="38"/>
      <c r="K188" s="38"/>
      <c r="L188" s="38"/>
      <c r="M188" s="38"/>
      <c r="N188" s="38"/>
    </row>
    <row r="189" spans="1:14" ht="25.5" customHeight="1" x14ac:dyDescent="0.25">
      <c r="A189" s="38"/>
      <c r="B189" s="38"/>
      <c r="C189" s="38"/>
      <c r="D189" s="38"/>
      <c r="E189" s="38"/>
      <c r="F189" s="38"/>
      <c r="G189" s="38"/>
      <c r="H189" s="38"/>
      <c r="I189" s="38"/>
      <c r="J189" s="38"/>
      <c r="K189" s="38"/>
      <c r="L189" s="38"/>
      <c r="M189" s="38"/>
      <c r="N189" s="38"/>
    </row>
    <row r="190" spans="1:14" ht="25.5" customHeight="1" x14ac:dyDescent="0.25">
      <c r="A190" s="38"/>
      <c r="B190" s="38"/>
      <c r="C190" s="38"/>
      <c r="D190" s="38"/>
      <c r="E190" s="38"/>
      <c r="F190" s="38"/>
      <c r="G190" s="38"/>
      <c r="H190" s="38"/>
      <c r="I190" s="38"/>
      <c r="J190" s="38"/>
      <c r="K190" s="38"/>
      <c r="L190" s="38"/>
      <c r="M190" s="38"/>
      <c r="N190" s="38"/>
    </row>
    <row r="191" spans="1:14" ht="25.5" customHeight="1" x14ac:dyDescent="0.25">
      <c r="A191" s="38"/>
      <c r="B191" s="38"/>
      <c r="C191" s="38"/>
      <c r="D191" s="38"/>
      <c r="E191" s="38"/>
      <c r="F191" s="38"/>
      <c r="G191" s="38"/>
      <c r="H191" s="38"/>
      <c r="I191" s="38"/>
      <c r="J191" s="38"/>
      <c r="K191" s="38"/>
      <c r="L191" s="38"/>
      <c r="M191" s="38"/>
      <c r="N191" s="38"/>
    </row>
    <row r="192" spans="1:14" ht="25.5" customHeight="1" x14ac:dyDescent="0.25">
      <c r="A192" s="38"/>
      <c r="B192" s="38"/>
      <c r="C192" s="38"/>
      <c r="D192" s="38"/>
      <c r="E192" s="38"/>
      <c r="F192" s="38"/>
      <c r="G192" s="38"/>
      <c r="H192" s="38"/>
      <c r="I192" s="38"/>
      <c r="J192" s="38"/>
      <c r="K192" s="38"/>
      <c r="L192" s="38"/>
      <c r="M192" s="38"/>
      <c r="N192" s="38"/>
    </row>
    <row r="193" spans="1:14" ht="25.5" customHeight="1" x14ac:dyDescent="0.25">
      <c r="A193" s="38"/>
      <c r="B193" s="38"/>
      <c r="C193" s="38"/>
      <c r="D193" s="38"/>
      <c r="E193" s="38"/>
      <c r="F193" s="38"/>
      <c r="G193" s="38"/>
      <c r="H193" s="38"/>
      <c r="I193" s="38"/>
      <c r="J193" s="38"/>
      <c r="K193" s="38"/>
      <c r="L193" s="38"/>
      <c r="M193" s="38"/>
      <c r="N193" s="38"/>
    </row>
    <row r="194" spans="1:14" ht="25.5" customHeight="1" x14ac:dyDescent="0.25">
      <c r="A194" s="38"/>
      <c r="B194" s="38"/>
      <c r="C194" s="38"/>
      <c r="D194" s="38"/>
      <c r="E194" s="38"/>
      <c r="F194" s="38"/>
      <c r="G194" s="38"/>
      <c r="H194" s="38"/>
      <c r="I194" s="38"/>
      <c r="J194" s="38"/>
      <c r="K194" s="38"/>
      <c r="L194" s="38"/>
      <c r="M194" s="38"/>
      <c r="N194" s="38"/>
    </row>
    <row r="195" spans="1:14" ht="25.5" customHeight="1" x14ac:dyDescent="0.25">
      <c r="A195" s="38"/>
      <c r="B195" s="38"/>
      <c r="C195" s="38"/>
      <c r="D195" s="38"/>
      <c r="E195" s="38"/>
      <c r="F195" s="38"/>
      <c r="G195" s="38"/>
      <c r="H195" s="38"/>
      <c r="I195" s="38"/>
      <c r="J195" s="38"/>
      <c r="K195" s="38"/>
      <c r="L195" s="38"/>
      <c r="M195" s="38"/>
      <c r="N195" s="38"/>
    </row>
    <row r="196" spans="1:14" ht="25.5" customHeight="1" x14ac:dyDescent="0.25">
      <c r="A196" s="38"/>
      <c r="B196" s="38"/>
      <c r="C196" s="38"/>
      <c r="D196" s="38"/>
      <c r="E196" s="38"/>
      <c r="F196" s="38"/>
      <c r="G196" s="38"/>
      <c r="H196" s="38"/>
      <c r="I196" s="38"/>
      <c r="J196" s="38"/>
      <c r="K196" s="38"/>
      <c r="L196" s="38"/>
      <c r="M196" s="38"/>
      <c r="N196" s="38"/>
    </row>
    <row r="197" spans="1:14" ht="25.5" customHeight="1" x14ac:dyDescent="0.25">
      <c r="A197" s="38"/>
      <c r="B197" s="38"/>
      <c r="C197" s="38"/>
      <c r="D197" s="38"/>
      <c r="E197" s="38"/>
      <c r="F197" s="38"/>
      <c r="G197" s="38"/>
      <c r="H197" s="38"/>
      <c r="I197" s="38"/>
      <c r="J197" s="38"/>
      <c r="K197" s="38"/>
      <c r="L197" s="38"/>
      <c r="M197" s="38"/>
      <c r="N197" s="38"/>
    </row>
    <row r="198" spans="1:14" ht="25.5" customHeight="1" x14ac:dyDescent="0.25">
      <c r="A198" s="38"/>
      <c r="B198" s="38"/>
      <c r="C198" s="38"/>
      <c r="D198" s="38"/>
      <c r="E198" s="38"/>
      <c r="F198" s="38"/>
      <c r="G198" s="38"/>
      <c r="H198" s="38"/>
      <c r="I198" s="38"/>
      <c r="J198" s="38"/>
      <c r="K198" s="38"/>
      <c r="L198" s="38"/>
      <c r="M198" s="38"/>
      <c r="N198" s="38"/>
    </row>
    <row r="199" spans="1:14" ht="25.5" customHeight="1" x14ac:dyDescent="0.25">
      <c r="A199" s="38"/>
      <c r="B199" s="38"/>
      <c r="C199" s="38"/>
      <c r="D199" s="38"/>
      <c r="E199" s="38"/>
      <c r="F199" s="38"/>
      <c r="G199" s="38"/>
      <c r="H199" s="38"/>
      <c r="I199" s="38"/>
      <c r="J199" s="38"/>
      <c r="K199" s="38"/>
      <c r="L199" s="38"/>
      <c r="M199" s="38"/>
      <c r="N199" s="38"/>
    </row>
    <row r="200" spans="1:14" ht="25.5" customHeight="1" x14ac:dyDescent="0.25">
      <c r="A200" s="38"/>
      <c r="B200" s="38"/>
      <c r="C200" s="38"/>
      <c r="D200" s="38"/>
      <c r="E200" s="38"/>
      <c r="F200" s="38"/>
      <c r="G200" s="38"/>
      <c r="H200" s="38"/>
      <c r="I200" s="38"/>
      <c r="J200" s="38"/>
      <c r="K200" s="38"/>
      <c r="L200" s="38"/>
      <c r="M200" s="38"/>
      <c r="N200" s="38"/>
    </row>
    <row r="201" spans="1:14" ht="25.5" customHeight="1" x14ac:dyDescent="0.25">
      <c r="A201" s="38"/>
      <c r="B201" s="38"/>
      <c r="C201" s="38"/>
      <c r="D201" s="38"/>
      <c r="E201" s="38"/>
      <c r="F201" s="38"/>
      <c r="G201" s="38"/>
      <c r="H201" s="38"/>
      <c r="I201" s="38"/>
      <c r="J201" s="38"/>
      <c r="K201" s="38"/>
      <c r="L201" s="38"/>
      <c r="M201" s="38"/>
      <c r="N201" s="38"/>
    </row>
    <row r="202" spans="1:14" ht="25.5" customHeight="1" x14ac:dyDescent="0.25">
      <c r="A202" s="38"/>
      <c r="B202" s="38"/>
      <c r="C202" s="38"/>
      <c r="D202" s="38"/>
      <c r="E202" s="38"/>
      <c r="F202" s="38"/>
      <c r="G202" s="38"/>
      <c r="H202" s="38"/>
      <c r="I202" s="38"/>
      <c r="J202" s="38"/>
      <c r="K202" s="38"/>
      <c r="L202" s="38"/>
      <c r="M202" s="38"/>
      <c r="N202" s="38"/>
    </row>
    <row r="203" spans="1:14" ht="25.5" customHeight="1" x14ac:dyDescent="0.25">
      <c r="A203" s="38"/>
      <c r="B203" s="38"/>
      <c r="C203" s="38"/>
      <c r="D203" s="38"/>
      <c r="E203" s="38"/>
      <c r="F203" s="38"/>
      <c r="G203" s="38"/>
      <c r="H203" s="38"/>
      <c r="I203" s="38"/>
      <c r="J203" s="38"/>
      <c r="K203" s="38"/>
      <c r="L203" s="38"/>
      <c r="M203" s="38"/>
      <c r="N203" s="38"/>
    </row>
    <row r="204" spans="1:14" ht="25.5" customHeight="1" x14ac:dyDescent="0.25">
      <c r="A204" s="38"/>
      <c r="B204" s="38"/>
      <c r="C204" s="38"/>
      <c r="D204" s="38"/>
      <c r="E204" s="38"/>
      <c r="F204" s="38"/>
      <c r="G204" s="38"/>
      <c r="H204" s="38"/>
      <c r="I204" s="38"/>
      <c r="J204" s="38"/>
      <c r="K204" s="38"/>
      <c r="L204" s="38"/>
      <c r="M204" s="38"/>
      <c r="N204" s="38"/>
    </row>
    <row r="205" spans="1:14" ht="25.5" customHeight="1" x14ac:dyDescent="0.25">
      <c r="A205" s="38"/>
      <c r="B205" s="38"/>
      <c r="C205" s="38"/>
      <c r="D205" s="38"/>
      <c r="E205" s="38"/>
      <c r="F205" s="38"/>
      <c r="G205" s="38"/>
      <c r="H205" s="38"/>
      <c r="I205" s="38"/>
      <c r="J205" s="38"/>
      <c r="K205" s="38"/>
      <c r="L205" s="38"/>
      <c r="M205" s="38"/>
      <c r="N205" s="38"/>
    </row>
    <row r="206" spans="1:14" ht="25.5" customHeight="1" x14ac:dyDescent="0.25">
      <c r="A206" s="38"/>
      <c r="B206" s="38"/>
      <c r="C206" s="38"/>
      <c r="D206" s="38"/>
      <c r="E206" s="38"/>
      <c r="F206" s="38"/>
      <c r="G206" s="38"/>
      <c r="H206" s="38"/>
      <c r="I206" s="38"/>
      <c r="J206" s="38"/>
      <c r="K206" s="38"/>
      <c r="L206" s="38"/>
      <c r="M206" s="38"/>
      <c r="N206" s="38"/>
    </row>
    <row r="207" spans="1:14" ht="25.5" customHeight="1" x14ac:dyDescent="0.25">
      <c r="A207" s="38"/>
      <c r="B207" s="38"/>
      <c r="C207" s="38"/>
      <c r="D207" s="38"/>
      <c r="E207" s="38"/>
      <c r="F207" s="38"/>
      <c r="G207" s="38"/>
      <c r="H207" s="38"/>
      <c r="I207" s="38"/>
      <c r="J207" s="38"/>
      <c r="K207" s="38"/>
      <c r="L207" s="38"/>
      <c r="M207" s="38"/>
      <c r="N207" s="38"/>
    </row>
    <row r="208" spans="1:14" ht="25.5" customHeight="1" x14ac:dyDescent="0.25">
      <c r="A208" s="38"/>
      <c r="B208" s="38"/>
      <c r="C208" s="38"/>
      <c r="D208" s="38"/>
      <c r="E208" s="38"/>
      <c r="F208" s="38"/>
      <c r="G208" s="38"/>
      <c r="H208" s="38"/>
      <c r="I208" s="38"/>
      <c r="J208" s="38"/>
      <c r="K208" s="38"/>
      <c r="L208" s="38"/>
      <c r="M208" s="38"/>
      <c r="N208" s="38"/>
    </row>
    <row r="209" spans="1:14" ht="25.5" customHeight="1" x14ac:dyDescent="0.25">
      <c r="A209" s="38"/>
      <c r="B209" s="38"/>
      <c r="C209" s="38"/>
      <c r="D209" s="38"/>
      <c r="E209" s="38"/>
      <c r="F209" s="38"/>
      <c r="G209" s="38"/>
      <c r="H209" s="38"/>
      <c r="I209" s="38"/>
      <c r="J209" s="38"/>
      <c r="K209" s="38"/>
      <c r="L209" s="38"/>
      <c r="M209" s="38"/>
      <c r="N209" s="38"/>
    </row>
    <row r="210" spans="1:14" ht="25.5" customHeight="1" x14ac:dyDescent="0.25">
      <c r="A210" s="38"/>
      <c r="B210" s="38"/>
      <c r="C210" s="38"/>
      <c r="D210" s="38"/>
      <c r="E210" s="38"/>
      <c r="F210" s="38"/>
      <c r="G210" s="38"/>
      <c r="H210" s="38"/>
      <c r="I210" s="38"/>
      <c r="J210" s="38"/>
      <c r="K210" s="38"/>
      <c r="L210" s="38"/>
      <c r="M210" s="38"/>
      <c r="N210" s="38"/>
    </row>
    <row r="211" spans="1:14" ht="25.5" customHeight="1" x14ac:dyDescent="0.25">
      <c r="A211" s="38"/>
      <c r="B211" s="38"/>
      <c r="C211" s="38"/>
      <c r="D211" s="38"/>
      <c r="E211" s="38"/>
      <c r="F211" s="38"/>
      <c r="G211" s="38"/>
      <c r="H211" s="38"/>
      <c r="I211" s="38"/>
      <c r="J211" s="38"/>
      <c r="K211" s="38"/>
      <c r="L211" s="38"/>
      <c r="M211" s="38"/>
      <c r="N211" s="38"/>
    </row>
    <row r="212" spans="1:14" ht="25.5" customHeight="1" x14ac:dyDescent="0.25">
      <c r="A212" s="38"/>
      <c r="B212" s="38"/>
      <c r="C212" s="38"/>
      <c r="D212" s="38"/>
      <c r="E212" s="38"/>
      <c r="F212" s="38"/>
      <c r="G212" s="38"/>
      <c r="H212" s="38"/>
      <c r="I212" s="38"/>
      <c r="J212" s="38"/>
      <c r="K212" s="38"/>
      <c r="L212" s="38"/>
      <c r="M212" s="38"/>
      <c r="N212" s="38"/>
    </row>
    <row r="213" spans="1:14" ht="25.5" customHeight="1" x14ac:dyDescent="0.25">
      <c r="A213" s="38"/>
      <c r="B213" s="38"/>
      <c r="C213" s="38"/>
      <c r="D213" s="38"/>
      <c r="E213" s="38"/>
      <c r="F213" s="38"/>
      <c r="G213" s="38"/>
      <c r="H213" s="38"/>
      <c r="I213" s="38"/>
      <c r="J213" s="38"/>
      <c r="K213" s="38"/>
      <c r="L213" s="38"/>
      <c r="M213" s="38"/>
      <c r="N213" s="38"/>
    </row>
    <row r="214" spans="1:14" ht="25.5" customHeight="1" x14ac:dyDescent="0.25">
      <c r="A214" s="38"/>
      <c r="B214" s="38"/>
      <c r="C214" s="38"/>
      <c r="D214" s="38"/>
      <c r="E214" s="38"/>
      <c r="F214" s="38"/>
      <c r="G214" s="38"/>
      <c r="H214" s="38"/>
      <c r="I214" s="38"/>
      <c r="J214" s="38"/>
      <c r="K214" s="38"/>
      <c r="L214" s="38"/>
      <c r="M214" s="38"/>
      <c r="N214" s="38"/>
    </row>
    <row r="215" spans="1:14" ht="25.5" customHeight="1" x14ac:dyDescent="0.25">
      <c r="A215" s="38"/>
      <c r="B215" s="38"/>
      <c r="C215" s="38"/>
      <c r="D215" s="38"/>
      <c r="E215" s="38"/>
      <c r="F215" s="38"/>
      <c r="G215" s="38"/>
      <c r="H215" s="38"/>
      <c r="I215" s="38"/>
      <c r="J215" s="38"/>
      <c r="K215" s="38"/>
      <c r="L215" s="38"/>
      <c r="M215" s="38"/>
      <c r="N215" s="38"/>
    </row>
    <row r="216" spans="1:14" ht="25.5" customHeight="1" x14ac:dyDescent="0.25">
      <c r="A216" s="38"/>
      <c r="B216" s="38"/>
      <c r="C216" s="38"/>
      <c r="D216" s="38"/>
      <c r="E216" s="38"/>
      <c r="F216" s="38"/>
      <c r="G216" s="38"/>
      <c r="H216" s="38"/>
      <c r="I216" s="38"/>
      <c r="J216" s="38"/>
      <c r="K216" s="38"/>
      <c r="L216" s="38"/>
      <c r="M216" s="38"/>
      <c r="N216" s="38"/>
    </row>
    <row r="217" spans="1:14" ht="25.5" customHeight="1" x14ac:dyDescent="0.25">
      <c r="A217" s="38"/>
      <c r="B217" s="38"/>
      <c r="C217" s="38"/>
      <c r="D217" s="38"/>
      <c r="E217" s="38"/>
      <c r="F217" s="38"/>
      <c r="G217" s="38"/>
      <c r="H217" s="38"/>
      <c r="I217" s="38"/>
      <c r="J217" s="38"/>
      <c r="K217" s="38"/>
      <c r="L217" s="38"/>
      <c r="M217" s="38"/>
      <c r="N217" s="38"/>
    </row>
    <row r="218" spans="1:14" ht="25.5" customHeight="1" x14ac:dyDescent="0.25">
      <c r="A218" s="38"/>
      <c r="B218" s="38"/>
      <c r="C218" s="38"/>
      <c r="D218" s="38"/>
      <c r="E218" s="38"/>
      <c r="F218" s="38"/>
      <c r="G218" s="38"/>
      <c r="H218" s="38"/>
      <c r="I218" s="38"/>
      <c r="J218" s="38"/>
      <c r="K218" s="38"/>
      <c r="L218" s="38"/>
      <c r="M218" s="38"/>
      <c r="N218" s="38"/>
    </row>
    <row r="219" spans="1:14" ht="25.5" customHeight="1" x14ac:dyDescent="0.25">
      <c r="A219" s="38"/>
      <c r="B219" s="38"/>
      <c r="C219" s="38"/>
      <c r="D219" s="38"/>
      <c r="E219" s="38"/>
      <c r="F219" s="38"/>
      <c r="G219" s="38"/>
      <c r="H219" s="38"/>
      <c r="I219" s="38"/>
      <c r="J219" s="38"/>
      <c r="K219" s="38"/>
      <c r="L219" s="38"/>
      <c r="M219" s="38"/>
      <c r="N219" s="38"/>
    </row>
    <row r="220" spans="1:14" ht="25.5" customHeight="1" x14ac:dyDescent="0.25">
      <c r="A220" s="38"/>
      <c r="B220" s="38"/>
      <c r="C220" s="38"/>
      <c r="D220" s="38"/>
      <c r="E220" s="38"/>
      <c r="F220" s="38"/>
      <c r="G220" s="38"/>
      <c r="H220" s="38"/>
      <c r="I220" s="38"/>
      <c r="J220" s="38"/>
      <c r="K220" s="38"/>
      <c r="L220" s="38"/>
      <c r="M220" s="38"/>
      <c r="N220" s="38"/>
    </row>
    <row r="221" spans="1:14" ht="25.5" customHeight="1" x14ac:dyDescent="0.25">
      <c r="A221" s="38"/>
      <c r="B221" s="38"/>
      <c r="C221" s="38"/>
      <c r="D221" s="38"/>
      <c r="E221" s="38"/>
      <c r="F221" s="38"/>
      <c r="G221" s="38"/>
      <c r="H221" s="38"/>
      <c r="I221" s="38"/>
      <c r="J221" s="38"/>
      <c r="K221" s="38"/>
      <c r="L221" s="38"/>
      <c r="M221" s="38"/>
      <c r="N221" s="38"/>
    </row>
    <row r="222" spans="1:14" ht="25.5" customHeight="1" x14ac:dyDescent="0.25">
      <c r="A222" s="38"/>
      <c r="B222" s="38"/>
      <c r="C222" s="38"/>
      <c r="D222" s="38"/>
      <c r="E222" s="38"/>
      <c r="F222" s="38"/>
      <c r="G222" s="38"/>
      <c r="H222" s="38"/>
      <c r="I222" s="38"/>
      <c r="J222" s="38"/>
      <c r="K222" s="38"/>
      <c r="L222" s="38"/>
      <c r="M222" s="38"/>
      <c r="N222" s="38"/>
    </row>
    <row r="223" spans="1:14" ht="25.5" customHeight="1" x14ac:dyDescent="0.25">
      <c r="A223" s="38"/>
      <c r="B223" s="38"/>
      <c r="C223" s="38"/>
      <c r="D223" s="38"/>
      <c r="E223" s="38"/>
      <c r="F223" s="38"/>
      <c r="G223" s="38"/>
      <c r="H223" s="38"/>
      <c r="I223" s="38"/>
      <c r="J223" s="38"/>
      <c r="K223" s="38"/>
      <c r="L223" s="38"/>
      <c r="M223" s="38"/>
      <c r="N223" s="38"/>
    </row>
    <row r="224" spans="1:14" ht="25.5" customHeight="1" x14ac:dyDescent="0.25">
      <c r="A224" s="38"/>
      <c r="B224" s="38"/>
      <c r="C224" s="38"/>
      <c r="D224" s="38"/>
      <c r="E224" s="38"/>
      <c r="F224" s="38"/>
      <c r="G224" s="38"/>
      <c r="H224" s="38"/>
      <c r="I224" s="38"/>
      <c r="J224" s="38"/>
      <c r="K224" s="38"/>
      <c r="L224" s="38"/>
      <c r="M224" s="38"/>
      <c r="N224" s="38"/>
    </row>
    <row r="225" spans="1:14" ht="25.5" customHeight="1" x14ac:dyDescent="0.25">
      <c r="A225" s="38"/>
      <c r="B225" s="38"/>
      <c r="C225" s="38"/>
      <c r="D225" s="38"/>
      <c r="E225" s="38"/>
      <c r="F225" s="38"/>
      <c r="G225" s="38"/>
      <c r="H225" s="38"/>
      <c r="I225" s="38"/>
      <c r="J225" s="38"/>
      <c r="K225" s="38"/>
      <c r="L225" s="38"/>
      <c r="M225" s="38"/>
      <c r="N225" s="38"/>
    </row>
    <row r="226" spans="1:14" ht="25.5" customHeight="1" x14ac:dyDescent="0.25">
      <c r="A226" s="38"/>
      <c r="B226" s="38"/>
      <c r="C226" s="38"/>
      <c r="D226" s="38"/>
      <c r="E226" s="38"/>
      <c r="F226" s="38"/>
      <c r="G226" s="38"/>
      <c r="H226" s="38"/>
      <c r="I226" s="38"/>
      <c r="J226" s="38"/>
      <c r="K226" s="38"/>
      <c r="L226" s="38"/>
      <c r="M226" s="38"/>
      <c r="N226" s="38"/>
    </row>
    <row r="227" spans="1:14" ht="25.5" customHeight="1" x14ac:dyDescent="0.25">
      <c r="A227" s="38"/>
      <c r="B227" s="38"/>
      <c r="C227" s="38"/>
      <c r="D227" s="38"/>
      <c r="E227" s="38"/>
      <c r="F227" s="38"/>
      <c r="G227" s="38"/>
      <c r="H227" s="38"/>
      <c r="I227" s="38"/>
      <c r="J227" s="38"/>
      <c r="K227" s="38"/>
      <c r="L227" s="38"/>
      <c r="M227" s="38"/>
      <c r="N227" s="38"/>
    </row>
    <row r="228" spans="1:14" ht="25.5" customHeight="1" x14ac:dyDescent="0.25">
      <c r="A228" s="38"/>
      <c r="B228" s="38"/>
      <c r="C228" s="38"/>
      <c r="D228" s="38"/>
      <c r="E228" s="38"/>
      <c r="F228" s="38"/>
      <c r="G228" s="38"/>
      <c r="H228" s="38"/>
      <c r="I228" s="38"/>
      <c r="J228" s="38"/>
      <c r="K228" s="38"/>
      <c r="L228" s="38"/>
      <c r="M228" s="38"/>
      <c r="N228" s="38"/>
    </row>
    <row r="229" spans="1:14" ht="25.5" customHeight="1" x14ac:dyDescent="0.25">
      <c r="A229" s="38"/>
      <c r="B229" s="38"/>
      <c r="C229" s="38"/>
      <c r="D229" s="38"/>
      <c r="E229" s="38"/>
      <c r="F229" s="38"/>
      <c r="G229" s="38"/>
      <c r="H229" s="38"/>
      <c r="I229" s="38"/>
      <c r="J229" s="38"/>
      <c r="K229" s="38"/>
      <c r="L229" s="38"/>
      <c r="M229" s="38"/>
      <c r="N229" s="38"/>
    </row>
    <row r="230" spans="1:14" ht="25.5" customHeight="1" x14ac:dyDescent="0.25">
      <c r="A230" s="38"/>
      <c r="B230" s="38"/>
      <c r="C230" s="38"/>
      <c r="D230" s="38"/>
      <c r="E230" s="38"/>
      <c r="F230" s="38"/>
      <c r="G230" s="38"/>
      <c r="H230" s="38"/>
      <c r="I230" s="38"/>
      <c r="J230" s="38"/>
      <c r="K230" s="38"/>
      <c r="L230" s="38"/>
      <c r="M230" s="38"/>
      <c r="N230" s="38"/>
    </row>
    <row r="231" spans="1:14" ht="25.5" customHeight="1" x14ac:dyDescent="0.25">
      <c r="A231" s="38"/>
      <c r="B231" s="38"/>
      <c r="C231" s="38"/>
      <c r="D231" s="38"/>
      <c r="E231" s="38"/>
      <c r="F231" s="38"/>
      <c r="G231" s="38"/>
      <c r="H231" s="38"/>
      <c r="I231" s="38"/>
      <c r="J231" s="38"/>
      <c r="K231" s="38"/>
      <c r="L231" s="38"/>
      <c r="M231" s="38"/>
      <c r="N231" s="38"/>
    </row>
    <row r="232" spans="1:14" ht="25.5" customHeight="1" x14ac:dyDescent="0.25">
      <c r="A232" s="38"/>
      <c r="B232" s="38"/>
      <c r="C232" s="38"/>
      <c r="D232" s="38"/>
      <c r="E232" s="38"/>
      <c r="F232" s="38"/>
      <c r="G232" s="38"/>
      <c r="H232" s="38"/>
      <c r="I232" s="38"/>
      <c r="J232" s="38"/>
      <c r="K232" s="38"/>
      <c r="L232" s="38"/>
      <c r="M232" s="38"/>
      <c r="N232" s="38"/>
    </row>
    <row r="233" spans="1:14" ht="25.5" customHeight="1" x14ac:dyDescent="0.25">
      <c r="A233" s="38"/>
      <c r="B233" s="38"/>
      <c r="C233" s="38"/>
      <c r="D233" s="38"/>
      <c r="E233" s="38"/>
      <c r="F233" s="38"/>
      <c r="G233" s="38"/>
      <c r="H233" s="38"/>
      <c r="I233" s="38"/>
      <c r="J233" s="38"/>
      <c r="K233" s="38"/>
      <c r="L233" s="38"/>
      <c r="M233" s="38"/>
      <c r="N233" s="38"/>
    </row>
    <row r="234" spans="1:14" ht="25.5" customHeight="1" x14ac:dyDescent="0.25">
      <c r="A234" s="38"/>
      <c r="B234" s="38"/>
      <c r="C234" s="38"/>
      <c r="D234" s="38"/>
      <c r="E234" s="38"/>
      <c r="F234" s="38"/>
      <c r="G234" s="38"/>
      <c r="H234" s="38"/>
      <c r="I234" s="38"/>
      <c r="J234" s="38"/>
      <c r="K234" s="38"/>
      <c r="L234" s="38"/>
      <c r="M234" s="38"/>
      <c r="N234" s="38"/>
    </row>
    <row r="235" spans="1:14" ht="25.5" customHeight="1" x14ac:dyDescent="0.25">
      <c r="A235" s="38"/>
      <c r="B235" s="38"/>
      <c r="C235" s="38"/>
      <c r="D235" s="38"/>
      <c r="E235" s="38"/>
      <c r="F235" s="38"/>
      <c r="G235" s="38"/>
      <c r="H235" s="38"/>
      <c r="I235" s="38"/>
      <c r="J235" s="38"/>
      <c r="K235" s="38"/>
      <c r="L235" s="38"/>
      <c r="M235" s="38"/>
      <c r="N235" s="38"/>
    </row>
    <row r="236" spans="1:14" ht="25.5" customHeight="1" x14ac:dyDescent="0.25">
      <c r="A236" s="38"/>
      <c r="B236" s="38"/>
      <c r="C236" s="38"/>
      <c r="D236" s="38"/>
      <c r="E236" s="38"/>
      <c r="F236" s="38"/>
      <c r="G236" s="38"/>
      <c r="H236" s="38"/>
      <c r="I236" s="38"/>
      <c r="J236" s="38"/>
      <c r="K236" s="38"/>
      <c r="L236" s="38"/>
      <c r="M236" s="38"/>
      <c r="N236" s="38"/>
    </row>
    <row r="237" spans="1:14" ht="25.5" customHeight="1" x14ac:dyDescent="0.25">
      <c r="A237" s="38"/>
      <c r="B237" s="38"/>
      <c r="C237" s="38"/>
      <c r="D237" s="38"/>
      <c r="E237" s="38"/>
      <c r="F237" s="38"/>
      <c r="G237" s="38"/>
      <c r="H237" s="38"/>
      <c r="I237" s="38"/>
      <c r="J237" s="38"/>
      <c r="K237" s="38"/>
      <c r="L237" s="38"/>
      <c r="M237" s="38"/>
      <c r="N237" s="38"/>
    </row>
    <row r="238" spans="1:14" ht="25.5" customHeight="1" x14ac:dyDescent="0.25">
      <c r="A238" s="38"/>
      <c r="B238" s="38"/>
      <c r="C238" s="38"/>
      <c r="D238" s="38"/>
      <c r="E238" s="38"/>
      <c r="F238" s="38"/>
      <c r="G238" s="38"/>
      <c r="H238" s="38"/>
      <c r="I238" s="38"/>
      <c r="J238" s="38"/>
      <c r="K238" s="38"/>
      <c r="L238" s="38"/>
      <c r="M238" s="38"/>
      <c r="N238" s="38"/>
    </row>
    <row r="239" spans="1:14" ht="25.5" customHeight="1" x14ac:dyDescent="0.25">
      <c r="A239" s="38"/>
      <c r="B239" s="38"/>
      <c r="C239" s="38"/>
      <c r="D239" s="38"/>
      <c r="E239" s="38"/>
      <c r="F239" s="38"/>
      <c r="G239" s="38"/>
      <c r="H239" s="38"/>
      <c r="I239" s="38"/>
      <c r="J239" s="38"/>
      <c r="K239" s="38"/>
      <c r="L239" s="38"/>
      <c r="M239" s="38"/>
      <c r="N239" s="38"/>
    </row>
    <row r="240" spans="1:14" ht="25.5" customHeight="1" x14ac:dyDescent="0.25">
      <c r="A240" s="38"/>
      <c r="B240" s="38"/>
      <c r="C240" s="38"/>
      <c r="D240" s="38"/>
      <c r="E240" s="38"/>
      <c r="F240" s="38"/>
      <c r="G240" s="38"/>
      <c r="H240" s="38"/>
      <c r="I240" s="38"/>
      <c r="J240" s="38"/>
      <c r="K240" s="38"/>
      <c r="L240" s="38"/>
      <c r="M240" s="38"/>
      <c r="N240" s="38"/>
    </row>
    <row r="241" spans="1:14" ht="25.5" customHeight="1" x14ac:dyDescent="0.25">
      <c r="A241" s="38"/>
      <c r="B241" s="38"/>
      <c r="C241" s="38"/>
      <c r="D241" s="38"/>
      <c r="E241" s="38"/>
      <c r="F241" s="38"/>
      <c r="G241" s="38"/>
      <c r="H241" s="38"/>
      <c r="I241" s="38"/>
      <c r="J241" s="38"/>
      <c r="K241" s="38"/>
      <c r="L241" s="38"/>
      <c r="M241" s="38"/>
      <c r="N241" s="38"/>
    </row>
    <row r="242" spans="1:14" ht="25.5" customHeight="1" x14ac:dyDescent="0.25">
      <c r="A242" s="38"/>
      <c r="B242" s="38"/>
      <c r="C242" s="38"/>
      <c r="D242" s="38"/>
      <c r="E242" s="38"/>
      <c r="F242" s="38"/>
      <c r="G242" s="38"/>
      <c r="H242" s="38"/>
      <c r="I242" s="38"/>
      <c r="J242" s="38"/>
      <c r="K242" s="38"/>
      <c r="L242" s="38"/>
      <c r="M242" s="38"/>
      <c r="N242" s="38"/>
    </row>
    <row r="243" spans="1:14" ht="25.5" customHeight="1" x14ac:dyDescent="0.25">
      <c r="A243" s="38"/>
      <c r="B243" s="38"/>
      <c r="C243" s="38"/>
      <c r="D243" s="38"/>
      <c r="E243" s="38"/>
      <c r="F243" s="38"/>
      <c r="G243" s="38"/>
      <c r="H243" s="38"/>
      <c r="I243" s="38"/>
      <c r="J243" s="38"/>
      <c r="K243" s="38"/>
      <c r="L243" s="38"/>
      <c r="M243" s="38"/>
      <c r="N243" s="38"/>
    </row>
    <row r="244" spans="1:14" ht="25.5" customHeight="1" x14ac:dyDescent="0.25">
      <c r="A244" s="38"/>
      <c r="B244" s="38"/>
      <c r="C244" s="38"/>
      <c r="D244" s="38"/>
      <c r="E244" s="38"/>
      <c r="F244" s="38"/>
      <c r="G244" s="38"/>
      <c r="H244" s="38"/>
      <c r="I244" s="38"/>
      <c r="J244" s="38"/>
      <c r="K244" s="38"/>
      <c r="L244" s="38"/>
      <c r="M244" s="38"/>
      <c r="N244" s="38"/>
    </row>
    <row r="245" spans="1:14" ht="25.5" customHeight="1" x14ac:dyDescent="0.25">
      <c r="A245" s="38"/>
      <c r="B245" s="38"/>
      <c r="C245" s="38"/>
      <c r="D245" s="38"/>
      <c r="E245" s="38"/>
      <c r="F245" s="38"/>
      <c r="G245" s="38"/>
      <c r="H245" s="38"/>
      <c r="I245" s="38"/>
      <c r="J245" s="38"/>
      <c r="K245" s="38"/>
      <c r="L245" s="38"/>
      <c r="M245" s="38"/>
      <c r="N245" s="38"/>
    </row>
    <row r="246" spans="1:14" ht="25.5" customHeight="1" x14ac:dyDescent="0.25">
      <c r="A246" s="38"/>
      <c r="B246" s="38"/>
      <c r="C246" s="38"/>
      <c r="D246" s="38"/>
      <c r="E246" s="38"/>
      <c r="F246" s="38"/>
      <c r="G246" s="38"/>
      <c r="H246" s="38"/>
      <c r="I246" s="38"/>
      <c r="J246" s="38"/>
      <c r="K246" s="38"/>
      <c r="L246" s="38"/>
      <c r="M246" s="38"/>
      <c r="N246" s="38"/>
    </row>
    <row r="247" spans="1:14" ht="25.5" customHeight="1" x14ac:dyDescent="0.25">
      <c r="A247" s="38"/>
      <c r="B247" s="38"/>
      <c r="C247" s="38"/>
      <c r="D247" s="38"/>
      <c r="E247" s="38"/>
      <c r="F247" s="38"/>
      <c r="G247" s="38"/>
      <c r="H247" s="38"/>
      <c r="I247" s="38"/>
      <c r="J247" s="38"/>
      <c r="K247" s="38"/>
      <c r="L247" s="38"/>
      <c r="M247" s="38"/>
      <c r="N247" s="38"/>
    </row>
    <row r="248" spans="1:14" ht="25.5" customHeight="1" x14ac:dyDescent="0.25">
      <c r="A248" s="38"/>
      <c r="B248" s="38"/>
      <c r="C248" s="38"/>
      <c r="D248" s="38"/>
      <c r="E248" s="38"/>
      <c r="F248" s="38"/>
      <c r="G248" s="38"/>
      <c r="H248" s="38"/>
      <c r="I248" s="38"/>
      <c r="J248" s="38"/>
      <c r="K248" s="38"/>
      <c r="L248" s="38"/>
      <c r="M248" s="38"/>
      <c r="N248" s="38"/>
    </row>
    <row r="249" spans="1:14" ht="25.5" customHeight="1" x14ac:dyDescent="0.25">
      <c r="A249" s="38"/>
      <c r="B249" s="38"/>
      <c r="C249" s="38"/>
      <c r="D249" s="38"/>
      <c r="E249" s="38"/>
      <c r="F249" s="38"/>
      <c r="G249" s="38"/>
      <c r="H249" s="38"/>
      <c r="I249" s="38"/>
      <c r="J249" s="38"/>
      <c r="K249" s="38"/>
      <c r="L249" s="38"/>
      <c r="M249" s="38"/>
      <c r="N249" s="38"/>
    </row>
    <row r="250" spans="1:14" x14ac:dyDescent="0.25">
      <c r="I250" s="7"/>
      <c r="J250" s="7"/>
      <c r="K250" s="8"/>
      <c r="L250" s="8"/>
      <c r="M250" s="71"/>
    </row>
    <row r="251" spans="1:14" ht="15" x14ac:dyDescent="0.25">
      <c r="A251" s="37" t="s">
        <v>32</v>
      </c>
      <c r="I251" s="7"/>
      <c r="J251" s="7"/>
      <c r="K251" s="8"/>
      <c r="L251" s="8"/>
      <c r="M251" s="71"/>
    </row>
    <row r="252" spans="1:14" x14ac:dyDescent="0.25">
      <c r="A252" s="4" t="s">
        <v>33</v>
      </c>
      <c r="I252" s="7"/>
      <c r="J252" s="7"/>
      <c r="K252" s="7"/>
      <c r="L252" s="8"/>
    </row>
    <row r="253" spans="1:14" x14ac:dyDescent="0.25">
      <c r="A253" s="4" t="s">
        <v>34</v>
      </c>
    </row>
  </sheetData>
  <mergeCells count="34">
    <mergeCell ref="A30:L30"/>
    <mergeCell ref="A1:N1"/>
    <mergeCell ref="A2:N2"/>
    <mergeCell ref="A3:N3"/>
    <mergeCell ref="A4:N4"/>
    <mergeCell ref="A5:D5"/>
    <mergeCell ref="E5:E6"/>
    <mergeCell ref="F5:F6"/>
    <mergeCell ref="G5:G6"/>
    <mergeCell ref="H5:H6"/>
    <mergeCell ref="I5:J5"/>
    <mergeCell ref="K5:L5"/>
    <mergeCell ref="M5:M6"/>
    <mergeCell ref="N5:N6"/>
    <mergeCell ref="A7:G7"/>
    <mergeCell ref="A9:G9"/>
    <mergeCell ref="A31:L31"/>
    <mergeCell ref="A32:L32"/>
    <mergeCell ref="A38:N38"/>
    <mergeCell ref="A39:D39"/>
    <mergeCell ref="E39:E40"/>
    <mergeCell ref="F39:F40"/>
    <mergeCell ref="G39:G40"/>
    <mergeCell ref="H39:H40"/>
    <mergeCell ref="I39:J39"/>
    <mergeCell ref="K39:L39"/>
    <mergeCell ref="A108:C108"/>
    <mergeCell ref="A109:C109"/>
    <mergeCell ref="M39:M40"/>
    <mergeCell ref="N39:N40"/>
    <mergeCell ref="A41:G41"/>
    <mergeCell ref="A48:L48"/>
    <mergeCell ref="A49:L49"/>
    <mergeCell ref="A50:L50"/>
  </mergeCells>
  <pageMargins left="0.70866141732283472" right="0.70866141732283472" top="0.74803149606299213" bottom="0.74803149606299213" header="0.31496062992125984" footer="0.31496062992125984"/>
  <pageSetup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Hoja2</vt:lpstr>
      <vt:lpstr>definitivo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User</cp:lastModifiedBy>
  <cp:lastPrinted>2024-06-20T14:44:47Z</cp:lastPrinted>
  <dcterms:created xsi:type="dcterms:W3CDTF">2022-02-17T21:47:23Z</dcterms:created>
  <dcterms:modified xsi:type="dcterms:W3CDTF">2024-06-26T15:35:02Z</dcterms:modified>
</cp:coreProperties>
</file>